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'库存（子SKU）'!$A$4:$AW$3220</definedName>
    <definedName name="_xlnm._FilterDatabase" localSheetId="1" hidden="1">'库存（父sku）'!$A$4:$AT$2422</definedName>
  </definedNames>
  <calcPr calcId="144525" concurrentCalc="0"/>
</workbook>
</file>

<file path=xl/sharedStrings.xml><?xml version="1.0" encoding="utf-8"?>
<sst xmlns="http://schemas.openxmlformats.org/spreadsheetml/2006/main" count="1349">
  <si>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</si>
  <si>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</si>
  <si>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</si>
  <si>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</si>
  <si>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</si>
  <si>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</si>
  <si>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</si>
  <si>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</si>
  <si>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</si>
  <si>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</si>
  <si>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</si>
  <si>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</si>
  <si>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</si>
  <si>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</si>
  <si>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</si>
  <si>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</si>
  <si>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</si>
  <si>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</si>
  <si>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</si>
  <si>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</si>
  <si>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</si>
  <si>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</si>
  <si>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</si>
  <si>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</si>
  <si>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</si>
  <si>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</si>
  <si>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</si>
  <si>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</si>
  <si>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</si>
  <si>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</si>
  <si>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</si>
  <si>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</si>
  <si>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</si>
  <si>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</si>
  <si>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</si>
  <si>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</si>
  <si>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</si>
  <si>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</si>
  <si>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</si>
  <si>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</si>
  <si>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</si>
  <si>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</si>
  <si>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</si>
  <si>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</si>
  <si>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</si>
  <si>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</si>
  <si>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</si>
  <si>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</si>
  <si>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</si>
  <si>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</si>
  <si>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</si>
  <si>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</si>
  <si>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LYQ-1001-B0-L</t>
  </si>
  <si>
    <t>LYQ-1001-B0-M</t>
  </si>
  <si>
    <t>LYQ-1001-B0-XL</t>
  </si>
  <si>
    <t>LYQ-1001-B0-XS</t>
  </si>
  <si>
    <t>LYQ-1001-G0-M</t>
  </si>
  <si>
    <t>LYQ-1001-G0-S</t>
  </si>
  <si>
    <t>LYQ-1001-G0-XS</t>
  </si>
  <si>
    <t>LYQ-1001-G7-2XL</t>
  </si>
  <si>
    <t>LYQ-1001-G7-M</t>
  </si>
  <si>
    <t>LYQ-1001-G7-S</t>
  </si>
  <si>
    <t>LYQ-1001-G7-XS</t>
  </si>
  <si>
    <t>LYQ-1001-K0-L</t>
  </si>
  <si>
    <t>LYQ-1001-K0-M</t>
  </si>
  <si>
    <t>LYQ-1001-K0-S</t>
  </si>
  <si>
    <t>LYQ-1001-K0-XL</t>
  </si>
  <si>
    <t>LYQ-1001-N0-2XL</t>
  </si>
  <si>
    <t>LYQ-1001-N0-L</t>
  </si>
  <si>
    <t>LYQ-1001-N0-S</t>
  </si>
  <si>
    <t>LYQ-1001-N0-XL</t>
  </si>
  <si>
    <t>LYQ-1001-N0-XS</t>
  </si>
  <si>
    <t>LYQ-1001-P0-2XL</t>
  </si>
  <si>
    <t>LYQ-1001-P0-L</t>
  </si>
  <si>
    <t>LYQ-1001-P0-M</t>
  </si>
  <si>
    <t>LYQ-1001-P0-S</t>
  </si>
  <si>
    <t>LYQ-1001-P0-XL</t>
  </si>
  <si>
    <t>LYQ-1001-P0-XS</t>
  </si>
  <si>
    <t>LYQ-1001-R0-2XL</t>
  </si>
  <si>
    <t>LYQ-1001-R0-L</t>
  </si>
  <si>
    <t>LYQ-1001-R0-M</t>
  </si>
  <si>
    <t>LYQ-1001-R0-S</t>
  </si>
  <si>
    <t>LYQ-1001-R0-XL</t>
  </si>
  <si>
    <t>LYQ-1001-R0-XS</t>
  </si>
  <si>
    <t>LYQ-1001-W0-2XL</t>
  </si>
  <si>
    <t>LYQ-1001-W0-L</t>
  </si>
  <si>
    <t>LYQ-1001-W0-M</t>
  </si>
  <si>
    <t>LYQ-1001-W0-XL</t>
  </si>
  <si>
    <t>LYQ-1001-Z0-2XL</t>
  </si>
  <si>
    <t>LYQ-1001-Z0-L</t>
  </si>
  <si>
    <t>LYQ-1001-Z0-M</t>
  </si>
  <si>
    <t>LYQ-1001-Z0-S</t>
  </si>
  <si>
    <t>LYQ-1001-Z0-XL</t>
  </si>
  <si>
    <t>LYQ-1001-Z0-XS</t>
  </si>
  <si>
    <t>LYQ-1001New-P0-2XL</t>
  </si>
  <si>
    <t>LYQ-1001New-P0-L</t>
  </si>
  <si>
    <t>LYQ-1001New-P0-M</t>
  </si>
  <si>
    <t>LYQ-1001New-P0-S</t>
  </si>
  <si>
    <t>LYQ-1001New-P0-XL</t>
  </si>
  <si>
    <t>LYQ-1001New-P0-XS</t>
  </si>
  <si>
    <t>LYQ-CL0045-K0-L</t>
  </si>
  <si>
    <t>LYQ-CL0045-K0-S</t>
  </si>
  <si>
    <t>LYQ-CL0045-K0-XL</t>
  </si>
  <si>
    <t>LYQ-CL0045-Y0-L</t>
  </si>
  <si>
    <t>LYQ-CL0045-Y0-M</t>
  </si>
  <si>
    <t>LYQ-CL0045-Y0-S</t>
  </si>
  <si>
    <t>LYQ-CL0045-Y0-XL</t>
  </si>
  <si>
    <t>LYQ-CL61652-R6-M</t>
  </si>
  <si>
    <t>LYQ-CL6287-B0-L</t>
  </si>
  <si>
    <t>LYQ-CL6287-FB-L</t>
  </si>
  <si>
    <t>LYQ-CL6287-G7-L</t>
  </si>
  <si>
    <t>LYQ-CL6287-G7-M</t>
  </si>
  <si>
    <t>LYQ-CL6287-K0-L</t>
  </si>
  <si>
    <t>LYQ-CL6287-K0-M</t>
  </si>
  <si>
    <t>LYQ-CL6408NO-G0-L</t>
  </si>
  <si>
    <t>LYQ-CL6408NO-K0-L</t>
  </si>
  <si>
    <t>LYQ-CL6408SL-G0XL</t>
  </si>
  <si>
    <t>LYQ-CL6408SL-K0XL</t>
  </si>
  <si>
    <t>LYQ-CLBAH002-L</t>
  </si>
  <si>
    <t>LYQ-CLBAH002-M</t>
  </si>
  <si>
    <t>LYQ-CLBAH002-S</t>
  </si>
  <si>
    <t>LYQ-CLBAH002-XL</t>
  </si>
  <si>
    <t>LYQ-CSM048-G0-L</t>
  </si>
  <si>
    <t>LYQ-CSM048-G0-S</t>
  </si>
  <si>
    <t>LYQ-CSM048-GR0-M</t>
  </si>
  <si>
    <t>LYQ-CSM048-GR1-L</t>
  </si>
  <si>
    <t>LYQ-CSM048-GR1-XL</t>
  </si>
  <si>
    <t>LYQ-CSM048-K0-S</t>
  </si>
  <si>
    <t>LYQ-HM1205-BR-L</t>
  </si>
  <si>
    <t>LYQ-HM1205-BR-M</t>
  </si>
  <si>
    <t>LYQ-HM1205-BR-S</t>
  </si>
  <si>
    <t>LYQ-HM1205-BR-XL</t>
  </si>
  <si>
    <t>LYQ-HM1205-K0-S</t>
  </si>
  <si>
    <t>LYQ-HM1205-KH-L</t>
  </si>
  <si>
    <t>LYQ-HM1205-KH-M</t>
  </si>
  <si>
    <t>LYQ-HM1205-KH-S</t>
  </si>
  <si>
    <t>LYQ-HM1205-KH-XL</t>
  </si>
  <si>
    <t>LYQ-HM1205-OR-M</t>
  </si>
  <si>
    <t>LYQ-HM1205-OR-S</t>
  </si>
  <si>
    <t>LYQ-HM1205-W0-L</t>
  </si>
  <si>
    <t>LYQ-HM1205-W0-M</t>
  </si>
  <si>
    <t>LYQ-HM1205-W0-S</t>
  </si>
  <si>
    <t>LYQ-HMQZZ-MOM-2XL</t>
  </si>
  <si>
    <t>LYQ-HMQZZ-MOM-S</t>
  </si>
  <si>
    <t>LYQ-LY064-B0-3XL</t>
  </si>
  <si>
    <t>LYQ-LY064-B0-4XL</t>
  </si>
  <si>
    <t>LYQ-LY064-B0-L</t>
  </si>
  <si>
    <t>LYQ-LY064-G0-3XL</t>
  </si>
  <si>
    <t>LYQ-LY064-G0-4XL</t>
  </si>
  <si>
    <t>LYQ-LY064-G0-L</t>
  </si>
  <si>
    <t>LYQ-LY064-G0-M</t>
  </si>
  <si>
    <t>LYQ-LY064-K0-2XL</t>
  </si>
  <si>
    <t>LYQ-LY064-K0-3XL</t>
  </si>
  <si>
    <t>LYQ-LY064-K0-4XL</t>
  </si>
  <si>
    <t>LYQ-LY064-K0-M</t>
  </si>
  <si>
    <t>LYQ-LY064-OR-4XL</t>
  </si>
  <si>
    <t>LYQ-LY064-OR-M</t>
  </si>
  <si>
    <t>LYQ-WH885-ZL-L</t>
  </si>
  <si>
    <t>LYQ-ZQ1117-B0-2XL</t>
  </si>
  <si>
    <t>LYQ-ZQ1117-B0-L</t>
  </si>
  <si>
    <t>LYQ-ZQ1117-B0-M</t>
  </si>
  <si>
    <t>LYQ-ZQ1117-B0-S</t>
  </si>
  <si>
    <t>LYQ-ZQ1117-B0-XL</t>
  </si>
  <si>
    <t>LYQ-ZQ1117-BD-2XL</t>
  </si>
  <si>
    <t>LYQ-ZQ1117-BD-L</t>
  </si>
  <si>
    <t>LYQ-ZQ1117-BD-M</t>
  </si>
  <si>
    <t>LYQ-ZQ1117-BD-S</t>
  </si>
  <si>
    <t>LYQ-ZQ1117-BD-XL</t>
  </si>
  <si>
    <t>LYQ-ZQ1117-C0-2XL</t>
  </si>
  <si>
    <t>LYQ-ZQ1117-C0-L</t>
  </si>
  <si>
    <t>LYQ-ZQ1117-C0-M</t>
  </si>
  <si>
    <t>LYQ-ZQ1117-C0-S</t>
  </si>
  <si>
    <t>LYQ-ZQ1117-C0-XL</t>
  </si>
  <si>
    <t>LYQ-ZQ1117-E0-2XL</t>
  </si>
  <si>
    <t>LYQ-ZQ1117-E0-L</t>
  </si>
  <si>
    <t>LYQ-ZQ1117-E0-M</t>
  </si>
  <si>
    <t>LYQ-ZQ1117-E0-S</t>
  </si>
  <si>
    <t>LYQ-ZQ1117-E0-XL</t>
  </si>
  <si>
    <t>LYQ-ZQ1117-G7-2XL</t>
  </si>
  <si>
    <t>LYQ-ZQ1117-G7-L</t>
  </si>
  <si>
    <t>LYQ-ZQ1117-G7-M</t>
  </si>
  <si>
    <t>LYQ-ZQ1117-G7-S</t>
  </si>
  <si>
    <t>LYQ-ZQ1117-G7-XL</t>
  </si>
  <si>
    <t>LYQ-ZQ1117-K0-2XL</t>
  </si>
  <si>
    <t>LYQ-ZQ1117-K0-L</t>
  </si>
  <si>
    <t>LYQ-ZQ1117-K0-M</t>
  </si>
  <si>
    <t>LYQ-ZQ1117-K0-S</t>
  </si>
  <si>
    <t>LYQ-ZQ1117-K0-XL</t>
  </si>
  <si>
    <t>LYQ-ZQ1117-KQ-2XL</t>
  </si>
  <si>
    <t>LYQ-ZQ1117-KQ-L</t>
  </si>
  <si>
    <t>LYQ-ZQ1117-KQ-M</t>
  </si>
  <si>
    <t>LYQ-ZQ1117-KQ-S</t>
  </si>
  <si>
    <t>LYQ-ZQ1117-KQ-XL</t>
  </si>
  <si>
    <t>LYQ-ZQ1428-R0-M</t>
  </si>
  <si>
    <t>LYQ-ZQ1428-Y0-S</t>
  </si>
  <si>
    <t>LYQ-ZQ1669-B0-L</t>
  </si>
  <si>
    <t>LYQ-ZQ1669-B0-M</t>
  </si>
  <si>
    <t>LYQ-ZQ1669-B0-S</t>
  </si>
  <si>
    <t>LYQ-ZQ1669-B0-XL</t>
  </si>
  <si>
    <t>LYQ-ZQ1880-R0-L</t>
  </si>
  <si>
    <t>LYQ-ZQ1880-R0-M</t>
  </si>
  <si>
    <t>LYQ-ZQ1880-R0-S</t>
  </si>
  <si>
    <t>LYQ-ZQ1880-R0-XL</t>
  </si>
  <si>
    <t>LYQ-ZQ1880-Y0-M</t>
  </si>
  <si>
    <t>LYQ-ZQ1880-ZL-L</t>
  </si>
  <si>
    <t>LYQ-ZQ1880-ZL-M</t>
  </si>
  <si>
    <t>LYQ-ZQ1880-ZL-S</t>
  </si>
  <si>
    <t>LYQ-ZQ1880-ZL-XL</t>
  </si>
  <si>
    <t>LYQ-ZQ2973-BD-2XL</t>
  </si>
  <si>
    <t>LYQ-ZQ2973-BD-L</t>
  </si>
  <si>
    <t>LYQ-ZQ2973-BD-M</t>
  </si>
  <si>
    <t>LYQ-ZQ2973-BD-S</t>
  </si>
  <si>
    <t>LYQ-ZQ2973-BD-XL</t>
  </si>
  <si>
    <t>LYQ-ZQ2973-E0-2XL</t>
  </si>
  <si>
    <t>LYQ-ZQ2973-E0-M</t>
  </si>
  <si>
    <t>LYQ-ZQ2973-E0-S</t>
  </si>
  <si>
    <t>LYQ-ZQ2973-E0-XL</t>
  </si>
  <si>
    <t>LYQ-ZQ2973-G0-2XL</t>
  </si>
  <si>
    <t>LYQ-ZQ2973-G0-L</t>
  </si>
  <si>
    <t>LYQ-ZQ2973-G0-M</t>
  </si>
  <si>
    <t>LYQ-ZQ2973-G0-S</t>
  </si>
  <si>
    <t>LYQ-ZQ2973-G0-XL</t>
  </si>
  <si>
    <t>LYQ-ZQ2973-K0-2XL</t>
  </si>
  <si>
    <t>LYQ-ZQ2973-K0-L</t>
  </si>
  <si>
    <t>LYQ-ZQ2973-K0-M</t>
  </si>
  <si>
    <t>LYQ-ZQ2973-K0-S</t>
  </si>
  <si>
    <t>LYQ-ZQ2973-K0-XL</t>
  </si>
  <si>
    <t>LYQ-ZQ2973-KQ-2XL</t>
  </si>
  <si>
    <t>LYQ-ZQ2973-KQ-L</t>
  </si>
  <si>
    <t>LYQ-ZQ2973-KQ-M</t>
  </si>
  <si>
    <t>LYQ-ZQ2973-KQ-S</t>
  </si>
  <si>
    <t>LYQ-ZQ2973-KQ-XL</t>
  </si>
  <si>
    <t>LYQ-ZQ2973-P0-2XL</t>
  </si>
  <si>
    <t>LYQ-ZQ2973-P0-L</t>
  </si>
  <si>
    <t>LYQ-ZQ2973-P0-S</t>
  </si>
  <si>
    <t>LYQ-ZQ2973-P0-XL</t>
  </si>
  <si>
    <t>LYQ-ZQ2973-W1-2XL</t>
  </si>
  <si>
    <t>LYQ-ZQ2973-W1-L</t>
  </si>
  <si>
    <t>LYQ-ZQ2973-W1-M</t>
  </si>
  <si>
    <t>LYQ-ZQ2973-W1-S</t>
  </si>
  <si>
    <t>LYQ-ZQ2973-W1-XL</t>
  </si>
  <si>
    <t>LYQ-ZQ2973-ZL-2XL</t>
  </si>
  <si>
    <t>LYQ-ZQ2973-ZL-L</t>
  </si>
  <si>
    <t>LYQ-ZQ2973-ZL-M</t>
  </si>
  <si>
    <t>LYQ-ZQ2973-ZL-S</t>
  </si>
  <si>
    <t>LYQ-ZQ2973-ZL-XL</t>
  </si>
  <si>
    <t>LYQ-ZQ2W00-K0-L</t>
  </si>
  <si>
    <t>LYQ-ZQ2W00-K0-M</t>
  </si>
  <si>
    <t>LYQ-ZQ2W00-K0-XL</t>
  </si>
  <si>
    <t>LYQ-ZQ3550-E0-2X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</si>
  <si>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</si>
  <si>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</si>
  <si>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</si>
  <si>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</si>
  <si>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</si>
  <si>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</si>
  <si>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</si>
  <si>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</si>
  <si>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</si>
  <si>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</si>
  <si>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</si>
  <si>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</si>
  <si>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</si>
  <si>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</si>
  <si>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</si>
  <si>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LYQ-ZQ456-E0-S</t>
  </si>
  <si>
    <t>LYQ-ZQ7900-W0-L</t>
  </si>
  <si>
    <t>LYQ-ZQ7900-W0-S</t>
  </si>
  <si>
    <t>LYQ-ZQ7900-W0-XL</t>
  </si>
  <si>
    <t>LYQ-ZQ7900-W0-XXL</t>
  </si>
  <si>
    <t>LYQ-ZQ8200-FB-L</t>
  </si>
  <si>
    <t>LYQ-ZQ8200-FB-M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</si>
  <si>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</si>
  <si>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</si>
  <si>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</si>
  <si>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</si>
  <si>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</si>
  <si>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</si>
  <si>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LYQ-ZQ8200-P0-L</t>
  </si>
  <si>
    <t>LYQ-ZQ8200-P0-M</t>
  </si>
  <si>
    <t>LYQ-ZQ8200-P0-S</t>
  </si>
  <si>
    <t>LYQ-ZQ8200-P0-XL</t>
  </si>
  <si>
    <t>LYQ-ZQC910-K0-XL</t>
  </si>
  <si>
    <t>LYQ-ZQD270-K0-L</t>
  </si>
  <si>
    <t>LYQ-ZQD270-K0-XL</t>
  </si>
  <si>
    <t>LYQ-ZQD270-P0-XL</t>
  </si>
  <si>
    <t>LYQ-ZQD390-E0-S</t>
  </si>
  <si>
    <t>LYQ-ZQD390-G0-S</t>
  </si>
  <si>
    <t>LYQ-ZQD390-K0-S</t>
  </si>
  <si>
    <t>LYQ-ZQLC00-K0-XL</t>
  </si>
  <si>
    <t>LYQ-ZQLP01-P0-M</t>
  </si>
  <si>
    <t>LYQ-ZQLP01-P0-S</t>
  </si>
  <si>
    <t>LYQ-ZQMB170005-K0-2X</t>
  </si>
  <si>
    <t>LYQ-ZQMB170005-K0-XL</t>
  </si>
  <si>
    <t>LYQ-ZQMB3811-E0-2X</t>
  </si>
  <si>
    <t>LYQ-ZQMB3811-E0-3X</t>
  </si>
  <si>
    <t>LYQ-ZQMB3811-E0-5X</t>
  </si>
  <si>
    <t>LYQ-ZQMB3811-E0-6X</t>
  </si>
  <si>
    <t>LYQ-ZQMB3811-E0-XL</t>
  </si>
  <si>
    <t>LYQ-ZQMB3811-K0-3X</t>
  </si>
  <si>
    <t>LYQ-ZQPC01-B0-L</t>
  </si>
  <si>
    <t>LYQ-ZQPC01-B0-S</t>
  </si>
  <si>
    <t>LYQ-ZQPC01-B0-XXL</t>
  </si>
  <si>
    <t>LYQ-ZQPC01-BD-L</t>
  </si>
  <si>
    <t>LYQ-ZQPC01-BD-M</t>
  </si>
  <si>
    <t>LYQ-ZQPC01-BD-S</t>
  </si>
  <si>
    <t>LYQ-ZQPC01-BD-XL</t>
  </si>
  <si>
    <t>LYQ-ZQPC01-BD-XXL</t>
  </si>
  <si>
    <t>LYQ-ZQPC01-E0-L</t>
  </si>
  <si>
    <t>LYQ-ZQPC01-E0-M</t>
  </si>
  <si>
    <t>LYQ-ZQPC01-E0-S</t>
  </si>
  <si>
    <t>LYQ-ZQPC01-E0-XL</t>
  </si>
  <si>
    <t>LYQ-ZQPC01-E0-XXL</t>
  </si>
  <si>
    <t>LYQ-ZQPC01-P0-L</t>
  </si>
  <si>
    <t>LYQ-ZQPC01-P0-M</t>
  </si>
  <si>
    <t>LYQ-ZQPC01-P0-S</t>
  </si>
  <si>
    <t>LYQ-ZQPC01-P0-XL</t>
  </si>
  <si>
    <t>LYQ-ZQPC01-P0-XXL</t>
  </si>
  <si>
    <t>LYQ-ZQPC01-ZL-L</t>
  </si>
  <si>
    <t>LYQ-ZQPC01-ZL-M</t>
  </si>
  <si>
    <t>LYQ-ZQPC01-ZL-XL</t>
  </si>
  <si>
    <t>LYQ-ZQPC01-ZL-XXL</t>
  </si>
  <si>
    <t>LYQ-ZQS1741-G7-L</t>
  </si>
  <si>
    <t>LYQ-ZQS1741-G7-M</t>
  </si>
  <si>
    <t>LYQ-ZQS1741-G7-S</t>
  </si>
  <si>
    <t>LYQ-ZQS1741-G7-XL</t>
  </si>
  <si>
    <t>LYQ-ZQS1741-K0-L</t>
  </si>
  <si>
    <t>LYQ-ZQS1741-K0-M</t>
  </si>
  <si>
    <t>LYQ-ZQS1741-K0-S</t>
  </si>
  <si>
    <t>LYQ-ZQS1741-W0-L</t>
  </si>
  <si>
    <t>LYQ-ZQS1741-W0-M</t>
  </si>
  <si>
    <t>LYQ-ZQS1741-W0-S</t>
  </si>
  <si>
    <t>LYQ-ZQS1741-W0-XL</t>
  </si>
  <si>
    <t>LYQ-ZQTN2611-BD-2X</t>
  </si>
  <si>
    <t>LYQ-ZQTN2611-BD-3X</t>
  </si>
  <si>
    <t>LYQ-ZQTN2611-BD-4X</t>
  </si>
  <si>
    <t>LYQ-ZQTN2611-PI-2X</t>
  </si>
  <si>
    <t>LYQ-ZQTN2611-PI-3X</t>
  </si>
  <si>
    <t>LYQ-ZQTN2611-PI-5X</t>
  </si>
  <si>
    <t>LYQ-ZQTN2611-PI-XL</t>
  </si>
  <si>
    <t>MNQ-N718-W0-M</t>
  </si>
  <si>
    <t>MZ-JY1616-CF</t>
  </si>
  <si>
    <t>MZ-JY1616-KH</t>
  </si>
  <si>
    <t>MZ-JY1616-R0</t>
  </si>
  <si>
    <t>MZ-JY1616-ZL</t>
  </si>
  <si>
    <t>PJ-ZQ0976-K0</t>
  </si>
  <si>
    <t>PJ-ZQ0976-O0</t>
  </si>
  <si>
    <t>SHJ-ZQLS01-B0-2XL</t>
  </si>
  <si>
    <t>SHJ-ZQLS01-B0-3XL</t>
  </si>
  <si>
    <t>SHJ-ZQLS01-B0-4XL</t>
  </si>
  <si>
    <t>SHJ-ZQLS01-B0-XL</t>
  </si>
  <si>
    <t>SHJ-ZQLS12-K0-2XL</t>
  </si>
  <si>
    <t>SHJ-ZQLS12-K0-3XL</t>
  </si>
  <si>
    <t>SHJ-ZQLS12-K0-L</t>
  </si>
  <si>
    <t>SHJ-ZQLS12-K0-XL</t>
  </si>
  <si>
    <t>SJ-HM1995-K0</t>
  </si>
  <si>
    <t>SJ-HM1995-W0</t>
  </si>
  <si>
    <t>WJ-ZQ650-C1</t>
  </si>
  <si>
    <t>WJ-ZQ650-C10</t>
  </si>
  <si>
    <t>WJ-ZQ650-C11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</si>
  <si>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</si>
  <si>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</si>
  <si>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</si>
  <si>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</si>
  <si>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</si>
  <si>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</si>
  <si>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</si>
  <si>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WT-ZQ921-G7-4XL</t>
  </si>
  <si>
    <t>WT-ZQ921-K0-2XL</t>
  </si>
  <si>
    <t>WT-ZQ921-K0-L</t>
  </si>
  <si>
    <t>YZ-CFAM005-ARGR-M</t>
  </si>
  <si>
    <t>YZ-CFAM005-LABUGR-L</t>
  </si>
  <si>
    <t>YZ-CFAM005-LABUGR-M</t>
  </si>
  <si>
    <t>YZ-CFAM005-LABUGR-S</t>
  </si>
  <si>
    <t>YZ-CL0001-R0-XS</t>
  </si>
  <si>
    <t>YZ-CL0001-R1-S</t>
  </si>
  <si>
    <t>YZ-CL0001-R2-M</t>
  </si>
  <si>
    <t>YZ-CL0001-R4-XL</t>
  </si>
  <si>
    <t>YZ-CL0393-B0-M</t>
  </si>
  <si>
    <t>YZ-CL0393-B0-XL</t>
  </si>
  <si>
    <t>YZ-CL060-L</t>
  </si>
  <si>
    <t>YZ-CL060-XL</t>
  </si>
  <si>
    <t>YZ-CL1717-W0-M</t>
  </si>
  <si>
    <t>YZ-CL7042-R0-L</t>
  </si>
  <si>
    <t>YZ-CL7042-R0-M</t>
  </si>
  <si>
    <t>YZ-CL7042-ZL-M</t>
  </si>
  <si>
    <t>YZ-CL912-BS-L</t>
  </si>
  <si>
    <t>YZ-CL912-BS-M</t>
  </si>
  <si>
    <t>YZ-CL912-FB-XL</t>
  </si>
  <si>
    <t>YZ-CL912-K0-S</t>
  </si>
  <si>
    <t>YZ-CL912-K0-XL</t>
  </si>
  <si>
    <t>YZ-CL912-W0-M</t>
  </si>
  <si>
    <t>YZ-CLD072-K0-3XL</t>
  </si>
  <si>
    <t>YZ-CLD072-K0-XL</t>
  </si>
  <si>
    <t>YZ-CLD072-K0-XXL</t>
  </si>
  <si>
    <t>YZ-CLD072-MU-M</t>
  </si>
  <si>
    <t>YZ-CLD072-MU-S</t>
  </si>
  <si>
    <t>YZ-CLD072-W0-L</t>
  </si>
  <si>
    <t>YZ-CLD072-W0-M</t>
  </si>
  <si>
    <t>YZ-CLNK78-B6-L</t>
  </si>
  <si>
    <t>YZ-CLNK78-B6-M</t>
  </si>
  <si>
    <t>YZ-CLNK78-BD-M</t>
  </si>
  <si>
    <t>YZ-CLNK78-K0-M</t>
  </si>
  <si>
    <t>YZ-CLNK78-W0-M</t>
  </si>
  <si>
    <t>YZ-HM0034-TW-L</t>
  </si>
  <si>
    <t>YZ-HM0047-P0-S</t>
  </si>
  <si>
    <t>YZ-HM0052-B0-S</t>
  </si>
  <si>
    <t>YZ-HM0052-B0-XL</t>
  </si>
  <si>
    <t>YZ-HM0669-W0-M</t>
  </si>
  <si>
    <t>YZ-HM0669-W0-S</t>
  </si>
  <si>
    <t>YZ-HM111-B0-L</t>
  </si>
  <si>
    <t>YZ-HM111-B0-M</t>
  </si>
  <si>
    <t>YZ-HM111-B0-S</t>
  </si>
  <si>
    <t>YZ-HM111-B0-XL</t>
  </si>
  <si>
    <t>YZ-HM111-K0-L</t>
  </si>
  <si>
    <t>YZ-HM111-K0-M</t>
  </si>
  <si>
    <t>YZ-HM111-K0-S</t>
  </si>
  <si>
    <t>YZ-HM111-K0-XL</t>
  </si>
  <si>
    <t>YZ-HM111-YH-L</t>
  </si>
  <si>
    <t>YZ-HM111-YH-M</t>
  </si>
  <si>
    <t>YZ-HM111-YH-S</t>
  </si>
  <si>
    <t>YZ-HM111-YH-XL</t>
  </si>
  <si>
    <t>YZ-HM1423-Y0-2XL</t>
  </si>
  <si>
    <t>YZ-HM1478-Wi-L</t>
  </si>
  <si>
    <t>YZ-HM1478-Wi-M</t>
  </si>
  <si>
    <t>YZ-HM1683-B0-48</t>
  </si>
  <si>
    <t>YZ-HM1683-B0-50</t>
  </si>
  <si>
    <t>YZ-HM1683-B0-52</t>
  </si>
  <si>
    <t>YZ-HM1683-BDB0-50</t>
  </si>
  <si>
    <t>YZ-HM1683-BDB0-52</t>
  </si>
  <si>
    <t>YZ-HM1683-BDG0-54</t>
  </si>
  <si>
    <t>YZ-HM1683-BDZL-48</t>
  </si>
  <si>
    <t>YZ-HM1683-BDZL-50</t>
  </si>
  <si>
    <t>YZ-HM1683-BDZL-56</t>
  </si>
  <si>
    <t>YZ-HM1683-G0-48</t>
  </si>
  <si>
    <t>YZ-HM1683-G0-56</t>
  </si>
  <si>
    <t>YZ-HM1683-R0-52</t>
  </si>
  <si>
    <t>YZ-HM1683-ZL-48</t>
  </si>
  <si>
    <t>YZ-HM1683-ZL-52</t>
  </si>
  <si>
    <t>YZ-HM1689-R0-50</t>
  </si>
  <si>
    <t>YZ-HM1689-R0-52</t>
  </si>
  <si>
    <t>YZ-HM1689-R0-54</t>
  </si>
  <si>
    <t>YZ-HM17-G0-2XL</t>
  </si>
  <si>
    <t>YZ-HM17077-B0-L</t>
  </si>
  <si>
    <t>YZ-HM17077-B0-XL</t>
  </si>
  <si>
    <t>YZ-HM17077-CO-L</t>
  </si>
  <si>
    <t>YZ-HM17077-CO-M</t>
  </si>
  <si>
    <t>YZ-HM17077-K0-L</t>
  </si>
  <si>
    <t>YZ-HM17077-K0-XL</t>
  </si>
  <si>
    <t>YZ-HM17077-PI-L</t>
  </si>
  <si>
    <t>YZ-HM17077-PI-S</t>
  </si>
  <si>
    <t>YZ-HM17077-W0-M</t>
  </si>
  <si>
    <t>YZ-HM17077-W0-XL</t>
  </si>
  <si>
    <t>YZ-HM1711-B0-XL</t>
  </si>
  <si>
    <t>YZ-HM1727-Pi-2XL</t>
  </si>
  <si>
    <t>YZ-HM1727-Pi-3XL</t>
  </si>
  <si>
    <t>YZ-HM1727-Pi-4XL</t>
  </si>
  <si>
    <t>YZ-HM1727-Pi-5XL</t>
  </si>
  <si>
    <t>YZ-HM1727-Pi-L</t>
  </si>
  <si>
    <t>YZ-HM1727-Pi-M</t>
  </si>
  <si>
    <t>YZ-HM1727-Pi-S</t>
  </si>
  <si>
    <t>YZ-HM1727-Pi-XL</t>
  </si>
  <si>
    <t>YZ-HM1728-ZL-L</t>
  </si>
  <si>
    <t>YZ-HM1728-ZL-M</t>
  </si>
  <si>
    <t>YZ-HM1728-ZL-S-New</t>
  </si>
  <si>
    <t>YZ-HM1728-ZL-XL</t>
  </si>
  <si>
    <t>YZ-HM174164-SY-2XL</t>
  </si>
  <si>
    <t>YZ-HM174164-SY-3XL</t>
  </si>
  <si>
    <t>YZ-HM174164-SY-4XL</t>
  </si>
  <si>
    <t>YZ-HM174164-SY-L</t>
  </si>
  <si>
    <t>YZ-HM174164-SY-XL</t>
  </si>
  <si>
    <t>YZ-HM1757-K0-L</t>
  </si>
  <si>
    <t>YZ-HM1757-K0-M</t>
  </si>
  <si>
    <t>YZ-HM1757-K0-S</t>
  </si>
  <si>
    <t>YZ-HM1757-K0-XL</t>
  </si>
  <si>
    <t>YZ-HM1757-Pi-M</t>
  </si>
  <si>
    <t>YZ-HM1757-Pi-S</t>
  </si>
  <si>
    <t>YZ-HM1757-Pi-XL</t>
  </si>
  <si>
    <t>YZ-HM17845-YH-L</t>
  </si>
  <si>
    <t>YZ-HM17845-YH-M</t>
  </si>
  <si>
    <t>YZ-HM17845-YH-S</t>
  </si>
  <si>
    <t>YZ-HM17845-YH-XL</t>
  </si>
  <si>
    <t>YZ-HM241-DS-2XL</t>
  </si>
  <si>
    <t>YZ-HM241-DS-L</t>
  </si>
  <si>
    <t>YZ-HM241-DS-M</t>
  </si>
  <si>
    <t>YZ-HM241-DS-XL</t>
  </si>
  <si>
    <t>YZ-HM241-G0-2XL</t>
  </si>
  <si>
    <t>YZ-HM241-G0-3XL</t>
  </si>
  <si>
    <t>YZ-HM241-G0-L</t>
  </si>
  <si>
    <t>YZ-HM241-G0-M</t>
  </si>
  <si>
    <t>YZ-HM241-G0-S</t>
  </si>
  <si>
    <t>YZ-HM241-G0-XL</t>
  </si>
  <si>
    <t>YZ-HM241-K0-2XL</t>
  </si>
  <si>
    <t>YZ-HM241-K0-3XL</t>
  </si>
  <si>
    <t>YZ-HM241-K0-L</t>
  </si>
  <si>
    <t>YZ-HM241-K0-M</t>
  </si>
  <si>
    <t>YZ-HM241-K0-S</t>
  </si>
  <si>
    <t>YZ-HM241-K0-XL</t>
  </si>
  <si>
    <t>YZ-HM241-R0-2XL</t>
  </si>
  <si>
    <t>YZ-HM241-R0-3XL</t>
  </si>
  <si>
    <t>YZ-HM241-R0-L</t>
  </si>
  <si>
    <t>YZ-HM241-R0-M</t>
  </si>
  <si>
    <t>YZ-HM241-R0-S</t>
  </si>
  <si>
    <t>YZ-HM241-R0-XL</t>
  </si>
  <si>
    <t>YZ-HM241-SH-2XL</t>
  </si>
  <si>
    <t>YZ-HM241-SH-3XL</t>
  </si>
  <si>
    <t>YZ-HM241-SH-4XL</t>
  </si>
  <si>
    <t>YZ-HM241-SH-5XL</t>
  </si>
  <si>
    <t>YZ-HM241-SH-L</t>
  </si>
  <si>
    <t>YZ-HM241-SH-M</t>
  </si>
  <si>
    <t>YZ-HM241-SH-S</t>
  </si>
  <si>
    <t>YZ-HM241-SH-XL</t>
  </si>
  <si>
    <t>YZ-HM241-ZL-2XL</t>
  </si>
  <si>
    <t>YZ-HM241-ZL-3XL</t>
  </si>
  <si>
    <t>YZ-HM241-ZL-L</t>
  </si>
  <si>
    <t>YZ-HM241-ZL-M</t>
  </si>
  <si>
    <t>YZ-HM241-ZL-S</t>
  </si>
  <si>
    <t>YZ-HM241-ZL-XL</t>
  </si>
  <si>
    <t>YZ-HM2508-R0-M</t>
  </si>
  <si>
    <t>YZ-HM5036-W0-2XL</t>
  </si>
  <si>
    <t>YZ-HM5036-W0-L</t>
  </si>
  <si>
    <t>YZ-HM5036-W0-XL</t>
  </si>
  <si>
    <t>YZ-HM5263-R0-L</t>
  </si>
  <si>
    <t>YZ-HM5263-R0-M</t>
  </si>
  <si>
    <t>YZ-HM5263-R0-S</t>
  </si>
  <si>
    <t>YZ-HM5263-W0-L</t>
  </si>
  <si>
    <t>YZ-HM6175-B0-L</t>
  </si>
  <si>
    <t>YZ-HM6175-B0-M</t>
  </si>
  <si>
    <t>YZ-HM6175-G0-M</t>
  </si>
  <si>
    <t>YZ-HM6175-K0-M</t>
  </si>
  <si>
    <t>YZ-HM6175-R0-M</t>
  </si>
  <si>
    <t>YZ-HM688-K0-L</t>
  </si>
  <si>
    <t>YZ-HM688-K0-XL</t>
  </si>
  <si>
    <t>YZ-HM7035-DJG0-L</t>
  </si>
  <si>
    <t>YZ-HM7035-DJG0-M</t>
  </si>
  <si>
    <t>YZ-HM7035-DJG0-S</t>
  </si>
  <si>
    <t>YZ-HM7035-DJG0-XL</t>
  </si>
  <si>
    <t>YZ-HM7035-G0-L</t>
  </si>
  <si>
    <t>YZ-HM7035-G0-M</t>
  </si>
  <si>
    <t>YZ-HM7035-G0-S</t>
  </si>
  <si>
    <t>YZ-HM7035-G0-XL</t>
  </si>
  <si>
    <t>YZ-HM7040-ZL-M</t>
  </si>
  <si>
    <t>YZ-HM7040-ZL-S</t>
  </si>
  <si>
    <t>YZ-HM7040-ZL-XL</t>
  </si>
  <si>
    <t>YZ-HM7889-B0-1X</t>
  </si>
  <si>
    <t>YZ-HM7889-B0-2X</t>
  </si>
  <si>
    <t>YZ-HM7889-B0-4X</t>
  </si>
  <si>
    <t>YZ-HM7889-B0-5X</t>
  </si>
  <si>
    <t>YZ-HM7889-R0-1X</t>
  </si>
  <si>
    <t>YZ-HM7889-R0-3X</t>
  </si>
  <si>
    <t>YZ-HM7889-R0-4X</t>
  </si>
  <si>
    <t>YZ-HM7889-R0-5X</t>
  </si>
  <si>
    <t>YZ-HMBKN0193-W0-XL</t>
  </si>
  <si>
    <t>YZ-HMBKN0193-W0-XXL</t>
  </si>
  <si>
    <t>YZ-HMBKN16024-G0-L</t>
  </si>
  <si>
    <t>YZ-HMBKN16024-Y0-M</t>
  </si>
  <si>
    <t>YZ-HMBKN17015-K0-L</t>
  </si>
  <si>
    <t>YZ-HMBKN17015-K0-M</t>
  </si>
  <si>
    <t>YZ-HMBKN17015-K0-XL</t>
  </si>
  <si>
    <t>YZ-HMBKN17015-OR-L</t>
  </si>
  <si>
    <t>YZ-HMBKN17015-OR-M</t>
  </si>
  <si>
    <t>YZ-HMBKN17015-OR-S</t>
  </si>
  <si>
    <t>YZ-HMBKN17015-OR-XL</t>
  </si>
  <si>
    <t>YZ-HMBKN1715-R0-M</t>
  </si>
  <si>
    <t>YZ-HMBKN1715-R0-S</t>
  </si>
  <si>
    <t>YZ-HMBKN30-B0YH-M</t>
  </si>
  <si>
    <t>YZ-HMBKN30-B0YH-S</t>
  </si>
  <si>
    <t>YZ-HMBKN30-B0YH-XL</t>
  </si>
  <si>
    <t>YZ-HMBKN30-K0-M</t>
  </si>
  <si>
    <t>YZ-HMBKN30-K0-S</t>
  </si>
  <si>
    <t>YZ-HMBKN30-K0YH-L</t>
  </si>
  <si>
    <t>YZ-HMBKN30-K0YH-M</t>
  </si>
  <si>
    <t>YZ-HMBKN30-K0YH-S</t>
  </si>
  <si>
    <t>YZ-HMBKN30-K0YH-XL</t>
  </si>
  <si>
    <t>YZ-HMBKN30-PI-L</t>
  </si>
  <si>
    <t>YZ-HMBKN30-PI-M</t>
  </si>
  <si>
    <t>YZ-HMBKN30-PI-S</t>
  </si>
  <si>
    <t>YZ-HMBKN30-PI-XL</t>
  </si>
  <si>
    <t>YZ-HMBKN30-WR-L</t>
  </si>
  <si>
    <t>YZ-HMBKN30-WR-XL</t>
  </si>
  <si>
    <t>YZ-HMBKN30-ZL-L</t>
  </si>
  <si>
    <t>YZ-HMBKN30-ZL-M</t>
  </si>
  <si>
    <t>YZ-HMBKN30-ZL-XL</t>
  </si>
  <si>
    <t>YZ-HMBKN3308-K0-XL</t>
  </si>
  <si>
    <t>YZ-HMBKN967-B0-L</t>
  </si>
  <si>
    <t>YZ-HMBKN967-K0-L</t>
  </si>
  <si>
    <t>YZ-HMBKN967-R0-L</t>
  </si>
  <si>
    <t>YZ-HMJ005-K0-L</t>
  </si>
  <si>
    <t>YZ-HMSG001-G0-L</t>
  </si>
  <si>
    <t>YZ-HMSG001-G0-M</t>
  </si>
  <si>
    <t>YZ-HMVS-W0-S</t>
  </si>
  <si>
    <t>YZ-JY2526-R0-2XL</t>
  </si>
  <si>
    <t>YZ-JY2526-R0-3XL</t>
  </si>
  <si>
    <t>YZ-JY2526-R0-4XL</t>
  </si>
  <si>
    <t>YZ-JY2526-R0-XL</t>
  </si>
  <si>
    <t>YZ-JY3233-K0-L</t>
  </si>
  <si>
    <t>YZ-JY3233-K0-M</t>
  </si>
  <si>
    <t>YZ-JY3233-K0-S</t>
  </si>
  <si>
    <t>YZ-JY3233-K0-XL</t>
  </si>
  <si>
    <t>YZ-JY3233-K0-XS</t>
  </si>
  <si>
    <t>YZ-JY3288-B0-1L</t>
  </si>
  <si>
    <t>YZ-JY5694-K0-3XL</t>
  </si>
  <si>
    <t>YZ-JY5694-K0-4XL</t>
  </si>
  <si>
    <t>YZ-JY5694-K0-L</t>
  </si>
  <si>
    <t>YZ-JY5694-K0-M</t>
  </si>
  <si>
    <t>YZ-JY5694-K0-XL</t>
  </si>
  <si>
    <t>YZ-JY7015-R0-L</t>
  </si>
  <si>
    <t>YZ-JY7015-R0-XL</t>
  </si>
  <si>
    <t>YZ-JY7105-K0-XL</t>
  </si>
  <si>
    <t>YZ-JY8419-B0-2XL</t>
  </si>
  <si>
    <t>YZ-JY8419-ZL-2XL</t>
  </si>
  <si>
    <t>YZ-SM-HM30CH-L</t>
  </si>
  <si>
    <t>YZ-SM-HM30CH-XL</t>
  </si>
  <si>
    <t>YZ-SU16103-R0-2XL</t>
  </si>
  <si>
    <t>YZ-SU16103-R0-L</t>
  </si>
  <si>
    <t>YZ-SU16103-ZL-2XL</t>
  </si>
  <si>
    <t>YZ-SU1617-BH-4XL</t>
  </si>
  <si>
    <t>YZ-SU1617-BH-M</t>
  </si>
  <si>
    <t>YZ-SU1617-BH-XL</t>
  </si>
  <si>
    <t>YZ-SU1617-K0-M</t>
  </si>
  <si>
    <t>YZ-SU1617-KH-L</t>
  </si>
  <si>
    <t>YZ-SU1617-KH-M</t>
  </si>
  <si>
    <t>YZ-SU1617-ZL-L</t>
  </si>
  <si>
    <t>YZ-SU1617-ZL-XL</t>
  </si>
  <si>
    <t>YZ-SU45984-K0-5XL</t>
  </si>
  <si>
    <t>YZ-SU45984-K0-L</t>
  </si>
  <si>
    <t>YZ-SU45984-K0-M</t>
  </si>
  <si>
    <t>YZ-SUA100-G0-XL</t>
  </si>
  <si>
    <t>YZ-SUBL03-B0-L</t>
  </si>
  <si>
    <t>YZ-SUBL03-B0-M</t>
  </si>
  <si>
    <t>YZ-SUBL03-B0-S</t>
  </si>
  <si>
    <t>YZ-SUBL03-B0-XL</t>
  </si>
  <si>
    <t>YZ-SUBL03-B0-XS</t>
  </si>
  <si>
    <t>YZ-SUBL03-K0-L</t>
  </si>
  <si>
    <t>YZ-SUBL03-K0-M</t>
  </si>
  <si>
    <t>YZ-SUBL03-K0-S</t>
  </si>
  <si>
    <t>YZ-SUBL03-K0-XL</t>
  </si>
  <si>
    <t>YZ-SUBL03-K0-XS</t>
  </si>
  <si>
    <t>YZ-SUBL03-R2-L</t>
  </si>
  <si>
    <t>YZ-SUBL03-R2-M</t>
  </si>
  <si>
    <t>YZ-SUBL03-R2-S</t>
  </si>
  <si>
    <t>YZ-SUBL03-R2-XL</t>
  </si>
  <si>
    <t>YZ-SUBL03-R2-XS</t>
  </si>
  <si>
    <t>YZ-SULS062-K0-2XL</t>
  </si>
  <si>
    <t>YZ-SULS062-K0-L</t>
  </si>
  <si>
    <t>YZ-SULS062-K0-M</t>
  </si>
  <si>
    <t>YZ-SULS062-K0-S</t>
  </si>
  <si>
    <t>YZ-SULS062-K0-XL</t>
  </si>
  <si>
    <t>YZ-SUTWA100-K0-2XL</t>
  </si>
  <si>
    <t>YZ-SUTWA100-K0-5XL</t>
  </si>
  <si>
    <t>YZ-SUTWA100-K0-L</t>
  </si>
  <si>
    <t>YZ-SUTWA100-K0-M</t>
  </si>
  <si>
    <t>YZ-SUTWA100-K0-S</t>
  </si>
  <si>
    <t>YZ-SUTWA100-K0-XL</t>
  </si>
  <si>
    <t>YZ-SUXZBL03-B0-L</t>
  </si>
  <si>
    <t>YZ-SUXZBL03-R2-S</t>
  </si>
  <si>
    <t>YZ-SUZQ161-E0-2XL</t>
  </si>
  <si>
    <t>YZ-SUZQ161-E0-3XL</t>
  </si>
  <si>
    <t>YZ-SUZQ161-E0-L</t>
  </si>
  <si>
    <t>YZ-SUZQ161-E0-XL</t>
  </si>
  <si>
    <t>YZ-SUZQ161-R0-2XL</t>
  </si>
  <si>
    <t>YZ-SUZQ161-R0-3XL</t>
  </si>
  <si>
    <t>YZ-SUZQ161-R0-L</t>
  </si>
  <si>
    <t>YZ-SUZQ161-R0-XL</t>
  </si>
  <si>
    <t>YZ-SUZQ161-Y0-2XL</t>
  </si>
  <si>
    <t>YZ-SUZQ161-Y0-3XL</t>
  </si>
  <si>
    <t>YZ-SUZQ161-Y0-L</t>
  </si>
  <si>
    <t>YZ-SUZQ161-Y0-XL</t>
  </si>
  <si>
    <t>YZ-SUZQ172-B0-L</t>
  </si>
  <si>
    <t>YZ-SUZQ172-B0-M</t>
  </si>
  <si>
    <t>YZ-SUZQ172-B0-S</t>
  </si>
  <si>
    <t>YZ-SUZQ172-B0-XL</t>
  </si>
  <si>
    <t>YZ-SUZQ172-K0-L</t>
  </si>
  <si>
    <t>YZ-SUZQ172-K0-M</t>
  </si>
  <si>
    <t>YZ-SUZQ172-K0-S</t>
  </si>
  <si>
    <t>YZ-SUZQ172-K0-XL</t>
  </si>
  <si>
    <t>YZ-SUZQ172-R0-L</t>
  </si>
  <si>
    <t>YZ-SUZQ172-R0-M</t>
  </si>
  <si>
    <t>YZ-SUZQ172-R0-S</t>
  </si>
  <si>
    <t>YZ-SUZQ172-R0-XL</t>
  </si>
  <si>
    <t>YZ-SUZQ173-K0-2XL</t>
  </si>
  <si>
    <t>YZ-SUZQ173-K0-3XL</t>
  </si>
  <si>
    <t>YZ-SUZQ173-K0-L</t>
  </si>
  <si>
    <t>YZ-SUZQ173-K0-M</t>
  </si>
  <si>
    <t>YZ-SUZQ173-K0-S</t>
  </si>
  <si>
    <t>YZ-SUZQ173-K0-XL</t>
  </si>
  <si>
    <t>YZ-SUZQ173-NB-2XL</t>
  </si>
  <si>
    <t>YZ-SUZQ173-NB-3XL</t>
  </si>
  <si>
    <t>YZ-SUZQ173-NB-L</t>
  </si>
  <si>
    <t>YZ-SUZQ173-NB-M</t>
  </si>
  <si>
    <t>YZ-SUZQ173-NB-S</t>
  </si>
  <si>
    <t>YZ-SUZQ173-NB-XL</t>
  </si>
  <si>
    <t>YZ-SUZQ173-R0-2XL</t>
  </si>
  <si>
    <t>YZ-SUZQ173-R0-3XL</t>
  </si>
  <si>
    <t>YZ-SUZQ173-R0-L</t>
  </si>
  <si>
    <t>YZ-SUZQ173-R0-M</t>
  </si>
  <si>
    <t>YZ-SUZQ173-R0-S</t>
  </si>
  <si>
    <t>YZ-SUZQ173-R0-XL</t>
  </si>
  <si>
    <t>YZ-SUZQ173-SB-2XL</t>
  </si>
  <si>
    <t>YZ-SUZQ173-SB-3XL</t>
  </si>
  <si>
    <t>YZ-SUZQ173-SB-L</t>
  </si>
  <si>
    <t>YZ-SUZQ173-SB-M</t>
  </si>
  <si>
    <t>YZ-SUZQ173-SB-S</t>
  </si>
  <si>
    <t>YZ-SUZQ173-SB-XL</t>
  </si>
  <si>
    <t>YZ-SUZQ187-K0-2X</t>
  </si>
  <si>
    <t>YZ-SUZQ187-K0-3X</t>
  </si>
  <si>
    <t>YZ-SUZQ187-K0-4X</t>
  </si>
  <si>
    <t>YZ-SUZQ187-K0-5X</t>
  </si>
  <si>
    <t>YZ-SUZQ187-K0-L</t>
  </si>
  <si>
    <t>YZ-SUZQ187-K0-M</t>
  </si>
  <si>
    <t>YZ-SUZQ187-K0-S</t>
  </si>
  <si>
    <t>YZ-SUZQ187-K0-XL</t>
  </si>
  <si>
    <t>YZ-SUZQ388-K0-L</t>
  </si>
  <si>
    <t>YZ-SUZQ388-K0-M</t>
  </si>
  <si>
    <t>YZ-SUZQ388-K0-S</t>
  </si>
  <si>
    <t>YZ-SUZQ388-K0-XL</t>
  </si>
  <si>
    <t>YZ-SUZQ388-K0-XS</t>
  </si>
  <si>
    <t>YZ-SUZQ388-W0-L</t>
  </si>
  <si>
    <t>YZ-SUZQ388-W0-M</t>
  </si>
  <si>
    <t>YZ-SUZQ388-W0-S</t>
  </si>
  <si>
    <t>YZ-SUZQ388-W0-XL</t>
  </si>
  <si>
    <t>YZ-SUZQ388-W0-XS</t>
  </si>
  <si>
    <t>YZ-SUZQ598-R0-2XL</t>
  </si>
  <si>
    <t>YZ-SUZQ598-R0-3XL</t>
  </si>
  <si>
    <t>YZ-SUZQ598-R0-5XL</t>
  </si>
  <si>
    <t>YZ-SUZQ598-R0-L</t>
  </si>
  <si>
    <t>YZ-SUZQ598-R0-XL</t>
  </si>
  <si>
    <t>YZ-SUZQ733-K0-2XL</t>
  </si>
  <si>
    <t>YZ-SUZQ733-K0-3XL</t>
  </si>
  <si>
    <t>YZ-SUZQ733-K0-L</t>
  </si>
  <si>
    <t>YZ-SUZQ733-K0-M</t>
  </si>
  <si>
    <t>YZ-SUZQ733-K0-S</t>
  </si>
  <si>
    <t>YZ-SUZQ733-K0-XL</t>
  </si>
  <si>
    <t>YZ-SUZQ733-NB-2XL</t>
  </si>
  <si>
    <t>YZ-SUZQ733-NB-3XL</t>
  </si>
  <si>
    <t>YZ-SUZQ733-NB-L</t>
  </si>
  <si>
    <t>YZ-SUZQ733-NB-M</t>
  </si>
  <si>
    <t>YZ-SUZQ733-NB-S</t>
  </si>
  <si>
    <t>YZ-SUZQ733-NB-XL</t>
  </si>
  <si>
    <t>YZ-SUZQ733-R0-2XL</t>
  </si>
  <si>
    <t>YZ-SUZQ733-R0-3XL</t>
  </si>
  <si>
    <t>YZ-SUZQ733-R0-L</t>
  </si>
  <si>
    <t>YZ-SUZQ733-R0-M</t>
  </si>
  <si>
    <t>YZ-SUZQ733-R0-S</t>
  </si>
  <si>
    <t>YZ-SUZQ733-R0-XL</t>
  </si>
  <si>
    <t>YZ-SUZQ733-SB-2XL</t>
  </si>
  <si>
    <t>YZ-SUZQ733-SB-3XL</t>
  </si>
  <si>
    <t>YZ-SUZQ733-SB-L</t>
  </si>
  <si>
    <t>YZ-SUZQ733-SB-M</t>
  </si>
  <si>
    <t>YZ-SUZQ733-SB-S</t>
  </si>
  <si>
    <t>YZ-SUZQ733-SB-XL</t>
  </si>
  <si>
    <t>YZ-SUZQ9441-K0-2XL</t>
  </si>
  <si>
    <t>YZ-SUZQ9441-K0-3XL</t>
  </si>
  <si>
    <t>YZ-SUZQ9441-K0-L</t>
  </si>
  <si>
    <t>YZ-SUZQ9441-K0-M</t>
  </si>
  <si>
    <t>YZ-SUZQ9441-K0-S</t>
  </si>
  <si>
    <t>YZ-SUZQ9441-K0-XL</t>
  </si>
  <si>
    <t>YZ-SUZQBL03-B0-2X</t>
  </si>
  <si>
    <t>YZ-SUZQBL03-B0-3X</t>
  </si>
  <si>
    <t>YZ-SUZQBL03-B0-L</t>
  </si>
  <si>
    <t>YZ-SUZQBL03-B0-M</t>
  </si>
  <si>
    <t>YZ-SUZQBL03-B0-S</t>
  </si>
  <si>
    <t>YZ-SUZQBL03-B0-XL</t>
  </si>
  <si>
    <t>YZ-SUZQBL03-K0-2X</t>
  </si>
  <si>
    <t>YZ-SUZQBL03-K0-3X</t>
  </si>
  <si>
    <t>YZ-SUZQBL03-K0-L</t>
  </si>
  <si>
    <t>YZ-SUZQBL03-K0-M</t>
  </si>
  <si>
    <t>YZ-SUZQBL03-K0-S</t>
  </si>
  <si>
    <t>YZ-SUZQBL03-K0-XL</t>
  </si>
  <si>
    <t>YZ-SUZQBL03-R2-2X</t>
  </si>
  <si>
    <t>YZ-SUZQBL03-R2-3X</t>
  </si>
  <si>
    <t>YZ-SUZQBL03-R2-L</t>
  </si>
  <si>
    <t>YZ-SUZQBL03-R2-M</t>
  </si>
  <si>
    <t>YZ-SUZQBL03-R2-S</t>
  </si>
  <si>
    <t>YZ-SUZQBL03-R2-XL</t>
  </si>
  <si>
    <t>YZ-WHZ766-R0-L</t>
  </si>
  <si>
    <t>YZ-WHZ766-R0-XL</t>
  </si>
  <si>
    <t>YZ-ZQ-18745K0-S</t>
  </si>
  <si>
    <t>YZ-ZQ0707-G0-XL</t>
  </si>
  <si>
    <t>YZ-ZQ0707-ORTW-XL</t>
  </si>
  <si>
    <t>YZ-ZQ0707-PITW-M</t>
  </si>
  <si>
    <t>YZ-ZQ0707-PITW-XL</t>
  </si>
  <si>
    <t>YZ-ZQ0707-Y0TW-L</t>
  </si>
  <si>
    <t>YZ-ZQ1126-K0-3X</t>
  </si>
  <si>
    <t>YZ-ZQ1126-K0-XL</t>
  </si>
  <si>
    <t>YZ-ZQ112B0L</t>
  </si>
  <si>
    <t>YZ-ZQ112B0M</t>
  </si>
  <si>
    <t>YZ-ZQ112B0XL</t>
  </si>
  <si>
    <t>YZ-ZQ1197-KW-L</t>
  </si>
  <si>
    <t>YZ-ZQ1197-KW-XL</t>
  </si>
  <si>
    <t>YZ-ZQ1197-W0-M</t>
  </si>
  <si>
    <t>YZ-ZQ14578-K0-3X</t>
  </si>
  <si>
    <t>YZ-ZQ14976-Y0-3X</t>
  </si>
  <si>
    <t>YZ-ZQ1519-K0-2X</t>
  </si>
  <si>
    <t>YZ-ZQ1519-K0-3X</t>
  </si>
  <si>
    <t>YZ-ZQ1519-K0-4X</t>
  </si>
  <si>
    <t>YZ-ZQ1519-K0-5X</t>
  </si>
  <si>
    <t>YZ-ZQ1519-K0-L</t>
  </si>
  <si>
    <t>YZ-ZQ1519-K0-M</t>
  </si>
  <si>
    <t>YZ-ZQ1519-K0-S</t>
  </si>
  <si>
    <t>YZ-ZQ1521BF2XL</t>
  </si>
  <si>
    <t>YZ-ZQ1521BF3XL</t>
  </si>
  <si>
    <t>YZ-ZQ1521BF4XL</t>
  </si>
  <si>
    <t>YZ-ZQ1521BF5XL</t>
  </si>
  <si>
    <t>YZ-ZQ1521BFXL</t>
  </si>
  <si>
    <t>YZ-ZQ1521BL2XL</t>
  </si>
  <si>
    <t>YZ-ZQ1521BL3XL</t>
  </si>
  <si>
    <t>YZ-ZQ1521BL4XL</t>
  </si>
  <si>
    <t>YZ-ZQ1521BL5XL</t>
  </si>
  <si>
    <t>YZ-ZQ1521BLXL</t>
  </si>
  <si>
    <t>YZ-ZQ1521GF2XL</t>
  </si>
  <si>
    <t>YZ-ZQ1521GF3XL</t>
  </si>
  <si>
    <t>YZ-ZQ1521GF4XL</t>
  </si>
  <si>
    <t>YZ-ZQ1521GF5XL</t>
  </si>
  <si>
    <t>YZ-ZQ1521GFXL</t>
  </si>
  <si>
    <t>YZ-ZQ1521GW2XL</t>
  </si>
  <si>
    <t>YZ-ZQ1521GW3XL</t>
  </si>
  <si>
    <t>YZ-ZQ1521GW4XL</t>
  </si>
  <si>
    <t>YZ-ZQ1521GW5XL</t>
  </si>
  <si>
    <t>YZ-ZQ1521GWXL</t>
  </si>
  <si>
    <t>YZ-ZQ1521KF2XL</t>
  </si>
  <si>
    <t>YZ-ZQ1521KF3XL</t>
  </si>
  <si>
    <t>YZ-ZQ1521KF4XL</t>
  </si>
  <si>
    <t>YZ-ZQ1521KF5XL</t>
  </si>
  <si>
    <t>YZ-ZQ1521KFXL</t>
  </si>
  <si>
    <t>YZ-ZQ1521RF2XL</t>
  </si>
  <si>
    <t>YZ-ZQ1521RF3XL</t>
  </si>
  <si>
    <t>YZ-ZQ1521RF4XL</t>
  </si>
  <si>
    <t>YZ-ZQ1521RF5XL</t>
  </si>
  <si>
    <t>YZ-ZQ1521RFXL</t>
  </si>
  <si>
    <t>YZ-ZQ1521RL2XL</t>
  </si>
  <si>
    <t>YZ-ZQ1521RL3XL</t>
  </si>
  <si>
    <t>YZ-ZQ1521RL4XL</t>
  </si>
  <si>
    <t>YZ-ZQ1521RL5XL</t>
  </si>
  <si>
    <t>YZ-ZQ1521RLXL</t>
  </si>
  <si>
    <t>YZ-ZQ1521RM2XL</t>
  </si>
  <si>
    <t>YZ-ZQ1521RM3XL</t>
  </si>
  <si>
    <t>YZ-ZQ1521RM4XL</t>
  </si>
  <si>
    <t>YZ-ZQ1521RM5XL</t>
  </si>
  <si>
    <t>YZ-ZQ1521RMXL</t>
  </si>
  <si>
    <t>YZ-ZQ1521WP2XL</t>
  </si>
  <si>
    <t>YZ-ZQ1521WP3XL</t>
  </si>
  <si>
    <t>YZ-ZQ1521WP4XL</t>
  </si>
  <si>
    <t>YZ-ZQ1521WP5XL</t>
  </si>
  <si>
    <t>YZ-ZQ1521WPXL</t>
  </si>
  <si>
    <t>YZ-ZQ15827B02XL</t>
  </si>
  <si>
    <t>YZ-ZQ15827B04XL</t>
  </si>
  <si>
    <t>YZ-ZQ15827B05XL</t>
  </si>
  <si>
    <t>YZ-ZQ15827B0L</t>
  </si>
  <si>
    <t>YZ-ZQ15827B0M</t>
  </si>
  <si>
    <t>YZ-ZQ15827B0S</t>
  </si>
  <si>
    <t>YZ-ZQ15827B0XL</t>
  </si>
  <si>
    <t>YZ-ZQ15827BS2XL</t>
  </si>
  <si>
    <t>YZ-ZQ15827BS3XL</t>
  </si>
  <si>
    <t>YZ-ZQ15827BS4XL</t>
  </si>
  <si>
    <t>YZ-ZQ15827BS5XL</t>
  </si>
  <si>
    <t>YZ-ZQ15827BSL</t>
  </si>
  <si>
    <t>YZ-ZQ15827BSM</t>
  </si>
  <si>
    <t>YZ-ZQ15827BSS</t>
  </si>
  <si>
    <t>YZ-ZQ15827BSXL</t>
  </si>
  <si>
    <t>YZ-ZQ15827R22XL</t>
  </si>
  <si>
    <t>YZ-ZQ15827R23XL</t>
  </si>
  <si>
    <t>YZ-ZQ15827R24XL</t>
  </si>
  <si>
    <t>YZ-ZQ15827R25XL</t>
  </si>
  <si>
    <t>YZ-ZQ15827R2L</t>
  </si>
  <si>
    <t>YZ-ZQ15827R2M</t>
  </si>
  <si>
    <t>YZ-ZQ15827R2S</t>
  </si>
  <si>
    <t>YZ-ZQ15827R2XL</t>
  </si>
  <si>
    <t>YZ-ZQ15827W02XL</t>
  </si>
  <si>
    <t>YZ-ZQ15827W03XL</t>
  </si>
  <si>
    <t>YZ-ZQ15827W04XL</t>
  </si>
  <si>
    <t>YZ-ZQ15827W05XL</t>
  </si>
  <si>
    <t>YZ-ZQ15827W0L</t>
  </si>
  <si>
    <t>YZ-ZQ15827W0M</t>
  </si>
  <si>
    <t>YZ-ZQ15827W0S</t>
  </si>
  <si>
    <t>YZ-ZQ15827W0XL</t>
  </si>
  <si>
    <t>YZ-ZQ15905-K0-2X</t>
  </si>
  <si>
    <t>YZ-ZQ15905-K0-3X</t>
  </si>
  <si>
    <t>YZ-ZQ15905-K0-4X</t>
  </si>
  <si>
    <t>YZ-ZQ15905-K0-5X</t>
  </si>
  <si>
    <t>YZ-ZQ15905-K0-L</t>
  </si>
  <si>
    <t>YZ-ZQ15905-K0-M</t>
  </si>
  <si>
    <t>YZ-ZQ15905-K0-S</t>
  </si>
  <si>
    <t>YZ-ZQ15905-K0-XL</t>
  </si>
  <si>
    <t>YZ-ZQ15905-W0-2X</t>
  </si>
  <si>
    <t>YZ-ZQ15905-W0-3X</t>
  </si>
  <si>
    <t>YZ-ZQ15905-W0-4X</t>
  </si>
  <si>
    <t>YZ-ZQ15905-W0-5X</t>
  </si>
  <si>
    <t>YZ-ZQ15905-W0-L</t>
  </si>
  <si>
    <t>YZ-ZQ15905-W0-S</t>
  </si>
  <si>
    <t>YZ-ZQ15919-B0-4X</t>
  </si>
  <si>
    <t>YZ-ZQ15919-B0-5X</t>
  </si>
  <si>
    <t>YZ-ZQ15919-B0-S</t>
  </si>
  <si>
    <t>YZ-ZQ15921-B0-2X</t>
  </si>
  <si>
    <t>YZ-ZQ15921-B0-3X</t>
  </si>
  <si>
    <t>YZ-ZQ15921-B0-4X</t>
  </si>
  <si>
    <t>YZ-ZQ15921-B0-L</t>
  </si>
  <si>
    <t>YZ-ZQ15921-B0-M</t>
  </si>
  <si>
    <t>YZ-ZQ15921-B0-XL</t>
  </si>
  <si>
    <t>YZ-ZQ15921-P0-3X</t>
  </si>
  <si>
    <t>YZ-ZQ15921-P0-L</t>
  </si>
  <si>
    <t>YZ-ZQ15921-P0-M</t>
  </si>
  <si>
    <t>YZ-ZQ15921-R0-L</t>
  </si>
  <si>
    <t>YZ-ZQ15921-R0-M</t>
  </si>
  <si>
    <t>YZ-ZQ15921-R0-XL</t>
  </si>
  <si>
    <t>YZ-ZQ16103R02XL</t>
  </si>
  <si>
    <t>YZ-ZQ16103R0L</t>
  </si>
  <si>
    <t>YZ-ZQ16103ZL2XL</t>
  </si>
  <si>
    <t>YZ-ZQ16103ZL3XL</t>
  </si>
  <si>
    <t>YZ-ZQ16103ZLL</t>
  </si>
  <si>
    <t>YZ-ZQ1617-BH-3XL</t>
  </si>
  <si>
    <t>YZ-ZQ1617-BH-M</t>
  </si>
  <si>
    <t>YZ-ZQ1617-BH-XL</t>
  </si>
  <si>
    <t>YZ-ZQ1617-KH-3XL</t>
  </si>
  <si>
    <t>YZ-ZQ1617-KH-4XL</t>
  </si>
  <si>
    <t>YZ-ZQ1617-KH-M</t>
  </si>
  <si>
    <t>YZ-ZQ1617K02XL</t>
  </si>
  <si>
    <t>YZ-ZQ1617K03XL</t>
  </si>
  <si>
    <t>YZ-ZQ1617K0L</t>
  </si>
  <si>
    <t>YZ-ZQ1617K0M</t>
  </si>
  <si>
    <t>YZ-ZQ1617K0XL</t>
  </si>
  <si>
    <t>YZ-ZQ1617ZL2XL</t>
  </si>
  <si>
    <t>YZ-ZQ1617ZL3XL</t>
  </si>
  <si>
    <t>YZ-ZQ1617ZLL</t>
  </si>
  <si>
    <t>YZ-ZQ1617ZLXL</t>
  </si>
  <si>
    <t>YZ-ZQ16597B02XL</t>
  </si>
  <si>
    <t>YZ-ZQ16597B03XL</t>
  </si>
  <si>
    <t>YZ-ZQ16597B04XL</t>
  </si>
  <si>
    <t>YZ-ZQ16597B0L</t>
  </si>
  <si>
    <t>YZ-ZQ16597B0M</t>
  </si>
  <si>
    <t>YZ-ZQ16597B0XL</t>
  </si>
  <si>
    <t>YZ-ZQ16598R02XL</t>
  </si>
  <si>
    <t>YZ-ZQ16598R03XL</t>
  </si>
  <si>
    <t>YZ-ZQ16598R05XL</t>
  </si>
  <si>
    <t>YZ-ZQ16598R0L</t>
  </si>
  <si>
    <t>YZ-ZQ16598R0XL</t>
  </si>
  <si>
    <t>YZ-ZQ1715-W0-L</t>
  </si>
  <si>
    <t>YZ-ZQ1715-W0-XL</t>
  </si>
  <si>
    <t>YZ-ZQ1732-B0-L</t>
  </si>
  <si>
    <t>YZ-ZQ1732-B0-XL</t>
  </si>
  <si>
    <t>YZ-ZQ1732-K0-M</t>
  </si>
  <si>
    <t>YZ-ZQ1732-K0-XL</t>
  </si>
  <si>
    <t>YZ-ZQ1732-R0-L</t>
  </si>
  <si>
    <t>YZ-ZQ1732-R0-S</t>
  </si>
  <si>
    <t>YZ-ZQ1732-R0-XL</t>
  </si>
  <si>
    <t>YZ-ZQ1733-K0-2XL</t>
  </si>
  <si>
    <t>YZ-ZQ1733-K0-L</t>
  </si>
  <si>
    <t>YZ-ZQ1733-K0-XL</t>
  </si>
  <si>
    <t>YZ-ZQ1733-NB-2XL</t>
  </si>
  <si>
    <t>YZ-ZQ1733-NB-3XL</t>
  </si>
  <si>
    <t>YZ-ZQ1733-NB-S</t>
  </si>
  <si>
    <t>YZ-ZQ1733-NB-XL</t>
  </si>
  <si>
    <t>YZ-ZQ1733-R0-3XL</t>
  </si>
  <si>
    <t>YZ-ZQ1733-R0-L</t>
  </si>
  <si>
    <t>YZ-ZQ1733-R0-S</t>
  </si>
  <si>
    <t>YZ-ZQ1733-R0-XL</t>
  </si>
  <si>
    <t>YZ-ZQ1733-SB-2XL</t>
  </si>
  <si>
    <t>YZ-ZQ1733-SB-3XL</t>
  </si>
  <si>
    <t>YZ-ZQ1733-SB-S</t>
  </si>
  <si>
    <t>YZ-ZQ1733-SB-XL</t>
  </si>
  <si>
    <t>YZ-ZQ17845-K0-2X</t>
  </si>
  <si>
    <t>YZ-ZQ17845-K0-3X</t>
  </si>
  <si>
    <t>YZ-ZQ17845-K0-4X</t>
  </si>
  <si>
    <t>YZ-ZQ17845-K0-L</t>
  </si>
  <si>
    <t>YZ-ZQ17845-K0-XL</t>
  </si>
  <si>
    <t>YZ-ZQ17958P0-4XL</t>
  </si>
  <si>
    <t>YZ-ZQ17958P0-5XL</t>
  </si>
  <si>
    <t>YZ-ZQ17958P0-S</t>
  </si>
  <si>
    <t>YZ-ZQ17984-R0-2X</t>
  </si>
  <si>
    <t>YZ-ZQ17984-R0-XL</t>
  </si>
  <si>
    <t>YZ-ZQ17985-P0-3X</t>
  </si>
  <si>
    <t>YZ-ZQ17985-P0-4X</t>
  </si>
  <si>
    <t>YZ-ZQ17985-P0-5X</t>
  </si>
  <si>
    <t>YZ-ZQ17986W0-2XL</t>
  </si>
  <si>
    <t>YZ-ZQ17986W0-3XL</t>
  </si>
  <si>
    <t>YZ-ZQ17986W0-4XL</t>
  </si>
  <si>
    <t>YZ-ZQ17986W0-5XL</t>
  </si>
  <si>
    <t>YZ-ZQ17986W0-L</t>
  </si>
  <si>
    <t>YZ-ZQ17986W0-M</t>
  </si>
  <si>
    <t>YZ-ZQ17986W0-S</t>
  </si>
  <si>
    <t>YZ-ZQ17986W0-XL</t>
  </si>
  <si>
    <t>YZ-ZQ18758-K0-2X</t>
  </si>
  <si>
    <t>YZ-ZQ18758-K0-M</t>
  </si>
  <si>
    <t>YZ-ZQ18758-K0-XL</t>
  </si>
  <si>
    <t>YZ-ZQ19758-K0-2XL</t>
  </si>
  <si>
    <t>YZ-ZQ19758-K0-4XL</t>
  </si>
  <si>
    <t>YZ-ZQ19758-K0-5XL</t>
  </si>
  <si>
    <t>YZ-ZQ19758-K0-L</t>
  </si>
  <si>
    <t>YZ-ZQ19758-K0-M</t>
  </si>
  <si>
    <t>YZ-ZQ19758-K0-S</t>
  </si>
  <si>
    <t>YZ-ZQ19758-K0-XL</t>
  </si>
  <si>
    <t>YZ-ZQ298N03XL</t>
  </si>
  <si>
    <t>YZ-ZQ298N04XL</t>
  </si>
  <si>
    <t>YZ-ZQ298N05XL</t>
  </si>
  <si>
    <t>YZ-ZQ298N0XL</t>
  </si>
  <si>
    <t>YZ-ZQ388-K0-L</t>
  </si>
  <si>
    <t>YZ-ZQ45984K02XL</t>
  </si>
  <si>
    <t>YZ-ZQ45984K04XL</t>
  </si>
  <si>
    <t>YZ-ZQ47121-K0-L</t>
  </si>
  <si>
    <t>YZ-ZQ47121-K0-M</t>
  </si>
  <si>
    <t>YZ-ZQ47121-K0-S</t>
  </si>
  <si>
    <t>YZ-ZQ565-R0-S</t>
  </si>
  <si>
    <t>YZ-ZQ565-R0-XL</t>
  </si>
  <si>
    <t>YZ-ZQ6189B046</t>
  </si>
  <si>
    <t>YZ-ZQ6189B048</t>
  </si>
  <si>
    <t>YZ-ZQ6189B050</t>
  </si>
  <si>
    <t>YZ-ZQ6189B052</t>
  </si>
  <si>
    <t>YZ-ZQ6189B054</t>
  </si>
  <si>
    <t>YZ-ZQ6189G046</t>
  </si>
  <si>
    <t>YZ-ZQ6189G048</t>
  </si>
  <si>
    <t>YZ-ZQ6189G050</t>
  </si>
  <si>
    <t>YZ-ZQ6189G052</t>
  </si>
  <si>
    <t>YZ-ZQ6189P048</t>
  </si>
  <si>
    <t>YZ-ZQ6189P050</t>
  </si>
  <si>
    <t>YZ-ZQ6189P052</t>
  </si>
  <si>
    <t>YZ-ZQ6189P054</t>
  </si>
  <si>
    <t>YZ-ZQ6189Y046</t>
  </si>
  <si>
    <t>YZ-ZQ6189Y048</t>
  </si>
  <si>
    <t>YZ-ZQ6189Y050</t>
  </si>
  <si>
    <t>YZ-ZQ6189Y052</t>
  </si>
  <si>
    <t>YZ-ZQ6258B050</t>
  </si>
  <si>
    <t>YZ-ZQ6258K050</t>
  </si>
  <si>
    <t>YZ-ZQ6667G044</t>
  </si>
  <si>
    <t>YZ-ZQ6667G046</t>
  </si>
  <si>
    <t>YZ-ZQ6667G048</t>
  </si>
  <si>
    <t>YZ-ZQ6667G052</t>
  </si>
  <si>
    <t>YZ-ZQ6667G054</t>
  </si>
  <si>
    <t>YZ-ZQ6667R044</t>
  </si>
  <si>
    <t>YZ-ZQ6667R046</t>
  </si>
  <si>
    <t>YZ-ZQ6667R050</t>
  </si>
  <si>
    <t>YZ-ZQ6667R054</t>
  </si>
  <si>
    <t>YZ-ZQ6667ZL44</t>
  </si>
  <si>
    <t>YZ-ZQ6667ZL46</t>
  </si>
  <si>
    <t>YZ-ZQ6667ZL48</t>
  </si>
  <si>
    <t>YZ-ZQ6667ZL50</t>
  </si>
  <si>
    <t>YZ-ZQ6667ZL54</t>
  </si>
  <si>
    <t>YZ-ZQ7777B016</t>
  </si>
  <si>
    <t>YZ-ZQ7777B018</t>
  </si>
  <si>
    <t>YZ-ZQ7777B020</t>
  </si>
  <si>
    <t>YZ-ZQ7777R012</t>
  </si>
  <si>
    <t>YZ-ZQ7777R014</t>
  </si>
  <si>
    <t>YZ-ZQ7777R016</t>
  </si>
  <si>
    <t>YZ-ZQ7777R018</t>
  </si>
  <si>
    <t>YZ-ZQ7777R020</t>
  </si>
  <si>
    <t>YZ-ZQ789K02XL</t>
  </si>
  <si>
    <t>YZ-ZQ789K03XL</t>
  </si>
  <si>
    <t>YZ-ZQ789K04XL</t>
  </si>
  <si>
    <t>YZ-ZQ789K05XL</t>
  </si>
  <si>
    <t>YZ-ZQ789K0L</t>
  </si>
  <si>
    <t>YZ-ZQ789K0XL</t>
  </si>
  <si>
    <t>YZ-ZQ8639-W0-S</t>
  </si>
  <si>
    <t>YZ-ZQ8867-B0-L</t>
  </si>
  <si>
    <t>YZ-ZQ8867-B0-M</t>
  </si>
  <si>
    <t>YZ-ZQ8867-B0-XL</t>
  </si>
  <si>
    <t>YZ-ZQA100-B0-L</t>
  </si>
  <si>
    <t>YZ-ZQA100-B0-M</t>
  </si>
  <si>
    <t>YZ-ZQA100-G0-L</t>
  </si>
  <si>
    <t>YZ-ZQA100-G0-M</t>
  </si>
  <si>
    <t>YZ-ZQA100-G0-XL</t>
  </si>
  <si>
    <t>YZ-ZQA31-K0-M</t>
  </si>
  <si>
    <t>YZ-ZQBL03-B0-2XL</t>
  </si>
  <si>
    <t>YZ-ZQBL03-B0-3XL</t>
  </si>
  <si>
    <t>YZ-ZQBL03-B0-L</t>
  </si>
  <si>
    <t>YZ-ZQBL03-B0-M</t>
  </si>
  <si>
    <t>YZ-ZQBL03-B0-S</t>
  </si>
  <si>
    <t>YZ-ZQBL03-B0-XL</t>
  </si>
  <si>
    <t>YZ-ZQBL03-K0-2X</t>
  </si>
  <si>
    <t>YZ-ZQBL03-K0-3X</t>
  </si>
  <si>
    <t>YZ-ZQBL03-K0-L</t>
  </si>
  <si>
    <t>YZ-ZQBL03-K0-M</t>
  </si>
  <si>
    <t>YZ-ZQBL03-K0-S</t>
  </si>
  <si>
    <t>YZ-ZQBL03-K0-XL</t>
  </si>
  <si>
    <t>YZ-ZQBL03-R2-2XL</t>
  </si>
  <si>
    <t>YZ-ZQBL03-R2-3XL</t>
  </si>
  <si>
    <t>YZ-ZQBL03-R2-L</t>
  </si>
  <si>
    <t>YZ-ZQBL03-R2-M</t>
  </si>
  <si>
    <t>YZ-ZQBL03-R2-S</t>
  </si>
  <si>
    <t>YZ-ZQBL03-R2-XL</t>
  </si>
  <si>
    <t>YZ-ZQFT1816-O0-2X</t>
  </si>
  <si>
    <t>YZ-ZQFT1816-O0-3X</t>
  </si>
  <si>
    <t>YZ-ZQFT1816-O0-4X</t>
  </si>
  <si>
    <t>YZ-ZQFT1816-O0-5X</t>
  </si>
  <si>
    <t>YZ-ZQFT1816-O0-L</t>
  </si>
  <si>
    <t>YZ-ZQFT1816-O0-M</t>
  </si>
  <si>
    <t>YZ-ZQFT1816-O0-S</t>
  </si>
  <si>
    <t>YZ-ZQFT1816-O0-XL</t>
  </si>
  <si>
    <t>YZ-ZQFT1816-Y0-2X</t>
  </si>
  <si>
    <t>YZ-ZQFT1816-Y0-3X</t>
  </si>
  <si>
    <t>YZ-ZQFT1816-Y0-4X</t>
  </si>
  <si>
    <t>YZ-ZQFT1816-Y0-5X</t>
  </si>
  <si>
    <t>YZ-ZQFT1816-Y0-L</t>
  </si>
  <si>
    <t>YZ-ZQFT1816-Y0-M</t>
  </si>
  <si>
    <t>YZ-ZQFT1816-Y0-S</t>
  </si>
  <si>
    <t>YZ-ZQFT1816-Y0-XL</t>
  </si>
  <si>
    <t>YZ-ZQGB01-K0-2XL</t>
  </si>
  <si>
    <t>YZ-ZQHL02-G0-L</t>
  </si>
  <si>
    <t>YZ-ZQHL02-G0-M</t>
  </si>
  <si>
    <t>YZ-ZQHL02-G0-S</t>
  </si>
  <si>
    <t>YZ-ZQHL02-G0-XL</t>
  </si>
  <si>
    <t>YZ-ZQLS062-K0-2XL</t>
  </si>
  <si>
    <t>YZ-ZQLS062-K0-3XL</t>
  </si>
  <si>
    <t>YZ-ZQLS062-K0-M</t>
  </si>
  <si>
    <t>YZ-ZQLS062-K0-S</t>
  </si>
  <si>
    <t>YZ-ZQLS062-K0-XL</t>
  </si>
  <si>
    <t>YZ-ZQMICAIK02XL</t>
  </si>
  <si>
    <t>YZ-ZQMICAIK03XL</t>
  </si>
  <si>
    <t>YZ-ZQMICAIK04XL</t>
  </si>
  <si>
    <t>YZ-ZQMICAIK05XL</t>
  </si>
  <si>
    <t>YZ-ZQMICAIK0L</t>
  </si>
  <si>
    <t>YZ-ZQMICAIK0M</t>
  </si>
  <si>
    <t>YZ-ZQMICAIK0XL</t>
  </si>
  <si>
    <t>YZ-ZQMS02-K0-L</t>
  </si>
  <si>
    <t>YZ-ZQMS02-K0-M</t>
  </si>
  <si>
    <t>YZ-ZQOM388-K0-2XL</t>
  </si>
  <si>
    <t>YZ-ZQOM388-K0-M</t>
  </si>
  <si>
    <t>YZ-ZQOM388-K0-S</t>
  </si>
  <si>
    <t>YZ-ZQOM388-K0-XL</t>
  </si>
  <si>
    <t>YZ-ZQOM388-W0-2XL</t>
  </si>
  <si>
    <t>YZ-ZQOM388-W0-L</t>
  </si>
  <si>
    <t>YZ-ZQOM388-W0-M</t>
  </si>
  <si>
    <t>YZ-ZQOM388-W0-S</t>
  </si>
  <si>
    <t>YZ-ZQOM388-W0-XL</t>
  </si>
  <si>
    <t>YZ-ZQQ9217-K0-2X</t>
  </si>
  <si>
    <t>YZ-ZQQ9217-K0-3X</t>
  </si>
  <si>
    <t>YZ-ZQQ9217-K0-4X</t>
  </si>
  <si>
    <t>YZ-ZQQ9217-K0-5X</t>
  </si>
  <si>
    <t>YZ-ZQQ9217-K0-L</t>
  </si>
  <si>
    <t>YZ-ZQQ9217-K0-M</t>
  </si>
  <si>
    <t>YZ-ZQQ9217-K0-S</t>
  </si>
  <si>
    <t>YZ-ZQQ9217-K0-XL</t>
  </si>
  <si>
    <t>YZ-ZQQ9227-K0-2X</t>
  </si>
  <si>
    <t>YZ-ZQQ9227-K0-3X</t>
  </si>
  <si>
    <t>YZ-ZQQ9227-K0-4X</t>
  </si>
  <si>
    <t>YZ-ZQQ9227-K0-5X</t>
  </si>
  <si>
    <t>YZ-ZQQ9227-K0-L</t>
  </si>
  <si>
    <t>YZ-ZQQ9227-K0-M</t>
  </si>
  <si>
    <t>YZ-ZQQ9227-K0-S</t>
  </si>
  <si>
    <t>YZ-ZQQ9227-K0-XL</t>
  </si>
  <si>
    <t>YZ-ZQSG16121E02XL</t>
  </si>
  <si>
    <t>YZ-ZQSG16121E03XL</t>
  </si>
  <si>
    <t>YZ-ZQSG16121R03XL</t>
  </si>
  <si>
    <t>YZ-ZQSG16121R0L</t>
  </si>
  <si>
    <t>YZ-ZQSG16124Y02XL</t>
  </si>
  <si>
    <t>YZ-ZQSG16124Y0L</t>
  </si>
  <si>
    <t>YZ-ZQTWA1-K0-2X</t>
  </si>
  <si>
    <t>YZ-ZQTWA1-K0-3X</t>
  </si>
  <si>
    <t>YZ-ZQTWA1-K0-4X</t>
  </si>
  <si>
    <t>YZ-ZQTWA1-K0-5X</t>
  </si>
  <si>
    <t>YZ-ZQTWA1-K0-M</t>
  </si>
  <si>
    <t>YZ-ZQTWA1-K0-S</t>
  </si>
  <si>
    <t>YZ-ZQXZ345-G0-L</t>
  </si>
  <si>
    <t>YZ-ZQXZ345-G0-S</t>
  </si>
  <si>
    <t>YZ-ZQXZ345-G0-XL</t>
  </si>
  <si>
    <t>YZ-ZQZY456-R0-L</t>
  </si>
  <si>
    <t>YZ-ZQZY456-R0-M</t>
  </si>
  <si>
    <t>YZ-ZQZY456-R0-S</t>
  </si>
  <si>
    <t>YZ-ZQadn1601-B1-L</t>
  </si>
  <si>
    <t>YZ-ZQadn1601-B1-M</t>
  </si>
  <si>
    <t>YZ-ZQadn1601-B1-S</t>
  </si>
  <si>
    <t>YZ-ZQadn1601-B1-XL</t>
  </si>
  <si>
    <t>YZ-SUZQ946-B0-L</t>
  </si>
  <si>
    <t>YZ-HM1757-K0-S-GM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</si>
  <si>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</si>
  <si>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</si>
  <si>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</si>
  <si>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</si>
  <si>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</si>
  <si>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</si>
  <si>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</si>
  <si>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</si>
  <si>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</si>
  <si>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LYQ-1001</t>
  </si>
  <si>
    <t>LYQ-CL0045</t>
  </si>
  <si>
    <t>LYQ-CL61652</t>
  </si>
  <si>
    <t>LYQ-CL6287</t>
  </si>
  <si>
    <t>LYQ-CL6408</t>
  </si>
  <si>
    <t>LYQ-CLBAH002</t>
  </si>
  <si>
    <t>LYQ-CSM048</t>
  </si>
  <si>
    <t>LYQ-HM1205</t>
  </si>
  <si>
    <t>LYQ-HMQZZ</t>
  </si>
  <si>
    <t>LYQ-LY064</t>
  </si>
  <si>
    <t>LYQ-LY014</t>
  </si>
  <si>
    <t>LYQ-WH885</t>
  </si>
  <si>
    <t>LYQ-ZQ1117</t>
  </si>
  <si>
    <t>LYQ-ZQ1428</t>
  </si>
  <si>
    <t>LYQ-ZQ1669</t>
  </si>
  <si>
    <t>LYQ-ZQ1880</t>
  </si>
  <si>
    <t>LYQ-ZQ2973</t>
  </si>
  <si>
    <t>LYQ-ZQ2W00</t>
  </si>
  <si>
    <t>LYQ-ZQ3550</t>
  </si>
  <si>
    <t>LYQ-ZQ456</t>
  </si>
  <si>
    <t>LYQ-ZQ7900</t>
  </si>
  <si>
    <t>LYQ-ZQ8200</t>
  </si>
  <si>
    <t>LYQ-ZQC910</t>
  </si>
  <si>
    <t>LYQ-ZQD270</t>
  </si>
  <si>
    <t>LYQ-ZQD390</t>
  </si>
  <si>
    <t>LYQ-ZQLC00</t>
  </si>
  <si>
    <t>LYQ-ZQLP01</t>
  </si>
  <si>
    <t>LYQ-ZQMB170005</t>
  </si>
  <si>
    <t>LYQ-ZQMB3811</t>
  </si>
  <si>
    <t>LYQ-ZQPC01</t>
  </si>
  <si>
    <t>LYQ-ZQS1741</t>
  </si>
  <si>
    <t>LYQ-ZQTN2611</t>
  </si>
  <si>
    <t>MNQ-718</t>
  </si>
  <si>
    <t>MZ-JY1616</t>
  </si>
  <si>
    <t>PJ-ZQ0976</t>
  </si>
  <si>
    <t>SHJ-ZQLS01</t>
  </si>
  <si>
    <t>SHJ-ZQLS12</t>
  </si>
  <si>
    <t>SJ-HM1995</t>
  </si>
  <si>
    <t>WJ-ZQ650</t>
  </si>
  <si>
    <t>WT-ZQ921</t>
  </si>
  <si>
    <t>YZ-CFAM005</t>
  </si>
  <si>
    <t>YZ-CL0001</t>
  </si>
  <si>
    <t>YZ-CL0393</t>
  </si>
  <si>
    <t>YZ-CL060</t>
  </si>
  <si>
    <t>YZ-CL1717</t>
  </si>
  <si>
    <t>YZ-CL7042</t>
  </si>
  <si>
    <t>YZ-CL912</t>
  </si>
  <si>
    <t>YZ-CLD072</t>
  </si>
  <si>
    <t>YZ-CLNK78</t>
  </si>
  <si>
    <t>YZ-HM0034</t>
  </si>
  <si>
    <t>YZ-HM0047</t>
  </si>
  <si>
    <t>YZ-HM0052</t>
  </si>
  <si>
    <t>YZ-HM0669</t>
  </si>
  <si>
    <t>YZ-HM111</t>
  </si>
  <si>
    <t>YZ-HM1423</t>
  </si>
  <si>
    <t>YZ-HM1478</t>
  </si>
  <si>
    <t>YZ-HM1683</t>
  </si>
  <si>
    <t>YZ-HM1689</t>
  </si>
  <si>
    <t>YZ-HM17</t>
  </si>
  <si>
    <t>YZ-HM17077</t>
  </si>
  <si>
    <t>YZ-HM1711</t>
  </si>
  <si>
    <t>YZ-HM1727</t>
  </si>
  <si>
    <t>YZ-HM1728</t>
  </si>
  <si>
    <t>YZ-HM174164</t>
  </si>
  <si>
    <t>YZ-HM1757</t>
  </si>
  <si>
    <t>YZ-HM17845</t>
  </si>
  <si>
    <t>YZ-HM241</t>
  </si>
  <si>
    <t>YZ-HM2508</t>
  </si>
  <si>
    <t>YZ-HM5048</t>
  </si>
  <si>
    <t>YZ-HM5263</t>
  </si>
  <si>
    <t>YZ-HM6175</t>
  </si>
  <si>
    <t>YZ-HM688</t>
  </si>
  <si>
    <t>YZ-HM7035</t>
  </si>
  <si>
    <t>YZ-HM7040</t>
  </si>
  <si>
    <t>YZ-HM7889</t>
  </si>
  <si>
    <t>YZ-HMBKN0193</t>
  </si>
  <si>
    <t>YZ-HMBKN16024</t>
  </si>
  <si>
    <t>YZ-HMBKN17015</t>
  </si>
  <si>
    <t>YZ-HMBKN1715</t>
  </si>
  <si>
    <t>YZ-HMBKN30</t>
  </si>
  <si>
    <t>YZ-HMBKN3308</t>
  </si>
  <si>
    <t>YZ-HMBKN967</t>
  </si>
  <si>
    <t>YZ-HMJ005</t>
  </si>
  <si>
    <t>YZ-HMSG001</t>
  </si>
  <si>
    <t>YZ-HMVS</t>
  </si>
  <si>
    <t>YZ-JY2526</t>
  </si>
  <si>
    <t>YZ-JY3233</t>
  </si>
  <si>
    <t>YZ-JY3288</t>
  </si>
  <si>
    <t>YZ-JY5694</t>
  </si>
  <si>
    <t>YZ-JY7015</t>
  </si>
  <si>
    <t>YZ-JY8419</t>
  </si>
  <si>
    <t>YZ-SM-HM30CH</t>
  </si>
  <si>
    <t>YZ-SU16103</t>
  </si>
  <si>
    <t>YZ-SU1617</t>
  </si>
  <si>
    <t>YZ-SU45984</t>
  </si>
  <si>
    <t>YZ-SUA100</t>
  </si>
  <si>
    <t>YZ-SUBL03</t>
  </si>
  <si>
    <t>YZ-SULS062</t>
  </si>
  <si>
    <t>YZ-SUTWA100</t>
  </si>
  <si>
    <t>YZ-SUXZBL03</t>
  </si>
  <si>
    <t>YZ-SUZQ161</t>
  </si>
  <si>
    <t>YZ-SUZQ172</t>
  </si>
  <si>
    <t>YZ-SUZQ173</t>
  </si>
  <si>
    <t>YZ-SUZQ187</t>
  </si>
  <si>
    <t>YZ-SUZQ388</t>
  </si>
  <si>
    <t>YZ-SUZQ598</t>
  </si>
  <si>
    <t>YZ-SUZQ733</t>
  </si>
  <si>
    <t>YZ-SUZQ9441</t>
  </si>
  <si>
    <t>YZ-SUZQBL03</t>
  </si>
  <si>
    <t>YZ-WHZ766</t>
  </si>
  <si>
    <t>YZ-ZQ-18745</t>
  </si>
  <si>
    <t>YZ-ZQ0707</t>
  </si>
  <si>
    <t>YZ-ZQ1126</t>
  </si>
  <si>
    <t>YZ-ZQ112</t>
  </si>
  <si>
    <t>YZ-ZQ1197</t>
  </si>
  <si>
    <t>YZ-ZQ14578</t>
  </si>
  <si>
    <t>YZ-ZQ14976</t>
  </si>
  <si>
    <t>YZ-ZQ1519</t>
  </si>
  <si>
    <t>YZ-ZQ1521</t>
  </si>
  <si>
    <t>YZ-ZQ15827</t>
  </si>
  <si>
    <t>YZ-ZQ15905</t>
  </si>
  <si>
    <t>YZ-ZQ15921</t>
  </si>
  <si>
    <t>YZ-ZQ16103</t>
  </si>
  <si>
    <t>YZ-ZQ1617</t>
  </si>
  <si>
    <t>YZ-ZQ16597</t>
  </si>
  <si>
    <t>YZ-ZQ16598</t>
  </si>
  <si>
    <t>YZ-ZQ1715</t>
  </si>
  <si>
    <t>YZ-ZQ1732</t>
  </si>
  <si>
    <t>YZ-ZQ1733</t>
  </si>
  <si>
    <t>YZ-ZQ17845</t>
  </si>
  <si>
    <t>YZ-ZQ17958</t>
  </si>
  <si>
    <t>YZ-ZQ17984</t>
  </si>
  <si>
    <t>YZ-ZQ17985</t>
  </si>
  <si>
    <t>YZ-ZQ17986</t>
  </si>
  <si>
    <t>YZ-ZQ18758</t>
  </si>
  <si>
    <t>YZ-ZQ19758</t>
  </si>
  <si>
    <t>YZ-ZQ298</t>
  </si>
  <si>
    <t>YZ-ZQ388</t>
  </si>
  <si>
    <t>YZ-ZQ45984</t>
  </si>
  <si>
    <t>YZ-ZQ47121</t>
  </si>
  <si>
    <t>YZ-ZQ565</t>
  </si>
  <si>
    <t>YZ-ZQ6189</t>
  </si>
  <si>
    <t>YZ-ZQ6258</t>
  </si>
  <si>
    <t>YZ-ZQ6667</t>
  </si>
  <si>
    <t>YZ-ZQ7777</t>
  </si>
  <si>
    <t>YZ-ZQ789</t>
  </si>
  <si>
    <t>YZ-ZQ8639</t>
  </si>
  <si>
    <t>YZ-ZQ8867</t>
  </si>
  <si>
    <t>YZ-ZQA100</t>
  </si>
  <si>
    <t>YZ-ZQA31</t>
  </si>
  <si>
    <t>YZ-ZQBL03</t>
  </si>
  <si>
    <t>YZ-ZQFT1816</t>
  </si>
  <si>
    <t>YZ-ZQGB01</t>
  </si>
  <si>
    <t>YZ-ZQHL02</t>
  </si>
  <si>
    <t>YZ-ZQLS062</t>
  </si>
  <si>
    <t>YZ-ZQMICAI</t>
  </si>
  <si>
    <t>YZ-ZQMS02</t>
  </si>
  <si>
    <t>YZ-ZQOM388</t>
  </si>
  <si>
    <t>YZ-ZQQ9217</t>
  </si>
  <si>
    <t>YZ-ZQQ9227</t>
  </si>
  <si>
    <t>YZ-ZQSG16121</t>
  </si>
  <si>
    <t>YZ-ZQSG16124</t>
  </si>
  <si>
    <t>YZ-ZQTWA1</t>
  </si>
  <si>
    <t>YZ-ZQXZ345</t>
  </si>
  <si>
    <t>YZ-ZQZY456</t>
  </si>
  <si>
    <t>YZ-ZQadn1601</t>
  </si>
  <si>
    <t>YZ-SUZQ946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</si>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</sst>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yyyy&quot;年&quot;m&quot;月&quot;d&quot;日&quot;;@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7" formatCode="0.00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3" fillId="16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24" fillId="10" borderId="8" applyNumberFormat="0" applyAlignment="0" applyProtection="0">
      <alignment vertical="center"/>
    </xf>
    <xf numFmtId="0" fontId="10" fillId="10" borderId="2" applyNumberFormat="0" applyAlignment="0" applyProtection="0">
      <alignment vertical="center"/>
    </xf>
    <xf numFmtId="0" fontId="8" fillId="7" borderId="1" applyNumberFormat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/>
    <xf numFmtId="176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7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6" fontId="0" fillId="0" borderId="0" xfId="0" applyNumberForma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619</v>
          </cell>
          <cell r="D2">
            <v>581</v>
          </cell>
          <cell r="E2">
            <v>586</v>
          </cell>
          <cell r="F2">
            <v>700</v>
          </cell>
        </row>
        <row r="3">
          <cell r="A3" t="str">
            <v>YZ-HM1727-Pi-M</v>
          </cell>
          <cell r="B3" t="str">
            <v>YZ-HM1727</v>
          </cell>
          <cell r="C3">
            <v>35</v>
          </cell>
          <cell r="D3">
            <v>36</v>
          </cell>
          <cell r="E3">
            <v>32</v>
          </cell>
          <cell r="F3">
            <v>34</v>
          </cell>
          <cell r="G3">
            <v>18.6658394160584</v>
          </cell>
        </row>
        <row r="4">
          <cell r="A4" t="str">
            <v>YZ-ZQBL03-K0-XL</v>
          </cell>
          <cell r="B4" t="str">
            <v>YZ-ZQBL03</v>
          </cell>
          <cell r="C4">
            <v>3</v>
          </cell>
          <cell r="D4">
            <v>2</v>
          </cell>
          <cell r="E4">
            <v>8</v>
          </cell>
          <cell r="F4">
            <v>24</v>
          </cell>
          <cell r="G4">
            <v>21.99</v>
          </cell>
        </row>
        <row r="5">
          <cell r="A5" t="str">
            <v>YZ-ZQFT1816-O0-5X</v>
          </cell>
          <cell r="B5" t="str">
            <v>YZ-ZQFT1816</v>
          </cell>
          <cell r="C5">
            <v>0</v>
          </cell>
          <cell r="D5">
            <v>0</v>
          </cell>
          <cell r="E5">
            <v>0</v>
          </cell>
          <cell r="F5">
            <v>4</v>
          </cell>
          <cell r="G5">
            <v>19.99</v>
          </cell>
        </row>
        <row r="6">
          <cell r="A6" t="str">
            <v>YZ-ZQQ9217-K0-5X</v>
          </cell>
          <cell r="B6" t="str">
            <v>YZ-ZQQ9217</v>
          </cell>
          <cell r="C6">
            <v>1</v>
          </cell>
          <cell r="D6">
            <v>0</v>
          </cell>
          <cell r="E6">
            <v>4</v>
          </cell>
          <cell r="F6">
            <v>3</v>
          </cell>
          <cell r="G6">
            <v>19.99</v>
          </cell>
        </row>
        <row r="7">
          <cell r="A7" t="str">
            <v>YZ-ZQ1521GF4XL</v>
          </cell>
          <cell r="B7" t="str">
            <v>YZ-ZQ1521</v>
          </cell>
          <cell r="C7">
            <v>6</v>
          </cell>
          <cell r="D7">
            <v>0</v>
          </cell>
          <cell r="E7">
            <v>0</v>
          </cell>
          <cell r="F7">
            <v>4</v>
          </cell>
          <cell r="G7">
            <v>17.99</v>
          </cell>
        </row>
        <row r="8">
          <cell r="A8" t="str">
            <v>YZ-SUZQ388-K0-XL</v>
          </cell>
          <cell r="B8" t="str">
            <v>YZ-SUZQ388</v>
          </cell>
          <cell r="C8">
            <v>11</v>
          </cell>
          <cell r="D8">
            <v>13</v>
          </cell>
          <cell r="E8">
            <v>11</v>
          </cell>
          <cell r="F8">
            <v>13</v>
          </cell>
          <cell r="G8">
            <v>19.99</v>
          </cell>
        </row>
        <row r="9">
          <cell r="A9" t="str">
            <v>YZ-HM17077-W0-M</v>
          </cell>
          <cell r="B9" t="str">
            <v>YZ-HM17077</v>
          </cell>
          <cell r="C9">
            <v>0</v>
          </cell>
          <cell r="D9">
            <v>0</v>
          </cell>
          <cell r="E9">
            <v>1</v>
          </cell>
          <cell r="F9">
            <v>2</v>
          </cell>
          <cell r="G9">
            <v>18.18</v>
          </cell>
        </row>
        <row r="10">
          <cell r="A10" t="str">
            <v>YZ-ZQBL03-K0-S</v>
          </cell>
          <cell r="B10" t="str">
            <v>YZ-ZQBL03</v>
          </cell>
          <cell r="C10">
            <v>0</v>
          </cell>
          <cell r="D10">
            <v>2</v>
          </cell>
          <cell r="E10">
            <v>5</v>
          </cell>
          <cell r="F10">
            <v>13</v>
          </cell>
          <cell r="G10">
            <v>19.99</v>
          </cell>
        </row>
        <row r="11">
          <cell r="A11" t="str">
            <v>YZ-SUZQBL03-B0-L</v>
          </cell>
          <cell r="B11" t="str">
            <v>YZ-SUZQBL03</v>
          </cell>
          <cell r="C11">
            <v>4</v>
          </cell>
          <cell r="D11">
            <v>1</v>
          </cell>
          <cell r="E11">
            <v>3</v>
          </cell>
          <cell r="F11">
            <v>3</v>
          </cell>
          <cell r="G11">
            <v>19.99</v>
          </cell>
        </row>
        <row r="12">
          <cell r="A12" t="str">
            <v>YZ-ZQBL03-K0-M</v>
          </cell>
          <cell r="B12" t="str">
            <v>YZ-ZQBL03</v>
          </cell>
          <cell r="C12">
            <v>18</v>
          </cell>
          <cell r="D12">
            <v>19</v>
          </cell>
          <cell r="E12">
            <v>31</v>
          </cell>
          <cell r="F12">
            <v>37</v>
          </cell>
          <cell r="G12">
            <v>19.99</v>
          </cell>
        </row>
        <row r="13">
          <cell r="A13" t="str">
            <v>YZ-SUZQ388-K0-XS</v>
          </cell>
          <cell r="B13" t="str">
            <v>YZ-SUZQ388</v>
          </cell>
          <cell r="C13">
            <v>5</v>
          </cell>
          <cell r="D13">
            <v>5</v>
          </cell>
          <cell r="E13">
            <v>7</v>
          </cell>
          <cell r="F13">
            <v>7</v>
          </cell>
          <cell r="G13">
            <v>19.99</v>
          </cell>
        </row>
        <row r="14">
          <cell r="A14" t="str">
            <v>YZ-ZQBL03-K0-L</v>
          </cell>
          <cell r="B14" t="str">
            <v>YZ-ZQBL03</v>
          </cell>
          <cell r="C14">
            <v>5</v>
          </cell>
          <cell r="D14">
            <v>8</v>
          </cell>
          <cell r="E14">
            <v>22</v>
          </cell>
          <cell r="F14">
            <v>29</v>
          </cell>
          <cell r="G14">
            <v>21.99</v>
          </cell>
        </row>
        <row r="15">
          <cell r="A15" t="str">
            <v>YZ-ZQ16598R0XL</v>
          </cell>
          <cell r="B15" t="str">
            <v>YZ-ZQ16598</v>
          </cell>
          <cell r="C15">
            <v>0</v>
          </cell>
          <cell r="D15">
            <v>0</v>
          </cell>
          <cell r="E15">
            <v>0</v>
          </cell>
          <cell r="F15">
            <v>5</v>
          </cell>
          <cell r="G15">
            <v>19.99</v>
          </cell>
        </row>
        <row r="16">
          <cell r="A16" t="str">
            <v>YZ-HM1727-Pi-2XL</v>
          </cell>
          <cell r="B16" t="str">
            <v>YZ-HM1727</v>
          </cell>
          <cell r="C16">
            <v>12</v>
          </cell>
          <cell r="D16">
            <v>24</v>
          </cell>
          <cell r="E16">
            <v>12</v>
          </cell>
          <cell r="F16">
            <v>10</v>
          </cell>
          <cell r="G16">
            <v>18.99</v>
          </cell>
        </row>
        <row r="17">
          <cell r="A17" t="str">
            <v>YZ-ZQBL03-R2-L</v>
          </cell>
          <cell r="B17" t="str">
            <v>YZ-ZQBL03</v>
          </cell>
          <cell r="C17">
            <v>2</v>
          </cell>
          <cell r="D17">
            <v>0</v>
          </cell>
          <cell r="E17">
            <v>0</v>
          </cell>
          <cell r="F17">
            <v>4</v>
          </cell>
          <cell r="G17">
            <v>19.99</v>
          </cell>
        </row>
        <row r="18">
          <cell r="A18" t="str">
            <v>YZ-SUZQ388-K0-M</v>
          </cell>
          <cell r="B18" t="str">
            <v>YZ-SUZQ388</v>
          </cell>
          <cell r="C18">
            <v>18</v>
          </cell>
          <cell r="D18">
            <v>17</v>
          </cell>
          <cell r="E18">
            <v>9</v>
          </cell>
          <cell r="F18">
            <v>13</v>
          </cell>
          <cell r="G18">
            <v>19.99</v>
          </cell>
        </row>
        <row r="19">
          <cell r="A19" t="str">
            <v>YZ-HM111-K0-M</v>
          </cell>
          <cell r="B19" t="str">
            <v>YZ-HM111</v>
          </cell>
          <cell r="C19">
            <v>2</v>
          </cell>
          <cell r="D19">
            <v>7</v>
          </cell>
          <cell r="E19">
            <v>5</v>
          </cell>
          <cell r="F19">
            <v>14</v>
          </cell>
          <cell r="G19">
            <v>18.98</v>
          </cell>
        </row>
        <row r="20">
          <cell r="A20" t="str">
            <v>YZ-HM241-K0-S</v>
          </cell>
          <cell r="B20" t="str">
            <v>YZ-HM241</v>
          </cell>
          <cell r="C20">
            <v>1</v>
          </cell>
          <cell r="D20">
            <v>1</v>
          </cell>
          <cell r="E20">
            <v>0</v>
          </cell>
          <cell r="F20">
            <v>2</v>
          </cell>
          <cell r="G20">
            <v>16.08</v>
          </cell>
        </row>
        <row r="21">
          <cell r="A21" t="str">
            <v>YZ-ZQBL03-B0-2XL</v>
          </cell>
          <cell r="B21" t="str">
            <v>YZ-ZQBL03</v>
          </cell>
          <cell r="C21">
            <v>3</v>
          </cell>
          <cell r="D21">
            <v>1</v>
          </cell>
          <cell r="E21">
            <v>0</v>
          </cell>
          <cell r="F21">
            <v>3</v>
          </cell>
          <cell r="G21">
            <v>19.99</v>
          </cell>
        </row>
        <row r="22">
          <cell r="A22" t="str">
            <v>YZ-HM1727-Pi-L</v>
          </cell>
          <cell r="B22" t="str">
            <v>YZ-HM1727</v>
          </cell>
          <cell r="C22">
            <v>54</v>
          </cell>
          <cell r="D22">
            <v>60</v>
          </cell>
          <cell r="E22">
            <v>44</v>
          </cell>
          <cell r="F22">
            <v>41</v>
          </cell>
          <cell r="G22">
            <v>18.6364824120602</v>
          </cell>
        </row>
        <row r="23">
          <cell r="A23" t="str">
            <v>YZ-HM1727-Pi-3XL</v>
          </cell>
          <cell r="B23" t="str">
            <v>YZ-HM1727</v>
          </cell>
          <cell r="C23">
            <v>9</v>
          </cell>
          <cell r="D23">
            <v>6</v>
          </cell>
          <cell r="E23">
            <v>4</v>
          </cell>
          <cell r="F23">
            <v>5</v>
          </cell>
          <cell r="G23">
            <v>18.99</v>
          </cell>
        </row>
        <row r="24">
          <cell r="A24" t="str">
            <v>YZ-HM1727-Pi-XL</v>
          </cell>
          <cell r="B24" t="str">
            <v>YZ-HM1727</v>
          </cell>
          <cell r="C24">
            <v>39</v>
          </cell>
          <cell r="D24">
            <v>39</v>
          </cell>
          <cell r="E24">
            <v>34</v>
          </cell>
          <cell r="F24">
            <v>39</v>
          </cell>
          <cell r="G24">
            <v>18.5239735099337</v>
          </cell>
        </row>
        <row r="25">
          <cell r="A25" t="str">
            <v>YZ-HM111-K0-L</v>
          </cell>
          <cell r="B25" t="str">
            <v>YZ-HM111</v>
          </cell>
          <cell r="C25">
            <v>9</v>
          </cell>
          <cell r="D25">
            <v>12</v>
          </cell>
          <cell r="E25">
            <v>8</v>
          </cell>
          <cell r="F25">
            <v>7</v>
          </cell>
          <cell r="G25">
            <v>18.98</v>
          </cell>
        </row>
        <row r="26">
          <cell r="A26" t="str">
            <v>LYQ-ZQ3550-PI-S</v>
          </cell>
          <cell r="B26" t="str">
            <v>LYQ-ZQ3550</v>
          </cell>
          <cell r="C26">
            <v>1</v>
          </cell>
          <cell r="D26">
            <v>1</v>
          </cell>
          <cell r="E26">
            <v>1</v>
          </cell>
          <cell r="F26">
            <v>2</v>
          </cell>
          <cell r="G26">
            <v>14.99</v>
          </cell>
        </row>
        <row r="27">
          <cell r="A27" t="str">
            <v>YZ-JY2526-R0-2XL</v>
          </cell>
          <cell r="B27" t="str">
            <v>YZ-JY2526</v>
          </cell>
          <cell r="C27">
            <v>1</v>
          </cell>
          <cell r="D27">
            <v>0</v>
          </cell>
          <cell r="E27">
            <v>8</v>
          </cell>
          <cell r="F27">
            <v>3</v>
          </cell>
          <cell r="G27">
            <v>18.98</v>
          </cell>
        </row>
        <row r="28">
          <cell r="A28" t="str">
            <v>YZ-ZQBL03-B0-S</v>
          </cell>
          <cell r="B28" t="str">
            <v>YZ-ZQBL03</v>
          </cell>
          <cell r="C28">
            <v>2</v>
          </cell>
          <cell r="D28">
            <v>0</v>
          </cell>
          <cell r="E28">
            <v>1</v>
          </cell>
          <cell r="F28">
            <v>4</v>
          </cell>
          <cell r="G28">
            <v>19.99</v>
          </cell>
        </row>
        <row r="29">
          <cell r="A29" t="str">
            <v>YZ-ZQBL03-R2-XL</v>
          </cell>
          <cell r="B29" t="str">
            <v>YZ-ZQBL03</v>
          </cell>
          <cell r="C29">
            <v>4</v>
          </cell>
          <cell r="D29">
            <v>0</v>
          </cell>
          <cell r="E29">
            <v>1</v>
          </cell>
          <cell r="F29">
            <v>1</v>
          </cell>
          <cell r="G29">
            <v>19.99</v>
          </cell>
        </row>
        <row r="30">
          <cell r="A30" t="str">
            <v>LYQ-ZQ3550-PI-4X</v>
          </cell>
          <cell r="B30" t="str">
            <v>LYQ-ZQ3550</v>
          </cell>
          <cell r="C30">
            <v>1</v>
          </cell>
          <cell r="D30">
            <v>3</v>
          </cell>
          <cell r="E30">
            <v>2</v>
          </cell>
          <cell r="F30">
            <v>5</v>
          </cell>
          <cell r="G30">
            <v>16.99</v>
          </cell>
        </row>
        <row r="31">
          <cell r="A31" t="str">
            <v>YZ-SUZQ598-R0-L</v>
          </cell>
          <cell r="B31" t="str">
            <v>YZ-SUZQ598</v>
          </cell>
          <cell r="C31">
            <v>1</v>
          </cell>
          <cell r="D31">
            <v>0</v>
          </cell>
          <cell r="E31">
            <v>0</v>
          </cell>
          <cell r="F31">
            <v>1</v>
          </cell>
          <cell r="G31">
            <v>19.99</v>
          </cell>
        </row>
        <row r="32">
          <cell r="A32" t="str">
            <v>LYQ-ZQ3550-E0-XL</v>
          </cell>
          <cell r="B32" t="str">
            <v>LYQ-ZQ3550</v>
          </cell>
          <cell r="C32">
            <v>4</v>
          </cell>
          <cell r="D32">
            <v>1</v>
          </cell>
          <cell r="E32">
            <v>5</v>
          </cell>
          <cell r="F32">
            <v>11</v>
          </cell>
          <cell r="G32">
            <v>16.99</v>
          </cell>
        </row>
        <row r="33">
          <cell r="A33" t="str">
            <v>YZ-SUZQ388-K0-L</v>
          </cell>
          <cell r="B33" t="str">
            <v>YZ-SUZQ388</v>
          </cell>
          <cell r="C33">
            <v>15</v>
          </cell>
          <cell r="D33">
            <v>20</v>
          </cell>
          <cell r="E33">
            <v>2</v>
          </cell>
          <cell r="F33">
            <v>1</v>
          </cell>
          <cell r="G33">
            <v>19.99</v>
          </cell>
        </row>
        <row r="34">
          <cell r="A34" t="str">
            <v>YZ-ZQ19758-K0-XL</v>
          </cell>
          <cell r="B34" t="str">
            <v>YZ-ZQ19758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  <cell r="G34">
            <v>19.99</v>
          </cell>
        </row>
        <row r="35">
          <cell r="A35" t="str">
            <v>YZ-HMBKN17015-K0-XL</v>
          </cell>
          <cell r="B35" t="str">
            <v>YZ-HMBKN17015</v>
          </cell>
          <cell r="C35">
            <v>0</v>
          </cell>
          <cell r="D35">
            <v>1</v>
          </cell>
          <cell r="E35">
            <v>0</v>
          </cell>
          <cell r="F35">
            <v>2</v>
          </cell>
          <cell r="G35">
            <v>16.99</v>
          </cell>
        </row>
        <row r="36">
          <cell r="A36" t="str">
            <v>YZ-HM1728-ZL-M</v>
          </cell>
          <cell r="B36" t="str">
            <v>YZ-HM1728</v>
          </cell>
          <cell r="C36">
            <v>11</v>
          </cell>
          <cell r="D36">
            <v>9</v>
          </cell>
          <cell r="E36">
            <v>10</v>
          </cell>
          <cell r="F36">
            <v>11</v>
          </cell>
          <cell r="G36">
            <v>16.99</v>
          </cell>
        </row>
        <row r="37">
          <cell r="A37" t="str">
            <v>YZ-ZQ1521KFXL</v>
          </cell>
          <cell r="B37" t="str">
            <v>YZ-ZQ1521</v>
          </cell>
          <cell r="C37">
            <v>0</v>
          </cell>
          <cell r="D37">
            <v>1</v>
          </cell>
          <cell r="E37">
            <v>1</v>
          </cell>
          <cell r="F37">
            <v>1</v>
          </cell>
          <cell r="G37">
            <v>19.99</v>
          </cell>
        </row>
        <row r="38">
          <cell r="A38" t="str">
            <v>YZ-SUZQ388-K0-S</v>
          </cell>
          <cell r="B38" t="str">
            <v>YZ-SUZQ388</v>
          </cell>
          <cell r="C38">
            <v>9</v>
          </cell>
          <cell r="D38">
            <v>15</v>
          </cell>
          <cell r="E38">
            <v>9</v>
          </cell>
          <cell r="F38">
            <v>6</v>
          </cell>
          <cell r="G38">
            <v>19.99</v>
          </cell>
        </row>
        <row r="39">
          <cell r="A39" t="str">
            <v>YZ-ZQBL03-B0-XL</v>
          </cell>
          <cell r="B39" t="str">
            <v>YZ-ZQBL03</v>
          </cell>
          <cell r="C39">
            <v>4</v>
          </cell>
          <cell r="D39">
            <v>0</v>
          </cell>
          <cell r="E39">
            <v>0</v>
          </cell>
          <cell r="F39">
            <v>1</v>
          </cell>
          <cell r="G39">
            <v>19.99</v>
          </cell>
        </row>
        <row r="40">
          <cell r="A40" t="str">
            <v>YZ-ZQBL03-B0-L</v>
          </cell>
          <cell r="B40" t="str">
            <v>YZ-ZQBL03</v>
          </cell>
          <cell r="C40">
            <v>3</v>
          </cell>
          <cell r="D40">
            <v>1</v>
          </cell>
          <cell r="E40">
            <v>0</v>
          </cell>
          <cell r="F40">
            <v>2</v>
          </cell>
          <cell r="G40">
            <v>19.99</v>
          </cell>
        </row>
        <row r="41">
          <cell r="A41" t="str">
            <v>YZ-ZQ1521GF5XL</v>
          </cell>
          <cell r="B41" t="str">
            <v>YZ-ZQ1521</v>
          </cell>
          <cell r="C41">
            <v>7</v>
          </cell>
          <cell r="D41">
            <v>0</v>
          </cell>
          <cell r="E41">
            <v>2</v>
          </cell>
          <cell r="F41">
            <v>6</v>
          </cell>
          <cell r="G41">
            <v>19.99</v>
          </cell>
        </row>
        <row r="42">
          <cell r="A42" t="str">
            <v>YZ-ZQ1521RM5XL</v>
          </cell>
          <cell r="B42" t="str">
            <v>YZ-ZQ1521</v>
          </cell>
          <cell r="C42">
            <v>4</v>
          </cell>
          <cell r="D42">
            <v>0</v>
          </cell>
          <cell r="E42">
            <v>0</v>
          </cell>
          <cell r="F42">
            <v>3</v>
          </cell>
          <cell r="G42">
            <v>19.99</v>
          </cell>
        </row>
        <row r="43">
          <cell r="A43" t="str">
            <v>YZ-ZQ1521KF5XL</v>
          </cell>
          <cell r="B43" t="str">
            <v>YZ-ZQ1521</v>
          </cell>
          <cell r="C43">
            <v>10</v>
          </cell>
          <cell r="D43">
            <v>8</v>
          </cell>
          <cell r="E43">
            <v>6</v>
          </cell>
          <cell r="F43">
            <v>7</v>
          </cell>
          <cell r="G43">
            <v>19.99</v>
          </cell>
        </row>
        <row r="44">
          <cell r="A44" t="str">
            <v>YZ-HM1728-ZL-L</v>
          </cell>
          <cell r="B44" t="str">
            <v>YZ-HM1728</v>
          </cell>
          <cell r="C44">
            <v>3</v>
          </cell>
          <cell r="D44">
            <v>5</v>
          </cell>
          <cell r="E44">
            <v>8</v>
          </cell>
          <cell r="F44">
            <v>8</v>
          </cell>
          <cell r="G44">
            <v>18.99</v>
          </cell>
        </row>
        <row r="45">
          <cell r="A45" t="str">
            <v>LYQ-ZQ3550-E0-L</v>
          </cell>
          <cell r="B45" t="str">
            <v>LYQ-ZQ3550</v>
          </cell>
          <cell r="C45">
            <v>3</v>
          </cell>
          <cell r="D45">
            <v>1</v>
          </cell>
          <cell r="E45">
            <v>1</v>
          </cell>
          <cell r="F45">
            <v>4</v>
          </cell>
          <cell r="G45">
            <v>14.99</v>
          </cell>
        </row>
        <row r="46">
          <cell r="A46" t="str">
            <v>YZ-HM7035-G0-L</v>
          </cell>
          <cell r="B46" t="str">
            <v>YZ-HM7035</v>
          </cell>
          <cell r="C46">
            <v>0</v>
          </cell>
          <cell r="D46">
            <v>0</v>
          </cell>
          <cell r="E46">
            <v>0</v>
          </cell>
          <cell r="F46">
            <v>1</v>
          </cell>
          <cell r="G46">
            <v>16.99</v>
          </cell>
        </row>
        <row r="47">
          <cell r="A47" t="str">
            <v>YZ-HM1727-Pi-S</v>
          </cell>
          <cell r="B47" t="str">
            <v>YZ-HM1727</v>
          </cell>
          <cell r="C47">
            <v>15</v>
          </cell>
          <cell r="D47">
            <v>14</v>
          </cell>
          <cell r="E47">
            <v>15</v>
          </cell>
          <cell r="F47">
            <v>8</v>
          </cell>
          <cell r="G47">
            <v>18.5648076923077</v>
          </cell>
        </row>
        <row r="48">
          <cell r="A48" t="str">
            <v>YZ-HM1727-Pi-4XL</v>
          </cell>
          <cell r="B48" t="str">
            <v>YZ-HM1727</v>
          </cell>
          <cell r="C48">
            <v>4</v>
          </cell>
          <cell r="D48">
            <v>1</v>
          </cell>
          <cell r="E48">
            <v>1</v>
          </cell>
          <cell r="F48">
            <v>3</v>
          </cell>
          <cell r="G48">
            <v>18.99</v>
          </cell>
        </row>
        <row r="49">
          <cell r="A49" t="str">
            <v>YZ-ZQQ9217-K0-3X</v>
          </cell>
          <cell r="B49" t="str">
            <v>YZ-ZQQ9217</v>
          </cell>
          <cell r="C49">
            <v>0</v>
          </cell>
          <cell r="D49">
            <v>1</v>
          </cell>
          <cell r="E49">
            <v>2</v>
          </cell>
          <cell r="F49">
            <v>8</v>
          </cell>
          <cell r="G49">
            <v>19.99</v>
          </cell>
        </row>
        <row r="50">
          <cell r="A50" t="str">
            <v>YZ-ZQFT1816-O0-M</v>
          </cell>
          <cell r="B50" t="str">
            <v>YZ-ZQFT1816</v>
          </cell>
          <cell r="C50">
            <v>0</v>
          </cell>
          <cell r="D50">
            <v>2</v>
          </cell>
          <cell r="E50">
            <v>2</v>
          </cell>
          <cell r="F50">
            <v>3</v>
          </cell>
          <cell r="G50">
            <v>19.99</v>
          </cell>
        </row>
        <row r="51">
          <cell r="A51" t="str">
            <v>YZ-ZQ1521GW2XL</v>
          </cell>
          <cell r="B51" t="str">
            <v>YZ-ZQ1521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19.38</v>
          </cell>
        </row>
        <row r="52">
          <cell r="A52" t="str">
            <v>YZ-HM7035-DJG0-M</v>
          </cell>
          <cell r="B52" t="str">
            <v>YZ-HM7035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  <cell r="G52">
            <v>16.99</v>
          </cell>
        </row>
        <row r="53">
          <cell r="A53" t="str">
            <v>YZ-ZQSG16124Y0L</v>
          </cell>
          <cell r="B53" t="str">
            <v>YZ-ZQSG16124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 t="e">
            <v>#DIV/0!</v>
          </cell>
        </row>
        <row r="54">
          <cell r="A54" t="str">
            <v>YZ-HM1689-R0-52</v>
          </cell>
          <cell r="B54" t="str">
            <v>YZ-HM1689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 t="e">
            <v>#DIV/0!</v>
          </cell>
        </row>
        <row r="55">
          <cell r="A55" t="str">
            <v>YZ-HMBKN30-K0-M</v>
          </cell>
          <cell r="B55" t="str">
            <v>YZ-HMBKN30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 t="e">
            <v>#DIV/0!</v>
          </cell>
        </row>
        <row r="56">
          <cell r="A56" t="str">
            <v>YZ-ZQ789K0XL</v>
          </cell>
          <cell r="B56" t="str">
            <v>YZ-ZQ789</v>
          </cell>
          <cell r="C56">
            <v>0</v>
          </cell>
          <cell r="D56">
            <v>1</v>
          </cell>
          <cell r="E56">
            <v>0</v>
          </cell>
          <cell r="F56">
            <v>1</v>
          </cell>
          <cell r="G56">
            <v>11.99</v>
          </cell>
        </row>
        <row r="57">
          <cell r="A57" t="str">
            <v>YZ-ZQQ9227-K0-2X</v>
          </cell>
          <cell r="B57" t="str">
            <v>YZ-ZQQ9227</v>
          </cell>
          <cell r="C57">
            <v>1</v>
          </cell>
          <cell r="D57">
            <v>2</v>
          </cell>
          <cell r="E57">
            <v>0</v>
          </cell>
          <cell r="F57">
            <v>11</v>
          </cell>
          <cell r="G57">
            <v>20.99</v>
          </cell>
        </row>
        <row r="58">
          <cell r="A58" t="str">
            <v>LYQ-ZQ3550-E0-5X</v>
          </cell>
          <cell r="B58" t="str">
            <v>LYQ-ZQ3550</v>
          </cell>
          <cell r="C58">
            <v>3</v>
          </cell>
          <cell r="D58">
            <v>6</v>
          </cell>
          <cell r="E58">
            <v>1</v>
          </cell>
          <cell r="F58">
            <v>5</v>
          </cell>
          <cell r="G58">
            <v>16.99</v>
          </cell>
        </row>
        <row r="59">
          <cell r="A59" t="str">
            <v>YZ-SUZQ9441-K0-M</v>
          </cell>
          <cell r="B59" t="str">
            <v>YZ-SUZQ9441</v>
          </cell>
          <cell r="C59">
            <v>0</v>
          </cell>
          <cell r="D59">
            <v>0</v>
          </cell>
          <cell r="E59">
            <v>0</v>
          </cell>
          <cell r="F59">
            <v>1</v>
          </cell>
          <cell r="G59">
            <v>19.99</v>
          </cell>
        </row>
        <row r="60">
          <cell r="A60" t="str">
            <v>YZ-HM111-K0-XL</v>
          </cell>
          <cell r="B60" t="str">
            <v>YZ-HM111</v>
          </cell>
          <cell r="C60">
            <v>9</v>
          </cell>
          <cell r="D60">
            <v>10</v>
          </cell>
          <cell r="E60">
            <v>14</v>
          </cell>
          <cell r="F60">
            <v>10</v>
          </cell>
          <cell r="G60">
            <v>18.98</v>
          </cell>
        </row>
        <row r="61">
          <cell r="A61" t="str">
            <v>YZ-WHZ766-R0-XL</v>
          </cell>
          <cell r="B61" t="str">
            <v>YZ-WHZ766</v>
          </cell>
          <cell r="C61">
            <v>0</v>
          </cell>
          <cell r="D61">
            <v>0</v>
          </cell>
          <cell r="E61">
            <v>0</v>
          </cell>
          <cell r="F61">
            <v>2</v>
          </cell>
          <cell r="G61">
            <v>15.99</v>
          </cell>
        </row>
        <row r="62">
          <cell r="A62" t="str">
            <v>LYQ-ZQ3550-E0-2X</v>
          </cell>
          <cell r="B62" t="str">
            <v>LYQ-ZQ3550</v>
          </cell>
          <cell r="C62">
            <v>4</v>
          </cell>
          <cell r="D62">
            <v>4</v>
          </cell>
          <cell r="E62">
            <v>7</v>
          </cell>
          <cell r="F62">
            <v>8</v>
          </cell>
          <cell r="G62">
            <v>15.99</v>
          </cell>
        </row>
        <row r="63">
          <cell r="A63" t="str">
            <v>YZ-ZQBL03-R2-2XL</v>
          </cell>
          <cell r="B63" t="str">
            <v>YZ-ZQBL03</v>
          </cell>
          <cell r="C63">
            <v>3</v>
          </cell>
          <cell r="D63">
            <v>0</v>
          </cell>
          <cell r="E63">
            <v>0</v>
          </cell>
          <cell r="F63">
            <v>2</v>
          </cell>
          <cell r="G63">
            <v>19.99</v>
          </cell>
        </row>
        <row r="64">
          <cell r="A64" t="str">
            <v>YZ-HM1757-K0-L</v>
          </cell>
          <cell r="B64" t="str">
            <v>YZ-HM1757</v>
          </cell>
          <cell r="C64">
            <v>1</v>
          </cell>
          <cell r="D64">
            <v>0</v>
          </cell>
          <cell r="E64">
            <v>0</v>
          </cell>
          <cell r="F64">
            <v>2</v>
          </cell>
          <cell r="G64">
            <v>16.99</v>
          </cell>
        </row>
        <row r="65">
          <cell r="A65" t="str">
            <v>YZ-ZQFT1816-O0-L</v>
          </cell>
          <cell r="B65" t="str">
            <v>YZ-ZQFT1816</v>
          </cell>
          <cell r="C65">
            <v>2</v>
          </cell>
          <cell r="D65">
            <v>2</v>
          </cell>
          <cell r="E65">
            <v>0</v>
          </cell>
          <cell r="F65">
            <v>1</v>
          </cell>
          <cell r="G65">
            <v>19.99</v>
          </cell>
        </row>
        <row r="66">
          <cell r="A66" t="str">
            <v>LYQ-ZQ3550-E0-3X</v>
          </cell>
          <cell r="B66" t="str">
            <v>LYQ-ZQ3550</v>
          </cell>
          <cell r="C66">
            <v>11</v>
          </cell>
          <cell r="D66">
            <v>3</v>
          </cell>
          <cell r="E66">
            <v>0</v>
          </cell>
          <cell r="F66">
            <v>5</v>
          </cell>
          <cell r="G66">
            <v>15.99</v>
          </cell>
        </row>
        <row r="67">
          <cell r="A67" t="str">
            <v>YZ-ZQ1521GW4XL</v>
          </cell>
          <cell r="B67" t="str">
            <v>YZ-ZQ1521</v>
          </cell>
          <cell r="C67">
            <v>2</v>
          </cell>
          <cell r="D67">
            <v>1</v>
          </cell>
          <cell r="E67">
            <v>2</v>
          </cell>
          <cell r="F67">
            <v>1</v>
          </cell>
          <cell r="G67">
            <v>19.38</v>
          </cell>
        </row>
        <row r="68">
          <cell r="A68" t="str">
            <v>YZ-ZQ1521RF4XL</v>
          </cell>
          <cell r="B68" t="str">
            <v>YZ-ZQ1521</v>
          </cell>
          <cell r="C68">
            <v>1</v>
          </cell>
          <cell r="D68">
            <v>5</v>
          </cell>
          <cell r="E68">
            <v>2</v>
          </cell>
          <cell r="F68">
            <v>1</v>
          </cell>
          <cell r="G68">
            <v>19.99</v>
          </cell>
        </row>
        <row r="69">
          <cell r="A69" t="str">
            <v>YZ-ZQQ9227-K0-S</v>
          </cell>
          <cell r="B69" t="str">
            <v>YZ-ZQQ9227</v>
          </cell>
          <cell r="C69">
            <v>1</v>
          </cell>
          <cell r="D69">
            <v>0</v>
          </cell>
          <cell r="E69">
            <v>0</v>
          </cell>
          <cell r="F69">
            <v>2</v>
          </cell>
          <cell r="G69">
            <v>19.99</v>
          </cell>
        </row>
        <row r="70">
          <cell r="A70" t="str">
            <v>LYQ-ZQD390-G0-S</v>
          </cell>
          <cell r="B70" t="str">
            <v>LYQ-ZQD390</v>
          </cell>
          <cell r="C70">
            <v>1</v>
          </cell>
          <cell r="D70">
            <v>0</v>
          </cell>
          <cell r="E70">
            <v>0</v>
          </cell>
          <cell r="F70">
            <v>1</v>
          </cell>
          <cell r="G70">
            <v>16.99</v>
          </cell>
        </row>
        <row r="71">
          <cell r="A71" t="str">
            <v>YZ-SUZQ946-B0-L</v>
          </cell>
          <cell r="B71" t="str">
            <v>YZ-SUZQ946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  <cell r="G71">
            <v>19.99</v>
          </cell>
        </row>
        <row r="72">
          <cell r="A72" t="str">
            <v>YZ-HM1728-ZL-S-New</v>
          </cell>
          <cell r="B72" t="str">
            <v>YZ-HM1728</v>
          </cell>
          <cell r="C72">
            <v>0</v>
          </cell>
          <cell r="D72">
            <v>2</v>
          </cell>
          <cell r="E72">
            <v>6</v>
          </cell>
          <cell r="F72">
            <v>3</v>
          </cell>
          <cell r="G72">
            <v>18.99</v>
          </cell>
        </row>
        <row r="73">
          <cell r="A73" t="str">
            <v>YZ-ZQ1521BF2XL</v>
          </cell>
          <cell r="B73" t="str">
            <v>YZ-ZQ1521</v>
          </cell>
          <cell r="C73">
            <v>0</v>
          </cell>
          <cell r="D73">
            <v>2</v>
          </cell>
          <cell r="E73">
            <v>0</v>
          </cell>
          <cell r="F73">
            <v>2</v>
          </cell>
          <cell r="G73">
            <v>19.99</v>
          </cell>
        </row>
        <row r="74">
          <cell r="A74" t="str">
            <v>LYQ-ZQ3550-PI-5X</v>
          </cell>
          <cell r="B74" t="str">
            <v>LYQ-ZQ3550</v>
          </cell>
          <cell r="C74">
            <v>0</v>
          </cell>
          <cell r="D74">
            <v>0</v>
          </cell>
          <cell r="E74">
            <v>3</v>
          </cell>
          <cell r="F74">
            <v>6</v>
          </cell>
          <cell r="G74">
            <v>16.99</v>
          </cell>
        </row>
        <row r="75">
          <cell r="A75" t="str">
            <v>YZ-ZQFT1816-O0-2X</v>
          </cell>
          <cell r="B75" t="str">
            <v>YZ-ZQFT1816</v>
          </cell>
          <cell r="C75">
            <v>0</v>
          </cell>
          <cell r="D75">
            <v>0</v>
          </cell>
          <cell r="E75">
            <v>0</v>
          </cell>
          <cell r="F75">
            <v>2</v>
          </cell>
          <cell r="G75">
            <v>19.99</v>
          </cell>
        </row>
        <row r="76">
          <cell r="A76" t="str">
            <v>YZ-ZQ1521BL4XL</v>
          </cell>
          <cell r="B76" t="str">
            <v>YZ-ZQ1521</v>
          </cell>
          <cell r="C76">
            <v>2</v>
          </cell>
          <cell r="D76">
            <v>0</v>
          </cell>
          <cell r="E76">
            <v>5</v>
          </cell>
          <cell r="F76">
            <v>2</v>
          </cell>
          <cell r="G76">
            <v>19.99</v>
          </cell>
        </row>
        <row r="77">
          <cell r="A77" t="str">
            <v>YZ-ZQadn1601-B1-S</v>
          </cell>
          <cell r="B77" t="str">
            <v>YZ-ZQadn1601</v>
          </cell>
          <cell r="C77">
            <v>1</v>
          </cell>
          <cell r="D77">
            <v>0</v>
          </cell>
          <cell r="E77">
            <v>0</v>
          </cell>
          <cell r="F77">
            <v>1</v>
          </cell>
          <cell r="G77">
            <v>18.99</v>
          </cell>
        </row>
        <row r="78">
          <cell r="A78" t="str">
            <v>YZ-ZQBL03-B0-3XL</v>
          </cell>
          <cell r="B78" t="str">
            <v>YZ-ZQBL03</v>
          </cell>
          <cell r="C78">
            <v>0</v>
          </cell>
          <cell r="D78">
            <v>0</v>
          </cell>
          <cell r="E78">
            <v>1</v>
          </cell>
          <cell r="F78">
            <v>3</v>
          </cell>
          <cell r="G78">
            <v>19.99</v>
          </cell>
        </row>
        <row r="79">
          <cell r="A79" t="str">
            <v>YZ-HM1728-ZL-XL</v>
          </cell>
          <cell r="B79" t="str">
            <v>YZ-HM1728</v>
          </cell>
          <cell r="C79">
            <v>8</v>
          </cell>
          <cell r="D79">
            <v>0</v>
          </cell>
          <cell r="E79">
            <v>2</v>
          </cell>
          <cell r="F79">
            <v>6</v>
          </cell>
          <cell r="G79">
            <v>18.99</v>
          </cell>
        </row>
        <row r="80">
          <cell r="A80" t="str">
            <v>YZ-HMBKN16024-Y0-M</v>
          </cell>
          <cell r="B80" t="str">
            <v>YZ-HMBKN16024</v>
          </cell>
          <cell r="C80">
            <v>0</v>
          </cell>
          <cell r="D80">
            <v>0</v>
          </cell>
          <cell r="E80">
            <v>0</v>
          </cell>
          <cell r="F80">
            <v>1</v>
          </cell>
          <cell r="G80">
            <v>16.99</v>
          </cell>
        </row>
        <row r="81">
          <cell r="A81" t="str">
            <v>LYQ-ZQ3550-PI-XL</v>
          </cell>
          <cell r="B81" t="str">
            <v>LYQ-ZQ3550</v>
          </cell>
          <cell r="C81">
            <v>2</v>
          </cell>
          <cell r="D81">
            <v>2</v>
          </cell>
          <cell r="E81">
            <v>4</v>
          </cell>
          <cell r="F81">
            <v>4</v>
          </cell>
          <cell r="G81">
            <v>14.99</v>
          </cell>
        </row>
        <row r="82">
          <cell r="A82" t="str">
            <v>YZ-HM241-R0-XL</v>
          </cell>
          <cell r="B82" t="str">
            <v>YZ-HM241</v>
          </cell>
          <cell r="C82">
            <v>0</v>
          </cell>
          <cell r="D82">
            <v>2</v>
          </cell>
          <cell r="E82">
            <v>1</v>
          </cell>
          <cell r="F82">
            <v>1</v>
          </cell>
          <cell r="G82">
            <v>15.99</v>
          </cell>
        </row>
        <row r="83">
          <cell r="A83" t="str">
            <v>YZ-JY2526-R0-3XL</v>
          </cell>
          <cell r="B83" t="str">
            <v>YZ-JY2526</v>
          </cell>
          <cell r="C83">
            <v>0</v>
          </cell>
          <cell r="D83">
            <v>0</v>
          </cell>
          <cell r="E83">
            <v>3</v>
          </cell>
          <cell r="F83">
            <v>3</v>
          </cell>
          <cell r="G83">
            <v>18.98</v>
          </cell>
        </row>
        <row r="84">
          <cell r="A84" t="str">
            <v>YZ-SM-HM30CH-XL</v>
          </cell>
          <cell r="B84" t="str">
            <v>YZ-SM-HM30CH</v>
          </cell>
          <cell r="C84">
            <v>1</v>
          </cell>
          <cell r="D84">
            <v>2</v>
          </cell>
          <cell r="E84">
            <v>0</v>
          </cell>
          <cell r="F84">
            <v>2</v>
          </cell>
          <cell r="G84">
            <v>15.09</v>
          </cell>
        </row>
        <row r="85">
          <cell r="A85" t="str">
            <v>YZ-ZQQ9227-K0-M</v>
          </cell>
          <cell r="B85" t="str">
            <v>YZ-ZQQ9227</v>
          </cell>
          <cell r="C85">
            <v>0</v>
          </cell>
          <cell r="D85">
            <v>0</v>
          </cell>
          <cell r="E85">
            <v>1</v>
          </cell>
          <cell r="F85">
            <v>5</v>
          </cell>
          <cell r="G85">
            <v>19.99</v>
          </cell>
        </row>
        <row r="86">
          <cell r="A86" t="str">
            <v>YZ-HM1757-K0-S</v>
          </cell>
          <cell r="B86" t="str">
            <v>YZ-HM1757</v>
          </cell>
          <cell r="C86">
            <v>0</v>
          </cell>
          <cell r="D86">
            <v>1</v>
          </cell>
          <cell r="E86">
            <v>1</v>
          </cell>
          <cell r="F86">
            <v>2</v>
          </cell>
          <cell r="G86">
            <v>16.99</v>
          </cell>
        </row>
        <row r="87">
          <cell r="A87" t="str">
            <v>YZ-HM111-K0-S</v>
          </cell>
          <cell r="B87" t="str">
            <v>YZ-HM111</v>
          </cell>
          <cell r="C87">
            <v>3</v>
          </cell>
          <cell r="D87">
            <v>1</v>
          </cell>
          <cell r="E87">
            <v>2</v>
          </cell>
          <cell r="F87">
            <v>4</v>
          </cell>
          <cell r="G87">
            <v>18.98</v>
          </cell>
        </row>
        <row r="88">
          <cell r="A88" t="str">
            <v>YZ-HM241-G0-XL</v>
          </cell>
          <cell r="B88" t="str">
            <v>YZ-HM241</v>
          </cell>
          <cell r="C88">
            <v>0</v>
          </cell>
          <cell r="D88">
            <v>0</v>
          </cell>
          <cell r="E88">
            <v>1</v>
          </cell>
          <cell r="F88">
            <v>1</v>
          </cell>
          <cell r="G88">
            <v>16.99</v>
          </cell>
        </row>
        <row r="89">
          <cell r="A89" t="str">
            <v>YZ-HM241-K0-L</v>
          </cell>
          <cell r="B89" t="str">
            <v>YZ-HM241</v>
          </cell>
          <cell r="C89">
            <v>2</v>
          </cell>
          <cell r="D89">
            <v>4</v>
          </cell>
          <cell r="E89">
            <v>2</v>
          </cell>
          <cell r="F89">
            <v>7</v>
          </cell>
          <cell r="G89">
            <v>9.99</v>
          </cell>
        </row>
        <row r="90">
          <cell r="A90" t="str">
            <v>YZ-ZQMICAIK03XL</v>
          </cell>
          <cell r="B90" t="str">
            <v>YZ-ZQMICAI</v>
          </cell>
          <cell r="C90">
            <v>0</v>
          </cell>
          <cell r="D90">
            <v>0</v>
          </cell>
          <cell r="E90">
            <v>1</v>
          </cell>
          <cell r="F90">
            <v>2</v>
          </cell>
          <cell r="G90">
            <v>16.99</v>
          </cell>
        </row>
        <row r="91">
          <cell r="A91" t="str">
            <v>YZ-ZQ1521BF4XL</v>
          </cell>
          <cell r="B91" t="str">
            <v>YZ-ZQ1521</v>
          </cell>
          <cell r="C91">
            <v>2</v>
          </cell>
          <cell r="D91">
            <v>1</v>
          </cell>
          <cell r="E91">
            <v>3</v>
          </cell>
          <cell r="F91">
            <v>2</v>
          </cell>
          <cell r="G91">
            <v>19.99</v>
          </cell>
        </row>
        <row r="92">
          <cell r="A92" t="str">
            <v>LYQ-ZQ1880-ZL-L</v>
          </cell>
          <cell r="B92" t="str">
            <v>LYQ-ZQ1880</v>
          </cell>
          <cell r="C92">
            <v>0</v>
          </cell>
          <cell r="D92">
            <v>0</v>
          </cell>
          <cell r="E92">
            <v>0</v>
          </cell>
          <cell r="F92">
            <v>1</v>
          </cell>
          <cell r="G92">
            <v>20.99</v>
          </cell>
        </row>
        <row r="93">
          <cell r="A93" t="str">
            <v>YZ-SUZQBL03-B0-M</v>
          </cell>
          <cell r="B93" t="str">
            <v>YZ-SUZQBL03</v>
          </cell>
          <cell r="C93">
            <v>2</v>
          </cell>
          <cell r="D93">
            <v>3</v>
          </cell>
          <cell r="E93">
            <v>3</v>
          </cell>
          <cell r="F93">
            <v>3</v>
          </cell>
          <cell r="G93">
            <v>19.99</v>
          </cell>
        </row>
        <row r="94">
          <cell r="A94" t="str">
            <v>YZ-HM5036-W0-L</v>
          </cell>
          <cell r="B94" t="str">
            <v>YZ-HM5048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e">
            <v>#DIV/0!</v>
          </cell>
        </row>
        <row r="95">
          <cell r="A95" t="str">
            <v>YZ-ZQ298N05XL</v>
          </cell>
          <cell r="B95" t="str">
            <v>YZ-ZQ298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 t="e">
            <v>#DIV/0!</v>
          </cell>
        </row>
        <row r="96">
          <cell r="A96" t="str">
            <v>YZ-ZQ15827BSM</v>
          </cell>
          <cell r="B96" t="str">
            <v>YZ-ZQ15827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 t="e">
            <v>#DIV/0!</v>
          </cell>
        </row>
        <row r="97">
          <cell r="A97" t="str">
            <v>YZ-ZQQ9217-K0-4X</v>
          </cell>
          <cell r="B97" t="str">
            <v>YZ-ZQQ9217</v>
          </cell>
          <cell r="C97">
            <v>0</v>
          </cell>
          <cell r="D97">
            <v>0</v>
          </cell>
          <cell r="E97">
            <v>5</v>
          </cell>
          <cell r="F97">
            <v>5</v>
          </cell>
          <cell r="G97">
            <v>19.99</v>
          </cell>
        </row>
        <row r="98">
          <cell r="A98" t="str">
            <v>YZ-SUZQBL03-R2-S</v>
          </cell>
          <cell r="B98" t="str">
            <v>YZ-SUZQBL03</v>
          </cell>
          <cell r="C98">
            <v>2</v>
          </cell>
          <cell r="D98">
            <v>2</v>
          </cell>
          <cell r="E98">
            <v>2</v>
          </cell>
          <cell r="F98">
            <v>2</v>
          </cell>
          <cell r="G98">
            <v>19.99</v>
          </cell>
        </row>
        <row r="99">
          <cell r="A99" t="str">
            <v>LYQ-ZQ3550-PI-2X</v>
          </cell>
          <cell r="B99" t="str">
            <v>LYQ-ZQ3550</v>
          </cell>
          <cell r="C99">
            <v>3</v>
          </cell>
          <cell r="D99">
            <v>2</v>
          </cell>
          <cell r="E99">
            <v>3</v>
          </cell>
          <cell r="F99">
            <v>5</v>
          </cell>
          <cell r="G99">
            <v>15.99</v>
          </cell>
        </row>
        <row r="100">
          <cell r="A100" t="str">
            <v>YZ-ZQQ9217-K0-S</v>
          </cell>
          <cell r="B100" t="str">
            <v>YZ-ZQQ9217</v>
          </cell>
          <cell r="C100">
            <v>0</v>
          </cell>
          <cell r="D100">
            <v>0</v>
          </cell>
          <cell r="E100">
            <v>1</v>
          </cell>
          <cell r="F100">
            <v>1</v>
          </cell>
          <cell r="G100">
            <v>9.99</v>
          </cell>
        </row>
        <row r="101">
          <cell r="A101" t="str">
            <v>YZ-ZQFT1816-Y0-4X</v>
          </cell>
          <cell r="B101" t="str">
            <v>YZ-ZQFT1816</v>
          </cell>
          <cell r="C101">
            <v>0</v>
          </cell>
          <cell r="D101">
            <v>1</v>
          </cell>
          <cell r="E101">
            <v>0</v>
          </cell>
          <cell r="F101">
            <v>3</v>
          </cell>
          <cell r="G101">
            <v>19.99</v>
          </cell>
        </row>
        <row r="102">
          <cell r="A102" t="str">
            <v>YZ-ZQ1521WP4XL</v>
          </cell>
          <cell r="B102" t="str">
            <v>YZ-ZQ1521</v>
          </cell>
          <cell r="C102">
            <v>2</v>
          </cell>
          <cell r="D102">
            <v>0</v>
          </cell>
          <cell r="E102">
            <v>0</v>
          </cell>
          <cell r="F102">
            <v>3</v>
          </cell>
          <cell r="G102">
            <v>19.38</v>
          </cell>
        </row>
        <row r="103">
          <cell r="A103" t="str">
            <v>SHJ-ZQLS01-B0-2XL</v>
          </cell>
          <cell r="B103" t="str">
            <v>SHJ-ZQLS01</v>
          </cell>
          <cell r="C103">
            <v>0</v>
          </cell>
          <cell r="D103">
            <v>0</v>
          </cell>
          <cell r="E103">
            <v>0</v>
          </cell>
          <cell r="F103">
            <v>1</v>
          </cell>
          <cell r="G103">
            <v>16.99</v>
          </cell>
        </row>
        <row r="104">
          <cell r="A104" t="str">
            <v>YZ-ZQ1521BL3XL</v>
          </cell>
          <cell r="B104" t="str">
            <v>YZ-ZQ1521</v>
          </cell>
          <cell r="C104">
            <v>4</v>
          </cell>
          <cell r="D104">
            <v>1</v>
          </cell>
          <cell r="E104">
            <v>0</v>
          </cell>
          <cell r="F104">
            <v>2</v>
          </cell>
          <cell r="G104">
            <v>19.38</v>
          </cell>
        </row>
        <row r="105">
          <cell r="A105" t="str">
            <v>YZ-HM1757-K0-S-GM</v>
          </cell>
          <cell r="B105" t="str">
            <v>YZ-HM1757</v>
          </cell>
          <cell r="C105">
            <v>0</v>
          </cell>
          <cell r="D105">
            <v>0</v>
          </cell>
          <cell r="E105">
            <v>1</v>
          </cell>
          <cell r="F105">
            <v>0</v>
          </cell>
          <cell r="G105">
            <v>16.99</v>
          </cell>
        </row>
        <row r="106">
          <cell r="A106" t="str">
            <v>YZ-ZQ6189P054</v>
          </cell>
          <cell r="B106" t="str">
            <v>YZ-ZQ6189</v>
          </cell>
          <cell r="C106">
            <v>1</v>
          </cell>
          <cell r="D106">
            <v>0</v>
          </cell>
          <cell r="E106">
            <v>0</v>
          </cell>
          <cell r="F106">
            <v>1</v>
          </cell>
          <cell r="G106">
            <v>19.99</v>
          </cell>
        </row>
        <row r="107">
          <cell r="A107" t="str">
            <v>YZ-ZQQ9217-K0-L</v>
          </cell>
          <cell r="B107" t="str">
            <v>YZ-ZQQ9217</v>
          </cell>
          <cell r="C107">
            <v>1</v>
          </cell>
          <cell r="D107">
            <v>1</v>
          </cell>
          <cell r="E107">
            <v>0</v>
          </cell>
          <cell r="F107">
            <v>3</v>
          </cell>
          <cell r="G107">
            <v>19.99</v>
          </cell>
        </row>
        <row r="108">
          <cell r="A108" t="str">
            <v>YZ-ZQ1617-BH-3XL</v>
          </cell>
          <cell r="B108" t="str">
            <v>YZ-ZQ1617</v>
          </cell>
          <cell r="C108">
            <v>0</v>
          </cell>
          <cell r="D108">
            <v>1</v>
          </cell>
          <cell r="E108">
            <v>0</v>
          </cell>
          <cell r="F108">
            <v>2</v>
          </cell>
          <cell r="G108">
            <v>15.99</v>
          </cell>
        </row>
        <row r="109">
          <cell r="A109" t="str">
            <v>YZ-SUZQBL03-K0-S</v>
          </cell>
          <cell r="B109" t="str">
            <v>YZ-SUZQBL03</v>
          </cell>
          <cell r="C109">
            <v>6</v>
          </cell>
          <cell r="D109">
            <v>1</v>
          </cell>
          <cell r="E109">
            <v>1</v>
          </cell>
          <cell r="F109">
            <v>3</v>
          </cell>
          <cell r="G109">
            <v>17.99</v>
          </cell>
        </row>
        <row r="110">
          <cell r="A110" t="str">
            <v>YZ-SUZQ187-K0-3X</v>
          </cell>
          <cell r="B110" t="str">
            <v>YZ-SUZQ187</v>
          </cell>
          <cell r="C110">
            <v>3</v>
          </cell>
          <cell r="D110">
            <v>1</v>
          </cell>
          <cell r="E110">
            <v>0</v>
          </cell>
          <cell r="F110">
            <v>3</v>
          </cell>
          <cell r="G110">
            <v>19.99</v>
          </cell>
        </row>
        <row r="111">
          <cell r="A111" t="str">
            <v>LYQ-ZQ3550-PI-3X</v>
          </cell>
          <cell r="B111" t="str">
            <v>LYQ-ZQ3550</v>
          </cell>
          <cell r="C111">
            <v>2</v>
          </cell>
          <cell r="D111">
            <v>1</v>
          </cell>
          <cell r="E111">
            <v>6</v>
          </cell>
          <cell r="F111">
            <v>3</v>
          </cell>
          <cell r="G111">
            <v>15.99</v>
          </cell>
        </row>
        <row r="112">
          <cell r="A112" t="str">
            <v>YZ-JY2526-R0-4XL</v>
          </cell>
          <cell r="B112" t="str">
            <v>YZ-JY2526</v>
          </cell>
          <cell r="C112">
            <v>1</v>
          </cell>
          <cell r="D112">
            <v>1</v>
          </cell>
          <cell r="E112">
            <v>1</v>
          </cell>
          <cell r="F112">
            <v>2</v>
          </cell>
          <cell r="G112">
            <v>18.98</v>
          </cell>
        </row>
        <row r="113">
          <cell r="A113" t="str">
            <v>LYQ-ZQ1117-G7-2XL</v>
          </cell>
          <cell r="B113" t="str">
            <v>LYQ-ZQ1117</v>
          </cell>
          <cell r="C113">
            <v>0</v>
          </cell>
          <cell r="D113">
            <v>0</v>
          </cell>
          <cell r="E113">
            <v>1</v>
          </cell>
          <cell r="F113">
            <v>1</v>
          </cell>
          <cell r="G113">
            <v>17.99</v>
          </cell>
        </row>
        <row r="114">
          <cell r="A114" t="str">
            <v>YZ-ZQFT1816-Y0-M</v>
          </cell>
          <cell r="B114" t="str">
            <v>YZ-ZQFT1816</v>
          </cell>
          <cell r="C114">
            <v>1</v>
          </cell>
          <cell r="D114">
            <v>2</v>
          </cell>
          <cell r="E114">
            <v>1</v>
          </cell>
          <cell r="F114">
            <v>5</v>
          </cell>
          <cell r="G114">
            <v>19.99</v>
          </cell>
        </row>
        <row r="115">
          <cell r="A115" t="str">
            <v>YZ-ZQBL03-K0-2X</v>
          </cell>
          <cell r="B115" t="str">
            <v>YZ-ZQBL03</v>
          </cell>
          <cell r="C115">
            <v>8</v>
          </cell>
          <cell r="D115">
            <v>16</v>
          </cell>
          <cell r="E115">
            <v>19</v>
          </cell>
          <cell r="F115">
            <v>10</v>
          </cell>
          <cell r="G115">
            <v>21.99</v>
          </cell>
        </row>
        <row r="116">
          <cell r="A116" t="str">
            <v>YZ-HM111-B0-M</v>
          </cell>
          <cell r="B116" t="str">
            <v>YZ-HM111</v>
          </cell>
          <cell r="C116">
            <v>0</v>
          </cell>
          <cell r="D116">
            <v>0</v>
          </cell>
          <cell r="E116">
            <v>2</v>
          </cell>
          <cell r="F116">
            <v>1</v>
          </cell>
          <cell r="G116">
            <v>18.98</v>
          </cell>
        </row>
        <row r="117">
          <cell r="A117" t="str">
            <v>LYQ-ZQPC01-B0-L</v>
          </cell>
          <cell r="B117" t="str">
            <v>LYQ-ZQPC01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 t="e">
            <v>#DIV/0!</v>
          </cell>
        </row>
        <row r="118">
          <cell r="A118" t="str">
            <v>YZ-ZQQ9227-K0-3X</v>
          </cell>
          <cell r="B118" t="str">
            <v>YZ-ZQQ9227</v>
          </cell>
          <cell r="C118">
            <v>0</v>
          </cell>
          <cell r="D118">
            <v>0</v>
          </cell>
          <cell r="E118">
            <v>1</v>
          </cell>
          <cell r="F118">
            <v>1</v>
          </cell>
          <cell r="G118">
            <v>20.99</v>
          </cell>
        </row>
        <row r="119">
          <cell r="A119" t="str">
            <v>YZ-ZQ15905-W0-4X</v>
          </cell>
          <cell r="B119" t="str">
            <v>YZ-ZQ15905</v>
          </cell>
          <cell r="C119">
            <v>0</v>
          </cell>
          <cell r="D119">
            <v>0</v>
          </cell>
          <cell r="E119">
            <v>0</v>
          </cell>
          <cell r="F119">
            <v>1</v>
          </cell>
          <cell r="G119">
            <v>19.99</v>
          </cell>
        </row>
        <row r="120">
          <cell r="A120" t="str">
            <v>YZ-ZQ1521BL5XL</v>
          </cell>
          <cell r="B120" t="str">
            <v>YZ-ZQ1521</v>
          </cell>
          <cell r="C120">
            <v>5</v>
          </cell>
          <cell r="D120">
            <v>1</v>
          </cell>
          <cell r="E120">
            <v>4</v>
          </cell>
          <cell r="F120">
            <v>1</v>
          </cell>
          <cell r="G120">
            <v>19.38</v>
          </cell>
        </row>
        <row r="121">
          <cell r="A121" t="str">
            <v>YZ-ZQ1521RM4XL</v>
          </cell>
          <cell r="B121" t="str">
            <v>YZ-ZQ1521</v>
          </cell>
          <cell r="C121">
            <v>3</v>
          </cell>
          <cell r="D121">
            <v>4</v>
          </cell>
          <cell r="E121">
            <v>0</v>
          </cell>
          <cell r="F121">
            <v>2</v>
          </cell>
          <cell r="G121">
            <v>19.99</v>
          </cell>
        </row>
        <row r="122">
          <cell r="A122" t="str">
            <v>YZ-SUZQBL03-R2-L</v>
          </cell>
          <cell r="B122" t="str">
            <v>YZ-SUZQBL03</v>
          </cell>
          <cell r="C122">
            <v>0</v>
          </cell>
          <cell r="D122">
            <v>2</v>
          </cell>
          <cell r="E122">
            <v>1</v>
          </cell>
          <cell r="F122">
            <v>3</v>
          </cell>
          <cell r="G122">
            <v>19.99</v>
          </cell>
        </row>
        <row r="123">
          <cell r="A123" t="str">
            <v>LYQ-ZQ3550-E0-S</v>
          </cell>
          <cell r="B123" t="str">
            <v>LYQ-ZQ3550</v>
          </cell>
          <cell r="C123">
            <v>0</v>
          </cell>
          <cell r="D123">
            <v>0</v>
          </cell>
          <cell r="E123">
            <v>1</v>
          </cell>
          <cell r="F123">
            <v>3</v>
          </cell>
          <cell r="G123">
            <v>14.99</v>
          </cell>
        </row>
        <row r="124">
          <cell r="A124" t="str">
            <v>YZ-ZQBL03-R2-3XL</v>
          </cell>
          <cell r="B124" t="str">
            <v>YZ-ZQBL03</v>
          </cell>
          <cell r="C124">
            <v>1</v>
          </cell>
          <cell r="D124">
            <v>1</v>
          </cell>
          <cell r="E124">
            <v>5</v>
          </cell>
          <cell r="F124">
            <v>2</v>
          </cell>
          <cell r="G124">
            <v>19.99</v>
          </cell>
        </row>
        <row r="125">
          <cell r="A125" t="str">
            <v>YZ-ZQFT1816-Y0-2X</v>
          </cell>
          <cell r="B125" t="str">
            <v>YZ-ZQFT1816</v>
          </cell>
          <cell r="C125">
            <v>0</v>
          </cell>
          <cell r="D125">
            <v>0</v>
          </cell>
          <cell r="E125">
            <v>0</v>
          </cell>
          <cell r="F125">
            <v>2</v>
          </cell>
          <cell r="G125">
            <v>19.99</v>
          </cell>
        </row>
        <row r="126">
          <cell r="A126" t="str">
            <v>YZ-SUZQBL03-K0-M</v>
          </cell>
          <cell r="B126" t="str">
            <v>YZ-SUZQBL03</v>
          </cell>
          <cell r="C126">
            <v>0</v>
          </cell>
          <cell r="D126">
            <v>0</v>
          </cell>
          <cell r="E126">
            <v>1</v>
          </cell>
          <cell r="F126">
            <v>2</v>
          </cell>
          <cell r="G126">
            <v>19.99</v>
          </cell>
        </row>
        <row r="127">
          <cell r="A127" t="str">
            <v>YZ-ZQ789K0L</v>
          </cell>
          <cell r="B127" t="str">
            <v>YZ-ZQ789</v>
          </cell>
          <cell r="C127">
            <v>0</v>
          </cell>
          <cell r="D127">
            <v>0</v>
          </cell>
          <cell r="E127">
            <v>1</v>
          </cell>
          <cell r="F127">
            <v>1</v>
          </cell>
          <cell r="G127">
            <v>15.99</v>
          </cell>
        </row>
        <row r="128">
          <cell r="A128" t="str">
            <v>YZ-HM17845-YH-XL</v>
          </cell>
          <cell r="B128" t="str">
            <v>YZ-HM17845</v>
          </cell>
          <cell r="C128">
            <v>0</v>
          </cell>
          <cell r="D128">
            <v>2</v>
          </cell>
          <cell r="E128">
            <v>1</v>
          </cell>
          <cell r="F128">
            <v>1</v>
          </cell>
          <cell r="G128">
            <v>16.99</v>
          </cell>
        </row>
        <row r="129">
          <cell r="A129" t="str">
            <v>YZ-ZQ1521BF3XL</v>
          </cell>
          <cell r="B129" t="str">
            <v>YZ-ZQ1521</v>
          </cell>
          <cell r="C129">
            <v>0</v>
          </cell>
          <cell r="D129">
            <v>0</v>
          </cell>
          <cell r="E129">
            <v>0</v>
          </cell>
          <cell r="F129">
            <v>1</v>
          </cell>
          <cell r="G129">
            <v>19.99</v>
          </cell>
        </row>
        <row r="130">
          <cell r="A130" t="str">
            <v>YZ-ZQ1521RM3XL</v>
          </cell>
          <cell r="B130" t="str">
            <v>YZ-ZQ1521</v>
          </cell>
          <cell r="C130">
            <v>2</v>
          </cell>
          <cell r="D130">
            <v>2</v>
          </cell>
          <cell r="E130">
            <v>0</v>
          </cell>
          <cell r="F130">
            <v>0</v>
          </cell>
          <cell r="G130">
            <v>19.99</v>
          </cell>
        </row>
        <row r="131">
          <cell r="A131" t="str">
            <v>YZ-HMBKN17015-OR-M</v>
          </cell>
          <cell r="B131" t="str">
            <v>YZ-HMBKN17015</v>
          </cell>
          <cell r="C131">
            <v>2</v>
          </cell>
          <cell r="D131">
            <v>0</v>
          </cell>
          <cell r="E131">
            <v>0</v>
          </cell>
          <cell r="F131">
            <v>3</v>
          </cell>
          <cell r="G131">
            <v>16.99</v>
          </cell>
        </row>
        <row r="132">
          <cell r="A132" t="str">
            <v>YZ-ZQFT1816-Y0-S</v>
          </cell>
          <cell r="B132" t="str">
            <v>YZ-ZQFT1816</v>
          </cell>
          <cell r="C132">
            <v>0</v>
          </cell>
          <cell r="D132">
            <v>0</v>
          </cell>
          <cell r="E132">
            <v>1</v>
          </cell>
          <cell r="F132">
            <v>1</v>
          </cell>
          <cell r="G132">
            <v>19.99</v>
          </cell>
        </row>
        <row r="133">
          <cell r="A133" t="str">
            <v>YZ-ZQFT1816-O0-S</v>
          </cell>
          <cell r="B133" t="str">
            <v>YZ-ZQFT1816</v>
          </cell>
          <cell r="C133">
            <v>1</v>
          </cell>
          <cell r="D133">
            <v>0</v>
          </cell>
          <cell r="E133">
            <v>0</v>
          </cell>
          <cell r="F133">
            <v>2</v>
          </cell>
          <cell r="G133">
            <v>19.99</v>
          </cell>
        </row>
        <row r="134">
          <cell r="A134" t="str">
            <v>YZ-SUZQ598-R0-XL</v>
          </cell>
          <cell r="B134" t="str">
            <v>YZ-SUZQ598</v>
          </cell>
          <cell r="C134">
            <v>0</v>
          </cell>
          <cell r="D134">
            <v>0</v>
          </cell>
          <cell r="E134">
            <v>1</v>
          </cell>
          <cell r="F134">
            <v>6</v>
          </cell>
          <cell r="G134">
            <v>19.99</v>
          </cell>
        </row>
        <row r="135">
          <cell r="A135" t="str">
            <v>YZ-ZQ6189P050</v>
          </cell>
          <cell r="B135" t="str">
            <v>YZ-ZQ6189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 t="e">
            <v>#DIV/0!</v>
          </cell>
        </row>
        <row r="136">
          <cell r="A136" t="str">
            <v>YZ-ZQ7777R012</v>
          </cell>
          <cell r="B136" t="str">
            <v>YZ-ZQ7777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 t="e">
            <v>#DIV/0!</v>
          </cell>
        </row>
        <row r="137">
          <cell r="A137" t="str">
            <v>YZ-HM1689-R0-50</v>
          </cell>
          <cell r="B137" t="str">
            <v>YZ-HM1689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 t="e">
            <v>#DIV/0!</v>
          </cell>
        </row>
        <row r="138">
          <cell r="A138" t="str">
            <v>YZ-ZQ1521BF5XL</v>
          </cell>
          <cell r="B138" t="str">
            <v>YZ-ZQ1521</v>
          </cell>
          <cell r="C138">
            <v>3</v>
          </cell>
          <cell r="D138">
            <v>4</v>
          </cell>
          <cell r="E138">
            <v>2</v>
          </cell>
          <cell r="F138">
            <v>4</v>
          </cell>
          <cell r="G138">
            <v>19.99</v>
          </cell>
        </row>
        <row r="139">
          <cell r="A139" t="str">
            <v>YZ-ZQ1126-K0-XL</v>
          </cell>
          <cell r="B139" t="str">
            <v>YZ-ZQ1126</v>
          </cell>
          <cell r="C139">
            <v>0</v>
          </cell>
          <cell r="D139">
            <v>0</v>
          </cell>
          <cell r="E139">
            <v>0</v>
          </cell>
          <cell r="F139">
            <v>1</v>
          </cell>
          <cell r="G139">
            <v>16.99</v>
          </cell>
        </row>
        <row r="140">
          <cell r="A140" t="str">
            <v>YZ-ZQ16597B0L</v>
          </cell>
          <cell r="B140" t="str">
            <v>YZ-ZQ16597</v>
          </cell>
          <cell r="C140">
            <v>0</v>
          </cell>
          <cell r="D140">
            <v>0</v>
          </cell>
          <cell r="E140">
            <v>2</v>
          </cell>
          <cell r="F140">
            <v>1</v>
          </cell>
          <cell r="G140">
            <v>17.99</v>
          </cell>
        </row>
        <row r="141">
          <cell r="A141" t="str">
            <v>YZ-ZQ17845-K0-XL</v>
          </cell>
          <cell r="B141" t="str">
            <v>YZ-ZQ17845</v>
          </cell>
          <cell r="C141">
            <v>0</v>
          </cell>
          <cell r="D141">
            <v>0</v>
          </cell>
          <cell r="E141">
            <v>0</v>
          </cell>
          <cell r="F141">
            <v>1</v>
          </cell>
          <cell r="G141">
            <v>18.99</v>
          </cell>
        </row>
        <row r="142">
          <cell r="A142" t="str">
            <v>YZ-ZQBL03-K0-3X</v>
          </cell>
          <cell r="B142" t="str">
            <v>YZ-ZQBL03</v>
          </cell>
          <cell r="C142">
            <v>1</v>
          </cell>
          <cell r="D142">
            <v>2</v>
          </cell>
          <cell r="E142">
            <v>5</v>
          </cell>
          <cell r="F142">
            <v>2</v>
          </cell>
          <cell r="G142">
            <v>21.99</v>
          </cell>
        </row>
        <row r="143">
          <cell r="A143" t="str">
            <v>YZ-SUZQBL03-R2-3X</v>
          </cell>
          <cell r="B143" t="str">
            <v>YZ-SUZQBL03</v>
          </cell>
          <cell r="C143">
            <v>1</v>
          </cell>
          <cell r="D143">
            <v>1</v>
          </cell>
          <cell r="E143">
            <v>1</v>
          </cell>
          <cell r="F143">
            <v>1</v>
          </cell>
          <cell r="G143">
            <v>19.99</v>
          </cell>
        </row>
        <row r="144">
          <cell r="A144" t="str">
            <v>LYQ-ZQ3550-E0-M</v>
          </cell>
          <cell r="B144" t="str">
            <v>LYQ-ZQ3550</v>
          </cell>
          <cell r="C144">
            <v>1</v>
          </cell>
          <cell r="D144">
            <v>1</v>
          </cell>
          <cell r="E144">
            <v>2</v>
          </cell>
          <cell r="F144">
            <v>6</v>
          </cell>
          <cell r="G144">
            <v>14.99</v>
          </cell>
        </row>
        <row r="145">
          <cell r="A145" t="str">
            <v>YZ-ZQ1521KF4XL</v>
          </cell>
          <cell r="B145" t="str">
            <v>YZ-ZQ1521</v>
          </cell>
          <cell r="C145">
            <v>4</v>
          </cell>
          <cell r="D145">
            <v>4</v>
          </cell>
          <cell r="E145">
            <v>5</v>
          </cell>
          <cell r="F145">
            <v>2</v>
          </cell>
          <cell r="G145">
            <v>19.99</v>
          </cell>
        </row>
        <row r="146">
          <cell r="A146" t="str">
            <v>YZ-HM241-SH-L</v>
          </cell>
          <cell r="B146" t="str">
            <v>YZ-HM241</v>
          </cell>
          <cell r="C146">
            <v>0</v>
          </cell>
          <cell r="D146">
            <v>0</v>
          </cell>
          <cell r="E146">
            <v>0</v>
          </cell>
          <cell r="F146">
            <v>1</v>
          </cell>
          <cell r="G146">
            <v>16.99</v>
          </cell>
        </row>
        <row r="147">
          <cell r="A147" t="str">
            <v>YZ-HM1683-BDG0-54</v>
          </cell>
          <cell r="B147" t="str">
            <v>YZ-HM1683</v>
          </cell>
          <cell r="C147">
            <v>0</v>
          </cell>
          <cell r="D147">
            <v>1</v>
          </cell>
          <cell r="E147">
            <v>0</v>
          </cell>
          <cell r="F147">
            <v>1</v>
          </cell>
          <cell r="G147">
            <v>23.88</v>
          </cell>
        </row>
        <row r="148">
          <cell r="A148" t="str">
            <v>YZ-ZQ1521KF2XL</v>
          </cell>
          <cell r="B148" t="str">
            <v>YZ-ZQ1521</v>
          </cell>
          <cell r="C148">
            <v>2</v>
          </cell>
          <cell r="D148">
            <v>0</v>
          </cell>
          <cell r="E148">
            <v>0</v>
          </cell>
          <cell r="F148">
            <v>1</v>
          </cell>
          <cell r="G148">
            <v>19.99</v>
          </cell>
        </row>
        <row r="149">
          <cell r="A149" t="str">
            <v>YZ-HM241-G0-L</v>
          </cell>
          <cell r="B149" t="str">
            <v>YZ-HM241</v>
          </cell>
          <cell r="C149">
            <v>0</v>
          </cell>
          <cell r="D149">
            <v>0</v>
          </cell>
          <cell r="E149">
            <v>0</v>
          </cell>
          <cell r="F149">
            <v>1</v>
          </cell>
          <cell r="G149">
            <v>16.99</v>
          </cell>
        </row>
        <row r="150">
          <cell r="A150" t="str">
            <v>YZ-HM241-R0-M</v>
          </cell>
          <cell r="B150" t="str">
            <v>YZ-HM241</v>
          </cell>
          <cell r="C150">
            <v>0</v>
          </cell>
          <cell r="D150">
            <v>1</v>
          </cell>
          <cell r="E150">
            <v>1</v>
          </cell>
          <cell r="F150">
            <v>1</v>
          </cell>
          <cell r="G150">
            <v>16.99</v>
          </cell>
        </row>
        <row r="151">
          <cell r="A151" t="str">
            <v>LYQ-ZQ3550-PI-M</v>
          </cell>
          <cell r="B151" t="str">
            <v>LYQ-ZQ3550</v>
          </cell>
          <cell r="C151">
            <v>1</v>
          </cell>
          <cell r="D151">
            <v>1</v>
          </cell>
          <cell r="E151">
            <v>0</v>
          </cell>
          <cell r="F151">
            <v>1</v>
          </cell>
          <cell r="G151">
            <v>14.99</v>
          </cell>
        </row>
        <row r="152">
          <cell r="A152" t="str">
            <v>SHJ-ZQLS12-K0-L</v>
          </cell>
          <cell r="B152" t="str">
            <v>SHJ-ZQLS12</v>
          </cell>
          <cell r="C152">
            <v>1</v>
          </cell>
          <cell r="D152">
            <v>1</v>
          </cell>
          <cell r="E152">
            <v>0</v>
          </cell>
          <cell r="F152">
            <v>2</v>
          </cell>
          <cell r="G152">
            <v>18.99</v>
          </cell>
        </row>
        <row r="153">
          <cell r="A153" t="str">
            <v>YZ-SUZQBL03-R2-2X</v>
          </cell>
          <cell r="B153" t="str">
            <v>YZ-SUZQBL03</v>
          </cell>
          <cell r="C153">
            <v>1</v>
          </cell>
          <cell r="D153">
            <v>0</v>
          </cell>
          <cell r="E153">
            <v>2</v>
          </cell>
          <cell r="F153">
            <v>1</v>
          </cell>
          <cell r="G153">
            <v>19.99</v>
          </cell>
        </row>
        <row r="154">
          <cell r="A154" t="str">
            <v>YZ-SUZQBL03-B0-2X</v>
          </cell>
          <cell r="B154" t="str">
            <v>YZ-SUZQBL03</v>
          </cell>
          <cell r="C154">
            <v>0</v>
          </cell>
          <cell r="D154">
            <v>4</v>
          </cell>
          <cell r="E154">
            <v>2</v>
          </cell>
          <cell r="F154">
            <v>2</v>
          </cell>
          <cell r="G154">
            <v>19.99</v>
          </cell>
        </row>
        <row r="155">
          <cell r="A155" t="str">
            <v>YZ-ZQ1521GFXL</v>
          </cell>
          <cell r="B155" t="str">
            <v>YZ-ZQ1521</v>
          </cell>
          <cell r="C155">
            <v>0</v>
          </cell>
          <cell r="D155">
            <v>2</v>
          </cell>
          <cell r="E155">
            <v>2</v>
          </cell>
          <cell r="F155">
            <v>1</v>
          </cell>
          <cell r="G155">
            <v>15.99</v>
          </cell>
        </row>
        <row r="156">
          <cell r="A156" t="str">
            <v>YZ-ZQ7777B020</v>
          </cell>
          <cell r="B156" t="str">
            <v>YZ-ZQ7777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 t="e">
            <v>#DIV/0!</v>
          </cell>
        </row>
        <row r="157">
          <cell r="A157" t="str">
            <v>YZ-ZQ17986W0-M</v>
          </cell>
          <cell r="B157" t="str">
            <v>YZ-ZQ17986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 t="e">
            <v>#DIV/0!</v>
          </cell>
        </row>
        <row r="158">
          <cell r="A158" t="str">
            <v>YZ-ZQ1519-K0-3X</v>
          </cell>
          <cell r="B158" t="str">
            <v>YZ-ZQ1519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 t="e">
            <v>#DIV/0!</v>
          </cell>
        </row>
        <row r="159">
          <cell r="A159" t="str">
            <v>YZ-ZQ112B0L</v>
          </cell>
          <cell r="B159" t="str">
            <v>YZ-ZQ112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 t="e">
            <v>#DIV/0!</v>
          </cell>
        </row>
        <row r="160">
          <cell r="A160" t="str">
            <v>YZ-JY2526-R0-XL</v>
          </cell>
          <cell r="B160" t="str">
            <v>YZ-JY2526</v>
          </cell>
          <cell r="C160">
            <v>0</v>
          </cell>
          <cell r="D160">
            <v>1</v>
          </cell>
          <cell r="E160">
            <v>1</v>
          </cell>
          <cell r="F160">
            <v>1</v>
          </cell>
          <cell r="G160">
            <v>15.98</v>
          </cell>
        </row>
        <row r="161">
          <cell r="A161" t="str">
            <v>YZ-HMBKN17015-OR-L</v>
          </cell>
          <cell r="B161" t="str">
            <v>YZ-HMBKN17015</v>
          </cell>
          <cell r="C161">
            <v>0</v>
          </cell>
          <cell r="D161">
            <v>1</v>
          </cell>
          <cell r="E161">
            <v>0</v>
          </cell>
          <cell r="F161">
            <v>2</v>
          </cell>
          <cell r="G161">
            <v>16.99</v>
          </cell>
        </row>
        <row r="162">
          <cell r="A162" t="str">
            <v>YZ-ZQ1521BFXL</v>
          </cell>
          <cell r="B162" t="str">
            <v>YZ-ZQ1521</v>
          </cell>
          <cell r="C162">
            <v>4</v>
          </cell>
          <cell r="D162">
            <v>3</v>
          </cell>
          <cell r="E162">
            <v>3</v>
          </cell>
          <cell r="F162">
            <v>1</v>
          </cell>
          <cell r="G162">
            <v>14.99</v>
          </cell>
        </row>
        <row r="163">
          <cell r="A163" t="str">
            <v>LYQ-CLBAH002-L</v>
          </cell>
          <cell r="B163" t="str">
            <v>LYQ-CLBAH002</v>
          </cell>
          <cell r="C163">
            <v>1</v>
          </cell>
          <cell r="D163">
            <v>1</v>
          </cell>
          <cell r="E163">
            <v>1</v>
          </cell>
          <cell r="F163">
            <v>1</v>
          </cell>
          <cell r="G163">
            <v>29.99</v>
          </cell>
        </row>
        <row r="164">
          <cell r="A164" t="str">
            <v>YZ-HM241-ZL-S</v>
          </cell>
          <cell r="B164" t="str">
            <v>YZ-HM241</v>
          </cell>
          <cell r="C164">
            <v>0</v>
          </cell>
          <cell r="D164">
            <v>0</v>
          </cell>
          <cell r="E164">
            <v>1</v>
          </cell>
          <cell r="F164">
            <v>2</v>
          </cell>
          <cell r="G164">
            <v>16.99</v>
          </cell>
        </row>
        <row r="165">
          <cell r="A165" t="str">
            <v>YZ-JY5694-K0-XL</v>
          </cell>
          <cell r="B165" t="str">
            <v>YZ-JY5694</v>
          </cell>
          <cell r="C165">
            <v>2</v>
          </cell>
          <cell r="D165">
            <v>0</v>
          </cell>
          <cell r="E165">
            <v>0</v>
          </cell>
          <cell r="F165">
            <v>1</v>
          </cell>
          <cell r="G165">
            <v>18.98</v>
          </cell>
        </row>
        <row r="166">
          <cell r="A166" t="str">
            <v>YZ-HM111-B0-L</v>
          </cell>
          <cell r="B166" t="str">
            <v>YZ-HM111</v>
          </cell>
          <cell r="C166">
            <v>1</v>
          </cell>
          <cell r="D166">
            <v>1</v>
          </cell>
          <cell r="E166">
            <v>1</v>
          </cell>
          <cell r="F166">
            <v>1</v>
          </cell>
          <cell r="G166">
            <v>18.98</v>
          </cell>
        </row>
        <row r="167">
          <cell r="A167" t="str">
            <v>YZ-ZQ1521GF2XL</v>
          </cell>
          <cell r="B167" t="str">
            <v>YZ-ZQ1521</v>
          </cell>
          <cell r="C167">
            <v>0</v>
          </cell>
          <cell r="D167">
            <v>3</v>
          </cell>
          <cell r="E167">
            <v>1</v>
          </cell>
          <cell r="F167">
            <v>1</v>
          </cell>
          <cell r="G167">
            <v>14.99</v>
          </cell>
        </row>
        <row r="168">
          <cell r="A168" t="str">
            <v>LYQ-ZQ3550-E0-4X</v>
          </cell>
          <cell r="B168" t="str">
            <v>LYQ-ZQ3550</v>
          </cell>
          <cell r="C168">
            <v>1</v>
          </cell>
          <cell r="D168">
            <v>5</v>
          </cell>
          <cell r="E168">
            <v>5</v>
          </cell>
          <cell r="F168">
            <v>6</v>
          </cell>
          <cell r="G168">
            <v>16.99</v>
          </cell>
        </row>
        <row r="169">
          <cell r="A169" t="str">
            <v>YZ-HM1727-Pi-5XL</v>
          </cell>
          <cell r="B169" t="str">
            <v>YZ-HM1727</v>
          </cell>
          <cell r="C169">
            <v>1</v>
          </cell>
          <cell r="D169">
            <v>1</v>
          </cell>
          <cell r="E169">
            <v>3</v>
          </cell>
          <cell r="F169">
            <v>1</v>
          </cell>
          <cell r="G169">
            <v>18.99</v>
          </cell>
        </row>
        <row r="170">
          <cell r="A170" t="str">
            <v>YZ-ZQ1521KF3XL</v>
          </cell>
          <cell r="B170" t="str">
            <v>YZ-ZQ1521</v>
          </cell>
          <cell r="C170">
            <v>0</v>
          </cell>
          <cell r="D170">
            <v>2</v>
          </cell>
          <cell r="E170">
            <v>1</v>
          </cell>
          <cell r="F170">
            <v>1</v>
          </cell>
          <cell r="G170">
            <v>19.99</v>
          </cell>
        </row>
        <row r="171">
          <cell r="A171" t="str">
            <v>YZ-ZQ16598R05XL</v>
          </cell>
          <cell r="B171" t="str">
            <v>YZ-ZQ16598</v>
          </cell>
          <cell r="C171">
            <v>0</v>
          </cell>
          <cell r="D171">
            <v>0</v>
          </cell>
          <cell r="E171">
            <v>0</v>
          </cell>
          <cell r="F171">
            <v>1</v>
          </cell>
          <cell r="G171">
            <v>19.99</v>
          </cell>
        </row>
        <row r="172">
          <cell r="A172" t="str">
            <v>YZ-ZQ1521RF3XL</v>
          </cell>
          <cell r="B172" t="str">
            <v>YZ-ZQ1521</v>
          </cell>
          <cell r="C172">
            <v>1</v>
          </cell>
          <cell r="D172">
            <v>0</v>
          </cell>
          <cell r="E172">
            <v>3</v>
          </cell>
          <cell r="F172">
            <v>1</v>
          </cell>
          <cell r="G172">
            <v>19.99</v>
          </cell>
        </row>
        <row r="173">
          <cell r="A173" t="str">
            <v>SHJ-ZQLS12-K0-2XL</v>
          </cell>
          <cell r="B173" t="str">
            <v>SHJ-ZQLS12</v>
          </cell>
          <cell r="C173">
            <v>0</v>
          </cell>
          <cell r="D173">
            <v>0</v>
          </cell>
          <cell r="E173">
            <v>0</v>
          </cell>
          <cell r="F173">
            <v>1</v>
          </cell>
          <cell r="G173">
            <v>19.99</v>
          </cell>
        </row>
        <row r="174">
          <cell r="A174" t="str">
            <v>YZ-HM241-SH-M</v>
          </cell>
          <cell r="B174" t="str">
            <v>YZ-HM241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  <cell r="G174">
            <v>16.99</v>
          </cell>
        </row>
        <row r="175">
          <cell r="A175" t="str">
            <v>YZ-ZQTWA1-K0-4X</v>
          </cell>
          <cell r="B175" t="str">
            <v>YZ-ZQTWA1</v>
          </cell>
          <cell r="C175">
            <v>0</v>
          </cell>
          <cell r="D175">
            <v>0</v>
          </cell>
          <cell r="E175">
            <v>0</v>
          </cell>
          <cell r="F175">
            <v>1</v>
          </cell>
          <cell r="G175">
            <v>19.99</v>
          </cell>
        </row>
        <row r="176">
          <cell r="A176" t="str">
            <v>YZ-SUZQBL03-R2-M</v>
          </cell>
          <cell r="B176" t="str">
            <v>YZ-SUZQBL03</v>
          </cell>
          <cell r="C176">
            <v>0</v>
          </cell>
          <cell r="D176">
            <v>2</v>
          </cell>
          <cell r="E176">
            <v>4</v>
          </cell>
          <cell r="F176">
            <v>1</v>
          </cell>
          <cell r="G176">
            <v>19.99</v>
          </cell>
        </row>
        <row r="177">
          <cell r="A177" t="str">
            <v>YZ-ZQBL03-R2-S</v>
          </cell>
          <cell r="B177" t="str">
            <v>YZ-ZQBL03</v>
          </cell>
          <cell r="C177">
            <v>2</v>
          </cell>
          <cell r="D177">
            <v>0</v>
          </cell>
          <cell r="E177">
            <v>4</v>
          </cell>
          <cell r="F177">
            <v>2</v>
          </cell>
          <cell r="G177">
            <v>19.99</v>
          </cell>
        </row>
        <row r="178">
          <cell r="A178" t="str">
            <v>YZ-HMBKN17015-OR-S</v>
          </cell>
          <cell r="B178" t="str">
            <v>YZ-HMBKN17015</v>
          </cell>
          <cell r="C178">
            <v>0</v>
          </cell>
          <cell r="D178">
            <v>0</v>
          </cell>
          <cell r="E178">
            <v>1</v>
          </cell>
          <cell r="F178">
            <v>2</v>
          </cell>
          <cell r="G178">
            <v>16.99</v>
          </cell>
        </row>
        <row r="179">
          <cell r="A179" t="str">
            <v>LYQ-CLBAH002-XL</v>
          </cell>
          <cell r="B179" t="str">
            <v>LYQ-CLBAH002</v>
          </cell>
          <cell r="C179">
            <v>0</v>
          </cell>
          <cell r="D179">
            <v>1</v>
          </cell>
          <cell r="E179">
            <v>2</v>
          </cell>
          <cell r="F179">
            <v>1</v>
          </cell>
          <cell r="G179">
            <v>29.99</v>
          </cell>
        </row>
        <row r="180">
          <cell r="A180" t="str">
            <v>YZ-ZQ1521GW5XL</v>
          </cell>
          <cell r="B180" t="str">
            <v>YZ-ZQ1521</v>
          </cell>
          <cell r="C180">
            <v>0</v>
          </cell>
          <cell r="D180">
            <v>2</v>
          </cell>
          <cell r="E180">
            <v>4</v>
          </cell>
          <cell r="F180">
            <v>1</v>
          </cell>
          <cell r="G180">
            <v>19.38</v>
          </cell>
        </row>
        <row r="181">
          <cell r="A181" t="str">
            <v>SHJ-ZQLS12-K0-XL</v>
          </cell>
          <cell r="B181" t="str">
            <v>SHJ-ZQLS12</v>
          </cell>
          <cell r="C181">
            <v>2</v>
          </cell>
          <cell r="D181">
            <v>0</v>
          </cell>
          <cell r="E181">
            <v>0</v>
          </cell>
          <cell r="F181">
            <v>1</v>
          </cell>
          <cell r="G181">
            <v>19.99</v>
          </cell>
        </row>
        <row r="182">
          <cell r="A182" t="str">
            <v>YZ-ZQFT1816-O0-3X</v>
          </cell>
          <cell r="B182" t="str">
            <v>YZ-ZQFT1816</v>
          </cell>
          <cell r="C182">
            <v>1</v>
          </cell>
          <cell r="D182">
            <v>2</v>
          </cell>
          <cell r="E182">
            <v>0</v>
          </cell>
          <cell r="F182">
            <v>2</v>
          </cell>
          <cell r="G182">
            <v>19.99</v>
          </cell>
        </row>
        <row r="183">
          <cell r="A183" t="str">
            <v>YZ-HM7035-DJG0-XL</v>
          </cell>
          <cell r="B183" t="str">
            <v>YZ-HM7035</v>
          </cell>
          <cell r="C183">
            <v>0</v>
          </cell>
          <cell r="D183">
            <v>0</v>
          </cell>
          <cell r="E183">
            <v>0</v>
          </cell>
          <cell r="F183">
            <v>1</v>
          </cell>
          <cell r="G183">
            <v>16.99</v>
          </cell>
        </row>
        <row r="184">
          <cell r="A184" t="str">
            <v>YZ-ZQ1521WPXL</v>
          </cell>
          <cell r="B184" t="str">
            <v>YZ-ZQ1521</v>
          </cell>
          <cell r="C184">
            <v>3</v>
          </cell>
          <cell r="D184">
            <v>1</v>
          </cell>
          <cell r="E184">
            <v>1</v>
          </cell>
          <cell r="F184">
            <v>1</v>
          </cell>
          <cell r="G184">
            <v>19.99</v>
          </cell>
        </row>
        <row r="185">
          <cell r="A185" t="str">
            <v>YZ-CL912-K0-XL</v>
          </cell>
          <cell r="B185" t="str">
            <v>YZ-CL912</v>
          </cell>
          <cell r="C185">
            <v>0</v>
          </cell>
          <cell r="D185">
            <v>0</v>
          </cell>
          <cell r="E185">
            <v>0</v>
          </cell>
          <cell r="F185">
            <v>1</v>
          </cell>
          <cell r="G185">
            <v>16.88</v>
          </cell>
        </row>
        <row r="186">
          <cell r="A186" t="str">
            <v>YZ-ZQFT1816-Y0-L</v>
          </cell>
          <cell r="B186" t="str">
            <v>YZ-ZQFT1816</v>
          </cell>
          <cell r="C186">
            <v>1</v>
          </cell>
          <cell r="D186">
            <v>0</v>
          </cell>
          <cell r="E186">
            <v>1</v>
          </cell>
          <cell r="F186">
            <v>1</v>
          </cell>
          <cell r="G186">
            <v>19.99</v>
          </cell>
        </row>
        <row r="187">
          <cell r="A187" t="str">
            <v>LYQ-ZQ1669-B0-M</v>
          </cell>
          <cell r="B187" t="str">
            <v>LYQ-ZQ1669</v>
          </cell>
          <cell r="C187">
            <v>0</v>
          </cell>
          <cell r="D187">
            <v>1</v>
          </cell>
          <cell r="E187">
            <v>0</v>
          </cell>
          <cell r="F187">
            <v>1</v>
          </cell>
          <cell r="G187">
            <v>15.99</v>
          </cell>
        </row>
        <row r="188">
          <cell r="A188" t="str">
            <v>YZ-HM241-DS-L</v>
          </cell>
          <cell r="B188" t="str">
            <v>YZ-HM241</v>
          </cell>
          <cell r="C188">
            <v>0</v>
          </cell>
          <cell r="D188">
            <v>0</v>
          </cell>
          <cell r="E188">
            <v>0</v>
          </cell>
          <cell r="F188">
            <v>1</v>
          </cell>
          <cell r="G188">
            <v>16.99</v>
          </cell>
        </row>
        <row r="189">
          <cell r="A189" t="str">
            <v>YZ-SM-HM30CH-L</v>
          </cell>
          <cell r="B189" t="str">
            <v>YZ-SM-HM30CH</v>
          </cell>
          <cell r="C189">
            <v>0</v>
          </cell>
          <cell r="D189">
            <v>2</v>
          </cell>
          <cell r="E189">
            <v>0</v>
          </cell>
          <cell r="F189">
            <v>1</v>
          </cell>
          <cell r="G189">
            <v>15.09</v>
          </cell>
        </row>
        <row r="190">
          <cell r="A190" t="str">
            <v>YZ-SUZQBL03-K0-XL</v>
          </cell>
          <cell r="B190" t="str">
            <v>YZ-SUZQBL03</v>
          </cell>
          <cell r="C190">
            <v>1</v>
          </cell>
          <cell r="D190">
            <v>1</v>
          </cell>
          <cell r="E190">
            <v>0</v>
          </cell>
          <cell r="F190">
            <v>1</v>
          </cell>
          <cell r="G190">
            <v>19.99</v>
          </cell>
        </row>
        <row r="191">
          <cell r="A191" t="str">
            <v>YZ-ZQ1617-BH-XL</v>
          </cell>
          <cell r="B191" t="str">
            <v>YZ-ZQ1617</v>
          </cell>
          <cell r="C191">
            <v>0</v>
          </cell>
          <cell r="D191">
            <v>0</v>
          </cell>
          <cell r="E191">
            <v>0</v>
          </cell>
          <cell r="F191">
            <v>1</v>
          </cell>
          <cell r="G191">
            <v>17.99</v>
          </cell>
        </row>
        <row r="192">
          <cell r="A192" t="str">
            <v>YZ-ZQ15921-B0-XL</v>
          </cell>
          <cell r="B192" t="str">
            <v>YZ-ZQ15921</v>
          </cell>
          <cell r="C192">
            <v>0</v>
          </cell>
          <cell r="D192">
            <v>0</v>
          </cell>
          <cell r="E192">
            <v>0</v>
          </cell>
          <cell r="F192">
            <v>1</v>
          </cell>
          <cell r="G192">
            <v>19.99</v>
          </cell>
        </row>
        <row r="193">
          <cell r="A193" t="str">
            <v>YZ-CL0001-R2-M</v>
          </cell>
          <cell r="B193" t="str">
            <v>YZ-CL0001</v>
          </cell>
          <cell r="C193">
            <v>0</v>
          </cell>
          <cell r="D193">
            <v>0</v>
          </cell>
          <cell r="E193">
            <v>0</v>
          </cell>
          <cell r="F193">
            <v>1</v>
          </cell>
          <cell r="G193">
            <v>9.9</v>
          </cell>
        </row>
        <row r="194">
          <cell r="A194" t="str">
            <v>YZ-ZQ15827W0S</v>
          </cell>
          <cell r="B194" t="str">
            <v>YZ-ZQ15827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 t="e">
            <v>#DIV/0!</v>
          </cell>
        </row>
        <row r="195">
          <cell r="A195" t="str">
            <v>YZ-ZQ1519-K0-4X</v>
          </cell>
          <cell r="B195" t="str">
            <v>YZ-ZQ1519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 t="e">
            <v>#DIV/0!</v>
          </cell>
        </row>
        <row r="196">
          <cell r="A196" t="str">
            <v>YZ-SUZQBL03-R2-XL</v>
          </cell>
          <cell r="B196" t="str">
            <v>YZ-SUZQBL03</v>
          </cell>
          <cell r="C196">
            <v>3</v>
          </cell>
          <cell r="D196">
            <v>2</v>
          </cell>
          <cell r="E196">
            <v>3</v>
          </cell>
          <cell r="F196">
            <v>0</v>
          </cell>
          <cell r="G196">
            <v>19.99</v>
          </cell>
        </row>
        <row r="197">
          <cell r="A197" t="str">
            <v>YZ-SUZQ9441-K0-L</v>
          </cell>
          <cell r="B197" t="str">
            <v>YZ-SUZQ9441</v>
          </cell>
          <cell r="C197">
            <v>0</v>
          </cell>
          <cell r="D197">
            <v>0</v>
          </cell>
          <cell r="E197">
            <v>2</v>
          </cell>
          <cell r="F197">
            <v>0</v>
          </cell>
          <cell r="G197">
            <v>19.99</v>
          </cell>
        </row>
        <row r="198">
          <cell r="A198" t="str">
            <v>YZ-ZQ1733-SB-2XL</v>
          </cell>
          <cell r="B198" t="str">
            <v>YZ-ZQ1733</v>
          </cell>
          <cell r="C198">
            <v>0</v>
          </cell>
          <cell r="D198">
            <v>0</v>
          </cell>
          <cell r="E198">
            <v>1</v>
          </cell>
          <cell r="F198">
            <v>0</v>
          </cell>
          <cell r="G198">
            <v>17.73</v>
          </cell>
        </row>
        <row r="199">
          <cell r="A199" t="str">
            <v>YZ-HM241-K0-XL</v>
          </cell>
          <cell r="B199" t="str">
            <v>YZ-HM241</v>
          </cell>
          <cell r="C199">
            <v>0</v>
          </cell>
          <cell r="D199">
            <v>0</v>
          </cell>
          <cell r="E199">
            <v>1</v>
          </cell>
          <cell r="F199">
            <v>0</v>
          </cell>
          <cell r="G199">
            <v>16.99</v>
          </cell>
        </row>
        <row r="200">
          <cell r="A200" t="str">
            <v>YZ-ZQ15827W0XL</v>
          </cell>
          <cell r="B200" t="str">
            <v>YZ-ZQ15827</v>
          </cell>
          <cell r="C200">
            <v>2</v>
          </cell>
          <cell r="D200">
            <v>1</v>
          </cell>
          <cell r="E200">
            <v>1</v>
          </cell>
          <cell r="F200">
            <v>0</v>
          </cell>
          <cell r="G200">
            <v>20.99</v>
          </cell>
        </row>
        <row r="201">
          <cell r="A201" t="str">
            <v>YZ-ZQ6667G052</v>
          </cell>
          <cell r="B201" t="str">
            <v>YZ-ZQ6667</v>
          </cell>
          <cell r="C201">
            <v>1</v>
          </cell>
          <cell r="D201">
            <v>0</v>
          </cell>
          <cell r="E201">
            <v>1</v>
          </cell>
          <cell r="F201">
            <v>0</v>
          </cell>
          <cell r="G201">
            <v>26.99</v>
          </cell>
        </row>
        <row r="202">
          <cell r="A202" t="str">
            <v>YZ-ZQ1521GW3XL</v>
          </cell>
          <cell r="B202" t="str">
            <v>YZ-ZQ1521</v>
          </cell>
          <cell r="C202">
            <v>1</v>
          </cell>
          <cell r="D202">
            <v>1</v>
          </cell>
          <cell r="E202">
            <v>2</v>
          </cell>
          <cell r="F202">
            <v>0</v>
          </cell>
          <cell r="G202">
            <v>19.38</v>
          </cell>
        </row>
        <row r="203">
          <cell r="A203" t="str">
            <v>YZ-ZQMICAIK0L</v>
          </cell>
          <cell r="B203" t="str">
            <v>YZ-ZQMICAI</v>
          </cell>
          <cell r="C203">
            <v>0</v>
          </cell>
          <cell r="D203">
            <v>0</v>
          </cell>
          <cell r="E203">
            <v>3</v>
          </cell>
          <cell r="F203">
            <v>0</v>
          </cell>
          <cell r="G203">
            <v>16.99</v>
          </cell>
        </row>
        <row r="204">
          <cell r="A204" t="str">
            <v>YZ-ZQ17845-K0-L</v>
          </cell>
          <cell r="B204" t="str">
            <v>YZ-ZQ17845</v>
          </cell>
          <cell r="C204">
            <v>2</v>
          </cell>
          <cell r="D204">
            <v>1</v>
          </cell>
          <cell r="E204">
            <v>1</v>
          </cell>
          <cell r="F204">
            <v>0</v>
          </cell>
          <cell r="G204">
            <v>18.99</v>
          </cell>
        </row>
        <row r="205">
          <cell r="A205" t="str">
            <v>YZ-SUZQBL03-B0-3X</v>
          </cell>
          <cell r="B205" t="str">
            <v>YZ-SUZQBL03</v>
          </cell>
          <cell r="C205">
            <v>1</v>
          </cell>
          <cell r="D205">
            <v>1</v>
          </cell>
          <cell r="E205">
            <v>1</v>
          </cell>
          <cell r="F205">
            <v>0</v>
          </cell>
          <cell r="G205">
            <v>19.99</v>
          </cell>
        </row>
        <row r="206">
          <cell r="A206" t="str">
            <v>YZ-HMBKN30-ZL-L</v>
          </cell>
          <cell r="B206" t="str">
            <v>YZ-HMBKN30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 t="e">
            <v>#DIV/0!</v>
          </cell>
        </row>
        <row r="207">
          <cell r="A207" t="str">
            <v>YZ-HM5036-W0-XL</v>
          </cell>
          <cell r="B207" t="str">
            <v>YZ-HM5048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 t="e">
            <v>#DIV/0!</v>
          </cell>
        </row>
        <row r="208">
          <cell r="A208" t="str">
            <v>LYQ-ZQD390-E0-S</v>
          </cell>
          <cell r="B208" t="str">
            <v>LYQ-ZQD390</v>
          </cell>
          <cell r="C208">
            <v>0</v>
          </cell>
          <cell r="D208">
            <v>0</v>
          </cell>
          <cell r="E208">
            <v>1</v>
          </cell>
          <cell r="F208">
            <v>0</v>
          </cell>
          <cell r="G208">
            <v>16.99</v>
          </cell>
        </row>
        <row r="209">
          <cell r="A209" t="str">
            <v>YZ-ZQadn1601-B1-L</v>
          </cell>
          <cell r="B209" t="str">
            <v>YZ-ZQadn1601</v>
          </cell>
          <cell r="C209">
            <v>0</v>
          </cell>
          <cell r="D209">
            <v>1</v>
          </cell>
          <cell r="E209">
            <v>2</v>
          </cell>
          <cell r="F209">
            <v>0</v>
          </cell>
          <cell r="G209">
            <v>18.99</v>
          </cell>
        </row>
        <row r="210">
          <cell r="A210" t="str">
            <v>YZ-ZQ15827B0XL</v>
          </cell>
          <cell r="B210" t="str">
            <v>YZ-ZQ15827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  <cell r="G210">
            <v>20.99</v>
          </cell>
        </row>
        <row r="211">
          <cell r="A211" t="str">
            <v>YZ-ZQ112B0XL</v>
          </cell>
          <cell r="B211" t="str">
            <v>YZ-ZQ112</v>
          </cell>
          <cell r="C211">
            <v>1</v>
          </cell>
          <cell r="D211">
            <v>1</v>
          </cell>
          <cell r="E211">
            <v>2</v>
          </cell>
          <cell r="F211">
            <v>0</v>
          </cell>
          <cell r="G211">
            <v>15.99</v>
          </cell>
        </row>
        <row r="212">
          <cell r="A212" t="str">
            <v>YZ-ZQQ9227-K0-5X</v>
          </cell>
          <cell r="B212" t="str">
            <v>YZ-ZQQ9227</v>
          </cell>
          <cell r="C212">
            <v>1</v>
          </cell>
          <cell r="D212">
            <v>0</v>
          </cell>
          <cell r="E212">
            <v>2</v>
          </cell>
          <cell r="F212">
            <v>0</v>
          </cell>
          <cell r="G212">
            <v>21.99</v>
          </cell>
        </row>
        <row r="213">
          <cell r="A213" t="str">
            <v>YZ-ZQ15827B04XL</v>
          </cell>
          <cell r="B213" t="str">
            <v>YZ-ZQ15827</v>
          </cell>
          <cell r="C213">
            <v>0</v>
          </cell>
          <cell r="D213">
            <v>0</v>
          </cell>
          <cell r="E213">
            <v>1</v>
          </cell>
          <cell r="F213">
            <v>0</v>
          </cell>
          <cell r="G213">
            <v>20.99</v>
          </cell>
        </row>
        <row r="214">
          <cell r="A214" t="str">
            <v>YZ-ZQ1521GF3XL</v>
          </cell>
          <cell r="B214" t="str">
            <v>YZ-ZQ1521</v>
          </cell>
          <cell r="C214">
            <v>0</v>
          </cell>
          <cell r="D214">
            <v>0</v>
          </cell>
          <cell r="E214">
            <v>3</v>
          </cell>
          <cell r="F214">
            <v>0</v>
          </cell>
          <cell r="G214">
            <v>19.99</v>
          </cell>
        </row>
        <row r="215">
          <cell r="A215" t="str">
            <v>YZ-ZQQ9227-K0-L</v>
          </cell>
          <cell r="B215" t="str">
            <v>YZ-ZQQ9227</v>
          </cell>
          <cell r="C215">
            <v>0</v>
          </cell>
          <cell r="D215">
            <v>1</v>
          </cell>
          <cell r="E215">
            <v>2</v>
          </cell>
          <cell r="F215">
            <v>0</v>
          </cell>
          <cell r="G215">
            <v>19.99</v>
          </cell>
        </row>
        <row r="216">
          <cell r="A216" t="str">
            <v>YZ-ZQBL03-R2-M</v>
          </cell>
          <cell r="B216" t="str">
            <v>YZ-ZQBL03</v>
          </cell>
          <cell r="C216">
            <v>2</v>
          </cell>
          <cell r="D216">
            <v>5</v>
          </cell>
          <cell r="E216">
            <v>0</v>
          </cell>
          <cell r="F216">
            <v>0</v>
          </cell>
          <cell r="G216">
            <v>19.99</v>
          </cell>
        </row>
        <row r="217">
          <cell r="A217" t="str">
            <v>YZ-ZQ298N03XL</v>
          </cell>
          <cell r="B217" t="str">
            <v>YZ-ZQ298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 t="e">
            <v>#DIV/0!</v>
          </cell>
        </row>
        <row r="218">
          <cell r="A218" t="str">
            <v>YZ-ZQ15827R24XL</v>
          </cell>
          <cell r="B218" t="str">
            <v>YZ-ZQ15827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  <cell r="G218">
            <v>21.99</v>
          </cell>
        </row>
        <row r="219">
          <cell r="A219" t="str">
            <v>YZ-ZQ6667G046</v>
          </cell>
          <cell r="B219" t="str">
            <v>YZ-ZQ6667</v>
          </cell>
          <cell r="C219">
            <v>0</v>
          </cell>
          <cell r="D219">
            <v>0</v>
          </cell>
          <cell r="E219">
            <v>1</v>
          </cell>
          <cell r="F219">
            <v>0</v>
          </cell>
          <cell r="G219">
            <v>23.99</v>
          </cell>
        </row>
        <row r="220">
          <cell r="A220" t="str">
            <v>YZ-ZQBL03-B0-M</v>
          </cell>
          <cell r="B220" t="str">
            <v>YZ-ZQBL03</v>
          </cell>
          <cell r="C220">
            <v>4</v>
          </cell>
          <cell r="D220">
            <v>1</v>
          </cell>
          <cell r="E220">
            <v>2</v>
          </cell>
          <cell r="F220">
            <v>0</v>
          </cell>
          <cell r="G220">
            <v>19.99</v>
          </cell>
        </row>
        <row r="221">
          <cell r="A221" t="str">
            <v>YZ-ZQ1521WP5XL</v>
          </cell>
          <cell r="B221" t="str">
            <v>YZ-ZQ1521</v>
          </cell>
          <cell r="C221">
            <v>4</v>
          </cell>
          <cell r="D221">
            <v>4</v>
          </cell>
          <cell r="E221">
            <v>3</v>
          </cell>
          <cell r="F221">
            <v>0</v>
          </cell>
          <cell r="G221">
            <v>19.38</v>
          </cell>
        </row>
        <row r="222">
          <cell r="A222" t="str">
            <v>YZ-SUZQBL03-K0-2X</v>
          </cell>
          <cell r="B222" t="str">
            <v>YZ-SUZQBL03</v>
          </cell>
          <cell r="C222">
            <v>0</v>
          </cell>
          <cell r="D222">
            <v>1</v>
          </cell>
          <cell r="E222">
            <v>3</v>
          </cell>
          <cell r="F222">
            <v>0</v>
          </cell>
          <cell r="G222">
            <v>19.99</v>
          </cell>
        </row>
        <row r="223">
          <cell r="A223" t="str">
            <v>YZ-ZQ17985-P0-5X</v>
          </cell>
          <cell r="B223" t="str">
            <v>YZ-ZQ17985</v>
          </cell>
          <cell r="C223">
            <v>0</v>
          </cell>
          <cell r="D223">
            <v>0</v>
          </cell>
          <cell r="E223">
            <v>1</v>
          </cell>
          <cell r="F223">
            <v>0</v>
          </cell>
          <cell r="G223">
            <v>16.99</v>
          </cell>
        </row>
        <row r="224">
          <cell r="A224" t="str">
            <v>YZ-ZQadn1601-B1-M</v>
          </cell>
          <cell r="B224" t="str">
            <v>YZ-ZQadn1601</v>
          </cell>
          <cell r="C224">
            <v>1</v>
          </cell>
          <cell r="D224">
            <v>1</v>
          </cell>
          <cell r="E224">
            <v>2</v>
          </cell>
          <cell r="F224">
            <v>0</v>
          </cell>
          <cell r="G224">
            <v>18.99</v>
          </cell>
        </row>
        <row r="225">
          <cell r="A225" t="str">
            <v>YZ-HM111-YH-S</v>
          </cell>
          <cell r="B225" t="str">
            <v>YZ-HM111</v>
          </cell>
          <cell r="C225">
            <v>1</v>
          </cell>
          <cell r="D225">
            <v>0</v>
          </cell>
          <cell r="E225">
            <v>3</v>
          </cell>
          <cell r="F225">
            <v>0</v>
          </cell>
          <cell r="G225">
            <v>12.98</v>
          </cell>
        </row>
        <row r="226">
          <cell r="A226" t="str">
            <v>YZ-HM111-B0-XL</v>
          </cell>
          <cell r="B226" t="str">
            <v>YZ-HM111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  <cell r="G226">
            <v>18.98</v>
          </cell>
        </row>
        <row r="227">
          <cell r="A227" t="str">
            <v>YZ-HM17845-YH-M</v>
          </cell>
          <cell r="B227" t="str">
            <v>YZ-HM17845</v>
          </cell>
          <cell r="C227">
            <v>1</v>
          </cell>
          <cell r="D227">
            <v>1</v>
          </cell>
          <cell r="E227">
            <v>2</v>
          </cell>
          <cell r="F227">
            <v>0</v>
          </cell>
          <cell r="G227">
            <v>16.99</v>
          </cell>
        </row>
        <row r="228">
          <cell r="A228" t="str">
            <v>YZ-HM241-ZL-XL</v>
          </cell>
          <cell r="B228" t="str">
            <v>YZ-HM241</v>
          </cell>
          <cell r="C228">
            <v>0</v>
          </cell>
          <cell r="D228">
            <v>0</v>
          </cell>
          <cell r="E228">
            <v>2</v>
          </cell>
          <cell r="F228">
            <v>0</v>
          </cell>
          <cell r="G228">
            <v>16.99</v>
          </cell>
        </row>
        <row r="229">
          <cell r="A229" t="str">
            <v>YZ-ZQ1521RLXL</v>
          </cell>
          <cell r="B229" t="str">
            <v>YZ-ZQ1521</v>
          </cell>
          <cell r="C229">
            <v>0</v>
          </cell>
          <cell r="D229">
            <v>2</v>
          </cell>
          <cell r="E229">
            <v>1</v>
          </cell>
          <cell r="F229">
            <v>0</v>
          </cell>
          <cell r="G229">
            <v>19.38</v>
          </cell>
        </row>
        <row r="230">
          <cell r="A230" t="str">
            <v>YZ-ZQ1521BLXL</v>
          </cell>
          <cell r="B230" t="str">
            <v>YZ-ZQ1521</v>
          </cell>
          <cell r="C230">
            <v>1</v>
          </cell>
          <cell r="D230">
            <v>0</v>
          </cell>
          <cell r="E230">
            <v>1</v>
          </cell>
          <cell r="F230">
            <v>0</v>
          </cell>
          <cell r="G230">
            <v>19.99</v>
          </cell>
        </row>
        <row r="231">
          <cell r="A231" t="str">
            <v>YZ-ZQ15827B02XL</v>
          </cell>
          <cell r="B231" t="str">
            <v>YZ-ZQ15827</v>
          </cell>
          <cell r="C231">
            <v>1</v>
          </cell>
          <cell r="D231">
            <v>2</v>
          </cell>
          <cell r="E231">
            <v>1</v>
          </cell>
          <cell r="F231">
            <v>0</v>
          </cell>
          <cell r="G231">
            <v>20.99</v>
          </cell>
        </row>
        <row r="232">
          <cell r="A232" t="str">
            <v>LYQ-ZQ7900-W0-XXL</v>
          </cell>
          <cell r="B232" t="str">
            <v>LYQ-ZQ7900</v>
          </cell>
          <cell r="C232">
            <v>0</v>
          </cell>
          <cell r="D232">
            <v>1</v>
          </cell>
          <cell r="E232">
            <v>1</v>
          </cell>
          <cell r="F232">
            <v>0</v>
          </cell>
          <cell r="G232">
            <v>17.99</v>
          </cell>
        </row>
        <row r="233">
          <cell r="A233" t="str">
            <v>LYQ-ZQ3550-PI-L</v>
          </cell>
          <cell r="B233" t="str">
            <v>LYQ-ZQ3550</v>
          </cell>
          <cell r="C233">
            <v>0</v>
          </cell>
          <cell r="D233">
            <v>1</v>
          </cell>
          <cell r="E233">
            <v>1</v>
          </cell>
          <cell r="F233">
            <v>0</v>
          </cell>
          <cell r="G233">
            <v>14.99</v>
          </cell>
        </row>
        <row r="234">
          <cell r="A234" t="str">
            <v>YZ-ZQ1521RL3XL</v>
          </cell>
          <cell r="B234" t="str">
            <v>YZ-ZQ1521</v>
          </cell>
          <cell r="C234">
            <v>1</v>
          </cell>
          <cell r="D234">
            <v>0</v>
          </cell>
          <cell r="E234">
            <v>1</v>
          </cell>
          <cell r="F234">
            <v>0</v>
          </cell>
          <cell r="G234">
            <v>19.38</v>
          </cell>
        </row>
        <row r="235">
          <cell r="A235" t="str">
            <v>YZ-ZQFT1816-O0-4X</v>
          </cell>
          <cell r="B235" t="str">
            <v>YZ-ZQFT1816</v>
          </cell>
          <cell r="C235">
            <v>0</v>
          </cell>
          <cell r="D235">
            <v>2</v>
          </cell>
          <cell r="E235">
            <v>1</v>
          </cell>
          <cell r="F235">
            <v>0</v>
          </cell>
          <cell r="G235">
            <v>19.99</v>
          </cell>
        </row>
        <row r="236">
          <cell r="A236" t="str">
            <v>YZ-ZQMS02-K0-M</v>
          </cell>
          <cell r="B236" t="str">
            <v>YZ-ZQMS02</v>
          </cell>
          <cell r="C236">
            <v>1</v>
          </cell>
          <cell r="D236">
            <v>1</v>
          </cell>
          <cell r="E236">
            <v>1</v>
          </cell>
          <cell r="F236">
            <v>0</v>
          </cell>
          <cell r="G236">
            <v>19.9</v>
          </cell>
        </row>
        <row r="237">
          <cell r="A237" t="str">
            <v>YZ-ZQ1617ZLL</v>
          </cell>
          <cell r="B237" t="str">
            <v>YZ-ZQ1617</v>
          </cell>
          <cell r="C237">
            <v>0</v>
          </cell>
          <cell r="D237">
            <v>1</v>
          </cell>
          <cell r="E237">
            <v>1</v>
          </cell>
          <cell r="F237">
            <v>0</v>
          </cell>
          <cell r="G237">
            <v>12.99</v>
          </cell>
        </row>
        <row r="238">
          <cell r="A238" t="str">
            <v>YZ-ZQ16103R0L</v>
          </cell>
          <cell r="B238" t="str">
            <v>YZ-ZQ16103</v>
          </cell>
          <cell r="C238">
            <v>0</v>
          </cell>
          <cell r="D238">
            <v>0</v>
          </cell>
          <cell r="E238">
            <v>1</v>
          </cell>
          <cell r="F238">
            <v>0</v>
          </cell>
          <cell r="G238">
            <v>19.99</v>
          </cell>
        </row>
        <row r="239">
          <cell r="A239" t="str">
            <v>YZ-ZQ1521RL4XL</v>
          </cell>
          <cell r="B239" t="str">
            <v>YZ-ZQ1521</v>
          </cell>
          <cell r="C239">
            <v>3</v>
          </cell>
          <cell r="D239">
            <v>0</v>
          </cell>
          <cell r="E239">
            <v>1</v>
          </cell>
          <cell r="F239">
            <v>0</v>
          </cell>
          <cell r="G239">
            <v>19.38</v>
          </cell>
        </row>
        <row r="240">
          <cell r="A240" t="str">
            <v>MZ-JY1616-KH</v>
          </cell>
          <cell r="B240" t="str">
            <v>MZ-JY1616</v>
          </cell>
          <cell r="C240">
            <v>0</v>
          </cell>
          <cell r="D240">
            <v>0</v>
          </cell>
          <cell r="E240">
            <v>1</v>
          </cell>
          <cell r="F240">
            <v>0</v>
          </cell>
          <cell r="G240">
            <v>9.98</v>
          </cell>
        </row>
        <row r="241">
          <cell r="A241" t="str">
            <v>YZ-ZQA100-B0-M</v>
          </cell>
          <cell r="B241" t="str">
            <v>YZ-ZQA100</v>
          </cell>
          <cell r="C241">
            <v>0</v>
          </cell>
          <cell r="D241">
            <v>0</v>
          </cell>
          <cell r="E241">
            <v>1</v>
          </cell>
          <cell r="F241">
            <v>0</v>
          </cell>
          <cell r="G241">
            <v>11.99</v>
          </cell>
        </row>
        <row r="242">
          <cell r="A242" t="str">
            <v>LYQ-HM1205-BR-M</v>
          </cell>
          <cell r="B242" t="str">
            <v>LYQ-HM1205</v>
          </cell>
          <cell r="C242">
            <v>0</v>
          </cell>
          <cell r="D242">
            <v>0</v>
          </cell>
          <cell r="E242">
            <v>1</v>
          </cell>
          <cell r="F242">
            <v>0</v>
          </cell>
          <cell r="G242">
            <v>25.99</v>
          </cell>
        </row>
        <row r="243">
          <cell r="A243" t="str">
            <v>YZ-ZQ112B0M</v>
          </cell>
          <cell r="B243" t="str">
            <v>YZ-ZQ112</v>
          </cell>
          <cell r="C243">
            <v>0</v>
          </cell>
          <cell r="D243">
            <v>2</v>
          </cell>
          <cell r="E243">
            <v>0</v>
          </cell>
          <cell r="F243">
            <v>0</v>
          </cell>
          <cell r="G243">
            <v>13.99</v>
          </cell>
        </row>
        <row r="244">
          <cell r="A244" t="str">
            <v>YZ-ZQ1521RM2XL</v>
          </cell>
          <cell r="B244" t="str">
            <v>YZ-ZQ1521</v>
          </cell>
          <cell r="C244">
            <v>2</v>
          </cell>
          <cell r="D244">
            <v>0</v>
          </cell>
          <cell r="E244">
            <v>1</v>
          </cell>
          <cell r="F244">
            <v>0</v>
          </cell>
          <cell r="G244">
            <v>19.99</v>
          </cell>
        </row>
        <row r="245">
          <cell r="A245" t="str">
            <v>YZ-HM241-K0-3XL</v>
          </cell>
          <cell r="B245" t="str">
            <v>YZ-HM241</v>
          </cell>
          <cell r="C245">
            <v>0</v>
          </cell>
          <cell r="D245">
            <v>0</v>
          </cell>
          <cell r="E245">
            <v>1</v>
          </cell>
          <cell r="F245">
            <v>0</v>
          </cell>
          <cell r="G245">
            <v>16.99</v>
          </cell>
        </row>
        <row r="246">
          <cell r="A246" t="str">
            <v>YZ-SUZQBL03-B0-XL</v>
          </cell>
          <cell r="B246" t="str">
            <v>YZ-SUZQBL03</v>
          </cell>
          <cell r="C246">
            <v>7</v>
          </cell>
          <cell r="D246">
            <v>2</v>
          </cell>
          <cell r="E246">
            <v>2</v>
          </cell>
          <cell r="F246">
            <v>0</v>
          </cell>
          <cell r="G246">
            <v>19.99</v>
          </cell>
        </row>
        <row r="247">
          <cell r="A247" t="str">
            <v>YZ-ZQadn1601-B1-XL</v>
          </cell>
          <cell r="B247" t="str">
            <v>YZ-ZQadn1601</v>
          </cell>
          <cell r="C247">
            <v>2</v>
          </cell>
          <cell r="D247">
            <v>1</v>
          </cell>
          <cell r="E247">
            <v>1</v>
          </cell>
          <cell r="F247">
            <v>0</v>
          </cell>
          <cell r="G247">
            <v>18.99</v>
          </cell>
        </row>
        <row r="248">
          <cell r="A248" t="str">
            <v>LYQ-ZQ1880-ZL-M</v>
          </cell>
          <cell r="B248" t="str">
            <v>LYQ-ZQ1880</v>
          </cell>
          <cell r="C248">
            <v>0</v>
          </cell>
          <cell r="D248">
            <v>0</v>
          </cell>
          <cell r="E248">
            <v>1</v>
          </cell>
          <cell r="F248">
            <v>0</v>
          </cell>
          <cell r="G248">
            <v>18.99</v>
          </cell>
        </row>
        <row r="249">
          <cell r="A249" t="str">
            <v>WT-ZQ921-K0-2XL</v>
          </cell>
          <cell r="B249" t="str">
            <v>WT-ZQ921</v>
          </cell>
          <cell r="C249">
            <v>0</v>
          </cell>
          <cell r="D249">
            <v>0</v>
          </cell>
          <cell r="E249">
            <v>1</v>
          </cell>
          <cell r="F249">
            <v>0</v>
          </cell>
          <cell r="G249">
            <v>18.99</v>
          </cell>
        </row>
        <row r="250">
          <cell r="A250" t="str">
            <v>LYQ-ZQ2973-BD-XL</v>
          </cell>
          <cell r="B250" t="str">
            <v>LYQ-ZQ2973</v>
          </cell>
          <cell r="C250">
            <v>0</v>
          </cell>
          <cell r="D250">
            <v>0</v>
          </cell>
          <cell r="E250">
            <v>1</v>
          </cell>
          <cell r="F250">
            <v>0</v>
          </cell>
          <cell r="G250">
            <v>18.99</v>
          </cell>
        </row>
        <row r="251">
          <cell r="A251" t="str">
            <v>YZ-SUZQ598-R0-3XL</v>
          </cell>
          <cell r="B251" t="str">
            <v>YZ-SUZQ598</v>
          </cell>
          <cell r="C251">
            <v>0</v>
          </cell>
          <cell r="D251">
            <v>2</v>
          </cell>
          <cell r="E251">
            <v>3</v>
          </cell>
          <cell r="F251">
            <v>0</v>
          </cell>
          <cell r="G251">
            <v>19.99</v>
          </cell>
        </row>
        <row r="252">
          <cell r="A252" t="str">
            <v>YZ-JY5694-K0-4XL</v>
          </cell>
          <cell r="B252" t="str">
            <v>YZ-JY5694</v>
          </cell>
          <cell r="C252">
            <v>0</v>
          </cell>
          <cell r="D252">
            <v>1</v>
          </cell>
          <cell r="E252">
            <v>1</v>
          </cell>
          <cell r="F252">
            <v>0</v>
          </cell>
          <cell r="G252">
            <v>18.98</v>
          </cell>
        </row>
        <row r="253">
          <cell r="A253" t="str">
            <v>YZ-HM17845-YH-L</v>
          </cell>
          <cell r="B253" t="str">
            <v>YZ-HM17845</v>
          </cell>
          <cell r="C253">
            <v>0</v>
          </cell>
          <cell r="D253">
            <v>1</v>
          </cell>
          <cell r="E253">
            <v>2</v>
          </cell>
          <cell r="F253">
            <v>0</v>
          </cell>
          <cell r="G253">
            <v>16.99</v>
          </cell>
        </row>
        <row r="254">
          <cell r="A254" t="str">
            <v>YZ-SUZQBL03-B0-S</v>
          </cell>
          <cell r="B254" t="str">
            <v>YZ-SUZQBL03</v>
          </cell>
          <cell r="C254">
            <v>2</v>
          </cell>
          <cell r="D254">
            <v>5</v>
          </cell>
          <cell r="E254">
            <v>1</v>
          </cell>
          <cell r="F254">
            <v>0</v>
          </cell>
          <cell r="G254">
            <v>19.99</v>
          </cell>
        </row>
        <row r="255">
          <cell r="A255" t="str">
            <v>YZ-ZQ1521WP2XL</v>
          </cell>
          <cell r="B255" t="str">
            <v>YZ-ZQ1521</v>
          </cell>
          <cell r="C255">
            <v>1</v>
          </cell>
          <cell r="D255">
            <v>0</v>
          </cell>
          <cell r="E255">
            <v>1</v>
          </cell>
          <cell r="F255">
            <v>0</v>
          </cell>
          <cell r="G255">
            <v>19.38</v>
          </cell>
        </row>
        <row r="256">
          <cell r="A256" t="str">
            <v>YZ-ZQMICAIK0M</v>
          </cell>
          <cell r="B256" t="str">
            <v>YZ-ZQMICAI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 t="e">
            <v>#DIV/0!</v>
          </cell>
        </row>
        <row r="257">
          <cell r="A257" t="str">
            <v>YZ-HM111-B0-S</v>
          </cell>
          <cell r="B257" t="str">
            <v>YZ-HM111</v>
          </cell>
          <cell r="C257">
            <v>0</v>
          </cell>
          <cell r="D257">
            <v>0</v>
          </cell>
          <cell r="E257">
            <v>1</v>
          </cell>
          <cell r="F257">
            <v>0</v>
          </cell>
          <cell r="G257">
            <v>18.97</v>
          </cell>
        </row>
        <row r="258">
          <cell r="A258" t="str">
            <v>YZ-ZQ15905-W0-S</v>
          </cell>
          <cell r="B258" t="str">
            <v>YZ-ZQ15905</v>
          </cell>
          <cell r="C258">
            <v>0</v>
          </cell>
          <cell r="D258">
            <v>2</v>
          </cell>
          <cell r="E258">
            <v>1</v>
          </cell>
          <cell r="F258">
            <v>0</v>
          </cell>
          <cell r="G258">
            <v>19.99</v>
          </cell>
        </row>
        <row r="259">
          <cell r="A259" t="str">
            <v>YZ-ZQ15827BS4XL</v>
          </cell>
          <cell r="B259" t="str">
            <v>YZ-ZQ15827</v>
          </cell>
          <cell r="C259">
            <v>1</v>
          </cell>
          <cell r="D259">
            <v>0</v>
          </cell>
          <cell r="E259">
            <v>1</v>
          </cell>
          <cell r="F259">
            <v>0</v>
          </cell>
          <cell r="G259">
            <v>20.99</v>
          </cell>
        </row>
        <row r="260">
          <cell r="A260" t="str">
            <v>YZ-ZQ1715-W0-XL</v>
          </cell>
          <cell r="B260" t="str">
            <v>YZ-ZQ1715</v>
          </cell>
          <cell r="C260">
            <v>1</v>
          </cell>
          <cell r="D260">
            <v>1</v>
          </cell>
          <cell r="E260">
            <v>0</v>
          </cell>
          <cell r="F260">
            <v>0</v>
          </cell>
          <cell r="G260">
            <v>15.9</v>
          </cell>
        </row>
        <row r="261">
          <cell r="A261" t="str">
            <v>YZ-SUZQ388-W0-XS</v>
          </cell>
          <cell r="B261" t="str">
            <v>YZ-SUZQ388</v>
          </cell>
          <cell r="C261">
            <v>6</v>
          </cell>
          <cell r="D261">
            <v>1</v>
          </cell>
          <cell r="E261">
            <v>0</v>
          </cell>
          <cell r="F261">
            <v>0</v>
          </cell>
          <cell r="G261">
            <v>17.99</v>
          </cell>
        </row>
        <row r="262">
          <cell r="A262" t="str">
            <v>LYQ-ZQ1669-B0-L</v>
          </cell>
          <cell r="B262" t="str">
            <v>LYQ-ZQ1669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  <cell r="G262">
            <v>16.99</v>
          </cell>
        </row>
        <row r="263">
          <cell r="A263" t="str">
            <v>YZ-ZQ789K03XL</v>
          </cell>
          <cell r="B263" t="str">
            <v>YZ-ZQ789</v>
          </cell>
          <cell r="C263">
            <v>0</v>
          </cell>
          <cell r="D263">
            <v>1</v>
          </cell>
          <cell r="E263">
            <v>0</v>
          </cell>
          <cell r="F263">
            <v>0</v>
          </cell>
          <cell r="G263">
            <v>17.99</v>
          </cell>
        </row>
        <row r="264">
          <cell r="A264" t="str">
            <v>YZ-ZQ15827W02XL</v>
          </cell>
          <cell r="B264" t="str">
            <v>YZ-ZQ15827</v>
          </cell>
          <cell r="C264">
            <v>1</v>
          </cell>
          <cell r="D264">
            <v>1</v>
          </cell>
          <cell r="E264">
            <v>0</v>
          </cell>
          <cell r="F264">
            <v>0</v>
          </cell>
          <cell r="G264">
            <v>18.59</v>
          </cell>
        </row>
        <row r="265">
          <cell r="A265" t="str">
            <v>YZ-CLD072-K0-XL</v>
          </cell>
          <cell r="B265" t="str">
            <v>YZ-CLD072</v>
          </cell>
          <cell r="C265">
            <v>0</v>
          </cell>
          <cell r="D265">
            <v>1</v>
          </cell>
          <cell r="E265">
            <v>0</v>
          </cell>
          <cell r="F265">
            <v>0</v>
          </cell>
          <cell r="G265">
            <v>17.88</v>
          </cell>
        </row>
        <row r="266">
          <cell r="A266" t="str">
            <v>YZ-HM241-SH-XL</v>
          </cell>
          <cell r="B266" t="str">
            <v>YZ-HM241</v>
          </cell>
          <cell r="C266">
            <v>0</v>
          </cell>
          <cell r="D266">
            <v>1</v>
          </cell>
          <cell r="E266">
            <v>0</v>
          </cell>
          <cell r="F266">
            <v>0</v>
          </cell>
          <cell r="G266">
            <v>16.99</v>
          </cell>
        </row>
        <row r="267">
          <cell r="A267" t="str">
            <v>YZ-SUZQ9441-K0-S</v>
          </cell>
          <cell r="B267" t="str">
            <v>YZ-SUZQ9441</v>
          </cell>
          <cell r="C267">
            <v>0</v>
          </cell>
          <cell r="D267">
            <v>1</v>
          </cell>
          <cell r="E267">
            <v>0</v>
          </cell>
          <cell r="F267">
            <v>0</v>
          </cell>
          <cell r="G267">
            <v>19.99</v>
          </cell>
        </row>
        <row r="268">
          <cell r="A268" t="str">
            <v>YZ-ZQ7777R020</v>
          </cell>
          <cell r="B268" t="str">
            <v>YZ-ZQ7777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 t="e">
            <v>#DIV/0!</v>
          </cell>
        </row>
        <row r="269">
          <cell r="A269" t="str">
            <v>LYQ-LY064-G0-4XL</v>
          </cell>
          <cell r="B269" t="str">
            <v>LYQ-LY014</v>
          </cell>
          <cell r="C269">
            <v>0</v>
          </cell>
          <cell r="D269">
            <v>1</v>
          </cell>
          <cell r="E269">
            <v>0</v>
          </cell>
          <cell r="F269">
            <v>0</v>
          </cell>
          <cell r="G269">
            <v>18.96</v>
          </cell>
        </row>
        <row r="270">
          <cell r="A270" t="str">
            <v>YZ-ZQ15827W05XL</v>
          </cell>
          <cell r="B270" t="str">
            <v>YZ-ZQ15827</v>
          </cell>
          <cell r="C270">
            <v>0</v>
          </cell>
          <cell r="D270">
            <v>2</v>
          </cell>
          <cell r="E270">
            <v>0</v>
          </cell>
          <cell r="F270">
            <v>0</v>
          </cell>
          <cell r="G270">
            <v>20.99</v>
          </cell>
        </row>
        <row r="271">
          <cell r="A271" t="str">
            <v>YZ-ZQ16597B04XL</v>
          </cell>
          <cell r="B271" t="str">
            <v>YZ-ZQ16597</v>
          </cell>
          <cell r="C271">
            <v>1</v>
          </cell>
          <cell r="D271">
            <v>1</v>
          </cell>
          <cell r="E271">
            <v>0</v>
          </cell>
          <cell r="F271">
            <v>0</v>
          </cell>
          <cell r="G271">
            <v>17.99</v>
          </cell>
        </row>
        <row r="272">
          <cell r="A272" t="str">
            <v>YZ-ZQ15827BS5XL</v>
          </cell>
          <cell r="B272" t="str">
            <v>YZ-ZQ15827</v>
          </cell>
          <cell r="C272">
            <v>0</v>
          </cell>
          <cell r="D272">
            <v>1</v>
          </cell>
          <cell r="E272">
            <v>0</v>
          </cell>
          <cell r="F272">
            <v>0</v>
          </cell>
          <cell r="G272">
            <v>20.99</v>
          </cell>
        </row>
        <row r="273">
          <cell r="A273" t="str">
            <v>YZ-ZQQ9217-K0-2X</v>
          </cell>
          <cell r="B273" t="str">
            <v>YZ-ZQQ9217</v>
          </cell>
          <cell r="C273">
            <v>0</v>
          </cell>
          <cell r="D273">
            <v>1</v>
          </cell>
          <cell r="E273">
            <v>0</v>
          </cell>
          <cell r="F273">
            <v>0</v>
          </cell>
          <cell r="G273">
            <v>19.99</v>
          </cell>
        </row>
        <row r="274">
          <cell r="A274" t="str">
            <v>YZ-ZQFT1816-Y0-3X</v>
          </cell>
          <cell r="B274" t="str">
            <v>YZ-ZQFT1816</v>
          </cell>
          <cell r="C274">
            <v>0</v>
          </cell>
          <cell r="D274">
            <v>2</v>
          </cell>
          <cell r="E274">
            <v>0</v>
          </cell>
          <cell r="F274">
            <v>0</v>
          </cell>
          <cell r="G274">
            <v>19.99</v>
          </cell>
        </row>
        <row r="275">
          <cell r="A275" t="str">
            <v>LYQ-CLBAH002-M</v>
          </cell>
          <cell r="B275" t="str">
            <v>LYQ-CLBAH002</v>
          </cell>
          <cell r="C275">
            <v>0</v>
          </cell>
          <cell r="D275">
            <v>1</v>
          </cell>
          <cell r="E275">
            <v>0</v>
          </cell>
          <cell r="F275">
            <v>0</v>
          </cell>
          <cell r="G275">
            <v>29.99</v>
          </cell>
        </row>
        <row r="276">
          <cell r="A276" t="str">
            <v>YZ-ZQ789K02XL</v>
          </cell>
          <cell r="B276" t="str">
            <v>YZ-ZQ789</v>
          </cell>
          <cell r="C276">
            <v>2</v>
          </cell>
          <cell r="D276">
            <v>1</v>
          </cell>
          <cell r="E276">
            <v>0</v>
          </cell>
          <cell r="F276">
            <v>0</v>
          </cell>
          <cell r="G276">
            <v>15.99</v>
          </cell>
        </row>
        <row r="277">
          <cell r="A277" t="str">
            <v>YZ-CLD072-MU-M</v>
          </cell>
          <cell r="B277" t="str">
            <v>YZ-CLD072</v>
          </cell>
          <cell r="C277">
            <v>1</v>
          </cell>
          <cell r="D277">
            <v>1</v>
          </cell>
          <cell r="E277">
            <v>0</v>
          </cell>
          <cell r="F277">
            <v>0</v>
          </cell>
          <cell r="G277">
            <v>17.88</v>
          </cell>
        </row>
        <row r="278">
          <cell r="A278" t="str">
            <v>YZ-ZQ1521BL2XL</v>
          </cell>
          <cell r="B278" t="str">
            <v>YZ-ZQ1521</v>
          </cell>
          <cell r="C278">
            <v>0</v>
          </cell>
          <cell r="D278">
            <v>1</v>
          </cell>
          <cell r="E278">
            <v>0</v>
          </cell>
          <cell r="F278">
            <v>0</v>
          </cell>
          <cell r="G278">
            <v>19.38</v>
          </cell>
        </row>
        <row r="279">
          <cell r="A279" t="str">
            <v>LYQ-ZQPC01-B0-XXL</v>
          </cell>
          <cell r="B279" t="str">
            <v>LYQ-ZQPC01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 t="e">
            <v>#DIV/0!</v>
          </cell>
        </row>
        <row r="280">
          <cell r="A280" t="str">
            <v>YZ-HM0052-B0-XL</v>
          </cell>
          <cell r="B280" t="str">
            <v>YZ-HM0052</v>
          </cell>
          <cell r="C280">
            <v>0</v>
          </cell>
          <cell r="D280">
            <v>1</v>
          </cell>
          <cell r="E280">
            <v>0</v>
          </cell>
          <cell r="F280">
            <v>0</v>
          </cell>
          <cell r="G280">
            <v>19.99</v>
          </cell>
        </row>
        <row r="281">
          <cell r="A281" t="str">
            <v>YZ-ZQ1732-R0-L</v>
          </cell>
          <cell r="B281" t="str">
            <v>YZ-ZQ1732</v>
          </cell>
          <cell r="C281">
            <v>0</v>
          </cell>
          <cell r="D281">
            <v>1</v>
          </cell>
          <cell r="E281">
            <v>0</v>
          </cell>
          <cell r="F281">
            <v>0</v>
          </cell>
          <cell r="G281">
            <v>15.99</v>
          </cell>
        </row>
        <row r="282">
          <cell r="A282" t="str">
            <v>YZ-HM241-ZL-L</v>
          </cell>
          <cell r="B282" t="str">
            <v>YZ-HM241</v>
          </cell>
          <cell r="C282">
            <v>0</v>
          </cell>
          <cell r="D282">
            <v>1</v>
          </cell>
          <cell r="E282">
            <v>0</v>
          </cell>
          <cell r="F282">
            <v>0</v>
          </cell>
          <cell r="G282">
            <v>16.99</v>
          </cell>
        </row>
        <row r="283">
          <cell r="A283" t="str">
            <v>YZ-ZQ15919-B0-5X</v>
          </cell>
          <cell r="B283" t="str">
            <v>YZ-ZQ1519</v>
          </cell>
          <cell r="C283">
            <v>0</v>
          </cell>
          <cell r="D283">
            <v>2</v>
          </cell>
          <cell r="E283">
            <v>0</v>
          </cell>
          <cell r="F283">
            <v>0</v>
          </cell>
          <cell r="G283">
            <v>19.99</v>
          </cell>
        </row>
        <row r="284">
          <cell r="A284" t="str">
            <v>YZ-ZQ15827B0L</v>
          </cell>
          <cell r="B284" t="str">
            <v>YZ-ZQ15827</v>
          </cell>
          <cell r="C284">
            <v>1</v>
          </cell>
          <cell r="D284">
            <v>1</v>
          </cell>
          <cell r="E284">
            <v>0</v>
          </cell>
          <cell r="F284">
            <v>0</v>
          </cell>
          <cell r="G284">
            <v>19.99</v>
          </cell>
        </row>
        <row r="285">
          <cell r="A285" t="str">
            <v>YZ-ZQOM388-W0-L</v>
          </cell>
          <cell r="B285" t="str">
            <v>YZ-ZQOM388</v>
          </cell>
          <cell r="C285">
            <v>0</v>
          </cell>
          <cell r="D285">
            <v>1</v>
          </cell>
          <cell r="E285">
            <v>0</v>
          </cell>
          <cell r="F285">
            <v>0</v>
          </cell>
          <cell r="G285">
            <v>16.9</v>
          </cell>
        </row>
        <row r="286">
          <cell r="A286" t="str">
            <v>YZ-ZQ789K04XL</v>
          </cell>
          <cell r="B286" t="str">
            <v>YZ-ZQ789</v>
          </cell>
          <cell r="C286">
            <v>1</v>
          </cell>
          <cell r="D286">
            <v>1</v>
          </cell>
          <cell r="E286">
            <v>0</v>
          </cell>
          <cell r="F286">
            <v>0</v>
          </cell>
          <cell r="G286">
            <v>15.99</v>
          </cell>
        </row>
        <row r="287">
          <cell r="A287" t="str">
            <v>YZ-ZQOM388-W0-2XL</v>
          </cell>
          <cell r="B287" t="str">
            <v>YZ-ZQOM388</v>
          </cell>
          <cell r="C287">
            <v>0</v>
          </cell>
          <cell r="D287">
            <v>1</v>
          </cell>
          <cell r="E287">
            <v>0</v>
          </cell>
          <cell r="F287">
            <v>0</v>
          </cell>
          <cell r="G287">
            <v>16.9</v>
          </cell>
        </row>
        <row r="288">
          <cell r="A288" t="str">
            <v>LYQ-ZQ7900-W0-L</v>
          </cell>
          <cell r="B288" t="str">
            <v>LYQ-ZQ7900</v>
          </cell>
          <cell r="C288">
            <v>1</v>
          </cell>
          <cell r="D288">
            <v>1</v>
          </cell>
          <cell r="E288">
            <v>0</v>
          </cell>
          <cell r="F288">
            <v>0</v>
          </cell>
          <cell r="G288">
            <v>16.99</v>
          </cell>
        </row>
        <row r="289">
          <cell r="A289" t="str">
            <v>YZ-ZQMICAIK02XL</v>
          </cell>
          <cell r="B289" t="str">
            <v>YZ-ZQMICAI</v>
          </cell>
          <cell r="C289">
            <v>0</v>
          </cell>
          <cell r="D289">
            <v>1</v>
          </cell>
          <cell r="E289">
            <v>0</v>
          </cell>
          <cell r="F289">
            <v>0</v>
          </cell>
          <cell r="G289">
            <v>16.99</v>
          </cell>
        </row>
        <row r="290">
          <cell r="A290" t="str">
            <v>YZ-ZQ17986W0-XL</v>
          </cell>
          <cell r="B290" t="str">
            <v>YZ-ZQ17986</v>
          </cell>
          <cell r="C290">
            <v>0</v>
          </cell>
          <cell r="D290">
            <v>1</v>
          </cell>
          <cell r="E290">
            <v>0</v>
          </cell>
          <cell r="F290">
            <v>0</v>
          </cell>
          <cell r="G290">
            <v>19.99</v>
          </cell>
        </row>
        <row r="291">
          <cell r="A291" t="str">
            <v>YZ-HM241-G0-S</v>
          </cell>
          <cell r="B291" t="str">
            <v>YZ-HM241</v>
          </cell>
          <cell r="C291">
            <v>0</v>
          </cell>
          <cell r="D291">
            <v>1</v>
          </cell>
          <cell r="E291">
            <v>0</v>
          </cell>
          <cell r="F291">
            <v>0</v>
          </cell>
          <cell r="G291">
            <v>16.99</v>
          </cell>
        </row>
        <row r="292">
          <cell r="A292" t="str">
            <v>YZ-ZQ15827B05XL</v>
          </cell>
          <cell r="B292" t="str">
            <v>YZ-ZQ15827</v>
          </cell>
          <cell r="C292">
            <v>1</v>
          </cell>
          <cell r="D292">
            <v>1</v>
          </cell>
          <cell r="E292">
            <v>0</v>
          </cell>
          <cell r="F292">
            <v>0</v>
          </cell>
          <cell r="G292">
            <v>20.99</v>
          </cell>
        </row>
        <row r="293">
          <cell r="A293" t="str">
            <v>YZ-SUZQ388-W0-S</v>
          </cell>
          <cell r="B293" t="str">
            <v>YZ-SUZQ388</v>
          </cell>
          <cell r="C293">
            <v>6</v>
          </cell>
          <cell r="D293">
            <v>3</v>
          </cell>
          <cell r="E293">
            <v>0</v>
          </cell>
          <cell r="F293">
            <v>0</v>
          </cell>
          <cell r="G293">
            <v>19.99</v>
          </cell>
        </row>
        <row r="294">
          <cell r="A294" t="str">
            <v>YZ-ZQSG16121E03XL</v>
          </cell>
          <cell r="B294" t="str">
            <v>YZ-ZQSG16121</v>
          </cell>
          <cell r="C294">
            <v>1</v>
          </cell>
          <cell r="D294">
            <v>1</v>
          </cell>
          <cell r="E294">
            <v>0</v>
          </cell>
          <cell r="F294">
            <v>0</v>
          </cell>
          <cell r="G294">
            <v>19.99</v>
          </cell>
        </row>
        <row r="295">
          <cell r="A295" t="str">
            <v>YZ-ZQSG16121R03XL</v>
          </cell>
          <cell r="B295" t="str">
            <v>YZ-ZQSG16121</v>
          </cell>
          <cell r="C295">
            <v>0</v>
          </cell>
          <cell r="D295">
            <v>1</v>
          </cell>
          <cell r="E295">
            <v>0</v>
          </cell>
          <cell r="F295">
            <v>0</v>
          </cell>
          <cell r="G295">
            <v>19.99</v>
          </cell>
        </row>
        <row r="296">
          <cell r="A296" t="str">
            <v>LYQ-ZQ1669-B0-XL</v>
          </cell>
          <cell r="B296" t="str">
            <v>LYQ-ZQ1669</v>
          </cell>
          <cell r="C296">
            <v>0</v>
          </cell>
          <cell r="D296">
            <v>1</v>
          </cell>
          <cell r="E296">
            <v>0</v>
          </cell>
          <cell r="F296">
            <v>0</v>
          </cell>
          <cell r="G296">
            <v>17.99</v>
          </cell>
        </row>
        <row r="297">
          <cell r="A297" t="str">
            <v>YZ-SUZQ388-W0-M</v>
          </cell>
          <cell r="B297" t="str">
            <v>YZ-SUZQ388</v>
          </cell>
          <cell r="C297">
            <v>11</v>
          </cell>
          <cell r="D297">
            <v>1</v>
          </cell>
          <cell r="E297">
            <v>0</v>
          </cell>
          <cell r="F297">
            <v>0</v>
          </cell>
          <cell r="G297">
            <v>19.99</v>
          </cell>
        </row>
        <row r="298">
          <cell r="A298" t="str">
            <v>YZ-ZQ15827R2L</v>
          </cell>
          <cell r="B298" t="str">
            <v>YZ-ZQ15827</v>
          </cell>
          <cell r="C298">
            <v>0</v>
          </cell>
          <cell r="D298">
            <v>1</v>
          </cell>
          <cell r="E298">
            <v>0</v>
          </cell>
          <cell r="F298">
            <v>0</v>
          </cell>
          <cell r="G298">
            <v>19.99</v>
          </cell>
        </row>
        <row r="299">
          <cell r="A299" t="str">
            <v>YZ-ZQ15827W0L</v>
          </cell>
          <cell r="B299" t="str">
            <v>YZ-ZQ15827</v>
          </cell>
          <cell r="C299">
            <v>0</v>
          </cell>
          <cell r="D299">
            <v>1</v>
          </cell>
          <cell r="E299">
            <v>0</v>
          </cell>
          <cell r="F299">
            <v>0</v>
          </cell>
          <cell r="G299">
            <v>20.99</v>
          </cell>
        </row>
        <row r="300">
          <cell r="A300" t="str">
            <v>YZ-SUZQ388-W0-XL</v>
          </cell>
          <cell r="B300" t="str">
            <v>YZ-SUZQ388</v>
          </cell>
          <cell r="C300">
            <v>4</v>
          </cell>
          <cell r="D300">
            <v>1</v>
          </cell>
          <cell r="E300">
            <v>0</v>
          </cell>
          <cell r="F300">
            <v>0</v>
          </cell>
          <cell r="G300">
            <v>19.99</v>
          </cell>
        </row>
        <row r="301">
          <cell r="A301" t="str">
            <v>YZ-CL7042-ZL-M</v>
          </cell>
          <cell r="B301" t="str">
            <v>YZ-CL7042</v>
          </cell>
          <cell r="C301">
            <v>0</v>
          </cell>
          <cell r="D301">
            <v>1</v>
          </cell>
          <cell r="E301">
            <v>0</v>
          </cell>
          <cell r="F301">
            <v>0</v>
          </cell>
          <cell r="G301">
            <v>12.9</v>
          </cell>
        </row>
        <row r="302">
          <cell r="A302" t="str">
            <v>LYQ-ZQD390-K0-S</v>
          </cell>
          <cell r="B302" t="str">
            <v>LYQ-ZQD390</v>
          </cell>
          <cell r="C302">
            <v>0</v>
          </cell>
          <cell r="D302">
            <v>1</v>
          </cell>
          <cell r="E302">
            <v>0</v>
          </cell>
          <cell r="F302">
            <v>0</v>
          </cell>
          <cell r="G302">
            <v>16.99</v>
          </cell>
        </row>
        <row r="303">
          <cell r="A303" t="str">
            <v>YZ-HM1757-Pi-M</v>
          </cell>
          <cell r="B303" t="str">
            <v>YZ-HM1757</v>
          </cell>
          <cell r="C303">
            <v>0</v>
          </cell>
          <cell r="D303">
            <v>1</v>
          </cell>
          <cell r="E303">
            <v>0</v>
          </cell>
          <cell r="F303">
            <v>0</v>
          </cell>
          <cell r="G303">
            <v>16.99</v>
          </cell>
        </row>
        <row r="304">
          <cell r="A304" t="str">
            <v>YZ-ZQ6667G044</v>
          </cell>
          <cell r="B304" t="str">
            <v>YZ-ZQ6667</v>
          </cell>
          <cell r="C304">
            <v>0</v>
          </cell>
          <cell r="D304">
            <v>1</v>
          </cell>
          <cell r="E304">
            <v>0</v>
          </cell>
          <cell r="F304">
            <v>0</v>
          </cell>
          <cell r="G304">
            <v>26.99</v>
          </cell>
        </row>
        <row r="305">
          <cell r="A305" t="str">
            <v>YZ-ZQ1521GWXL</v>
          </cell>
          <cell r="B305" t="str">
            <v>YZ-ZQ1521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 t="e">
            <v>#DIV/0!</v>
          </cell>
        </row>
        <row r="306">
          <cell r="A306" t="str">
            <v>YZ-SUZQ388-W0-L</v>
          </cell>
          <cell r="B306" t="str">
            <v>YZ-SUZQ388</v>
          </cell>
          <cell r="C306">
            <v>7</v>
          </cell>
          <cell r="D306">
            <v>0</v>
          </cell>
          <cell r="E306">
            <v>0</v>
          </cell>
          <cell r="F306">
            <v>0</v>
          </cell>
          <cell r="G306">
            <v>19.99</v>
          </cell>
        </row>
        <row r="307">
          <cell r="A307" t="str">
            <v>LYQ-ZQ1880-ZL-XL</v>
          </cell>
          <cell r="B307" t="str">
            <v>LYQ-ZQ1880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 t="e">
            <v>#DIV/0!</v>
          </cell>
        </row>
        <row r="308">
          <cell r="A308" t="str">
            <v>YZ-HMBKN17015-OR-XL</v>
          </cell>
          <cell r="B308" t="str">
            <v>YZ-HMBKN17015</v>
          </cell>
          <cell r="C308">
            <v>2</v>
          </cell>
          <cell r="D308">
            <v>0</v>
          </cell>
          <cell r="E308">
            <v>0</v>
          </cell>
          <cell r="F308">
            <v>0</v>
          </cell>
          <cell r="G308">
            <v>16.99</v>
          </cell>
        </row>
        <row r="309">
          <cell r="A309" t="str">
            <v>YZ-ZQ15919-B0-4X</v>
          </cell>
          <cell r="B309" t="str">
            <v>YZ-ZQ1519</v>
          </cell>
          <cell r="C309">
            <v>1</v>
          </cell>
          <cell r="D309">
            <v>0</v>
          </cell>
          <cell r="E309">
            <v>0</v>
          </cell>
          <cell r="F309">
            <v>0</v>
          </cell>
          <cell r="G309">
            <v>19.99</v>
          </cell>
        </row>
        <row r="310">
          <cell r="A310" t="str">
            <v>YZ-ZQ16103ZL2XL</v>
          </cell>
          <cell r="B310" t="str">
            <v>YZ-ZQ16103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  <cell r="G310">
            <v>26.99</v>
          </cell>
        </row>
        <row r="311">
          <cell r="A311" t="str">
            <v>YZ-HM241-ZL-M</v>
          </cell>
          <cell r="B311" t="str">
            <v>YZ-HM241</v>
          </cell>
          <cell r="C311">
            <v>1</v>
          </cell>
          <cell r="D311">
            <v>0</v>
          </cell>
          <cell r="E311">
            <v>0</v>
          </cell>
          <cell r="F311">
            <v>0</v>
          </cell>
          <cell r="G311">
            <v>16.99</v>
          </cell>
        </row>
        <row r="312">
          <cell r="A312" t="str">
            <v>YZ-SUBL03-K0-S</v>
          </cell>
          <cell r="B312" t="str">
            <v>YZ-SUBL03</v>
          </cell>
          <cell r="C312">
            <v>4</v>
          </cell>
          <cell r="D312">
            <v>0</v>
          </cell>
          <cell r="E312">
            <v>0</v>
          </cell>
          <cell r="F312">
            <v>0</v>
          </cell>
          <cell r="G312">
            <v>19.99</v>
          </cell>
        </row>
        <row r="313">
          <cell r="A313" t="str">
            <v>YZ-CL7042-R0-M</v>
          </cell>
          <cell r="B313" t="str">
            <v>YZ-CL7042</v>
          </cell>
          <cell r="C313">
            <v>1</v>
          </cell>
          <cell r="D313">
            <v>0</v>
          </cell>
          <cell r="E313">
            <v>0</v>
          </cell>
          <cell r="F313">
            <v>0</v>
          </cell>
          <cell r="G313">
            <v>12.9</v>
          </cell>
        </row>
        <row r="314">
          <cell r="A314" t="str">
            <v>YZ-HM1683-BDB0-52</v>
          </cell>
          <cell r="B314" t="str">
            <v>YZ-HM1683</v>
          </cell>
          <cell r="C314">
            <v>1</v>
          </cell>
          <cell r="D314">
            <v>0</v>
          </cell>
          <cell r="E314">
            <v>0</v>
          </cell>
          <cell r="F314">
            <v>0</v>
          </cell>
          <cell r="G314">
            <v>23.88</v>
          </cell>
        </row>
        <row r="315">
          <cell r="A315" t="str">
            <v>LYQ-ZQ1117-C0-M</v>
          </cell>
          <cell r="B315" t="str">
            <v>LYQ-ZQ1117</v>
          </cell>
          <cell r="C315">
            <v>1</v>
          </cell>
          <cell r="D315">
            <v>0</v>
          </cell>
          <cell r="E315">
            <v>0</v>
          </cell>
          <cell r="F315">
            <v>0</v>
          </cell>
          <cell r="G315">
            <v>11.99</v>
          </cell>
        </row>
        <row r="316">
          <cell r="A316" t="str">
            <v>YZ-ZQ1521RL2XL</v>
          </cell>
          <cell r="B316" t="str">
            <v>YZ-ZQ1521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 t="e">
            <v>#DIV/0!</v>
          </cell>
        </row>
        <row r="317">
          <cell r="A317" t="str">
            <v>YZ-CL0001-R0-XS</v>
          </cell>
          <cell r="B317" t="str">
            <v>YZ-CL0001</v>
          </cell>
          <cell r="C317">
            <v>1</v>
          </cell>
          <cell r="D317">
            <v>0</v>
          </cell>
          <cell r="E317">
            <v>0</v>
          </cell>
          <cell r="F317">
            <v>0</v>
          </cell>
          <cell r="G317">
            <v>9.9</v>
          </cell>
        </row>
        <row r="318">
          <cell r="A318" t="str">
            <v>YZ-HM241-DS-2XL</v>
          </cell>
          <cell r="B318" t="str">
            <v>YZ-HM241</v>
          </cell>
          <cell r="C318">
            <v>1</v>
          </cell>
          <cell r="D318">
            <v>0</v>
          </cell>
          <cell r="E318">
            <v>0</v>
          </cell>
          <cell r="F318">
            <v>0</v>
          </cell>
          <cell r="G318">
            <v>16.99</v>
          </cell>
        </row>
        <row r="319">
          <cell r="A319" t="str">
            <v>YZ-HMBKN17015-K0-L</v>
          </cell>
          <cell r="B319" t="str">
            <v>YZ-HMBKN17015</v>
          </cell>
          <cell r="C319">
            <v>1</v>
          </cell>
          <cell r="D319">
            <v>0</v>
          </cell>
          <cell r="E319">
            <v>0</v>
          </cell>
          <cell r="F319">
            <v>0</v>
          </cell>
          <cell r="G319">
            <v>16.99</v>
          </cell>
        </row>
        <row r="320">
          <cell r="A320" t="str">
            <v>YZ-HM1757-Pi-XL</v>
          </cell>
          <cell r="B320" t="str">
            <v>YZ-HM17845</v>
          </cell>
          <cell r="C320">
            <v>1</v>
          </cell>
          <cell r="D320">
            <v>0</v>
          </cell>
          <cell r="E320">
            <v>0</v>
          </cell>
          <cell r="F320">
            <v>0</v>
          </cell>
          <cell r="G320">
            <v>16.99</v>
          </cell>
        </row>
        <row r="321">
          <cell r="A321" t="str">
            <v>YZ-ZQ1521WP3XL</v>
          </cell>
          <cell r="B321" t="str">
            <v>YZ-ZQ1521</v>
          </cell>
          <cell r="C321">
            <v>3</v>
          </cell>
          <cell r="D321">
            <v>0</v>
          </cell>
          <cell r="E321">
            <v>0</v>
          </cell>
          <cell r="F321">
            <v>0</v>
          </cell>
          <cell r="G321">
            <v>19.38</v>
          </cell>
        </row>
        <row r="322">
          <cell r="A322" t="str">
            <v>YZ-SUBL03-K0-M</v>
          </cell>
          <cell r="B322" t="str">
            <v>YZ-SUBL03</v>
          </cell>
          <cell r="C322">
            <v>5</v>
          </cell>
          <cell r="D322">
            <v>0</v>
          </cell>
          <cell r="E322">
            <v>0</v>
          </cell>
          <cell r="F322">
            <v>0</v>
          </cell>
          <cell r="G322">
            <v>19.99</v>
          </cell>
        </row>
        <row r="323">
          <cell r="A323" t="str">
            <v>YZ-ZQ1732-B0-L</v>
          </cell>
          <cell r="B323" t="str">
            <v>YZ-ZQ1732</v>
          </cell>
          <cell r="C323">
            <v>1</v>
          </cell>
          <cell r="D323">
            <v>0</v>
          </cell>
          <cell r="E323">
            <v>0</v>
          </cell>
          <cell r="F323">
            <v>0</v>
          </cell>
          <cell r="G323">
            <v>17.99</v>
          </cell>
        </row>
        <row r="324">
          <cell r="A324" t="str">
            <v>YZ-ZQ1521RFXL</v>
          </cell>
          <cell r="B324" t="str">
            <v>YZ-ZQ1521</v>
          </cell>
          <cell r="C324">
            <v>1</v>
          </cell>
          <cell r="D324">
            <v>0</v>
          </cell>
          <cell r="E324">
            <v>0</v>
          </cell>
          <cell r="F324">
            <v>0</v>
          </cell>
          <cell r="G324">
            <v>19.38</v>
          </cell>
        </row>
        <row r="325">
          <cell r="A325" t="str">
            <v>YZ-ZQFT1816-Y0-5X</v>
          </cell>
          <cell r="B325" t="str">
            <v>YZ-ZQFT1816</v>
          </cell>
          <cell r="C325">
            <v>1</v>
          </cell>
          <cell r="D325">
            <v>0</v>
          </cell>
          <cell r="E325">
            <v>0</v>
          </cell>
          <cell r="F325">
            <v>0</v>
          </cell>
          <cell r="G325">
            <v>19.99</v>
          </cell>
        </row>
        <row r="326">
          <cell r="A326" t="str">
            <v>YZ-ZQ1521RMXL</v>
          </cell>
          <cell r="B326" t="str">
            <v>YZ-ZQ1521</v>
          </cell>
          <cell r="C326">
            <v>2</v>
          </cell>
          <cell r="D326">
            <v>0</v>
          </cell>
          <cell r="E326">
            <v>0</v>
          </cell>
          <cell r="F326">
            <v>0</v>
          </cell>
          <cell r="G326">
            <v>19.99</v>
          </cell>
        </row>
        <row r="327">
          <cell r="A327" t="str">
            <v>LYQ-ZQPC01-ZL-XXL</v>
          </cell>
          <cell r="B327" t="str">
            <v>LYQ-ZQPC01</v>
          </cell>
          <cell r="C327">
            <v>1</v>
          </cell>
          <cell r="D327">
            <v>0</v>
          </cell>
          <cell r="E327">
            <v>0</v>
          </cell>
          <cell r="F327">
            <v>0</v>
          </cell>
          <cell r="G327">
            <v>20.99</v>
          </cell>
        </row>
        <row r="328">
          <cell r="A328" t="str">
            <v>YZ-ZQ298N0XL</v>
          </cell>
          <cell r="B328" t="str">
            <v>YZ-ZQ298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 t="e">
            <v>#DIV/0!</v>
          </cell>
        </row>
        <row r="329">
          <cell r="A329" t="str">
            <v>YZ-SUBL03-K0-XS</v>
          </cell>
          <cell r="B329" t="str">
            <v>YZ-SUBL03</v>
          </cell>
          <cell r="C329">
            <v>2</v>
          </cell>
          <cell r="D329">
            <v>0</v>
          </cell>
          <cell r="E329">
            <v>0</v>
          </cell>
          <cell r="F329">
            <v>0</v>
          </cell>
          <cell r="G329">
            <v>19.99</v>
          </cell>
        </row>
        <row r="330">
          <cell r="A330" t="str">
            <v>YZ-HM1478-Wi-L</v>
          </cell>
          <cell r="B330" t="str">
            <v>YZ-HM1478</v>
          </cell>
          <cell r="C330">
            <v>1</v>
          </cell>
          <cell r="D330">
            <v>0</v>
          </cell>
          <cell r="E330">
            <v>0</v>
          </cell>
          <cell r="F330">
            <v>0</v>
          </cell>
          <cell r="G330">
            <v>19.9</v>
          </cell>
        </row>
        <row r="331">
          <cell r="A331" t="str">
            <v>LYQ-ZQ2973-W1-2XL</v>
          </cell>
          <cell r="B331" t="str">
            <v>LYQ-ZQ2973</v>
          </cell>
          <cell r="C331">
            <v>1</v>
          </cell>
          <cell r="D331">
            <v>0</v>
          </cell>
          <cell r="E331">
            <v>0</v>
          </cell>
          <cell r="F331">
            <v>0</v>
          </cell>
          <cell r="G331">
            <v>19.99</v>
          </cell>
        </row>
        <row r="332">
          <cell r="A332" t="str">
            <v>YZ-ZQ7777R018</v>
          </cell>
          <cell r="B332" t="str">
            <v>YZ-ZQ7777</v>
          </cell>
          <cell r="C332">
            <v>1</v>
          </cell>
          <cell r="D332">
            <v>0</v>
          </cell>
          <cell r="E332">
            <v>0</v>
          </cell>
          <cell r="F332">
            <v>0</v>
          </cell>
          <cell r="G332">
            <v>23.99</v>
          </cell>
        </row>
        <row r="333">
          <cell r="A333" t="str">
            <v>YZ-ZQQ9227-K0-4X</v>
          </cell>
          <cell r="B333" t="str">
            <v>YZ-ZQQ9227</v>
          </cell>
          <cell r="C333">
            <v>1</v>
          </cell>
          <cell r="D333">
            <v>0</v>
          </cell>
          <cell r="E333">
            <v>0</v>
          </cell>
          <cell r="F333">
            <v>0</v>
          </cell>
          <cell r="G333">
            <v>20.99</v>
          </cell>
        </row>
        <row r="334">
          <cell r="A334" t="str">
            <v>LYQ-CLBAH002-S</v>
          </cell>
          <cell r="B334" t="str">
            <v>LYQ-CLBAH002</v>
          </cell>
          <cell r="C334">
            <v>1</v>
          </cell>
          <cell r="D334">
            <v>0</v>
          </cell>
          <cell r="E334">
            <v>0</v>
          </cell>
          <cell r="F334">
            <v>0</v>
          </cell>
          <cell r="G334">
            <v>29.99</v>
          </cell>
        </row>
        <row r="335">
          <cell r="A335" t="str">
            <v>YZ-ZQ15905-K0-M</v>
          </cell>
          <cell r="B335" t="str">
            <v>YZ-ZQ15905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 t="e">
            <v>#DIV/0!</v>
          </cell>
        </row>
        <row r="336">
          <cell r="A336" t="str">
            <v>YZ-ZQ1732-K0-M</v>
          </cell>
          <cell r="B336" t="str">
            <v>YZ-ZQ1732</v>
          </cell>
          <cell r="C336">
            <v>1</v>
          </cell>
          <cell r="D336">
            <v>0</v>
          </cell>
          <cell r="E336">
            <v>0</v>
          </cell>
          <cell r="F336">
            <v>0</v>
          </cell>
          <cell r="G336">
            <v>17.99</v>
          </cell>
        </row>
        <row r="337">
          <cell r="A337" t="str">
            <v>LYQ-1001-R0-L</v>
          </cell>
          <cell r="B337" t="str">
            <v>LYQ-1001</v>
          </cell>
          <cell r="C337">
            <v>1</v>
          </cell>
          <cell r="D337">
            <v>0</v>
          </cell>
          <cell r="E337">
            <v>0</v>
          </cell>
          <cell r="F337">
            <v>0</v>
          </cell>
          <cell r="G337">
            <v>15.99</v>
          </cell>
        </row>
        <row r="338">
          <cell r="A338" t="str">
            <v>LYQ-ZQ1117-BD-2XL</v>
          </cell>
          <cell r="B338" t="str">
            <v>LYQ-ZQ1117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 t="e">
            <v>#DIV/0!</v>
          </cell>
        </row>
        <row r="339">
          <cell r="A339" t="str">
            <v>YZ-ZQMICAIK0XL</v>
          </cell>
          <cell r="B339" t="str">
            <v>YZ-ZQMICAI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 t="e">
            <v>#DIV/0!</v>
          </cell>
        </row>
        <row r="340">
          <cell r="A340" t="str">
            <v>LYQ-ZQPC01-ZL-M</v>
          </cell>
          <cell r="B340" t="str">
            <v>LYQ-ZQPC01</v>
          </cell>
          <cell r="C340">
            <v>1</v>
          </cell>
          <cell r="D340">
            <v>0</v>
          </cell>
          <cell r="E340">
            <v>0</v>
          </cell>
          <cell r="F340">
            <v>0</v>
          </cell>
          <cell r="G340">
            <v>17.99</v>
          </cell>
        </row>
        <row r="341">
          <cell r="A341" t="str">
            <v>YZ-CL0001-R1-S</v>
          </cell>
          <cell r="B341" t="str">
            <v>YZ-CL0001</v>
          </cell>
          <cell r="C341">
            <v>1</v>
          </cell>
          <cell r="D341">
            <v>0</v>
          </cell>
          <cell r="E341">
            <v>0</v>
          </cell>
          <cell r="F341">
            <v>0</v>
          </cell>
          <cell r="G341">
            <v>9.9</v>
          </cell>
        </row>
        <row r="2668">
          <cell r="A2668" t="str">
            <v>YZ-SUZQ388-W0-XL</v>
          </cell>
        </row>
        <row r="2741">
          <cell r="A2741" t="str">
            <v>YZ-HM111-K0-XL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YZ-HM1727</v>
          </cell>
          <cell r="B2">
            <v>18.6641509433962</v>
          </cell>
        </row>
        <row r="3">
          <cell r="A3" t="str">
            <v>YZ-ZQBL03</v>
          </cell>
          <cell r="B3">
            <v>20.886174863388</v>
          </cell>
        </row>
        <row r="4">
          <cell r="A4" t="str">
            <v>YZ-ZQFT1816</v>
          </cell>
          <cell r="B4">
            <v>19.99</v>
          </cell>
        </row>
        <row r="5">
          <cell r="A5" t="str">
            <v>YZ-ZQQ9217</v>
          </cell>
          <cell r="B5">
            <v>19.4494594594595</v>
          </cell>
        </row>
        <row r="6">
          <cell r="A6" t="str">
            <v>YZ-ZQ1521</v>
          </cell>
          <cell r="B6">
            <v>19.3567450980392</v>
          </cell>
        </row>
        <row r="7">
          <cell r="A7" t="str">
            <v>YZ-SUZQ388</v>
          </cell>
          <cell r="B7">
            <v>19.9330894308943</v>
          </cell>
        </row>
        <row r="8">
          <cell r="A8" t="str">
            <v>YZ-HM17077</v>
          </cell>
          <cell r="B8">
            <v>18.18</v>
          </cell>
        </row>
        <row r="9">
          <cell r="A9" t="str">
            <v>YZ-SUZQBL03</v>
          </cell>
          <cell r="B9">
            <v>19.79</v>
          </cell>
        </row>
        <row r="10">
          <cell r="A10" t="str">
            <v>YZ-ZQ16598</v>
          </cell>
          <cell r="B10">
            <v>19.99</v>
          </cell>
        </row>
        <row r="11">
          <cell r="A11" t="str">
            <v>YZ-HM111</v>
          </cell>
          <cell r="B11">
            <v>18.7953076923077</v>
          </cell>
        </row>
        <row r="12">
          <cell r="A12" t="str">
            <v>YZ-HM241</v>
          </cell>
          <cell r="B12">
            <v>14.43</v>
          </cell>
        </row>
        <row r="13">
          <cell r="A13" t="str">
            <v>LYQ-ZQ3550</v>
          </cell>
          <cell r="B13">
            <v>16.1413513513514</v>
          </cell>
        </row>
        <row r="14">
          <cell r="A14" t="str">
            <v>YZ-JY2526</v>
          </cell>
          <cell r="B14">
            <v>18.6338461538462</v>
          </cell>
        </row>
        <row r="15">
          <cell r="A15" t="str">
            <v>YZ-SUZQ598</v>
          </cell>
          <cell r="B15">
            <v>19.99</v>
          </cell>
        </row>
        <row r="16">
          <cell r="A16" t="str">
            <v>YZ-ZQ19758</v>
          </cell>
          <cell r="B16">
            <v>19.99</v>
          </cell>
        </row>
        <row r="17">
          <cell r="A17" t="str">
            <v>YZ-HMBKN17015</v>
          </cell>
          <cell r="B17">
            <v>16.99</v>
          </cell>
        </row>
        <row r="18">
          <cell r="A18" t="str">
            <v>YZ-HM1728</v>
          </cell>
          <cell r="B18">
            <v>18.0986956521739</v>
          </cell>
        </row>
        <row r="19">
          <cell r="A19" t="str">
            <v>YZ-HM7035</v>
          </cell>
          <cell r="B19">
            <v>16.99</v>
          </cell>
        </row>
        <row r="20">
          <cell r="A20" t="str">
            <v>YZ-ZQSG16124</v>
          </cell>
          <cell r="B20" t="e">
            <v>#DIV/0!</v>
          </cell>
        </row>
        <row r="21">
          <cell r="A21" t="str">
            <v>YZ-HM1689</v>
          </cell>
          <cell r="B21" t="e">
            <v>#DIV/0!</v>
          </cell>
        </row>
        <row r="22">
          <cell r="A22" t="str">
            <v>YZ-HMBKN30</v>
          </cell>
          <cell r="B22" t="e">
            <v>#DIV/0!</v>
          </cell>
        </row>
        <row r="23">
          <cell r="A23" t="str">
            <v>YZ-ZQ789</v>
          </cell>
          <cell r="B23">
            <v>15.39</v>
          </cell>
        </row>
        <row r="24">
          <cell r="A24" t="str">
            <v>YZ-ZQQ9227</v>
          </cell>
          <cell r="B24">
            <v>20.70875</v>
          </cell>
        </row>
        <row r="25">
          <cell r="A25" t="str">
            <v>YZ-SUZQ9441</v>
          </cell>
          <cell r="B25">
            <v>19.99</v>
          </cell>
        </row>
        <row r="26">
          <cell r="A26" t="str">
            <v>YZ-WHZ766</v>
          </cell>
          <cell r="B26">
            <v>15.99</v>
          </cell>
        </row>
        <row r="27">
          <cell r="A27" t="str">
            <v>YZ-HM1757</v>
          </cell>
          <cell r="B27">
            <v>16.99</v>
          </cell>
        </row>
        <row r="28">
          <cell r="A28" t="str">
            <v>LYQ-ZQD390</v>
          </cell>
          <cell r="B28">
            <v>16.99</v>
          </cell>
        </row>
        <row r="29">
          <cell r="A29" t="str">
            <v>YZ-SUZQ946</v>
          </cell>
          <cell r="B29">
            <v>19.99</v>
          </cell>
        </row>
        <row r="30">
          <cell r="A30" t="str">
            <v>YZ-ZQadn1601</v>
          </cell>
          <cell r="B30">
            <v>18.99</v>
          </cell>
        </row>
        <row r="31">
          <cell r="A31" t="str">
            <v>YZ-HMBKN16024</v>
          </cell>
          <cell r="B31">
            <v>16.99</v>
          </cell>
        </row>
        <row r="32">
          <cell r="A32" t="str">
            <v>YZ-SM-HM30CH</v>
          </cell>
          <cell r="B32">
            <v>15.09</v>
          </cell>
        </row>
        <row r="33">
          <cell r="A33" t="str">
            <v>YZ-ZQMICAI</v>
          </cell>
          <cell r="B33">
            <v>16.99</v>
          </cell>
        </row>
        <row r="34">
          <cell r="A34" t="str">
            <v>LYQ-ZQ1880</v>
          </cell>
          <cell r="B34">
            <v>19.99</v>
          </cell>
        </row>
        <row r="35">
          <cell r="A35" t="str">
            <v>YZ-HM5048</v>
          </cell>
          <cell r="B35" t="e">
            <v>#DIV/0!</v>
          </cell>
        </row>
        <row r="36">
          <cell r="A36" t="str">
            <v>YZ-ZQ298</v>
          </cell>
          <cell r="B36" t="e">
            <v>#DIV/0!</v>
          </cell>
        </row>
        <row r="37">
          <cell r="A37" t="str">
            <v>YZ-ZQ15827</v>
          </cell>
          <cell r="B37">
            <v>20.7066666666667</v>
          </cell>
        </row>
        <row r="38">
          <cell r="A38" t="str">
            <v>SHJ-ZQLS01</v>
          </cell>
          <cell r="B38">
            <v>16.99</v>
          </cell>
        </row>
        <row r="39">
          <cell r="A39" t="str">
            <v>YZ-ZQ6189</v>
          </cell>
          <cell r="B39">
            <v>19.99</v>
          </cell>
        </row>
        <row r="40">
          <cell r="A40" t="str">
            <v>YZ-ZQ1617</v>
          </cell>
          <cell r="B40">
            <v>15.3233333333333</v>
          </cell>
        </row>
        <row r="41">
          <cell r="A41" t="str">
            <v>YZ-SUZQ187</v>
          </cell>
          <cell r="B41">
            <v>19.99</v>
          </cell>
        </row>
        <row r="42">
          <cell r="A42" t="str">
            <v>LYQ-ZQ1117</v>
          </cell>
          <cell r="B42">
            <v>15.99</v>
          </cell>
        </row>
        <row r="43">
          <cell r="A43" t="str">
            <v>LYQ-ZQPC01</v>
          </cell>
          <cell r="B43">
            <v>19.49</v>
          </cell>
        </row>
        <row r="44">
          <cell r="A44" t="str">
            <v>YZ-ZQ15905</v>
          </cell>
          <cell r="B44">
            <v>19.99</v>
          </cell>
        </row>
        <row r="45">
          <cell r="A45" t="str">
            <v>YZ-HM17845</v>
          </cell>
          <cell r="B45">
            <v>16.99</v>
          </cell>
        </row>
        <row r="46">
          <cell r="A46" t="str">
            <v>YZ-ZQ7777</v>
          </cell>
          <cell r="B46">
            <v>23.99</v>
          </cell>
        </row>
        <row r="47">
          <cell r="A47" t="str">
            <v>YZ-ZQ1126</v>
          </cell>
          <cell r="B47">
            <v>16.99</v>
          </cell>
        </row>
        <row r="48">
          <cell r="A48" t="str">
            <v>YZ-ZQ16597</v>
          </cell>
          <cell r="B48">
            <v>17.99</v>
          </cell>
        </row>
        <row r="49">
          <cell r="A49" t="str">
            <v>YZ-ZQ17845</v>
          </cell>
          <cell r="B49">
            <v>18.99</v>
          </cell>
        </row>
        <row r="50">
          <cell r="A50" t="str">
            <v>YZ-HM1683</v>
          </cell>
          <cell r="B50">
            <v>23.88</v>
          </cell>
        </row>
        <row r="51">
          <cell r="A51" t="str">
            <v>SHJ-ZQLS12</v>
          </cell>
          <cell r="B51">
            <v>19.49</v>
          </cell>
        </row>
        <row r="52">
          <cell r="A52" t="str">
            <v>YZ-ZQ17986</v>
          </cell>
          <cell r="B52">
            <v>19.99</v>
          </cell>
        </row>
        <row r="53">
          <cell r="A53" t="str">
            <v>YZ-ZQ1519</v>
          </cell>
          <cell r="B53">
            <v>19.99</v>
          </cell>
        </row>
        <row r="54">
          <cell r="A54" t="str">
            <v>YZ-ZQ112</v>
          </cell>
          <cell r="B54">
            <v>15.3233333333333</v>
          </cell>
        </row>
        <row r="55">
          <cell r="A55" t="str">
            <v>LYQ-CLBAH002</v>
          </cell>
          <cell r="B55">
            <v>29.99</v>
          </cell>
        </row>
        <row r="56">
          <cell r="A56" t="str">
            <v>YZ-JY5694</v>
          </cell>
          <cell r="B56">
            <v>18.98</v>
          </cell>
        </row>
        <row r="57">
          <cell r="A57" t="str">
            <v>YZ-ZQTWA1</v>
          </cell>
          <cell r="B57">
            <v>19.99</v>
          </cell>
        </row>
        <row r="58">
          <cell r="A58" t="str">
            <v>YZ-CL912</v>
          </cell>
          <cell r="B58">
            <v>16.88</v>
          </cell>
        </row>
        <row r="59">
          <cell r="A59" t="str">
            <v>LYQ-ZQ1669</v>
          </cell>
          <cell r="B59">
            <v>16.74</v>
          </cell>
        </row>
        <row r="60">
          <cell r="A60" t="str">
            <v>YZ-ZQ15921</v>
          </cell>
          <cell r="B60">
            <v>19.99</v>
          </cell>
        </row>
        <row r="61">
          <cell r="A61" t="str">
            <v>YZ-CL0001</v>
          </cell>
          <cell r="B61">
            <v>9.9</v>
          </cell>
        </row>
        <row r="62">
          <cell r="A62" t="str">
            <v>YZ-ZQ1733</v>
          </cell>
          <cell r="B62">
            <v>17.73</v>
          </cell>
        </row>
        <row r="63">
          <cell r="A63" t="str">
            <v>YZ-ZQ6667</v>
          </cell>
          <cell r="B63">
            <v>26.24</v>
          </cell>
        </row>
        <row r="64">
          <cell r="A64" t="str">
            <v>YZ-ZQ17985</v>
          </cell>
          <cell r="B64">
            <v>16.99</v>
          </cell>
        </row>
        <row r="65">
          <cell r="A65" t="str">
            <v>LYQ-ZQ7900</v>
          </cell>
          <cell r="B65">
            <v>17.49</v>
          </cell>
        </row>
        <row r="66">
          <cell r="A66" t="str">
            <v>YZ-ZQMS02</v>
          </cell>
          <cell r="B66">
            <v>19.9</v>
          </cell>
        </row>
        <row r="67">
          <cell r="A67" t="str">
            <v>YZ-ZQ16103</v>
          </cell>
          <cell r="B67">
            <v>23.49</v>
          </cell>
        </row>
        <row r="68">
          <cell r="A68" t="str">
            <v>MZ-JY1616</v>
          </cell>
          <cell r="B68">
            <v>9.98</v>
          </cell>
        </row>
        <row r="69">
          <cell r="A69" t="str">
            <v>YZ-ZQA100</v>
          </cell>
          <cell r="B69">
            <v>11.99</v>
          </cell>
        </row>
        <row r="70">
          <cell r="A70" t="str">
            <v>LYQ-HM1205</v>
          </cell>
          <cell r="B70">
            <v>25.99</v>
          </cell>
        </row>
        <row r="71">
          <cell r="A71" t="str">
            <v>WT-ZQ921</v>
          </cell>
          <cell r="B71">
            <v>18.99</v>
          </cell>
        </row>
        <row r="72">
          <cell r="A72" t="str">
            <v>LYQ-ZQ2973</v>
          </cell>
          <cell r="B72">
            <v>19.49</v>
          </cell>
        </row>
        <row r="73">
          <cell r="A73" t="str">
            <v>YZ-ZQ1715</v>
          </cell>
          <cell r="B73">
            <v>15.9</v>
          </cell>
        </row>
        <row r="74">
          <cell r="A74" t="str">
            <v>YZ-CLD072</v>
          </cell>
          <cell r="B74">
            <v>17.88</v>
          </cell>
        </row>
        <row r="75">
          <cell r="A75" t="str">
            <v>LYQ-LY014</v>
          </cell>
          <cell r="B75">
            <v>18.96</v>
          </cell>
        </row>
        <row r="76">
          <cell r="A76" t="str">
            <v>YZ-HM0052</v>
          </cell>
          <cell r="B76">
            <v>19.99</v>
          </cell>
        </row>
        <row r="77">
          <cell r="A77" t="str">
            <v>YZ-ZQ1732</v>
          </cell>
          <cell r="B77">
            <v>17.3233333333333</v>
          </cell>
        </row>
        <row r="78">
          <cell r="A78" t="str">
            <v>YZ-ZQOM388</v>
          </cell>
          <cell r="B78">
            <v>16.9</v>
          </cell>
        </row>
        <row r="79">
          <cell r="A79" t="str">
            <v>YZ-ZQSG16121</v>
          </cell>
          <cell r="B79">
            <v>19.99</v>
          </cell>
        </row>
        <row r="80">
          <cell r="A80" t="str">
            <v>YZ-CL7042</v>
          </cell>
          <cell r="B80">
            <v>12.9</v>
          </cell>
        </row>
        <row r="81">
          <cell r="A81" t="str">
            <v>YZ-SUBL03</v>
          </cell>
          <cell r="B81">
            <v>19.99</v>
          </cell>
        </row>
        <row r="82">
          <cell r="A82" t="str">
            <v>YZ-HM1478</v>
          </cell>
          <cell r="B82">
            <v>19.9</v>
          </cell>
        </row>
        <row r="83">
          <cell r="A83" t="str">
            <v>LYQ-1001</v>
          </cell>
          <cell r="B83">
            <v>15.99</v>
          </cell>
        </row>
      </sheetData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B01N74K227</v>
          </cell>
          <cell r="B2">
            <v>154</v>
          </cell>
          <cell r="C2">
            <v>154</v>
          </cell>
          <cell r="D2">
            <v>144</v>
          </cell>
          <cell r="E2">
            <v>177</v>
          </cell>
        </row>
        <row r="3">
          <cell r="A3" t="str">
            <v>B06WGVW1TW</v>
          </cell>
          <cell r="B3">
            <v>199</v>
          </cell>
          <cell r="C3">
            <v>199</v>
          </cell>
          <cell r="D3">
            <v>186</v>
          </cell>
          <cell r="E3">
            <v>229</v>
          </cell>
        </row>
        <row r="4">
          <cell r="A4" t="str">
            <v>B06WRXM3GY</v>
          </cell>
          <cell r="B4">
            <v>100</v>
          </cell>
          <cell r="C4">
            <v>100</v>
          </cell>
          <cell r="D4">
            <v>72</v>
          </cell>
          <cell r="E4">
            <v>86</v>
          </cell>
        </row>
        <row r="5">
          <cell r="A5" t="str">
            <v>B06W5JMC3G</v>
          </cell>
          <cell r="B5">
            <v>189</v>
          </cell>
          <cell r="C5">
            <v>189</v>
          </cell>
          <cell r="D5">
            <v>125</v>
          </cell>
          <cell r="E5">
            <v>140</v>
          </cell>
        </row>
        <row r="6">
          <cell r="A6" t="str">
            <v>B01MYM265E</v>
          </cell>
          <cell r="B6">
            <v>161</v>
          </cell>
          <cell r="C6">
            <v>161</v>
          </cell>
          <cell r="D6">
            <v>259</v>
          </cell>
          <cell r="E6">
            <v>308</v>
          </cell>
        </row>
        <row r="7">
          <cell r="A7" t="str">
            <v>B01N1ELDWA</v>
          </cell>
          <cell r="B7">
            <v>27</v>
          </cell>
          <cell r="C7">
            <v>27</v>
          </cell>
          <cell r="D7">
            <v>24</v>
          </cell>
          <cell r="E7">
            <v>132</v>
          </cell>
        </row>
        <row r="8">
          <cell r="A8" t="str">
            <v>B01N406GK7</v>
          </cell>
          <cell r="B8">
            <v>2</v>
          </cell>
          <cell r="C8">
            <v>2</v>
          </cell>
          <cell r="D8">
            <v>60</v>
          </cell>
          <cell r="E8">
            <v>127</v>
          </cell>
        </row>
        <row r="9">
          <cell r="A9" t="str">
            <v>B06XWQGYFH</v>
          </cell>
          <cell r="B9">
            <v>46</v>
          </cell>
          <cell r="C9">
            <v>46</v>
          </cell>
          <cell r="D9">
            <v>43</v>
          </cell>
          <cell r="E9">
            <v>43</v>
          </cell>
        </row>
        <row r="10">
          <cell r="A10" t="str">
            <v>B07BPW5ZSV</v>
          </cell>
          <cell r="B10">
            <v>36</v>
          </cell>
          <cell r="C10">
            <v>36</v>
          </cell>
          <cell r="D10">
            <v>34</v>
          </cell>
          <cell r="E10">
            <v>27</v>
          </cell>
        </row>
        <row r="11">
          <cell r="A11" t="str">
            <v>B07BPWRCZZ</v>
          </cell>
          <cell r="B11">
            <v>63</v>
          </cell>
          <cell r="C11">
            <v>63</v>
          </cell>
          <cell r="D11">
            <v>21</v>
          </cell>
          <cell r="E11">
            <v>49</v>
          </cell>
        </row>
        <row r="12">
          <cell r="A12" t="str">
            <v>B06XWQSHYX</v>
          </cell>
          <cell r="B12">
            <v>29</v>
          </cell>
          <cell r="C12">
            <v>29</v>
          </cell>
          <cell r="D12">
            <v>33</v>
          </cell>
          <cell r="E12">
            <v>18</v>
          </cell>
        </row>
        <row r="13">
          <cell r="A13" t="str">
            <v>B071DV9D1Q</v>
          </cell>
          <cell r="B13">
            <v>150</v>
          </cell>
          <cell r="C13">
            <v>150</v>
          </cell>
          <cell r="D13">
            <v>103</v>
          </cell>
          <cell r="E13">
            <v>198</v>
          </cell>
        </row>
        <row r="14">
          <cell r="A14" t="str">
            <v>B071F8DKYJ</v>
          </cell>
          <cell r="B14">
            <v>3</v>
          </cell>
          <cell r="C14">
            <v>3</v>
          </cell>
          <cell r="D14">
            <v>0</v>
          </cell>
          <cell r="E14">
            <v>35</v>
          </cell>
        </row>
        <row r="15">
          <cell r="A15" t="str">
            <v>B071FZWWBS</v>
          </cell>
          <cell r="B15">
            <v>5</v>
          </cell>
          <cell r="C15">
            <v>5</v>
          </cell>
          <cell r="D15">
            <v>68</v>
          </cell>
          <cell r="E15">
            <v>88</v>
          </cell>
        </row>
        <row r="16">
          <cell r="A16" t="str">
            <v>B06XRGKYBC</v>
          </cell>
          <cell r="B16">
            <v>52</v>
          </cell>
          <cell r="C16">
            <v>52</v>
          </cell>
          <cell r="D16">
            <v>20</v>
          </cell>
          <cell r="E16">
            <v>44</v>
          </cell>
        </row>
        <row r="17">
          <cell r="A17" t="str">
            <v>B071DV9DK1</v>
          </cell>
          <cell r="B17">
            <v>14</v>
          </cell>
          <cell r="C17">
            <v>14</v>
          </cell>
          <cell r="D17">
            <v>9</v>
          </cell>
          <cell r="E17">
            <v>17</v>
          </cell>
        </row>
        <row r="18">
          <cell r="A18" t="str">
            <v>B071L9XNCJ</v>
          </cell>
          <cell r="B18">
            <v>40</v>
          </cell>
          <cell r="C18">
            <v>40</v>
          </cell>
          <cell r="D18">
            <v>71</v>
          </cell>
          <cell r="E18">
            <v>48</v>
          </cell>
        </row>
        <row r="19">
          <cell r="A19" t="str">
            <v>B072JT4NS9</v>
          </cell>
          <cell r="B19">
            <v>21</v>
          </cell>
          <cell r="C19">
            <v>21</v>
          </cell>
          <cell r="D19">
            <v>24</v>
          </cell>
          <cell r="E19">
            <v>31</v>
          </cell>
        </row>
        <row r="20">
          <cell r="A20" t="str">
            <v>B07BV8T7ZW</v>
          </cell>
          <cell r="B20">
            <v>1</v>
          </cell>
          <cell r="C20">
            <v>1</v>
          </cell>
          <cell r="D20">
            <v>1</v>
          </cell>
          <cell r="E20">
            <v>22</v>
          </cell>
        </row>
        <row r="21">
          <cell r="A21" t="str">
            <v>B06VYFC3HZ</v>
          </cell>
          <cell r="B21">
            <v>153</v>
          </cell>
          <cell r="C21">
            <v>153</v>
          </cell>
          <cell r="D21">
            <v>96</v>
          </cell>
          <cell r="E21">
            <v>105</v>
          </cell>
        </row>
        <row r="22">
          <cell r="A22" t="str">
            <v>B06XWQQ8BD</v>
          </cell>
          <cell r="B22">
            <v>43</v>
          </cell>
          <cell r="C22">
            <v>43</v>
          </cell>
          <cell r="D22">
            <v>42</v>
          </cell>
          <cell r="E22">
            <v>62</v>
          </cell>
        </row>
        <row r="23">
          <cell r="A23" t="str">
            <v>B01HZ2XJW6</v>
          </cell>
          <cell r="B23">
            <v>16</v>
          </cell>
          <cell r="C23">
            <v>16</v>
          </cell>
          <cell r="D23">
            <v>11</v>
          </cell>
          <cell r="E23">
            <v>30</v>
          </cell>
        </row>
        <row r="24">
          <cell r="A24" t="str">
            <v>B01I2I95SO</v>
          </cell>
          <cell r="B24">
            <v>36</v>
          </cell>
          <cell r="C24">
            <v>36</v>
          </cell>
          <cell r="D24">
            <v>21</v>
          </cell>
          <cell r="E24">
            <v>25</v>
          </cell>
        </row>
        <row r="25">
          <cell r="A25" t="str">
            <v>B07BPSHDV6</v>
          </cell>
          <cell r="B25">
            <v>51</v>
          </cell>
          <cell r="C25">
            <v>51</v>
          </cell>
          <cell r="D25">
            <v>46</v>
          </cell>
          <cell r="E25">
            <v>43</v>
          </cell>
        </row>
        <row r="26">
          <cell r="A26" t="str">
            <v>B07BVLR6YY</v>
          </cell>
          <cell r="B26">
            <v>0</v>
          </cell>
          <cell r="C26">
            <v>0</v>
          </cell>
          <cell r="D26">
            <v>5</v>
          </cell>
          <cell r="E26">
            <v>9</v>
          </cell>
        </row>
        <row r="27">
          <cell r="A27" t="str">
            <v>B01GJPDY52</v>
          </cell>
          <cell r="B27">
            <v>18</v>
          </cell>
          <cell r="C27">
            <v>18</v>
          </cell>
          <cell r="D27">
            <v>8</v>
          </cell>
          <cell r="E27">
            <v>69</v>
          </cell>
        </row>
        <row r="28">
          <cell r="A28" t="str">
            <v>B071DV9G8Z</v>
          </cell>
          <cell r="B28">
            <v>4</v>
          </cell>
          <cell r="C28">
            <v>4</v>
          </cell>
          <cell r="D28">
            <v>1</v>
          </cell>
          <cell r="E28">
            <v>15</v>
          </cell>
        </row>
        <row r="29">
          <cell r="A29" t="str">
            <v>B071FZW8CS</v>
          </cell>
          <cell r="B29">
            <v>29</v>
          </cell>
          <cell r="C29">
            <v>29</v>
          </cell>
          <cell r="D29">
            <v>39</v>
          </cell>
          <cell r="E29">
            <v>16</v>
          </cell>
        </row>
        <row r="30">
          <cell r="A30" t="str">
            <v>B071FZWYWN</v>
          </cell>
          <cell r="B30">
            <v>2</v>
          </cell>
          <cell r="C30">
            <v>2</v>
          </cell>
          <cell r="D30">
            <v>4</v>
          </cell>
          <cell r="E30">
            <v>20</v>
          </cell>
        </row>
        <row r="31">
          <cell r="A31" t="str">
            <v>B071HV4WLH</v>
          </cell>
          <cell r="B31">
            <v>0</v>
          </cell>
          <cell r="C31">
            <v>0</v>
          </cell>
          <cell r="D31">
            <v>0</v>
          </cell>
          <cell r="E31">
            <v>14</v>
          </cell>
        </row>
        <row r="32">
          <cell r="A32" t="str">
            <v>B072MF2GWB</v>
          </cell>
          <cell r="B32">
            <v>4</v>
          </cell>
          <cell r="C32">
            <v>4</v>
          </cell>
          <cell r="D32">
            <v>10</v>
          </cell>
          <cell r="E32">
            <v>16</v>
          </cell>
        </row>
        <row r="33">
          <cell r="A33" t="str">
            <v>B07BMPP7H3</v>
          </cell>
          <cell r="B33">
            <v>0</v>
          </cell>
          <cell r="C33">
            <v>0</v>
          </cell>
          <cell r="D33">
            <v>34</v>
          </cell>
          <cell r="E33">
            <v>96</v>
          </cell>
        </row>
        <row r="34">
          <cell r="A34" t="str">
            <v>B07C97VM95</v>
          </cell>
          <cell r="B34">
            <v>31</v>
          </cell>
          <cell r="C34">
            <v>31</v>
          </cell>
          <cell r="D34">
            <v>27</v>
          </cell>
          <cell r="E34">
            <v>6</v>
          </cell>
        </row>
        <row r="35">
          <cell r="A35" t="str">
            <v>B01IMZ2RPU</v>
          </cell>
          <cell r="B35">
            <v>0</v>
          </cell>
          <cell r="C35">
            <v>0</v>
          </cell>
          <cell r="D35">
            <v>0</v>
          </cell>
          <cell r="E35">
            <v>8</v>
          </cell>
        </row>
        <row r="36">
          <cell r="A36" t="str">
            <v>B06XRW7ZB3</v>
          </cell>
          <cell r="B36">
            <v>36</v>
          </cell>
          <cell r="C36">
            <v>36</v>
          </cell>
          <cell r="D36">
            <v>14</v>
          </cell>
          <cell r="E36">
            <v>33</v>
          </cell>
        </row>
        <row r="37">
          <cell r="A37" t="str">
            <v>B06XWPMW26</v>
          </cell>
          <cell r="B37">
            <v>48</v>
          </cell>
          <cell r="C37">
            <v>48</v>
          </cell>
          <cell r="D37">
            <v>37</v>
          </cell>
          <cell r="E37">
            <v>31</v>
          </cell>
        </row>
        <row r="38">
          <cell r="A38" t="str">
            <v>B071FZWXQ8</v>
          </cell>
          <cell r="B38">
            <v>5</v>
          </cell>
          <cell r="C38">
            <v>5</v>
          </cell>
          <cell r="D38">
            <v>0</v>
          </cell>
          <cell r="E38">
            <v>24</v>
          </cell>
        </row>
        <row r="39">
          <cell r="A39" t="str">
            <v>B071FZX1KP</v>
          </cell>
          <cell r="B39">
            <v>11</v>
          </cell>
          <cell r="C39">
            <v>11</v>
          </cell>
          <cell r="D39">
            <v>18</v>
          </cell>
          <cell r="E39">
            <v>33</v>
          </cell>
        </row>
        <row r="40">
          <cell r="A40" t="str">
            <v>B071WJY8WZ</v>
          </cell>
          <cell r="B40">
            <v>21</v>
          </cell>
          <cell r="C40">
            <v>21</v>
          </cell>
          <cell r="D40">
            <v>19</v>
          </cell>
          <cell r="E40">
            <v>13</v>
          </cell>
        </row>
        <row r="41">
          <cell r="A41" t="str">
            <v>B071ZYZ4WT</v>
          </cell>
          <cell r="B41">
            <v>11</v>
          </cell>
          <cell r="C41">
            <v>11</v>
          </cell>
          <cell r="D41">
            <v>15</v>
          </cell>
          <cell r="E41">
            <v>27</v>
          </cell>
        </row>
        <row r="42">
          <cell r="A42" t="str">
            <v>B073XHDS44</v>
          </cell>
          <cell r="B42">
            <v>9</v>
          </cell>
          <cell r="C42">
            <v>9</v>
          </cell>
          <cell r="D42">
            <v>8</v>
          </cell>
          <cell r="E42">
            <v>24</v>
          </cell>
        </row>
        <row r="43">
          <cell r="A43" t="str">
            <v>B01GJPDHY0</v>
          </cell>
          <cell r="B43">
            <v>0</v>
          </cell>
          <cell r="C43">
            <v>0</v>
          </cell>
          <cell r="D43">
            <v>0</v>
          </cell>
          <cell r="E43">
            <v>4</v>
          </cell>
        </row>
        <row r="44">
          <cell r="A44" t="str">
            <v>B01GJPDNQ2</v>
          </cell>
          <cell r="B44">
            <v>18</v>
          </cell>
          <cell r="C44">
            <v>18</v>
          </cell>
          <cell r="D44">
            <v>4</v>
          </cell>
          <cell r="E44">
            <v>17</v>
          </cell>
        </row>
        <row r="45">
          <cell r="A45" t="str">
            <v>B06ZYY38PQ</v>
          </cell>
          <cell r="B45">
            <v>0</v>
          </cell>
          <cell r="C45">
            <v>0</v>
          </cell>
          <cell r="D45">
            <v>1</v>
          </cell>
          <cell r="E45">
            <v>52</v>
          </cell>
        </row>
        <row r="46">
          <cell r="A46" t="str">
            <v>B071FZX594</v>
          </cell>
          <cell r="B46">
            <v>39</v>
          </cell>
          <cell r="C46">
            <v>39</v>
          </cell>
          <cell r="D46">
            <v>16</v>
          </cell>
          <cell r="E46">
            <v>109</v>
          </cell>
        </row>
        <row r="47">
          <cell r="A47" t="str">
            <v>B071ZYZ988</v>
          </cell>
          <cell r="B47">
            <v>5</v>
          </cell>
          <cell r="C47">
            <v>5</v>
          </cell>
          <cell r="D47">
            <v>0</v>
          </cell>
          <cell r="E47">
            <v>45</v>
          </cell>
        </row>
        <row r="48">
          <cell r="A48" t="str">
            <v>B072QB3CPP</v>
          </cell>
          <cell r="B48">
            <v>6</v>
          </cell>
          <cell r="C48">
            <v>6</v>
          </cell>
          <cell r="D48">
            <v>26</v>
          </cell>
          <cell r="E48">
            <v>49</v>
          </cell>
        </row>
        <row r="49">
          <cell r="A49" t="str">
            <v>B073XH5FBN</v>
          </cell>
          <cell r="B49">
            <v>0</v>
          </cell>
          <cell r="C49">
            <v>0</v>
          </cell>
          <cell r="D49">
            <v>0</v>
          </cell>
          <cell r="E49">
            <v>3</v>
          </cell>
        </row>
        <row r="50">
          <cell r="A50" t="str">
            <v>B0792SSMZK</v>
          </cell>
          <cell r="B50">
            <v>0</v>
          </cell>
          <cell r="C50">
            <v>0</v>
          </cell>
          <cell r="D50">
            <v>0</v>
          </cell>
          <cell r="E50">
            <v>6</v>
          </cell>
        </row>
        <row r="51">
          <cell r="A51" t="str">
            <v>B07BVLVJCR</v>
          </cell>
          <cell r="B51">
            <v>0</v>
          </cell>
          <cell r="C51">
            <v>0</v>
          </cell>
          <cell r="D51">
            <v>18</v>
          </cell>
          <cell r="E51">
            <v>13</v>
          </cell>
        </row>
        <row r="52">
          <cell r="A52" t="str">
            <v>B01GJPBP4E</v>
          </cell>
          <cell r="B52">
            <v>0</v>
          </cell>
          <cell r="C52">
            <v>0</v>
          </cell>
          <cell r="D52">
            <v>0</v>
          </cell>
          <cell r="E52">
            <v>1</v>
          </cell>
        </row>
        <row r="53">
          <cell r="A53" t="str">
            <v>B01GJPCOC6</v>
          </cell>
          <cell r="B53">
            <v>5</v>
          </cell>
          <cell r="C53">
            <v>5</v>
          </cell>
          <cell r="D53">
            <v>0</v>
          </cell>
          <cell r="E53">
            <v>9</v>
          </cell>
        </row>
        <row r="54">
          <cell r="A54" t="str">
            <v>B01GJPD8YY</v>
          </cell>
          <cell r="B54">
            <v>2</v>
          </cell>
          <cell r="C54">
            <v>2</v>
          </cell>
          <cell r="D54">
            <v>2</v>
          </cell>
          <cell r="E54">
            <v>4</v>
          </cell>
        </row>
        <row r="55">
          <cell r="A55" t="str">
            <v>B01I2I94LC</v>
          </cell>
          <cell r="B55">
            <v>17</v>
          </cell>
          <cell r="C55">
            <v>17</v>
          </cell>
          <cell r="D55">
            <v>16</v>
          </cell>
          <cell r="E55">
            <v>6</v>
          </cell>
        </row>
        <row r="56">
          <cell r="A56" t="str">
            <v>B01MT6CBRR</v>
          </cell>
          <cell r="B56">
            <v>10</v>
          </cell>
          <cell r="C56">
            <v>10</v>
          </cell>
          <cell r="D56">
            <v>51</v>
          </cell>
          <cell r="E56">
            <v>199</v>
          </cell>
        </row>
        <row r="57">
          <cell r="A57" t="str">
            <v>B01N4L3QB1</v>
          </cell>
          <cell r="B57">
            <v>5</v>
          </cell>
          <cell r="C57">
            <v>5</v>
          </cell>
          <cell r="D57">
            <v>9</v>
          </cell>
          <cell r="E57">
            <v>28</v>
          </cell>
        </row>
        <row r="58">
          <cell r="A58" t="str">
            <v>B06XRVQKRT</v>
          </cell>
          <cell r="B58">
            <v>7</v>
          </cell>
          <cell r="C58">
            <v>7</v>
          </cell>
          <cell r="D58">
            <v>7</v>
          </cell>
          <cell r="E58">
            <v>5</v>
          </cell>
        </row>
        <row r="59">
          <cell r="A59" t="str">
            <v>B071JLRTDQ</v>
          </cell>
          <cell r="B59">
            <v>5</v>
          </cell>
          <cell r="C59">
            <v>5</v>
          </cell>
          <cell r="D59">
            <v>23</v>
          </cell>
          <cell r="E59">
            <v>16</v>
          </cell>
        </row>
        <row r="60">
          <cell r="A60" t="str">
            <v>B071VD3X3X</v>
          </cell>
          <cell r="B60">
            <v>8</v>
          </cell>
          <cell r="C60">
            <v>8</v>
          </cell>
          <cell r="D60">
            <v>8</v>
          </cell>
          <cell r="E60">
            <v>11</v>
          </cell>
        </row>
        <row r="61">
          <cell r="A61" t="str">
            <v>B073XH9RWZ</v>
          </cell>
          <cell r="B61">
            <v>15</v>
          </cell>
          <cell r="C61">
            <v>15</v>
          </cell>
          <cell r="D61">
            <v>5</v>
          </cell>
          <cell r="E61">
            <v>37</v>
          </cell>
        </row>
        <row r="62">
          <cell r="A62" t="str">
            <v>B073XJM9NF</v>
          </cell>
          <cell r="B62">
            <v>3</v>
          </cell>
          <cell r="C62">
            <v>3</v>
          </cell>
          <cell r="D62">
            <v>0</v>
          </cell>
          <cell r="E62">
            <v>23</v>
          </cell>
        </row>
        <row r="63">
          <cell r="A63" t="str">
            <v>B078TCMCWF</v>
          </cell>
          <cell r="B63">
            <v>5</v>
          </cell>
          <cell r="C63">
            <v>5</v>
          </cell>
          <cell r="D63">
            <v>58</v>
          </cell>
          <cell r="E63">
            <v>12</v>
          </cell>
        </row>
        <row r="64">
          <cell r="A64" t="str">
            <v>B0792SQRWB</v>
          </cell>
          <cell r="B64">
            <v>11</v>
          </cell>
          <cell r="C64">
            <v>11</v>
          </cell>
          <cell r="D64">
            <v>12</v>
          </cell>
          <cell r="E64">
            <v>8</v>
          </cell>
        </row>
        <row r="65">
          <cell r="A65" t="str">
            <v>B0792TB9G8</v>
          </cell>
          <cell r="B65">
            <v>33</v>
          </cell>
          <cell r="C65">
            <v>33</v>
          </cell>
          <cell r="D65">
            <v>46</v>
          </cell>
          <cell r="E65">
            <v>19</v>
          </cell>
        </row>
        <row r="66">
          <cell r="A66" t="str">
            <v>B0792THM1S</v>
          </cell>
          <cell r="B66">
            <v>10</v>
          </cell>
          <cell r="C66">
            <v>10</v>
          </cell>
          <cell r="D66">
            <v>0</v>
          </cell>
          <cell r="E66">
            <v>8</v>
          </cell>
        </row>
        <row r="67">
          <cell r="A67" t="str">
            <v>B07BVLRGBT</v>
          </cell>
          <cell r="B67">
            <v>6</v>
          </cell>
          <cell r="C67">
            <v>6</v>
          </cell>
          <cell r="D67">
            <v>0</v>
          </cell>
          <cell r="E67">
            <v>21</v>
          </cell>
        </row>
        <row r="68">
          <cell r="A68" t="str">
            <v>B07C2TL72C</v>
          </cell>
          <cell r="B68">
            <v>16</v>
          </cell>
          <cell r="C68">
            <v>16</v>
          </cell>
          <cell r="D68">
            <v>11</v>
          </cell>
          <cell r="E68">
            <v>13</v>
          </cell>
        </row>
        <row r="69">
          <cell r="A69" t="str">
            <v>B07C2V3Q7B</v>
          </cell>
          <cell r="B69">
            <v>7</v>
          </cell>
          <cell r="C69">
            <v>7</v>
          </cell>
          <cell r="D69">
            <v>6</v>
          </cell>
          <cell r="E69">
            <v>21</v>
          </cell>
        </row>
        <row r="70">
          <cell r="A70" t="str">
            <v>B07CFKRZVH</v>
          </cell>
          <cell r="B70">
            <v>5</v>
          </cell>
          <cell r="C70">
            <v>5</v>
          </cell>
          <cell r="D70">
            <v>11</v>
          </cell>
          <cell r="E70">
            <v>5</v>
          </cell>
        </row>
        <row r="71">
          <cell r="A71" t="str">
            <v>B07CH7K683</v>
          </cell>
          <cell r="B71">
            <v>117</v>
          </cell>
          <cell r="C71">
            <v>117</v>
          </cell>
          <cell r="D71">
            <v>2</v>
          </cell>
          <cell r="E71">
            <v>32</v>
          </cell>
        </row>
        <row r="72">
          <cell r="A72" t="str">
            <v>B07D49HX8J</v>
          </cell>
          <cell r="B72">
            <v>14</v>
          </cell>
          <cell r="C72">
            <v>14</v>
          </cell>
          <cell r="D72">
            <v>11</v>
          </cell>
          <cell r="E72">
            <v>11</v>
          </cell>
        </row>
        <row r="73">
          <cell r="A73" t="str">
            <v>B07D4B2SC5</v>
          </cell>
          <cell r="B73">
            <v>11</v>
          </cell>
          <cell r="C73">
            <v>11</v>
          </cell>
          <cell r="D73">
            <v>7</v>
          </cell>
          <cell r="E73">
            <v>2</v>
          </cell>
        </row>
        <row r="74">
          <cell r="A74" t="str">
            <v>B01GJPB6J8</v>
          </cell>
          <cell r="B74">
            <v>12</v>
          </cell>
          <cell r="C74">
            <v>12</v>
          </cell>
          <cell r="D74">
            <v>9</v>
          </cell>
          <cell r="E74">
            <v>11</v>
          </cell>
        </row>
        <row r="75">
          <cell r="A75" t="str">
            <v>B01GJPBB7U</v>
          </cell>
          <cell r="B75">
            <v>0</v>
          </cell>
          <cell r="C75">
            <v>0</v>
          </cell>
          <cell r="D75">
            <v>9</v>
          </cell>
          <cell r="E75">
            <v>11</v>
          </cell>
        </row>
        <row r="76">
          <cell r="A76" t="str">
            <v>B01GJPCKIO</v>
          </cell>
          <cell r="B76">
            <v>10</v>
          </cell>
          <cell r="C76">
            <v>10</v>
          </cell>
          <cell r="D76">
            <v>4</v>
          </cell>
          <cell r="E76">
            <v>12</v>
          </cell>
        </row>
        <row r="77">
          <cell r="A77" t="str">
            <v>B01GJPCTJO</v>
          </cell>
          <cell r="B77">
            <v>15</v>
          </cell>
          <cell r="C77">
            <v>15</v>
          </cell>
          <cell r="D77">
            <v>8</v>
          </cell>
          <cell r="E77">
            <v>8</v>
          </cell>
        </row>
        <row r="78">
          <cell r="A78" t="str">
            <v>B01GJPD21S</v>
          </cell>
          <cell r="B78">
            <v>10</v>
          </cell>
          <cell r="C78">
            <v>10</v>
          </cell>
          <cell r="D78">
            <v>3</v>
          </cell>
          <cell r="E78">
            <v>4</v>
          </cell>
        </row>
        <row r="79">
          <cell r="A79" t="str">
            <v>B01GJPD23G</v>
          </cell>
          <cell r="B79">
            <v>31</v>
          </cell>
          <cell r="C79">
            <v>31</v>
          </cell>
          <cell r="D79">
            <v>11</v>
          </cell>
          <cell r="E79">
            <v>17</v>
          </cell>
        </row>
        <row r="80">
          <cell r="A80" t="str">
            <v>B01HZ9S43S</v>
          </cell>
          <cell r="B80">
            <v>0</v>
          </cell>
          <cell r="C80">
            <v>0</v>
          </cell>
          <cell r="D80">
            <v>3</v>
          </cell>
          <cell r="E80">
            <v>7</v>
          </cell>
        </row>
        <row r="81">
          <cell r="A81" t="str">
            <v>B01I2I94IA</v>
          </cell>
          <cell r="B81">
            <v>79</v>
          </cell>
          <cell r="C81">
            <v>79</v>
          </cell>
          <cell r="D81">
            <v>48</v>
          </cell>
          <cell r="E81">
            <v>38</v>
          </cell>
        </row>
        <row r="82">
          <cell r="A82" t="str">
            <v>B01I4KVTG6</v>
          </cell>
          <cell r="B82">
            <v>28</v>
          </cell>
          <cell r="C82">
            <v>28</v>
          </cell>
          <cell r="D82">
            <v>19</v>
          </cell>
          <cell r="E82">
            <v>29</v>
          </cell>
        </row>
        <row r="83">
          <cell r="A83" t="str">
            <v>B01M8QZC0V</v>
          </cell>
          <cell r="B83">
            <v>16</v>
          </cell>
          <cell r="C83">
            <v>16</v>
          </cell>
          <cell r="D83">
            <v>8</v>
          </cell>
          <cell r="E83">
            <v>3</v>
          </cell>
        </row>
        <row r="84">
          <cell r="A84" t="str">
            <v>B01MF9XXYO</v>
          </cell>
          <cell r="B84">
            <v>10</v>
          </cell>
          <cell r="C84">
            <v>10</v>
          </cell>
          <cell r="D84">
            <v>11</v>
          </cell>
          <cell r="E84">
            <v>14</v>
          </cell>
        </row>
        <row r="85">
          <cell r="A85" t="str">
            <v>B01MS460RR</v>
          </cell>
          <cell r="B85">
            <v>0</v>
          </cell>
          <cell r="C85">
            <v>0</v>
          </cell>
          <cell r="D85">
            <v>1</v>
          </cell>
          <cell r="E85">
            <v>2</v>
          </cell>
        </row>
        <row r="86">
          <cell r="A86" t="str">
            <v>B01N1ZLVZB</v>
          </cell>
          <cell r="B86">
            <v>4</v>
          </cell>
          <cell r="C86">
            <v>4</v>
          </cell>
          <cell r="D86">
            <v>11</v>
          </cell>
          <cell r="E86">
            <v>14</v>
          </cell>
        </row>
        <row r="87">
          <cell r="A87" t="str">
            <v>B06XYJKYYL</v>
          </cell>
          <cell r="B87">
            <v>0</v>
          </cell>
          <cell r="C87">
            <v>0</v>
          </cell>
          <cell r="D87">
            <v>0</v>
          </cell>
          <cell r="E87">
            <v>6</v>
          </cell>
        </row>
        <row r="88">
          <cell r="A88" t="str">
            <v>B06ZZJ4BFJ</v>
          </cell>
          <cell r="B88">
            <v>4</v>
          </cell>
          <cell r="C88">
            <v>4</v>
          </cell>
          <cell r="D88">
            <v>0</v>
          </cell>
          <cell r="E88">
            <v>14</v>
          </cell>
        </row>
        <row r="89">
          <cell r="A89" t="str">
            <v>B071G5PTHM</v>
          </cell>
          <cell r="B89">
            <v>0</v>
          </cell>
          <cell r="C89">
            <v>0</v>
          </cell>
          <cell r="D89">
            <v>4</v>
          </cell>
          <cell r="E89">
            <v>13</v>
          </cell>
        </row>
        <row r="90">
          <cell r="A90" t="str">
            <v>B071JLRH8Z</v>
          </cell>
          <cell r="B90">
            <v>6</v>
          </cell>
          <cell r="C90">
            <v>6</v>
          </cell>
          <cell r="D90">
            <v>7</v>
          </cell>
          <cell r="E90">
            <v>13</v>
          </cell>
        </row>
        <row r="91">
          <cell r="A91" t="str">
            <v>B071JRNY83</v>
          </cell>
          <cell r="B91">
            <v>11</v>
          </cell>
          <cell r="C91">
            <v>11</v>
          </cell>
          <cell r="D91">
            <v>5</v>
          </cell>
          <cell r="E91">
            <v>18</v>
          </cell>
        </row>
        <row r="92">
          <cell r="A92" t="str">
            <v>B071RSHZBJ</v>
          </cell>
          <cell r="B92">
            <v>0</v>
          </cell>
          <cell r="C92">
            <v>0</v>
          </cell>
          <cell r="D92">
            <v>0</v>
          </cell>
          <cell r="E92">
            <v>8</v>
          </cell>
        </row>
        <row r="93">
          <cell r="A93" t="str">
            <v>B07233M5T8</v>
          </cell>
          <cell r="B93">
            <v>71</v>
          </cell>
          <cell r="C93">
            <v>71</v>
          </cell>
          <cell r="D93">
            <v>133</v>
          </cell>
          <cell r="E93">
            <v>87</v>
          </cell>
        </row>
        <row r="94">
          <cell r="A94" t="str">
            <v>B0727W8HKN</v>
          </cell>
          <cell r="B94">
            <v>5</v>
          </cell>
          <cell r="C94">
            <v>5</v>
          </cell>
          <cell r="D94">
            <v>4</v>
          </cell>
          <cell r="E94">
            <v>5</v>
          </cell>
        </row>
        <row r="95">
          <cell r="A95" t="str">
            <v>B07286PW93</v>
          </cell>
          <cell r="B95">
            <v>2</v>
          </cell>
          <cell r="C95">
            <v>2</v>
          </cell>
          <cell r="D95">
            <v>2</v>
          </cell>
          <cell r="E95">
            <v>3</v>
          </cell>
        </row>
        <row r="96">
          <cell r="A96" t="str">
            <v>B072L84WMS</v>
          </cell>
          <cell r="B96">
            <v>4</v>
          </cell>
          <cell r="C96">
            <v>4</v>
          </cell>
          <cell r="D96">
            <v>3</v>
          </cell>
          <cell r="E96">
            <v>4</v>
          </cell>
        </row>
        <row r="97">
          <cell r="A97" t="str">
            <v>B07316FMFN</v>
          </cell>
          <cell r="B97">
            <v>0</v>
          </cell>
          <cell r="C97">
            <v>0</v>
          </cell>
          <cell r="D97">
            <v>0</v>
          </cell>
          <cell r="E97">
            <v>11</v>
          </cell>
        </row>
        <row r="98">
          <cell r="A98" t="str">
            <v>B073GLS8H2</v>
          </cell>
          <cell r="B98">
            <v>23</v>
          </cell>
          <cell r="C98">
            <v>23</v>
          </cell>
          <cell r="D98">
            <v>21</v>
          </cell>
          <cell r="E98">
            <v>28</v>
          </cell>
        </row>
        <row r="99">
          <cell r="A99" t="str">
            <v>B073XGW9SF</v>
          </cell>
          <cell r="B99">
            <v>4</v>
          </cell>
          <cell r="C99">
            <v>4</v>
          </cell>
          <cell r="D99">
            <v>0</v>
          </cell>
          <cell r="E99">
            <v>5</v>
          </cell>
        </row>
        <row r="100">
          <cell r="A100" t="str">
            <v>B073XHCMCV</v>
          </cell>
          <cell r="B100">
            <v>0</v>
          </cell>
          <cell r="C100">
            <v>0</v>
          </cell>
          <cell r="D100">
            <v>0</v>
          </cell>
          <cell r="E100">
            <v>18</v>
          </cell>
        </row>
        <row r="101">
          <cell r="A101" t="str">
            <v>B073XHGJDM</v>
          </cell>
          <cell r="B101">
            <v>37</v>
          </cell>
          <cell r="C101">
            <v>37</v>
          </cell>
          <cell r="D101">
            <v>24</v>
          </cell>
          <cell r="E101">
            <v>36</v>
          </cell>
        </row>
        <row r="102">
          <cell r="A102" t="str">
            <v>B073XJ1L2G</v>
          </cell>
          <cell r="B102">
            <v>0</v>
          </cell>
          <cell r="C102">
            <v>0</v>
          </cell>
          <cell r="D102">
            <v>0</v>
          </cell>
          <cell r="E102">
            <v>8</v>
          </cell>
        </row>
        <row r="103">
          <cell r="A103" t="str">
            <v>B073XJM9N5</v>
          </cell>
          <cell r="B103">
            <v>28</v>
          </cell>
          <cell r="C103">
            <v>28</v>
          </cell>
          <cell r="D103">
            <v>17</v>
          </cell>
          <cell r="E103">
            <v>35</v>
          </cell>
        </row>
        <row r="104">
          <cell r="A104" t="str">
            <v>B077GRMXK8</v>
          </cell>
          <cell r="B104">
            <v>1</v>
          </cell>
          <cell r="C104">
            <v>1</v>
          </cell>
          <cell r="D104">
            <v>2</v>
          </cell>
          <cell r="E104">
            <v>0</v>
          </cell>
        </row>
        <row r="105">
          <cell r="A105" t="str">
            <v>B0792SW5YQ</v>
          </cell>
          <cell r="B105">
            <v>37</v>
          </cell>
          <cell r="C105">
            <v>37</v>
          </cell>
          <cell r="D105">
            <v>42</v>
          </cell>
          <cell r="E105">
            <v>58</v>
          </cell>
        </row>
        <row r="106">
          <cell r="A106" t="str">
            <v>B0792TD85L</v>
          </cell>
          <cell r="B106">
            <v>0</v>
          </cell>
          <cell r="C106">
            <v>0</v>
          </cell>
          <cell r="D106">
            <v>0</v>
          </cell>
          <cell r="E106">
            <v>8</v>
          </cell>
        </row>
        <row r="107">
          <cell r="A107" t="str">
            <v>B07C2SKKBG</v>
          </cell>
          <cell r="B107">
            <v>5</v>
          </cell>
          <cell r="C107">
            <v>5</v>
          </cell>
          <cell r="D107">
            <v>3</v>
          </cell>
          <cell r="E107">
            <v>3</v>
          </cell>
        </row>
        <row r="108">
          <cell r="A108" t="str">
            <v>B07C315RX4</v>
          </cell>
          <cell r="B108">
            <v>0</v>
          </cell>
          <cell r="C108">
            <v>0</v>
          </cell>
          <cell r="D108">
            <v>2</v>
          </cell>
          <cell r="E108">
            <v>160</v>
          </cell>
        </row>
        <row r="109">
          <cell r="A109" t="str">
            <v>B07D49GLC3</v>
          </cell>
          <cell r="B109">
            <v>3</v>
          </cell>
          <cell r="C109">
            <v>3</v>
          </cell>
          <cell r="D109">
            <v>6</v>
          </cell>
          <cell r="E109">
            <v>7</v>
          </cell>
        </row>
        <row r="110">
          <cell r="A110" t="str">
            <v>B01GJPB27E</v>
          </cell>
          <cell r="B110">
            <v>5</v>
          </cell>
          <cell r="C110">
            <v>5</v>
          </cell>
          <cell r="D110">
            <v>3</v>
          </cell>
          <cell r="E110">
            <v>4</v>
          </cell>
        </row>
        <row r="111">
          <cell r="A111" t="str">
            <v>B01GJPB7DS</v>
          </cell>
          <cell r="B111">
            <v>5</v>
          </cell>
          <cell r="C111">
            <v>5</v>
          </cell>
          <cell r="D111">
            <v>2</v>
          </cell>
          <cell r="E111">
            <v>5</v>
          </cell>
        </row>
        <row r="112">
          <cell r="A112" t="str">
            <v>B01GJPBG4I</v>
          </cell>
          <cell r="B112">
            <v>3</v>
          </cell>
          <cell r="C112">
            <v>3</v>
          </cell>
          <cell r="D112">
            <v>10</v>
          </cell>
          <cell r="E112">
            <v>7</v>
          </cell>
        </row>
        <row r="113">
          <cell r="A113" t="str">
            <v>B01GJPBHRY</v>
          </cell>
          <cell r="B113">
            <v>14</v>
          </cell>
          <cell r="C113">
            <v>14</v>
          </cell>
          <cell r="D113">
            <v>20</v>
          </cell>
          <cell r="E113">
            <v>14</v>
          </cell>
        </row>
        <row r="114">
          <cell r="A114" t="str">
            <v>B01GJPBKEE</v>
          </cell>
          <cell r="B114">
            <v>24</v>
          </cell>
          <cell r="C114">
            <v>24</v>
          </cell>
          <cell r="D114">
            <v>17</v>
          </cell>
          <cell r="E114">
            <v>8</v>
          </cell>
        </row>
        <row r="115">
          <cell r="A115" t="str">
            <v>B01GJPCQQK</v>
          </cell>
          <cell r="B115">
            <v>4</v>
          </cell>
          <cell r="C115">
            <v>4</v>
          </cell>
          <cell r="D115">
            <v>5</v>
          </cell>
          <cell r="E115">
            <v>3</v>
          </cell>
        </row>
        <row r="116">
          <cell r="A116" t="str">
            <v>B01GJPCZZ2</v>
          </cell>
          <cell r="B116">
            <v>24</v>
          </cell>
          <cell r="C116">
            <v>24</v>
          </cell>
          <cell r="D116">
            <v>9</v>
          </cell>
          <cell r="E116">
            <v>10</v>
          </cell>
        </row>
        <row r="117">
          <cell r="A117" t="str">
            <v>B01GJPD542</v>
          </cell>
          <cell r="B117">
            <v>9</v>
          </cell>
          <cell r="C117">
            <v>9</v>
          </cell>
          <cell r="D117">
            <v>1</v>
          </cell>
          <cell r="E117">
            <v>2</v>
          </cell>
        </row>
        <row r="118">
          <cell r="A118" t="str">
            <v>B01GJPD5GA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</row>
        <row r="119">
          <cell r="A119" t="str">
            <v>B01H6DXBQI</v>
          </cell>
          <cell r="B119">
            <v>1</v>
          </cell>
          <cell r="C119">
            <v>1</v>
          </cell>
          <cell r="D119">
            <v>1</v>
          </cell>
          <cell r="E119">
            <v>1</v>
          </cell>
        </row>
        <row r="120">
          <cell r="A120" t="str">
            <v>B01H7074XQ</v>
          </cell>
          <cell r="B120">
            <v>8</v>
          </cell>
          <cell r="C120">
            <v>8</v>
          </cell>
          <cell r="D120">
            <v>14</v>
          </cell>
          <cell r="E120">
            <v>5</v>
          </cell>
        </row>
        <row r="121">
          <cell r="A121" t="str">
            <v>B01H7076HA</v>
          </cell>
          <cell r="B121">
            <v>6</v>
          </cell>
          <cell r="C121">
            <v>6</v>
          </cell>
          <cell r="D121">
            <v>3</v>
          </cell>
          <cell r="E121">
            <v>5</v>
          </cell>
        </row>
        <row r="122">
          <cell r="A122" t="str">
            <v>B01HTJ8YUM</v>
          </cell>
          <cell r="B122">
            <v>5</v>
          </cell>
          <cell r="C122">
            <v>5</v>
          </cell>
          <cell r="D122">
            <v>4</v>
          </cell>
          <cell r="E122">
            <v>2</v>
          </cell>
        </row>
        <row r="123">
          <cell r="A123" t="str">
            <v>B01HZ2XKJ8</v>
          </cell>
          <cell r="B123">
            <v>21</v>
          </cell>
          <cell r="C123">
            <v>21</v>
          </cell>
          <cell r="D123">
            <v>24</v>
          </cell>
          <cell r="E123">
            <v>28</v>
          </cell>
        </row>
        <row r="124">
          <cell r="A124" t="str">
            <v>B01I2I95HU</v>
          </cell>
          <cell r="B124">
            <v>2</v>
          </cell>
          <cell r="C124">
            <v>2</v>
          </cell>
          <cell r="D124">
            <v>3</v>
          </cell>
          <cell r="E124">
            <v>0</v>
          </cell>
        </row>
        <row r="125">
          <cell r="A125" t="str">
            <v>B01I2I96ME</v>
          </cell>
          <cell r="B125">
            <v>15</v>
          </cell>
          <cell r="C125">
            <v>15</v>
          </cell>
          <cell r="D125">
            <v>13</v>
          </cell>
          <cell r="E125">
            <v>4</v>
          </cell>
        </row>
        <row r="126">
          <cell r="A126" t="str">
            <v>B01IMU4JK6</v>
          </cell>
          <cell r="B126">
            <v>7</v>
          </cell>
          <cell r="C126">
            <v>7</v>
          </cell>
          <cell r="D126">
            <v>6</v>
          </cell>
          <cell r="E126">
            <v>12</v>
          </cell>
        </row>
        <row r="127">
          <cell r="A127" t="str">
            <v>B01IMU4KQE</v>
          </cell>
          <cell r="B127">
            <v>7</v>
          </cell>
          <cell r="C127">
            <v>7</v>
          </cell>
          <cell r="D127">
            <v>9</v>
          </cell>
          <cell r="E127">
            <v>6</v>
          </cell>
        </row>
        <row r="128">
          <cell r="A128" t="str">
            <v>B01IMZ2TJO</v>
          </cell>
          <cell r="B128">
            <v>0</v>
          </cell>
          <cell r="C128">
            <v>0</v>
          </cell>
          <cell r="D128">
            <v>0</v>
          </cell>
          <cell r="E128">
            <v>2</v>
          </cell>
        </row>
        <row r="129">
          <cell r="A129" t="str">
            <v>B01JZ1GY40</v>
          </cell>
          <cell r="B129">
            <v>1</v>
          </cell>
          <cell r="C129">
            <v>1</v>
          </cell>
          <cell r="D129">
            <v>0</v>
          </cell>
          <cell r="E129">
            <v>5</v>
          </cell>
        </row>
        <row r="130">
          <cell r="A130" t="str">
            <v>B01M1VYGY2</v>
          </cell>
          <cell r="B130">
            <v>0</v>
          </cell>
          <cell r="C130">
            <v>0</v>
          </cell>
          <cell r="D130">
            <v>3</v>
          </cell>
          <cell r="E130">
            <v>4</v>
          </cell>
        </row>
        <row r="131">
          <cell r="A131" t="str">
            <v>B01M3YW8FW</v>
          </cell>
          <cell r="B131">
            <v>0</v>
          </cell>
          <cell r="C131">
            <v>0</v>
          </cell>
          <cell r="D131">
            <v>1</v>
          </cell>
          <cell r="E131">
            <v>1</v>
          </cell>
        </row>
        <row r="132">
          <cell r="A132" t="str">
            <v>B01M5BEDMO</v>
          </cell>
          <cell r="B132">
            <v>0</v>
          </cell>
          <cell r="C132">
            <v>0</v>
          </cell>
          <cell r="D132">
            <v>0</v>
          </cell>
          <cell r="E132">
            <v>1</v>
          </cell>
        </row>
        <row r="133">
          <cell r="A133" t="str">
            <v>B01M5JZGEH</v>
          </cell>
          <cell r="B133">
            <v>1</v>
          </cell>
          <cell r="C133">
            <v>1</v>
          </cell>
          <cell r="D133">
            <v>2</v>
          </cell>
          <cell r="E133">
            <v>3</v>
          </cell>
        </row>
        <row r="134">
          <cell r="A134" t="str">
            <v>B01MA69GN2</v>
          </cell>
          <cell r="B134">
            <v>0</v>
          </cell>
          <cell r="C134">
            <v>0</v>
          </cell>
          <cell r="D134">
            <v>4</v>
          </cell>
          <cell r="E134">
            <v>4</v>
          </cell>
        </row>
        <row r="135">
          <cell r="A135" t="str">
            <v>B01MAZ1FP5</v>
          </cell>
          <cell r="B135">
            <v>16</v>
          </cell>
          <cell r="C135">
            <v>16</v>
          </cell>
          <cell r="D135">
            <v>12</v>
          </cell>
          <cell r="E135">
            <v>19</v>
          </cell>
        </row>
        <row r="136">
          <cell r="A136" t="str">
            <v>B01MCW20WY</v>
          </cell>
          <cell r="B136">
            <v>13</v>
          </cell>
          <cell r="C136">
            <v>13</v>
          </cell>
          <cell r="D136">
            <v>28</v>
          </cell>
          <cell r="E136">
            <v>5</v>
          </cell>
        </row>
        <row r="137">
          <cell r="A137" t="str">
            <v>B01MFA54OG</v>
          </cell>
          <cell r="B137">
            <v>9</v>
          </cell>
          <cell r="C137">
            <v>9</v>
          </cell>
          <cell r="D137">
            <v>3</v>
          </cell>
          <cell r="E137">
            <v>6</v>
          </cell>
        </row>
        <row r="138">
          <cell r="A138" t="str">
            <v>B01MQFD56D</v>
          </cell>
          <cell r="B138">
            <v>0</v>
          </cell>
          <cell r="C138">
            <v>0</v>
          </cell>
          <cell r="D138">
            <v>2</v>
          </cell>
          <cell r="E138">
            <v>3</v>
          </cell>
        </row>
        <row r="139">
          <cell r="A139" t="str">
            <v>B01MT6CCQX</v>
          </cell>
          <cell r="B139">
            <v>1</v>
          </cell>
          <cell r="C139">
            <v>1</v>
          </cell>
          <cell r="D139">
            <v>7</v>
          </cell>
          <cell r="E139">
            <v>11</v>
          </cell>
        </row>
        <row r="140">
          <cell r="A140" t="str">
            <v>B01N6NMRAM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</row>
        <row r="141">
          <cell r="A141" t="str">
            <v>B06WGTX4V8</v>
          </cell>
          <cell r="B141">
            <v>2</v>
          </cell>
          <cell r="C141">
            <v>2</v>
          </cell>
          <cell r="D141">
            <v>0</v>
          </cell>
          <cell r="E141">
            <v>6</v>
          </cell>
        </row>
        <row r="142">
          <cell r="A142" t="str">
            <v>B06XFQKV5X</v>
          </cell>
          <cell r="B142">
            <v>2</v>
          </cell>
          <cell r="C142">
            <v>2</v>
          </cell>
          <cell r="D142">
            <v>7</v>
          </cell>
          <cell r="E142">
            <v>5</v>
          </cell>
        </row>
        <row r="143">
          <cell r="A143" t="str">
            <v>B06XRVQGKC</v>
          </cell>
          <cell r="B143">
            <v>16</v>
          </cell>
          <cell r="C143">
            <v>16</v>
          </cell>
          <cell r="D143">
            <v>12</v>
          </cell>
          <cell r="E143">
            <v>30</v>
          </cell>
        </row>
        <row r="144">
          <cell r="A144" t="str">
            <v>B06ZXSMH66</v>
          </cell>
          <cell r="B144">
            <v>0</v>
          </cell>
          <cell r="C144">
            <v>0</v>
          </cell>
          <cell r="D144">
            <v>0</v>
          </cell>
          <cell r="E144">
            <v>2</v>
          </cell>
        </row>
        <row r="145">
          <cell r="A145" t="str">
            <v>B06ZZG6KGY</v>
          </cell>
          <cell r="B145">
            <v>0</v>
          </cell>
          <cell r="C145">
            <v>0</v>
          </cell>
          <cell r="D145">
            <v>0</v>
          </cell>
          <cell r="E145">
            <v>3</v>
          </cell>
        </row>
        <row r="146">
          <cell r="A146" t="str">
            <v>B0711BYGBJ</v>
          </cell>
          <cell r="B146">
            <v>1</v>
          </cell>
          <cell r="C146">
            <v>1</v>
          </cell>
          <cell r="D146">
            <v>4</v>
          </cell>
          <cell r="E146">
            <v>3</v>
          </cell>
        </row>
        <row r="147">
          <cell r="A147" t="str">
            <v>B07121WQTP</v>
          </cell>
          <cell r="B147">
            <v>0</v>
          </cell>
          <cell r="C147">
            <v>0</v>
          </cell>
          <cell r="D147">
            <v>5</v>
          </cell>
          <cell r="E147">
            <v>7</v>
          </cell>
        </row>
        <row r="148">
          <cell r="A148" t="str">
            <v>B0714MHMB7</v>
          </cell>
          <cell r="B148">
            <v>17</v>
          </cell>
          <cell r="C148">
            <v>17</v>
          </cell>
          <cell r="D148">
            <v>11</v>
          </cell>
          <cell r="E148">
            <v>11</v>
          </cell>
        </row>
        <row r="149">
          <cell r="A149" t="str">
            <v>B0719JB654</v>
          </cell>
          <cell r="B149">
            <v>0</v>
          </cell>
          <cell r="C149">
            <v>0</v>
          </cell>
          <cell r="D149">
            <v>4</v>
          </cell>
          <cell r="E149">
            <v>6</v>
          </cell>
        </row>
        <row r="150">
          <cell r="A150" t="str">
            <v>B071G5C3M3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</row>
        <row r="151">
          <cell r="A151" t="str">
            <v>B071G5K8VC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</row>
        <row r="152">
          <cell r="A152" t="str">
            <v>B071GQYK3C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</row>
        <row r="153">
          <cell r="A153" t="str">
            <v>B071KBYSLV</v>
          </cell>
          <cell r="B153">
            <v>0</v>
          </cell>
          <cell r="C153">
            <v>0</v>
          </cell>
          <cell r="D153">
            <v>0</v>
          </cell>
          <cell r="E153">
            <v>1</v>
          </cell>
        </row>
        <row r="154">
          <cell r="A154" t="str">
            <v>B071NXTGQ7</v>
          </cell>
          <cell r="B154">
            <v>0</v>
          </cell>
          <cell r="C154">
            <v>0</v>
          </cell>
          <cell r="D154">
            <v>0</v>
          </cell>
          <cell r="E154">
            <v>3</v>
          </cell>
        </row>
        <row r="155">
          <cell r="A155" t="str">
            <v>B071S45R26</v>
          </cell>
          <cell r="B155">
            <v>4</v>
          </cell>
          <cell r="C155">
            <v>4</v>
          </cell>
          <cell r="D155">
            <v>5</v>
          </cell>
          <cell r="E155">
            <v>10</v>
          </cell>
        </row>
        <row r="156">
          <cell r="A156" t="str">
            <v>B071X91S9F</v>
          </cell>
          <cell r="B156">
            <v>23</v>
          </cell>
          <cell r="C156">
            <v>23</v>
          </cell>
          <cell r="D156">
            <v>17</v>
          </cell>
          <cell r="E156">
            <v>14</v>
          </cell>
        </row>
        <row r="157">
          <cell r="A157" t="str">
            <v>B07214CVZK</v>
          </cell>
          <cell r="B157">
            <v>3</v>
          </cell>
          <cell r="C157">
            <v>3</v>
          </cell>
          <cell r="D157">
            <v>0</v>
          </cell>
          <cell r="E157">
            <v>0</v>
          </cell>
        </row>
        <row r="158">
          <cell r="A158" t="str">
            <v>B07229CYMB</v>
          </cell>
          <cell r="B158">
            <v>0</v>
          </cell>
          <cell r="C158">
            <v>0</v>
          </cell>
          <cell r="D158">
            <v>0</v>
          </cell>
          <cell r="E158">
            <v>1</v>
          </cell>
        </row>
        <row r="159">
          <cell r="A159" t="str">
            <v>B072MF4D46</v>
          </cell>
          <cell r="B159">
            <v>22</v>
          </cell>
          <cell r="C159">
            <v>22</v>
          </cell>
          <cell r="D159">
            <v>15</v>
          </cell>
          <cell r="E159">
            <v>7</v>
          </cell>
        </row>
        <row r="160">
          <cell r="A160" t="str">
            <v>B072QKZRMX</v>
          </cell>
          <cell r="B160">
            <v>1</v>
          </cell>
          <cell r="C160">
            <v>1</v>
          </cell>
          <cell r="D160">
            <v>0</v>
          </cell>
          <cell r="E160">
            <v>4</v>
          </cell>
        </row>
        <row r="161">
          <cell r="A161" t="str">
            <v>B073S4ZN9Q</v>
          </cell>
          <cell r="B161">
            <v>4</v>
          </cell>
          <cell r="C161">
            <v>4</v>
          </cell>
          <cell r="D161">
            <v>8</v>
          </cell>
          <cell r="E161">
            <v>2</v>
          </cell>
        </row>
        <row r="162">
          <cell r="A162" t="str">
            <v>B073XH5765</v>
          </cell>
          <cell r="B162">
            <v>11</v>
          </cell>
          <cell r="C162">
            <v>11</v>
          </cell>
          <cell r="D162">
            <v>1</v>
          </cell>
          <cell r="E162">
            <v>7</v>
          </cell>
        </row>
        <row r="163">
          <cell r="A163" t="str">
            <v>B073XH8KDN</v>
          </cell>
          <cell r="B163">
            <v>0</v>
          </cell>
          <cell r="C163">
            <v>0</v>
          </cell>
          <cell r="D163">
            <v>1</v>
          </cell>
          <cell r="E163">
            <v>1</v>
          </cell>
        </row>
        <row r="164">
          <cell r="A164" t="str">
            <v>B0747PS755</v>
          </cell>
          <cell r="B164">
            <v>0</v>
          </cell>
          <cell r="C164">
            <v>0</v>
          </cell>
          <cell r="D164">
            <v>0</v>
          </cell>
          <cell r="E164">
            <v>2</v>
          </cell>
        </row>
        <row r="165">
          <cell r="A165" t="str">
            <v>B074N2S5HM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</row>
        <row r="166">
          <cell r="A166" t="str">
            <v>B0758936QQ</v>
          </cell>
          <cell r="B166">
            <v>3</v>
          </cell>
          <cell r="C166">
            <v>3</v>
          </cell>
          <cell r="D166">
            <v>5</v>
          </cell>
          <cell r="E166">
            <v>4</v>
          </cell>
        </row>
        <row r="167">
          <cell r="A167" t="str">
            <v>B0758D78JH</v>
          </cell>
          <cell r="B167">
            <v>2</v>
          </cell>
          <cell r="C167">
            <v>2</v>
          </cell>
          <cell r="D167">
            <v>2</v>
          </cell>
          <cell r="E167">
            <v>3</v>
          </cell>
        </row>
        <row r="168">
          <cell r="A168" t="str">
            <v>B075MBJY9Z</v>
          </cell>
          <cell r="B168">
            <v>0</v>
          </cell>
          <cell r="C168">
            <v>0</v>
          </cell>
          <cell r="D168">
            <v>2</v>
          </cell>
          <cell r="E168">
            <v>1</v>
          </cell>
        </row>
        <row r="169">
          <cell r="A169" t="str">
            <v>B0792TY4YT</v>
          </cell>
          <cell r="B169">
            <v>0</v>
          </cell>
          <cell r="C169">
            <v>0</v>
          </cell>
          <cell r="D169">
            <v>0</v>
          </cell>
          <cell r="E169">
            <v>6</v>
          </cell>
        </row>
        <row r="170">
          <cell r="A170" t="str">
            <v>B07B8HRR64</v>
          </cell>
          <cell r="B170">
            <v>1</v>
          </cell>
          <cell r="C170">
            <v>1</v>
          </cell>
          <cell r="D170">
            <v>1</v>
          </cell>
          <cell r="E170">
            <v>1</v>
          </cell>
        </row>
        <row r="171">
          <cell r="A171" t="str">
            <v>B07B92GKG9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</row>
        <row r="172">
          <cell r="A172" t="str">
            <v>B07BMQKB6S</v>
          </cell>
          <cell r="B172">
            <v>0</v>
          </cell>
          <cell r="C172">
            <v>0</v>
          </cell>
          <cell r="D172">
            <v>0</v>
          </cell>
          <cell r="E172">
            <v>5</v>
          </cell>
        </row>
        <row r="173">
          <cell r="A173" t="str">
            <v>B07C2XLZBH</v>
          </cell>
          <cell r="B173">
            <v>4</v>
          </cell>
          <cell r="C173">
            <v>4</v>
          </cell>
          <cell r="D173">
            <v>11</v>
          </cell>
          <cell r="E173">
            <v>16</v>
          </cell>
        </row>
        <row r="174">
          <cell r="A174" t="str">
            <v>B07C33Y4BX</v>
          </cell>
          <cell r="B174">
            <v>1</v>
          </cell>
          <cell r="C174">
            <v>1</v>
          </cell>
          <cell r="D174">
            <v>0</v>
          </cell>
          <cell r="E174">
            <v>9</v>
          </cell>
        </row>
        <row r="175">
          <cell r="A175" t="str">
            <v>B07C9XTFLF</v>
          </cell>
          <cell r="B175">
            <v>0</v>
          </cell>
          <cell r="C175">
            <v>0</v>
          </cell>
          <cell r="D175">
            <v>13</v>
          </cell>
          <cell r="E175">
            <v>19</v>
          </cell>
        </row>
        <row r="176">
          <cell r="A176" t="str">
            <v>B07CCMGJKF</v>
          </cell>
          <cell r="B176">
            <v>166</v>
          </cell>
          <cell r="C176">
            <v>166</v>
          </cell>
          <cell r="D176">
            <v>126</v>
          </cell>
          <cell r="E176">
            <v>11</v>
          </cell>
        </row>
        <row r="177">
          <cell r="A177" t="str">
            <v>B07D49XT2D</v>
          </cell>
          <cell r="B177">
            <v>0</v>
          </cell>
          <cell r="C177">
            <v>0</v>
          </cell>
          <cell r="D177">
            <v>9</v>
          </cell>
          <cell r="E177">
            <v>21</v>
          </cell>
        </row>
        <row r="178">
          <cell r="A178" t="str">
            <v>B07D4B1TLQ</v>
          </cell>
          <cell r="B178">
            <v>1</v>
          </cell>
          <cell r="C178">
            <v>1</v>
          </cell>
          <cell r="D178">
            <v>3</v>
          </cell>
          <cell r="E178">
            <v>8</v>
          </cell>
        </row>
        <row r="179">
          <cell r="A179" t="str">
            <v>B01EJI50HG</v>
          </cell>
          <cell r="B179">
            <v>0</v>
          </cell>
          <cell r="C179">
            <v>0</v>
          </cell>
          <cell r="D179">
            <v>4</v>
          </cell>
          <cell r="E179">
            <v>1</v>
          </cell>
        </row>
        <row r="180">
          <cell r="A180" t="str">
            <v>B01GCGA6TU</v>
          </cell>
          <cell r="B180">
            <v>23</v>
          </cell>
          <cell r="C180">
            <v>23</v>
          </cell>
          <cell r="D180">
            <v>56</v>
          </cell>
          <cell r="E180">
            <v>63</v>
          </cell>
        </row>
        <row r="181">
          <cell r="A181" t="str">
            <v>B01GFM5LEQ</v>
          </cell>
          <cell r="B181">
            <v>2</v>
          </cell>
          <cell r="C181">
            <v>2</v>
          </cell>
          <cell r="D181">
            <v>1</v>
          </cell>
          <cell r="E181">
            <v>2</v>
          </cell>
        </row>
        <row r="182">
          <cell r="A182" t="str">
            <v>B01GFMMBY4</v>
          </cell>
          <cell r="B182">
            <v>11</v>
          </cell>
          <cell r="C182">
            <v>11</v>
          </cell>
          <cell r="D182">
            <v>4</v>
          </cell>
          <cell r="E182">
            <v>10</v>
          </cell>
        </row>
        <row r="183">
          <cell r="A183" t="str">
            <v>B01GFMMDY2</v>
          </cell>
          <cell r="B183">
            <v>3</v>
          </cell>
          <cell r="C183">
            <v>3</v>
          </cell>
          <cell r="D183">
            <v>2</v>
          </cell>
          <cell r="E183">
            <v>2</v>
          </cell>
        </row>
        <row r="184">
          <cell r="A184" t="str">
            <v>B01GFMMEYG</v>
          </cell>
          <cell r="B184">
            <v>1</v>
          </cell>
          <cell r="C184">
            <v>1</v>
          </cell>
          <cell r="D184">
            <v>2</v>
          </cell>
          <cell r="E184">
            <v>2</v>
          </cell>
        </row>
        <row r="185">
          <cell r="A185" t="str">
            <v>B01GFMMG80</v>
          </cell>
          <cell r="B185">
            <v>0</v>
          </cell>
          <cell r="C185">
            <v>0</v>
          </cell>
          <cell r="D185">
            <v>2</v>
          </cell>
          <cell r="E185">
            <v>1</v>
          </cell>
        </row>
        <row r="186">
          <cell r="A186" t="str">
            <v>B01GFMMI92</v>
          </cell>
          <cell r="B186">
            <v>3</v>
          </cell>
          <cell r="C186">
            <v>3</v>
          </cell>
          <cell r="D186">
            <v>2</v>
          </cell>
          <cell r="E186">
            <v>2</v>
          </cell>
        </row>
        <row r="187">
          <cell r="A187" t="str">
            <v>B01GJPAXLU</v>
          </cell>
          <cell r="B187">
            <v>172</v>
          </cell>
          <cell r="C187">
            <v>172</v>
          </cell>
          <cell r="D187">
            <v>175</v>
          </cell>
          <cell r="E187">
            <v>176</v>
          </cell>
        </row>
        <row r="188">
          <cell r="A188" t="str">
            <v>B01GJPB094</v>
          </cell>
          <cell r="B188">
            <v>14</v>
          </cell>
          <cell r="C188">
            <v>14</v>
          </cell>
          <cell r="D188">
            <v>3</v>
          </cell>
          <cell r="E188">
            <v>6</v>
          </cell>
        </row>
        <row r="189">
          <cell r="A189" t="str">
            <v>B01GJPB23I</v>
          </cell>
          <cell r="B189">
            <v>22</v>
          </cell>
          <cell r="C189">
            <v>22</v>
          </cell>
          <cell r="D189">
            <v>10</v>
          </cell>
          <cell r="E189">
            <v>6</v>
          </cell>
        </row>
        <row r="190">
          <cell r="A190" t="str">
            <v>B01GJPB4CC</v>
          </cell>
          <cell r="B190">
            <v>3</v>
          </cell>
          <cell r="C190">
            <v>3</v>
          </cell>
          <cell r="D190">
            <v>12</v>
          </cell>
          <cell r="E190">
            <v>9</v>
          </cell>
        </row>
        <row r="191">
          <cell r="A191" t="str">
            <v>B01GJPB4DQ</v>
          </cell>
          <cell r="B191">
            <v>6</v>
          </cell>
          <cell r="C191">
            <v>6</v>
          </cell>
          <cell r="D191">
            <v>3</v>
          </cell>
          <cell r="E191">
            <v>1</v>
          </cell>
        </row>
        <row r="192">
          <cell r="A192" t="str">
            <v>B01GJPBMDI</v>
          </cell>
          <cell r="B192">
            <v>8</v>
          </cell>
          <cell r="C192">
            <v>8</v>
          </cell>
          <cell r="D192">
            <v>2</v>
          </cell>
          <cell r="E192">
            <v>1</v>
          </cell>
        </row>
        <row r="193">
          <cell r="A193" t="str">
            <v>B01GJPBNN2</v>
          </cell>
          <cell r="B193">
            <v>4</v>
          </cell>
          <cell r="C193">
            <v>4</v>
          </cell>
          <cell r="D193">
            <v>6</v>
          </cell>
          <cell r="E193">
            <v>8</v>
          </cell>
        </row>
        <row r="194">
          <cell r="A194" t="str">
            <v>B01GJPBTJU</v>
          </cell>
          <cell r="B194">
            <v>20</v>
          </cell>
          <cell r="C194">
            <v>20</v>
          </cell>
          <cell r="D194">
            <v>6</v>
          </cell>
          <cell r="E194">
            <v>8</v>
          </cell>
        </row>
        <row r="195">
          <cell r="A195" t="str">
            <v>B01GJPBW4C</v>
          </cell>
          <cell r="B195">
            <v>2</v>
          </cell>
          <cell r="C195">
            <v>2</v>
          </cell>
          <cell r="D195">
            <v>3</v>
          </cell>
          <cell r="E195">
            <v>1</v>
          </cell>
        </row>
        <row r="196">
          <cell r="A196" t="str">
            <v>B01GJPBY22</v>
          </cell>
          <cell r="B196">
            <v>11</v>
          </cell>
          <cell r="C196">
            <v>11</v>
          </cell>
          <cell r="D196">
            <v>8</v>
          </cell>
          <cell r="E196">
            <v>1</v>
          </cell>
        </row>
        <row r="197">
          <cell r="A197" t="str">
            <v>B01GJPC03E</v>
          </cell>
          <cell r="B197">
            <v>13</v>
          </cell>
          <cell r="C197">
            <v>13</v>
          </cell>
          <cell r="D197">
            <v>5</v>
          </cell>
          <cell r="E197">
            <v>3</v>
          </cell>
        </row>
        <row r="198">
          <cell r="A198" t="str">
            <v>B01GJPC14C</v>
          </cell>
          <cell r="B198">
            <v>21</v>
          </cell>
          <cell r="C198">
            <v>21</v>
          </cell>
          <cell r="D198">
            <v>8</v>
          </cell>
          <cell r="E198">
            <v>8</v>
          </cell>
        </row>
        <row r="199">
          <cell r="A199" t="str">
            <v>B01GJPCE9O</v>
          </cell>
          <cell r="B199">
            <v>8</v>
          </cell>
          <cell r="C199">
            <v>8</v>
          </cell>
          <cell r="D199">
            <v>4</v>
          </cell>
          <cell r="E199">
            <v>2</v>
          </cell>
        </row>
        <row r="200">
          <cell r="A200" t="str">
            <v>B01GJPCF2K</v>
          </cell>
          <cell r="B200">
            <v>20</v>
          </cell>
          <cell r="C200">
            <v>20</v>
          </cell>
          <cell r="D200">
            <v>3</v>
          </cell>
          <cell r="E200">
            <v>12</v>
          </cell>
        </row>
        <row r="201">
          <cell r="A201" t="str">
            <v>B01GJPCGZ6</v>
          </cell>
          <cell r="B201">
            <v>6</v>
          </cell>
          <cell r="C201">
            <v>6</v>
          </cell>
          <cell r="D201">
            <v>2</v>
          </cell>
          <cell r="E201">
            <v>2</v>
          </cell>
        </row>
        <row r="202">
          <cell r="A202" t="str">
            <v>B01GJPCIL8</v>
          </cell>
          <cell r="B202">
            <v>5</v>
          </cell>
          <cell r="C202">
            <v>5</v>
          </cell>
          <cell r="D202">
            <v>4</v>
          </cell>
          <cell r="E202">
            <v>2</v>
          </cell>
        </row>
        <row r="203">
          <cell r="A203" t="str">
            <v>B01GJPD7PY</v>
          </cell>
          <cell r="B203">
            <v>9</v>
          </cell>
          <cell r="C203">
            <v>9</v>
          </cell>
          <cell r="D203">
            <v>8</v>
          </cell>
          <cell r="E203">
            <v>6</v>
          </cell>
        </row>
        <row r="204">
          <cell r="A204" t="str">
            <v>B01H14OWBA</v>
          </cell>
          <cell r="B204">
            <v>18</v>
          </cell>
          <cell r="C204">
            <v>18</v>
          </cell>
          <cell r="D204">
            <v>29</v>
          </cell>
          <cell r="E204">
            <v>76</v>
          </cell>
        </row>
        <row r="205">
          <cell r="A205" t="str">
            <v>B01H1Q93C6</v>
          </cell>
          <cell r="B205">
            <v>2</v>
          </cell>
          <cell r="C205">
            <v>2</v>
          </cell>
          <cell r="D205">
            <v>3</v>
          </cell>
          <cell r="E205">
            <v>12</v>
          </cell>
        </row>
        <row r="206">
          <cell r="A206" t="str">
            <v>B01H6DX8XY</v>
          </cell>
          <cell r="B206">
            <v>3</v>
          </cell>
          <cell r="C206">
            <v>3</v>
          </cell>
          <cell r="D206">
            <v>4</v>
          </cell>
          <cell r="E206">
            <v>4</v>
          </cell>
        </row>
        <row r="207">
          <cell r="A207" t="str">
            <v>B01H6DX8YI</v>
          </cell>
          <cell r="B207">
            <v>0</v>
          </cell>
          <cell r="C207">
            <v>0</v>
          </cell>
          <cell r="D207">
            <v>1</v>
          </cell>
          <cell r="E207">
            <v>1</v>
          </cell>
        </row>
        <row r="208">
          <cell r="A208" t="str">
            <v>B01H6DXA46</v>
          </cell>
          <cell r="B208">
            <v>1</v>
          </cell>
          <cell r="C208">
            <v>1</v>
          </cell>
          <cell r="D208">
            <v>0</v>
          </cell>
          <cell r="E208">
            <v>1</v>
          </cell>
        </row>
        <row r="209">
          <cell r="A209" t="str">
            <v>B01H6DXA64</v>
          </cell>
          <cell r="B209">
            <v>1</v>
          </cell>
          <cell r="C209">
            <v>1</v>
          </cell>
          <cell r="D209">
            <v>0</v>
          </cell>
          <cell r="E209">
            <v>1</v>
          </cell>
        </row>
        <row r="210">
          <cell r="A210" t="str">
            <v>B01H6DXAP0</v>
          </cell>
          <cell r="B210">
            <v>1</v>
          </cell>
          <cell r="C210">
            <v>1</v>
          </cell>
          <cell r="D210">
            <v>1</v>
          </cell>
          <cell r="E210">
            <v>1</v>
          </cell>
        </row>
        <row r="211">
          <cell r="A211" t="str">
            <v>B01H6DXBBS</v>
          </cell>
          <cell r="B211">
            <v>0</v>
          </cell>
          <cell r="C211">
            <v>0</v>
          </cell>
          <cell r="D211">
            <v>0</v>
          </cell>
          <cell r="E211">
            <v>2</v>
          </cell>
        </row>
        <row r="212">
          <cell r="A212" t="str">
            <v>B01H6DXCB2</v>
          </cell>
          <cell r="B212">
            <v>1</v>
          </cell>
          <cell r="C212">
            <v>1</v>
          </cell>
          <cell r="D212">
            <v>0</v>
          </cell>
          <cell r="E212">
            <v>1</v>
          </cell>
        </row>
        <row r="213">
          <cell r="A213" t="str">
            <v>B01H6DXCGM</v>
          </cell>
          <cell r="B213">
            <v>2</v>
          </cell>
          <cell r="C213">
            <v>2</v>
          </cell>
          <cell r="D213">
            <v>0</v>
          </cell>
          <cell r="E213">
            <v>1</v>
          </cell>
        </row>
        <row r="214">
          <cell r="A214" t="str">
            <v>B01H6DXCYE</v>
          </cell>
          <cell r="B214">
            <v>1</v>
          </cell>
          <cell r="C214">
            <v>1</v>
          </cell>
          <cell r="D214">
            <v>1</v>
          </cell>
          <cell r="E214">
            <v>1</v>
          </cell>
        </row>
        <row r="215">
          <cell r="A215" t="str">
            <v>B01H6DXDHA</v>
          </cell>
          <cell r="B215">
            <v>1</v>
          </cell>
          <cell r="C215">
            <v>1</v>
          </cell>
          <cell r="D215">
            <v>1</v>
          </cell>
          <cell r="E215">
            <v>1</v>
          </cell>
        </row>
        <row r="216">
          <cell r="A216" t="str">
            <v>B01H6DXE1U</v>
          </cell>
          <cell r="B216">
            <v>0</v>
          </cell>
          <cell r="C216">
            <v>0</v>
          </cell>
          <cell r="D216">
            <v>1</v>
          </cell>
          <cell r="E216">
            <v>2</v>
          </cell>
        </row>
        <row r="217">
          <cell r="A217" t="str">
            <v>B01H7076OS</v>
          </cell>
          <cell r="B217">
            <v>1</v>
          </cell>
          <cell r="C217">
            <v>1</v>
          </cell>
          <cell r="D217">
            <v>1</v>
          </cell>
          <cell r="E217">
            <v>1</v>
          </cell>
        </row>
        <row r="218">
          <cell r="A218" t="str">
            <v>B01H70785K</v>
          </cell>
          <cell r="B218">
            <v>5</v>
          </cell>
          <cell r="C218">
            <v>5</v>
          </cell>
          <cell r="D218">
            <v>3</v>
          </cell>
          <cell r="E218">
            <v>5</v>
          </cell>
        </row>
        <row r="219">
          <cell r="A219" t="str">
            <v>B01H7078BY</v>
          </cell>
          <cell r="B219">
            <v>3</v>
          </cell>
          <cell r="C219">
            <v>3</v>
          </cell>
          <cell r="D219">
            <v>3</v>
          </cell>
          <cell r="E219">
            <v>3</v>
          </cell>
        </row>
        <row r="220">
          <cell r="A220" t="str">
            <v>B01H7079W2</v>
          </cell>
          <cell r="B220">
            <v>1</v>
          </cell>
          <cell r="C220">
            <v>1</v>
          </cell>
          <cell r="D220">
            <v>6</v>
          </cell>
          <cell r="E220">
            <v>2</v>
          </cell>
        </row>
        <row r="221">
          <cell r="A221" t="str">
            <v>B01HTJ8SVM</v>
          </cell>
          <cell r="B221">
            <v>2</v>
          </cell>
          <cell r="C221">
            <v>2</v>
          </cell>
          <cell r="D221">
            <v>0</v>
          </cell>
          <cell r="E221">
            <v>5</v>
          </cell>
        </row>
        <row r="222">
          <cell r="A222" t="str">
            <v>B01HTJ90K0</v>
          </cell>
          <cell r="B222">
            <v>2</v>
          </cell>
          <cell r="C222">
            <v>2</v>
          </cell>
          <cell r="D222">
            <v>1</v>
          </cell>
          <cell r="E222">
            <v>2</v>
          </cell>
        </row>
        <row r="223">
          <cell r="A223" t="str">
            <v>B01HZ2XL56</v>
          </cell>
          <cell r="B223">
            <v>0</v>
          </cell>
          <cell r="C223">
            <v>0</v>
          </cell>
          <cell r="D223">
            <v>1</v>
          </cell>
          <cell r="E223">
            <v>17</v>
          </cell>
        </row>
        <row r="224">
          <cell r="A224" t="str">
            <v>B01HZ2XMAA</v>
          </cell>
          <cell r="B224">
            <v>5</v>
          </cell>
          <cell r="C224">
            <v>5</v>
          </cell>
          <cell r="D224">
            <v>3</v>
          </cell>
          <cell r="E224">
            <v>11</v>
          </cell>
        </row>
        <row r="225">
          <cell r="A225" t="str">
            <v>B01HZ2XMYQ</v>
          </cell>
          <cell r="B225">
            <v>2</v>
          </cell>
          <cell r="C225">
            <v>2</v>
          </cell>
          <cell r="D225">
            <v>1</v>
          </cell>
          <cell r="E225">
            <v>2</v>
          </cell>
        </row>
        <row r="226">
          <cell r="A226" t="str">
            <v>B01HZ2XNAY</v>
          </cell>
          <cell r="B226">
            <v>0</v>
          </cell>
          <cell r="C226">
            <v>0</v>
          </cell>
          <cell r="D226">
            <v>0</v>
          </cell>
          <cell r="E226">
            <v>9</v>
          </cell>
        </row>
        <row r="227">
          <cell r="A227" t="str">
            <v>B01HZ2XQSI</v>
          </cell>
          <cell r="B227">
            <v>11</v>
          </cell>
          <cell r="C227">
            <v>11</v>
          </cell>
          <cell r="D227">
            <v>5</v>
          </cell>
          <cell r="E227">
            <v>16</v>
          </cell>
        </row>
        <row r="228">
          <cell r="A228" t="str">
            <v>B01HZ9RULA</v>
          </cell>
          <cell r="B228">
            <v>4</v>
          </cell>
          <cell r="C228">
            <v>4</v>
          </cell>
          <cell r="D228">
            <v>3</v>
          </cell>
          <cell r="E228">
            <v>6</v>
          </cell>
        </row>
        <row r="229">
          <cell r="A229" t="str">
            <v>B01HZ9RXTE</v>
          </cell>
          <cell r="B229">
            <v>0</v>
          </cell>
          <cell r="C229">
            <v>0</v>
          </cell>
          <cell r="D229">
            <v>2</v>
          </cell>
          <cell r="E229">
            <v>1</v>
          </cell>
        </row>
        <row r="230">
          <cell r="A230" t="str">
            <v>B01HZ9S0P0</v>
          </cell>
          <cell r="B230">
            <v>1</v>
          </cell>
          <cell r="C230">
            <v>1</v>
          </cell>
          <cell r="D230">
            <v>3</v>
          </cell>
          <cell r="E230">
            <v>4</v>
          </cell>
        </row>
        <row r="231">
          <cell r="A231" t="str">
            <v>B01ID5DU64</v>
          </cell>
          <cell r="B231">
            <v>46</v>
          </cell>
          <cell r="C231">
            <v>46</v>
          </cell>
          <cell r="D231">
            <v>57</v>
          </cell>
          <cell r="E231">
            <v>74</v>
          </cell>
        </row>
        <row r="232">
          <cell r="A232" t="str">
            <v>B01ID5DUD2</v>
          </cell>
          <cell r="B232">
            <v>4</v>
          </cell>
          <cell r="C232">
            <v>4</v>
          </cell>
          <cell r="D232">
            <v>7</v>
          </cell>
          <cell r="E232">
            <v>4</v>
          </cell>
        </row>
        <row r="233">
          <cell r="A233" t="str">
            <v>B01ID5DVN6</v>
          </cell>
          <cell r="B233">
            <v>4</v>
          </cell>
          <cell r="C233">
            <v>4</v>
          </cell>
          <cell r="D233">
            <v>3</v>
          </cell>
          <cell r="E233">
            <v>2</v>
          </cell>
        </row>
        <row r="234">
          <cell r="A234" t="str">
            <v>B01ID5DXEI</v>
          </cell>
          <cell r="B234">
            <v>3</v>
          </cell>
          <cell r="C234">
            <v>3</v>
          </cell>
          <cell r="D234">
            <v>2</v>
          </cell>
          <cell r="E234">
            <v>2</v>
          </cell>
        </row>
        <row r="235">
          <cell r="A235" t="str">
            <v>B01ID5DYO2</v>
          </cell>
          <cell r="B235">
            <v>3</v>
          </cell>
          <cell r="C235">
            <v>3</v>
          </cell>
          <cell r="D235">
            <v>3</v>
          </cell>
          <cell r="E235">
            <v>3</v>
          </cell>
        </row>
        <row r="236">
          <cell r="A236" t="str">
            <v>B01ID5E5ZY</v>
          </cell>
          <cell r="B236">
            <v>3</v>
          </cell>
          <cell r="C236">
            <v>3</v>
          </cell>
          <cell r="D236">
            <v>2</v>
          </cell>
          <cell r="E236">
            <v>5</v>
          </cell>
        </row>
        <row r="237">
          <cell r="A237" t="str">
            <v>B01ID5ENI8</v>
          </cell>
          <cell r="B237">
            <v>0</v>
          </cell>
          <cell r="C237">
            <v>0</v>
          </cell>
          <cell r="D237">
            <v>2</v>
          </cell>
          <cell r="E237">
            <v>6</v>
          </cell>
        </row>
        <row r="238">
          <cell r="A238" t="str">
            <v>B01ID5EO6E</v>
          </cell>
          <cell r="B238">
            <v>6</v>
          </cell>
          <cell r="C238">
            <v>6</v>
          </cell>
          <cell r="D238">
            <v>4</v>
          </cell>
          <cell r="E238">
            <v>8</v>
          </cell>
        </row>
        <row r="239">
          <cell r="A239" t="str">
            <v>B01IEYL5BG</v>
          </cell>
          <cell r="B239">
            <v>0</v>
          </cell>
          <cell r="C239">
            <v>0</v>
          </cell>
          <cell r="D239">
            <v>0</v>
          </cell>
          <cell r="E239">
            <v>1</v>
          </cell>
        </row>
        <row r="240">
          <cell r="A240" t="str">
            <v>B01IEYL9FI</v>
          </cell>
          <cell r="B240">
            <v>1</v>
          </cell>
          <cell r="C240">
            <v>1</v>
          </cell>
          <cell r="D240">
            <v>2</v>
          </cell>
          <cell r="E240">
            <v>5</v>
          </cell>
        </row>
        <row r="241">
          <cell r="A241" t="str">
            <v>B01IMU4IWK</v>
          </cell>
          <cell r="B241">
            <v>14</v>
          </cell>
          <cell r="C241">
            <v>14</v>
          </cell>
          <cell r="D241">
            <v>23</v>
          </cell>
          <cell r="E241">
            <v>13</v>
          </cell>
        </row>
        <row r="242">
          <cell r="A242" t="str">
            <v>B01IMU4LEK</v>
          </cell>
          <cell r="B242">
            <v>9</v>
          </cell>
          <cell r="C242">
            <v>9</v>
          </cell>
          <cell r="D242">
            <v>8</v>
          </cell>
          <cell r="E242">
            <v>5</v>
          </cell>
        </row>
        <row r="243">
          <cell r="A243" t="str">
            <v>B01IQP4X8A</v>
          </cell>
          <cell r="B243">
            <v>0</v>
          </cell>
          <cell r="C243">
            <v>0</v>
          </cell>
          <cell r="D243">
            <v>5</v>
          </cell>
          <cell r="E243">
            <v>1</v>
          </cell>
        </row>
        <row r="244">
          <cell r="A244" t="str">
            <v>B01IQP4Y6Q</v>
          </cell>
          <cell r="B244">
            <v>0</v>
          </cell>
          <cell r="C244">
            <v>0</v>
          </cell>
          <cell r="D244">
            <v>2</v>
          </cell>
          <cell r="E244">
            <v>2</v>
          </cell>
        </row>
        <row r="245">
          <cell r="A245" t="str">
            <v>B01IQP5C30</v>
          </cell>
          <cell r="B245">
            <v>3</v>
          </cell>
          <cell r="C245">
            <v>3</v>
          </cell>
          <cell r="D245">
            <v>4</v>
          </cell>
          <cell r="E245">
            <v>2</v>
          </cell>
        </row>
        <row r="246">
          <cell r="A246" t="str">
            <v>B01J5AL630</v>
          </cell>
          <cell r="B246">
            <v>0</v>
          </cell>
          <cell r="C246">
            <v>0</v>
          </cell>
          <cell r="D246">
            <v>2</v>
          </cell>
          <cell r="E246">
            <v>1</v>
          </cell>
        </row>
        <row r="247">
          <cell r="A247" t="str">
            <v>B01J5AL720</v>
          </cell>
          <cell r="B247">
            <v>0</v>
          </cell>
          <cell r="C247">
            <v>0</v>
          </cell>
          <cell r="D247">
            <v>0</v>
          </cell>
          <cell r="E247">
            <v>1</v>
          </cell>
        </row>
        <row r="248">
          <cell r="A248" t="str">
            <v>B01J7RKVZA</v>
          </cell>
          <cell r="B248">
            <v>10</v>
          </cell>
          <cell r="C248">
            <v>10</v>
          </cell>
          <cell r="D248">
            <v>5</v>
          </cell>
          <cell r="E248">
            <v>6</v>
          </cell>
        </row>
        <row r="249">
          <cell r="A249" t="str">
            <v>B01J7RL0OG</v>
          </cell>
          <cell r="B249">
            <v>6</v>
          </cell>
          <cell r="C249">
            <v>6</v>
          </cell>
          <cell r="D249">
            <v>8</v>
          </cell>
          <cell r="E249">
            <v>2</v>
          </cell>
        </row>
        <row r="250">
          <cell r="A250" t="str">
            <v>B01J7RL2DA</v>
          </cell>
          <cell r="B250">
            <v>3</v>
          </cell>
          <cell r="C250">
            <v>3</v>
          </cell>
          <cell r="D250">
            <v>0</v>
          </cell>
          <cell r="E250">
            <v>7</v>
          </cell>
        </row>
        <row r="251">
          <cell r="A251" t="str">
            <v>B01J7T05W2</v>
          </cell>
          <cell r="B251">
            <v>1</v>
          </cell>
          <cell r="C251">
            <v>1</v>
          </cell>
          <cell r="D251">
            <v>1</v>
          </cell>
          <cell r="E251">
            <v>2</v>
          </cell>
        </row>
        <row r="252">
          <cell r="A252" t="str">
            <v>B01JZ1GDPK</v>
          </cell>
          <cell r="B252">
            <v>0</v>
          </cell>
          <cell r="C252">
            <v>0</v>
          </cell>
          <cell r="D252">
            <v>0</v>
          </cell>
          <cell r="E252">
            <v>1</v>
          </cell>
        </row>
        <row r="253">
          <cell r="A253" t="str">
            <v>B01JZ1GO3G</v>
          </cell>
          <cell r="B253">
            <v>1</v>
          </cell>
          <cell r="C253">
            <v>1</v>
          </cell>
          <cell r="D253">
            <v>1</v>
          </cell>
          <cell r="E253">
            <v>1</v>
          </cell>
        </row>
        <row r="254">
          <cell r="A254" t="str">
            <v>B01JZ1H6OW</v>
          </cell>
          <cell r="B254">
            <v>0</v>
          </cell>
          <cell r="C254">
            <v>0</v>
          </cell>
          <cell r="D254">
            <v>0</v>
          </cell>
          <cell r="E254">
            <v>1</v>
          </cell>
        </row>
        <row r="255">
          <cell r="A255" t="str">
            <v>B01LASSISG</v>
          </cell>
          <cell r="B255">
            <v>0</v>
          </cell>
          <cell r="C255">
            <v>0</v>
          </cell>
          <cell r="D255">
            <v>0</v>
          </cell>
          <cell r="E255">
            <v>2</v>
          </cell>
        </row>
        <row r="256">
          <cell r="A256" t="str">
            <v>B01LVUY9NL</v>
          </cell>
          <cell r="B256">
            <v>3</v>
          </cell>
          <cell r="C256">
            <v>3</v>
          </cell>
          <cell r="D256">
            <v>11</v>
          </cell>
          <cell r="E256">
            <v>7</v>
          </cell>
        </row>
        <row r="257">
          <cell r="A257" t="str">
            <v>B01LVXE7OG</v>
          </cell>
          <cell r="B257">
            <v>1</v>
          </cell>
          <cell r="C257">
            <v>1</v>
          </cell>
          <cell r="D257">
            <v>5</v>
          </cell>
          <cell r="E257">
            <v>2</v>
          </cell>
        </row>
        <row r="258">
          <cell r="A258" t="str">
            <v>B01LW1G9P6</v>
          </cell>
          <cell r="B258">
            <v>5</v>
          </cell>
          <cell r="C258">
            <v>5</v>
          </cell>
          <cell r="D258">
            <v>7</v>
          </cell>
          <cell r="E258">
            <v>8</v>
          </cell>
        </row>
        <row r="259">
          <cell r="A259" t="str">
            <v>B01LWE20EB</v>
          </cell>
          <cell r="B259">
            <v>5</v>
          </cell>
          <cell r="C259">
            <v>5</v>
          </cell>
          <cell r="D259">
            <v>6</v>
          </cell>
          <cell r="E259">
            <v>2</v>
          </cell>
        </row>
        <row r="260">
          <cell r="A260" t="str">
            <v>B01LWI58YH</v>
          </cell>
          <cell r="B260">
            <v>1</v>
          </cell>
          <cell r="C260">
            <v>1</v>
          </cell>
          <cell r="D260">
            <v>2</v>
          </cell>
          <cell r="E260">
            <v>1</v>
          </cell>
        </row>
        <row r="261">
          <cell r="A261" t="str">
            <v>B01LWRZHVZ</v>
          </cell>
          <cell r="B261">
            <v>0</v>
          </cell>
          <cell r="C261">
            <v>0</v>
          </cell>
          <cell r="D261">
            <v>0</v>
          </cell>
          <cell r="E261">
            <v>1</v>
          </cell>
        </row>
        <row r="262">
          <cell r="A262" t="str">
            <v>B01LXHBU2Q</v>
          </cell>
          <cell r="B262">
            <v>0</v>
          </cell>
          <cell r="C262">
            <v>0</v>
          </cell>
          <cell r="D262">
            <v>0</v>
          </cell>
          <cell r="E262">
            <v>2</v>
          </cell>
        </row>
        <row r="263">
          <cell r="A263" t="str">
            <v>B01LXHBWVD</v>
          </cell>
          <cell r="B263">
            <v>2</v>
          </cell>
          <cell r="C263">
            <v>2</v>
          </cell>
          <cell r="D263">
            <v>0</v>
          </cell>
          <cell r="E263">
            <v>1</v>
          </cell>
        </row>
        <row r="264">
          <cell r="A264" t="str">
            <v>B01LZ1Z3TP</v>
          </cell>
          <cell r="B264">
            <v>4</v>
          </cell>
          <cell r="C264">
            <v>4</v>
          </cell>
          <cell r="D264">
            <v>0</v>
          </cell>
          <cell r="E264">
            <v>1</v>
          </cell>
        </row>
        <row r="265">
          <cell r="A265" t="str">
            <v>B01LZ8BCKM</v>
          </cell>
          <cell r="B265">
            <v>2</v>
          </cell>
          <cell r="C265">
            <v>2</v>
          </cell>
          <cell r="D265">
            <v>0</v>
          </cell>
          <cell r="E265">
            <v>3</v>
          </cell>
        </row>
        <row r="266">
          <cell r="A266" t="str">
            <v>B01M0D9R8F</v>
          </cell>
          <cell r="B266">
            <v>1</v>
          </cell>
          <cell r="C266">
            <v>1</v>
          </cell>
          <cell r="D266">
            <v>1</v>
          </cell>
          <cell r="E266">
            <v>1</v>
          </cell>
        </row>
        <row r="267">
          <cell r="A267" t="str">
            <v>B01M0D9SKE</v>
          </cell>
          <cell r="B267">
            <v>0</v>
          </cell>
          <cell r="C267">
            <v>0</v>
          </cell>
          <cell r="D267">
            <v>0</v>
          </cell>
          <cell r="E267">
            <v>2</v>
          </cell>
        </row>
        <row r="268">
          <cell r="A268" t="str">
            <v>B01M0ES8Z0</v>
          </cell>
          <cell r="B268">
            <v>1</v>
          </cell>
          <cell r="C268">
            <v>1</v>
          </cell>
          <cell r="D268">
            <v>2</v>
          </cell>
          <cell r="E268">
            <v>1</v>
          </cell>
        </row>
        <row r="269">
          <cell r="A269" t="str">
            <v>B01M0MD17L</v>
          </cell>
          <cell r="B269">
            <v>4</v>
          </cell>
          <cell r="C269">
            <v>4</v>
          </cell>
          <cell r="D269">
            <v>3</v>
          </cell>
          <cell r="E269">
            <v>4</v>
          </cell>
        </row>
        <row r="270">
          <cell r="A270" t="str">
            <v>B01M0MD17O</v>
          </cell>
          <cell r="B270">
            <v>2</v>
          </cell>
          <cell r="C270">
            <v>2</v>
          </cell>
          <cell r="D270">
            <v>2</v>
          </cell>
          <cell r="E270">
            <v>2</v>
          </cell>
        </row>
        <row r="271">
          <cell r="A271" t="str">
            <v>B01M22BQTJ</v>
          </cell>
          <cell r="B271">
            <v>2</v>
          </cell>
          <cell r="C271">
            <v>2</v>
          </cell>
          <cell r="D271">
            <v>0</v>
          </cell>
          <cell r="E271">
            <v>1</v>
          </cell>
        </row>
        <row r="272">
          <cell r="A272" t="str">
            <v>B01M29W17K</v>
          </cell>
          <cell r="B272">
            <v>0</v>
          </cell>
          <cell r="C272">
            <v>0</v>
          </cell>
          <cell r="D272">
            <v>1</v>
          </cell>
          <cell r="E272">
            <v>2</v>
          </cell>
        </row>
        <row r="273">
          <cell r="A273" t="str">
            <v>B01M29W1XF</v>
          </cell>
          <cell r="B273">
            <v>1</v>
          </cell>
          <cell r="C273">
            <v>1</v>
          </cell>
          <cell r="D273">
            <v>0</v>
          </cell>
          <cell r="E273">
            <v>5</v>
          </cell>
        </row>
        <row r="274">
          <cell r="A274" t="str">
            <v>B01M2UY9B7</v>
          </cell>
          <cell r="B274">
            <v>1</v>
          </cell>
          <cell r="C274">
            <v>1</v>
          </cell>
          <cell r="D274">
            <v>0</v>
          </cell>
          <cell r="E274">
            <v>1</v>
          </cell>
        </row>
        <row r="275">
          <cell r="A275" t="str">
            <v>B01M2UYD3I</v>
          </cell>
          <cell r="B275">
            <v>1</v>
          </cell>
          <cell r="C275">
            <v>1</v>
          </cell>
          <cell r="D275">
            <v>1</v>
          </cell>
          <cell r="E275">
            <v>2</v>
          </cell>
        </row>
        <row r="276">
          <cell r="A276" t="str">
            <v>B01M2WKW8D</v>
          </cell>
          <cell r="B276">
            <v>21</v>
          </cell>
          <cell r="C276">
            <v>21</v>
          </cell>
          <cell r="D276">
            <v>40</v>
          </cell>
          <cell r="E276">
            <v>41</v>
          </cell>
        </row>
        <row r="277">
          <cell r="A277" t="str">
            <v>B01M366E1Z</v>
          </cell>
          <cell r="B277">
            <v>3</v>
          </cell>
          <cell r="C277">
            <v>3</v>
          </cell>
          <cell r="D277">
            <v>2</v>
          </cell>
          <cell r="E277">
            <v>1</v>
          </cell>
        </row>
        <row r="278">
          <cell r="A278" t="str">
            <v>B01M366JZA</v>
          </cell>
          <cell r="B278">
            <v>3</v>
          </cell>
          <cell r="C278">
            <v>3</v>
          </cell>
          <cell r="D278">
            <v>7</v>
          </cell>
          <cell r="E278">
            <v>1</v>
          </cell>
        </row>
        <row r="279">
          <cell r="A279" t="str">
            <v>B01M3PLOQL</v>
          </cell>
          <cell r="B279">
            <v>2</v>
          </cell>
          <cell r="C279">
            <v>2</v>
          </cell>
          <cell r="D279">
            <v>2</v>
          </cell>
          <cell r="E279">
            <v>5</v>
          </cell>
        </row>
        <row r="280">
          <cell r="A280" t="str">
            <v>B01M3PY9Y9</v>
          </cell>
          <cell r="B280">
            <v>3</v>
          </cell>
          <cell r="C280">
            <v>3</v>
          </cell>
          <cell r="D280">
            <v>2</v>
          </cell>
          <cell r="E280">
            <v>1</v>
          </cell>
        </row>
        <row r="281">
          <cell r="A281" t="str">
            <v>B01M3PZ1R5</v>
          </cell>
          <cell r="B281">
            <v>0</v>
          </cell>
          <cell r="C281">
            <v>0</v>
          </cell>
          <cell r="D281">
            <v>1</v>
          </cell>
          <cell r="E281">
            <v>1</v>
          </cell>
        </row>
        <row r="282">
          <cell r="A282" t="str">
            <v>B01M3Y0ZDC</v>
          </cell>
          <cell r="B282">
            <v>1</v>
          </cell>
          <cell r="C282">
            <v>1</v>
          </cell>
          <cell r="D282">
            <v>1</v>
          </cell>
          <cell r="E282">
            <v>2</v>
          </cell>
        </row>
        <row r="283">
          <cell r="A283" t="str">
            <v>B01M4OHRH9</v>
          </cell>
          <cell r="B283">
            <v>1</v>
          </cell>
          <cell r="C283">
            <v>1</v>
          </cell>
          <cell r="D283">
            <v>1</v>
          </cell>
          <cell r="E283">
            <v>1</v>
          </cell>
        </row>
        <row r="284">
          <cell r="A284" t="str">
            <v>B01M5B2ISR</v>
          </cell>
          <cell r="B284">
            <v>6</v>
          </cell>
          <cell r="C284">
            <v>6</v>
          </cell>
          <cell r="D284">
            <v>5</v>
          </cell>
          <cell r="E284">
            <v>1</v>
          </cell>
        </row>
        <row r="285">
          <cell r="A285" t="str">
            <v>B01M5IWX76</v>
          </cell>
          <cell r="B285">
            <v>0</v>
          </cell>
          <cell r="C285">
            <v>0</v>
          </cell>
          <cell r="D285">
            <v>2</v>
          </cell>
          <cell r="E285">
            <v>1</v>
          </cell>
        </row>
        <row r="286">
          <cell r="A286" t="str">
            <v>B01M5IXS33</v>
          </cell>
          <cell r="B286">
            <v>0</v>
          </cell>
          <cell r="C286">
            <v>0</v>
          </cell>
          <cell r="D286">
            <v>0</v>
          </cell>
          <cell r="E286">
            <v>1</v>
          </cell>
        </row>
        <row r="287">
          <cell r="A287" t="str">
            <v>B01M63OPA2</v>
          </cell>
          <cell r="B287">
            <v>3</v>
          </cell>
          <cell r="C287">
            <v>3</v>
          </cell>
          <cell r="D287">
            <v>1</v>
          </cell>
          <cell r="E287">
            <v>2</v>
          </cell>
        </row>
        <row r="288">
          <cell r="A288" t="str">
            <v>B01M63PZ3C</v>
          </cell>
          <cell r="B288">
            <v>4</v>
          </cell>
          <cell r="C288">
            <v>4</v>
          </cell>
          <cell r="D288">
            <v>3</v>
          </cell>
          <cell r="E288">
            <v>1</v>
          </cell>
        </row>
        <row r="289">
          <cell r="A289" t="str">
            <v>B01M63RTZE</v>
          </cell>
          <cell r="B289">
            <v>9</v>
          </cell>
          <cell r="C289">
            <v>9</v>
          </cell>
          <cell r="D289">
            <v>7</v>
          </cell>
          <cell r="E289">
            <v>4</v>
          </cell>
        </row>
        <row r="290">
          <cell r="A290" t="str">
            <v>B01M66LNMA</v>
          </cell>
          <cell r="B290">
            <v>2</v>
          </cell>
          <cell r="C290">
            <v>2</v>
          </cell>
          <cell r="D290">
            <v>1</v>
          </cell>
          <cell r="E290">
            <v>1</v>
          </cell>
        </row>
        <row r="291">
          <cell r="A291" t="str">
            <v>B01M69CL5T</v>
          </cell>
          <cell r="B291">
            <v>0</v>
          </cell>
          <cell r="C291">
            <v>0</v>
          </cell>
          <cell r="D291">
            <v>1</v>
          </cell>
          <cell r="E291">
            <v>2</v>
          </cell>
        </row>
        <row r="292">
          <cell r="A292" t="str">
            <v>B01M6CMXFJ</v>
          </cell>
          <cell r="B292">
            <v>7</v>
          </cell>
          <cell r="C292">
            <v>7</v>
          </cell>
          <cell r="D292">
            <v>1</v>
          </cell>
          <cell r="E292">
            <v>3</v>
          </cell>
        </row>
        <row r="293">
          <cell r="A293" t="str">
            <v>B01M6Z8GFX</v>
          </cell>
          <cell r="B293">
            <v>2</v>
          </cell>
          <cell r="C293">
            <v>2</v>
          </cell>
          <cell r="D293">
            <v>8</v>
          </cell>
          <cell r="E293">
            <v>7</v>
          </cell>
        </row>
        <row r="294">
          <cell r="A294" t="str">
            <v>B01M7P6REV</v>
          </cell>
          <cell r="B294">
            <v>2</v>
          </cell>
          <cell r="C294">
            <v>2</v>
          </cell>
          <cell r="D294">
            <v>2</v>
          </cell>
          <cell r="E294">
            <v>2</v>
          </cell>
        </row>
        <row r="295">
          <cell r="A295" t="str">
            <v>B01M7P70CS</v>
          </cell>
          <cell r="B295">
            <v>5</v>
          </cell>
          <cell r="C295">
            <v>5</v>
          </cell>
          <cell r="D295">
            <v>4</v>
          </cell>
          <cell r="E295">
            <v>11</v>
          </cell>
        </row>
        <row r="296">
          <cell r="A296" t="str">
            <v>B01M7PPHAN</v>
          </cell>
          <cell r="B296">
            <v>4</v>
          </cell>
          <cell r="C296">
            <v>4</v>
          </cell>
          <cell r="D296">
            <v>3</v>
          </cell>
          <cell r="E296">
            <v>6</v>
          </cell>
        </row>
        <row r="297">
          <cell r="A297" t="str">
            <v>B01M8KQKBA</v>
          </cell>
          <cell r="B297">
            <v>4</v>
          </cell>
          <cell r="C297">
            <v>4</v>
          </cell>
          <cell r="D297">
            <v>2</v>
          </cell>
          <cell r="E297">
            <v>6</v>
          </cell>
        </row>
        <row r="298">
          <cell r="A298" t="str">
            <v>B01M8NN6DC</v>
          </cell>
          <cell r="B298">
            <v>2</v>
          </cell>
          <cell r="C298">
            <v>2</v>
          </cell>
          <cell r="D298">
            <v>2</v>
          </cell>
          <cell r="E298">
            <v>2</v>
          </cell>
        </row>
        <row r="299">
          <cell r="A299" t="str">
            <v>B01M9AOWZ2</v>
          </cell>
          <cell r="B299">
            <v>6</v>
          </cell>
          <cell r="C299">
            <v>6</v>
          </cell>
          <cell r="D299">
            <v>2</v>
          </cell>
          <cell r="E299">
            <v>2</v>
          </cell>
        </row>
        <row r="300">
          <cell r="A300" t="str">
            <v>B01M9G5R04</v>
          </cell>
          <cell r="B300">
            <v>0</v>
          </cell>
          <cell r="C300">
            <v>0</v>
          </cell>
          <cell r="D300">
            <v>0</v>
          </cell>
          <cell r="E300">
            <v>1</v>
          </cell>
        </row>
        <row r="301">
          <cell r="A301" t="str">
            <v>B01MA3UEU3</v>
          </cell>
          <cell r="B301">
            <v>1</v>
          </cell>
          <cell r="C301">
            <v>1</v>
          </cell>
          <cell r="D301">
            <v>1</v>
          </cell>
          <cell r="E301">
            <v>1</v>
          </cell>
        </row>
        <row r="302">
          <cell r="A302" t="str">
            <v>B01MA5X2Y4</v>
          </cell>
          <cell r="B302">
            <v>12</v>
          </cell>
          <cell r="C302">
            <v>12</v>
          </cell>
          <cell r="D302">
            <v>6</v>
          </cell>
          <cell r="E302">
            <v>10</v>
          </cell>
        </row>
        <row r="303">
          <cell r="A303" t="str">
            <v>B01MCRDA4D</v>
          </cell>
          <cell r="B303">
            <v>1</v>
          </cell>
          <cell r="C303">
            <v>1</v>
          </cell>
          <cell r="D303">
            <v>0</v>
          </cell>
          <cell r="E303">
            <v>1</v>
          </cell>
        </row>
        <row r="304">
          <cell r="A304" t="str">
            <v>B01MCTLBRC</v>
          </cell>
          <cell r="B304">
            <v>1</v>
          </cell>
          <cell r="C304">
            <v>1</v>
          </cell>
          <cell r="D304">
            <v>1</v>
          </cell>
          <cell r="E304">
            <v>4</v>
          </cell>
        </row>
        <row r="305">
          <cell r="A305" t="str">
            <v>B01MCYXYTX</v>
          </cell>
          <cell r="B305">
            <v>3</v>
          </cell>
          <cell r="C305">
            <v>3</v>
          </cell>
          <cell r="D305">
            <v>0</v>
          </cell>
          <cell r="E305">
            <v>1</v>
          </cell>
        </row>
        <row r="306">
          <cell r="A306" t="str">
            <v>B01MCYYCOC</v>
          </cell>
          <cell r="B306">
            <v>2</v>
          </cell>
          <cell r="C306">
            <v>2</v>
          </cell>
          <cell r="D306">
            <v>2</v>
          </cell>
          <cell r="E306">
            <v>1</v>
          </cell>
        </row>
        <row r="307">
          <cell r="A307" t="str">
            <v>B01MDUUIF8</v>
          </cell>
          <cell r="B307">
            <v>4</v>
          </cell>
          <cell r="C307">
            <v>4</v>
          </cell>
          <cell r="D307">
            <v>2</v>
          </cell>
          <cell r="E307">
            <v>1</v>
          </cell>
        </row>
        <row r="308">
          <cell r="A308" t="str">
            <v>B01MECQ070</v>
          </cell>
          <cell r="B308">
            <v>8</v>
          </cell>
          <cell r="C308">
            <v>8</v>
          </cell>
          <cell r="D308">
            <v>2</v>
          </cell>
          <cell r="E308">
            <v>9</v>
          </cell>
        </row>
        <row r="309">
          <cell r="A309" t="str">
            <v>B01MF97PBG</v>
          </cell>
          <cell r="B309">
            <v>27</v>
          </cell>
          <cell r="C309">
            <v>27</v>
          </cell>
          <cell r="D309">
            <v>19</v>
          </cell>
          <cell r="E309">
            <v>13</v>
          </cell>
        </row>
        <row r="310">
          <cell r="A310" t="str">
            <v>B01MF9PTOL</v>
          </cell>
          <cell r="B310">
            <v>11</v>
          </cell>
          <cell r="C310">
            <v>11</v>
          </cell>
          <cell r="D310">
            <v>2</v>
          </cell>
          <cell r="E310">
            <v>1</v>
          </cell>
        </row>
        <row r="311">
          <cell r="A311" t="str">
            <v>B01MFA53BD</v>
          </cell>
          <cell r="B311">
            <v>10</v>
          </cell>
          <cell r="C311">
            <v>10</v>
          </cell>
          <cell r="D311">
            <v>10</v>
          </cell>
          <cell r="E311">
            <v>13</v>
          </cell>
        </row>
        <row r="312">
          <cell r="A312" t="str">
            <v>B01MG8TRFZ</v>
          </cell>
          <cell r="B312">
            <v>3</v>
          </cell>
          <cell r="C312">
            <v>3</v>
          </cell>
          <cell r="D312">
            <v>2</v>
          </cell>
          <cell r="E312">
            <v>2</v>
          </cell>
        </row>
        <row r="313">
          <cell r="A313" t="str">
            <v>B01MPXO3HC</v>
          </cell>
          <cell r="B313">
            <v>3</v>
          </cell>
          <cell r="C313">
            <v>3</v>
          </cell>
          <cell r="D313">
            <v>2</v>
          </cell>
          <cell r="E313">
            <v>1</v>
          </cell>
        </row>
        <row r="314">
          <cell r="A314" t="str">
            <v>B01MQDDSUB</v>
          </cell>
          <cell r="B314">
            <v>24</v>
          </cell>
          <cell r="C314">
            <v>24</v>
          </cell>
          <cell r="D314">
            <v>24</v>
          </cell>
          <cell r="E314">
            <v>28</v>
          </cell>
        </row>
        <row r="315">
          <cell r="A315" t="str">
            <v>B01MR0QBC4</v>
          </cell>
          <cell r="B315">
            <v>2</v>
          </cell>
          <cell r="C315">
            <v>2</v>
          </cell>
          <cell r="D315">
            <v>2</v>
          </cell>
          <cell r="E315">
            <v>7</v>
          </cell>
        </row>
        <row r="316">
          <cell r="A316" t="str">
            <v>B01MR2SNCF</v>
          </cell>
          <cell r="B316">
            <v>3</v>
          </cell>
          <cell r="C316">
            <v>3</v>
          </cell>
          <cell r="D316">
            <v>0</v>
          </cell>
          <cell r="E316">
            <v>1</v>
          </cell>
        </row>
        <row r="317">
          <cell r="A317" t="str">
            <v>B01MRFG4GM</v>
          </cell>
          <cell r="B317">
            <v>8</v>
          </cell>
          <cell r="C317">
            <v>8</v>
          </cell>
          <cell r="D317">
            <v>7</v>
          </cell>
          <cell r="E317">
            <v>10</v>
          </cell>
        </row>
        <row r="318">
          <cell r="A318" t="str">
            <v>B01MS4OP3B</v>
          </cell>
          <cell r="B318">
            <v>0</v>
          </cell>
          <cell r="C318">
            <v>0</v>
          </cell>
          <cell r="D318">
            <v>0</v>
          </cell>
          <cell r="E318">
            <v>1</v>
          </cell>
        </row>
        <row r="319">
          <cell r="A319" t="str">
            <v>B01MS5K1L7</v>
          </cell>
          <cell r="B319">
            <v>1</v>
          </cell>
          <cell r="C319">
            <v>1</v>
          </cell>
          <cell r="D319">
            <v>1</v>
          </cell>
          <cell r="E319">
            <v>2</v>
          </cell>
        </row>
        <row r="320">
          <cell r="A320" t="str">
            <v>B01MS6QYZ3</v>
          </cell>
          <cell r="B320">
            <v>1</v>
          </cell>
          <cell r="C320">
            <v>1</v>
          </cell>
          <cell r="D320">
            <v>1</v>
          </cell>
          <cell r="E320">
            <v>1</v>
          </cell>
        </row>
        <row r="321">
          <cell r="A321" t="str">
            <v>B01MSJPEBR</v>
          </cell>
          <cell r="B321">
            <v>2</v>
          </cell>
          <cell r="C321">
            <v>2</v>
          </cell>
          <cell r="D321">
            <v>0</v>
          </cell>
          <cell r="E321">
            <v>1</v>
          </cell>
        </row>
        <row r="322">
          <cell r="A322" t="str">
            <v>B01MT8EESO</v>
          </cell>
          <cell r="B322">
            <v>1</v>
          </cell>
          <cell r="C322">
            <v>1</v>
          </cell>
          <cell r="D322">
            <v>0</v>
          </cell>
          <cell r="E322">
            <v>1</v>
          </cell>
        </row>
        <row r="323">
          <cell r="A323" t="str">
            <v>B01MTJWG2A</v>
          </cell>
          <cell r="B323">
            <v>1</v>
          </cell>
          <cell r="C323">
            <v>1</v>
          </cell>
          <cell r="D323">
            <v>2</v>
          </cell>
          <cell r="E323">
            <v>1</v>
          </cell>
        </row>
        <row r="324">
          <cell r="A324" t="str">
            <v>B01MTTW6NH</v>
          </cell>
          <cell r="B324">
            <v>1</v>
          </cell>
          <cell r="C324">
            <v>1</v>
          </cell>
          <cell r="D324">
            <v>1</v>
          </cell>
          <cell r="E324">
            <v>1</v>
          </cell>
        </row>
        <row r="325">
          <cell r="A325" t="str">
            <v>B01MU8T1OI</v>
          </cell>
          <cell r="B325">
            <v>2</v>
          </cell>
          <cell r="C325">
            <v>2</v>
          </cell>
          <cell r="D325">
            <v>3</v>
          </cell>
          <cell r="E325">
            <v>3</v>
          </cell>
        </row>
        <row r="326">
          <cell r="A326" t="str">
            <v>B01MU9ZY40</v>
          </cell>
          <cell r="B326">
            <v>1</v>
          </cell>
          <cell r="C326">
            <v>1</v>
          </cell>
          <cell r="D326">
            <v>3</v>
          </cell>
          <cell r="E326">
            <v>3</v>
          </cell>
        </row>
        <row r="327">
          <cell r="A327" t="str">
            <v>B01MXIU4BF</v>
          </cell>
          <cell r="B327">
            <v>3</v>
          </cell>
          <cell r="C327">
            <v>3</v>
          </cell>
          <cell r="D327">
            <v>1</v>
          </cell>
          <cell r="E327">
            <v>1</v>
          </cell>
        </row>
        <row r="328">
          <cell r="A328" t="str">
            <v>B01MY7KTQZ</v>
          </cell>
          <cell r="B328">
            <v>2</v>
          </cell>
          <cell r="C328">
            <v>2</v>
          </cell>
          <cell r="D328">
            <v>1</v>
          </cell>
          <cell r="E328">
            <v>1</v>
          </cell>
        </row>
        <row r="329">
          <cell r="A329" t="str">
            <v>B01MY7KVJY</v>
          </cell>
          <cell r="B329">
            <v>2</v>
          </cell>
          <cell r="C329">
            <v>2</v>
          </cell>
          <cell r="D329">
            <v>0</v>
          </cell>
          <cell r="E329">
            <v>1</v>
          </cell>
        </row>
        <row r="330">
          <cell r="A330" t="str">
            <v>B01MY7KX6S</v>
          </cell>
          <cell r="B330">
            <v>1</v>
          </cell>
          <cell r="C330">
            <v>1</v>
          </cell>
          <cell r="D330">
            <v>1</v>
          </cell>
          <cell r="E330">
            <v>1</v>
          </cell>
        </row>
        <row r="331">
          <cell r="A331" t="str">
            <v>B01MYH3XG5</v>
          </cell>
          <cell r="B331">
            <v>0</v>
          </cell>
          <cell r="C331">
            <v>0</v>
          </cell>
          <cell r="D331">
            <v>1</v>
          </cell>
          <cell r="E331">
            <v>1</v>
          </cell>
        </row>
        <row r="332">
          <cell r="A332" t="str">
            <v>B01MZ4I332</v>
          </cell>
          <cell r="B332">
            <v>2</v>
          </cell>
          <cell r="C332">
            <v>2</v>
          </cell>
          <cell r="D332">
            <v>1</v>
          </cell>
          <cell r="E332">
            <v>1</v>
          </cell>
        </row>
        <row r="333">
          <cell r="A333" t="str">
            <v>B01MZ944E4</v>
          </cell>
          <cell r="B333">
            <v>0</v>
          </cell>
          <cell r="C333">
            <v>0</v>
          </cell>
          <cell r="D333">
            <v>1</v>
          </cell>
          <cell r="E333">
            <v>1</v>
          </cell>
        </row>
        <row r="334">
          <cell r="A334" t="str">
            <v>B01N01UI76</v>
          </cell>
          <cell r="B334">
            <v>0</v>
          </cell>
          <cell r="C334">
            <v>0</v>
          </cell>
          <cell r="D334">
            <v>1</v>
          </cell>
          <cell r="E334">
            <v>3</v>
          </cell>
        </row>
        <row r="335">
          <cell r="A335" t="str">
            <v>B01N05XVJ7</v>
          </cell>
          <cell r="B335">
            <v>0</v>
          </cell>
          <cell r="C335">
            <v>0</v>
          </cell>
          <cell r="D335">
            <v>2</v>
          </cell>
          <cell r="E335">
            <v>5</v>
          </cell>
        </row>
        <row r="336">
          <cell r="A336" t="str">
            <v>B01N0X4A6O</v>
          </cell>
          <cell r="B336">
            <v>1</v>
          </cell>
          <cell r="C336">
            <v>1</v>
          </cell>
          <cell r="D336">
            <v>1</v>
          </cell>
          <cell r="E336">
            <v>2</v>
          </cell>
        </row>
        <row r="337">
          <cell r="A337" t="str">
            <v>B01N3OVJCL</v>
          </cell>
          <cell r="B337">
            <v>3</v>
          </cell>
          <cell r="C337">
            <v>3</v>
          </cell>
          <cell r="D337">
            <v>5</v>
          </cell>
          <cell r="E337">
            <v>2</v>
          </cell>
        </row>
        <row r="338">
          <cell r="A338" t="str">
            <v>B01N3PMV0O</v>
          </cell>
          <cell r="B338">
            <v>2</v>
          </cell>
          <cell r="C338">
            <v>2</v>
          </cell>
          <cell r="D338">
            <v>0</v>
          </cell>
          <cell r="E338">
            <v>2</v>
          </cell>
        </row>
        <row r="339">
          <cell r="A339" t="str">
            <v>B01N3S4VXV</v>
          </cell>
          <cell r="B339">
            <v>2</v>
          </cell>
          <cell r="C339">
            <v>2</v>
          </cell>
          <cell r="D339">
            <v>0</v>
          </cell>
          <cell r="E339">
            <v>4</v>
          </cell>
        </row>
        <row r="340">
          <cell r="A340" t="str">
            <v>B01N4M5SU1</v>
          </cell>
          <cell r="B340">
            <v>5</v>
          </cell>
          <cell r="C340">
            <v>5</v>
          </cell>
          <cell r="D340">
            <v>5</v>
          </cell>
          <cell r="E340">
            <v>1</v>
          </cell>
        </row>
        <row r="341">
          <cell r="A341" t="str">
            <v>B01N58NBSP</v>
          </cell>
          <cell r="B341">
            <v>2</v>
          </cell>
          <cell r="C341">
            <v>2</v>
          </cell>
          <cell r="D341">
            <v>1</v>
          </cell>
          <cell r="E341">
            <v>1</v>
          </cell>
        </row>
        <row r="342">
          <cell r="A342" t="str">
            <v>B01N6LKJIY</v>
          </cell>
          <cell r="B342">
            <v>2</v>
          </cell>
          <cell r="C342">
            <v>2</v>
          </cell>
          <cell r="D342">
            <v>1</v>
          </cell>
          <cell r="E342">
            <v>2</v>
          </cell>
        </row>
        <row r="343">
          <cell r="A343" t="str">
            <v>B01N6P009T</v>
          </cell>
          <cell r="B343">
            <v>3</v>
          </cell>
          <cell r="C343">
            <v>3</v>
          </cell>
          <cell r="D343">
            <v>2</v>
          </cell>
          <cell r="E343">
            <v>4</v>
          </cell>
        </row>
        <row r="344">
          <cell r="A344" t="str">
            <v>B01N8P3P19</v>
          </cell>
          <cell r="B344">
            <v>2</v>
          </cell>
          <cell r="C344">
            <v>2</v>
          </cell>
          <cell r="D344">
            <v>1</v>
          </cell>
          <cell r="E344">
            <v>1</v>
          </cell>
        </row>
        <row r="345">
          <cell r="A345" t="str">
            <v>B01N8XD46Q</v>
          </cell>
          <cell r="B345">
            <v>4</v>
          </cell>
          <cell r="C345">
            <v>4</v>
          </cell>
          <cell r="D345">
            <v>2</v>
          </cell>
          <cell r="E345">
            <v>1</v>
          </cell>
        </row>
        <row r="346">
          <cell r="A346" t="str">
            <v>B01N8XQPF6</v>
          </cell>
          <cell r="B346">
            <v>1</v>
          </cell>
          <cell r="C346">
            <v>1</v>
          </cell>
          <cell r="D346">
            <v>0</v>
          </cell>
          <cell r="E346">
            <v>3</v>
          </cell>
        </row>
        <row r="347">
          <cell r="A347" t="str">
            <v>B06VVT45TS</v>
          </cell>
          <cell r="B347">
            <v>676</v>
          </cell>
          <cell r="C347">
            <v>676</v>
          </cell>
          <cell r="D347">
            <v>689</v>
          </cell>
          <cell r="E347">
            <v>970</v>
          </cell>
        </row>
        <row r="348">
          <cell r="A348" t="str">
            <v>B06W2MGY1F</v>
          </cell>
          <cell r="B348">
            <v>0</v>
          </cell>
          <cell r="C348">
            <v>0</v>
          </cell>
          <cell r="D348">
            <v>1</v>
          </cell>
          <cell r="E348">
            <v>1</v>
          </cell>
        </row>
        <row r="349">
          <cell r="A349" t="str">
            <v>B06W2PGTD7</v>
          </cell>
          <cell r="B349">
            <v>5</v>
          </cell>
          <cell r="C349">
            <v>5</v>
          </cell>
          <cell r="D349">
            <v>2</v>
          </cell>
          <cell r="E349">
            <v>6</v>
          </cell>
        </row>
        <row r="350">
          <cell r="A350" t="str">
            <v>B06W57JDKH</v>
          </cell>
          <cell r="B350">
            <v>1</v>
          </cell>
          <cell r="C350">
            <v>1</v>
          </cell>
          <cell r="D350">
            <v>0</v>
          </cell>
          <cell r="E350">
            <v>1</v>
          </cell>
        </row>
        <row r="351">
          <cell r="A351" t="str">
            <v>B06W5D2991</v>
          </cell>
          <cell r="B351">
            <v>1</v>
          </cell>
          <cell r="C351">
            <v>1</v>
          </cell>
          <cell r="D351">
            <v>4</v>
          </cell>
          <cell r="E351">
            <v>2</v>
          </cell>
        </row>
        <row r="352">
          <cell r="A352" t="str">
            <v>B06WD5WS19</v>
          </cell>
          <cell r="B352">
            <v>1</v>
          </cell>
          <cell r="C352">
            <v>1</v>
          </cell>
          <cell r="D352">
            <v>0</v>
          </cell>
          <cell r="E352">
            <v>1</v>
          </cell>
        </row>
        <row r="353">
          <cell r="A353" t="str">
            <v>B06WPBGWT1</v>
          </cell>
          <cell r="B353">
            <v>0</v>
          </cell>
          <cell r="C353">
            <v>0</v>
          </cell>
          <cell r="D353">
            <v>1</v>
          </cell>
          <cell r="E353">
            <v>3</v>
          </cell>
        </row>
        <row r="354">
          <cell r="A354" t="str">
            <v>B06X6LTGGL</v>
          </cell>
          <cell r="B354">
            <v>8</v>
          </cell>
          <cell r="C354">
            <v>8</v>
          </cell>
          <cell r="D354">
            <v>6</v>
          </cell>
          <cell r="E354">
            <v>13</v>
          </cell>
        </row>
        <row r="355">
          <cell r="A355" t="str">
            <v>B06XFRG6PZ</v>
          </cell>
          <cell r="B355">
            <v>6</v>
          </cell>
          <cell r="C355">
            <v>6</v>
          </cell>
          <cell r="D355">
            <v>4</v>
          </cell>
          <cell r="E355">
            <v>3</v>
          </cell>
        </row>
        <row r="356">
          <cell r="A356" t="str">
            <v>B06XFS7QB2</v>
          </cell>
          <cell r="B356">
            <v>0</v>
          </cell>
          <cell r="C356">
            <v>0</v>
          </cell>
          <cell r="D356">
            <v>1</v>
          </cell>
          <cell r="E356">
            <v>1</v>
          </cell>
        </row>
        <row r="357">
          <cell r="A357" t="str">
            <v>B06XSFJG3Z</v>
          </cell>
          <cell r="B357">
            <v>1</v>
          </cell>
          <cell r="C357">
            <v>1</v>
          </cell>
          <cell r="D357">
            <v>0</v>
          </cell>
          <cell r="E357">
            <v>1</v>
          </cell>
        </row>
        <row r="358">
          <cell r="A358" t="str">
            <v>B06XSHBCWZ</v>
          </cell>
          <cell r="B358">
            <v>3</v>
          </cell>
          <cell r="C358">
            <v>3</v>
          </cell>
          <cell r="D358">
            <v>3</v>
          </cell>
          <cell r="E358">
            <v>2</v>
          </cell>
        </row>
        <row r="359">
          <cell r="A359" t="str">
            <v>B06XSNGL26</v>
          </cell>
          <cell r="B359">
            <v>1</v>
          </cell>
          <cell r="C359">
            <v>1</v>
          </cell>
          <cell r="D359">
            <v>0</v>
          </cell>
          <cell r="E359">
            <v>1</v>
          </cell>
        </row>
        <row r="360">
          <cell r="A360" t="str">
            <v>B06XSNJZ8L</v>
          </cell>
          <cell r="B360">
            <v>1</v>
          </cell>
          <cell r="C360">
            <v>1</v>
          </cell>
          <cell r="D360">
            <v>0</v>
          </cell>
          <cell r="E360">
            <v>1</v>
          </cell>
        </row>
        <row r="361">
          <cell r="A361" t="str">
            <v>B06XSQCDV5</v>
          </cell>
          <cell r="B361">
            <v>0</v>
          </cell>
          <cell r="C361">
            <v>0</v>
          </cell>
          <cell r="D361">
            <v>1</v>
          </cell>
          <cell r="E361">
            <v>1</v>
          </cell>
        </row>
        <row r="362">
          <cell r="A362" t="str">
            <v>B06XSSG9RZ</v>
          </cell>
          <cell r="B362">
            <v>0</v>
          </cell>
          <cell r="C362">
            <v>0</v>
          </cell>
          <cell r="D362">
            <v>0</v>
          </cell>
          <cell r="E362">
            <v>1</v>
          </cell>
        </row>
        <row r="363">
          <cell r="A363" t="str">
            <v>B06XSSJB6H</v>
          </cell>
          <cell r="B363">
            <v>0</v>
          </cell>
          <cell r="C363">
            <v>0</v>
          </cell>
          <cell r="D363">
            <v>2</v>
          </cell>
          <cell r="E363">
            <v>1</v>
          </cell>
        </row>
        <row r="364">
          <cell r="A364" t="str">
            <v>B06XSZCYJ3</v>
          </cell>
          <cell r="B364">
            <v>0</v>
          </cell>
          <cell r="C364">
            <v>0</v>
          </cell>
          <cell r="D364">
            <v>1</v>
          </cell>
          <cell r="E364">
            <v>1</v>
          </cell>
        </row>
        <row r="365">
          <cell r="A365" t="str">
            <v>B06XSZDDYQ</v>
          </cell>
          <cell r="B365">
            <v>0</v>
          </cell>
          <cell r="C365">
            <v>0</v>
          </cell>
          <cell r="D365">
            <v>0</v>
          </cell>
          <cell r="E365">
            <v>1</v>
          </cell>
        </row>
        <row r="366">
          <cell r="A366" t="str">
            <v>B06XWRSNMH</v>
          </cell>
          <cell r="B366">
            <v>82</v>
          </cell>
          <cell r="C366">
            <v>82</v>
          </cell>
          <cell r="D366">
            <v>62</v>
          </cell>
          <cell r="E366">
            <v>98</v>
          </cell>
        </row>
        <row r="367">
          <cell r="A367" t="str">
            <v>B06XY63NPZ</v>
          </cell>
          <cell r="B367">
            <v>3</v>
          </cell>
          <cell r="C367">
            <v>3</v>
          </cell>
          <cell r="D367">
            <v>0</v>
          </cell>
          <cell r="E367">
            <v>1</v>
          </cell>
        </row>
        <row r="368">
          <cell r="A368" t="str">
            <v>B06XY9HVBV</v>
          </cell>
          <cell r="B368">
            <v>2</v>
          </cell>
          <cell r="C368">
            <v>2</v>
          </cell>
          <cell r="D368">
            <v>2</v>
          </cell>
          <cell r="E368">
            <v>1</v>
          </cell>
        </row>
        <row r="369">
          <cell r="A369" t="str">
            <v>B06XYHCQ5T</v>
          </cell>
          <cell r="B369">
            <v>10</v>
          </cell>
          <cell r="C369">
            <v>10</v>
          </cell>
          <cell r="D369">
            <v>4</v>
          </cell>
          <cell r="E369">
            <v>5</v>
          </cell>
        </row>
        <row r="370">
          <cell r="A370" t="str">
            <v>B06XYLBKBR</v>
          </cell>
          <cell r="B370">
            <v>1</v>
          </cell>
          <cell r="C370">
            <v>1</v>
          </cell>
          <cell r="D370">
            <v>1</v>
          </cell>
          <cell r="E370">
            <v>1</v>
          </cell>
        </row>
        <row r="371">
          <cell r="A371" t="str">
            <v>B06XYLNQ1F</v>
          </cell>
          <cell r="B371">
            <v>0</v>
          </cell>
          <cell r="C371">
            <v>0</v>
          </cell>
          <cell r="D371">
            <v>1</v>
          </cell>
          <cell r="E371">
            <v>1</v>
          </cell>
        </row>
        <row r="372">
          <cell r="A372" t="str">
            <v>B06XYMP9HX</v>
          </cell>
          <cell r="B372">
            <v>2</v>
          </cell>
          <cell r="C372">
            <v>2</v>
          </cell>
          <cell r="D372">
            <v>1</v>
          </cell>
          <cell r="E372">
            <v>1</v>
          </cell>
        </row>
        <row r="373">
          <cell r="A373" t="str">
            <v>B06ZXRRTX2</v>
          </cell>
          <cell r="B373">
            <v>1</v>
          </cell>
          <cell r="C373">
            <v>1</v>
          </cell>
          <cell r="D373">
            <v>3</v>
          </cell>
          <cell r="E373">
            <v>2</v>
          </cell>
        </row>
        <row r="374">
          <cell r="A374" t="str">
            <v>B06ZXXQDY3</v>
          </cell>
          <cell r="B374">
            <v>1</v>
          </cell>
          <cell r="C374">
            <v>1</v>
          </cell>
          <cell r="D374">
            <v>1</v>
          </cell>
          <cell r="E374">
            <v>3</v>
          </cell>
        </row>
        <row r="375">
          <cell r="A375" t="str">
            <v>B06ZY75RWB</v>
          </cell>
          <cell r="B375">
            <v>0</v>
          </cell>
          <cell r="C375">
            <v>0</v>
          </cell>
          <cell r="D375">
            <v>0</v>
          </cell>
          <cell r="E375">
            <v>1</v>
          </cell>
        </row>
        <row r="376">
          <cell r="A376" t="str">
            <v>B06ZYW3BC1</v>
          </cell>
          <cell r="B376">
            <v>18</v>
          </cell>
          <cell r="C376">
            <v>18</v>
          </cell>
          <cell r="D376">
            <v>15</v>
          </cell>
          <cell r="E376">
            <v>18</v>
          </cell>
        </row>
        <row r="377">
          <cell r="A377" t="str">
            <v>B06ZYX6MBT</v>
          </cell>
          <cell r="B377">
            <v>1</v>
          </cell>
          <cell r="C377">
            <v>1</v>
          </cell>
          <cell r="D377">
            <v>0</v>
          </cell>
          <cell r="E377">
            <v>3</v>
          </cell>
        </row>
        <row r="378">
          <cell r="A378" t="str">
            <v>B06ZZBQM3B</v>
          </cell>
          <cell r="B378">
            <v>1</v>
          </cell>
          <cell r="C378">
            <v>1</v>
          </cell>
          <cell r="D378">
            <v>3</v>
          </cell>
          <cell r="E378">
            <v>2</v>
          </cell>
        </row>
        <row r="379">
          <cell r="A379" t="str">
            <v>B06ZZG68SC</v>
          </cell>
          <cell r="B379">
            <v>15</v>
          </cell>
          <cell r="C379">
            <v>15</v>
          </cell>
          <cell r="D379">
            <v>17</v>
          </cell>
          <cell r="E379">
            <v>15</v>
          </cell>
        </row>
        <row r="380">
          <cell r="A380" t="str">
            <v>B06ZZN8QHJ</v>
          </cell>
          <cell r="B380">
            <v>0</v>
          </cell>
          <cell r="C380">
            <v>0</v>
          </cell>
          <cell r="D380">
            <v>1</v>
          </cell>
          <cell r="E380">
            <v>1</v>
          </cell>
        </row>
        <row r="381">
          <cell r="A381" t="str">
            <v>B07115MLY8</v>
          </cell>
          <cell r="B381">
            <v>0</v>
          </cell>
          <cell r="C381">
            <v>0</v>
          </cell>
          <cell r="D381">
            <v>1</v>
          </cell>
          <cell r="E381">
            <v>1</v>
          </cell>
        </row>
        <row r="382">
          <cell r="A382" t="str">
            <v>B07116N1LG</v>
          </cell>
          <cell r="B382">
            <v>0</v>
          </cell>
          <cell r="C382">
            <v>0</v>
          </cell>
          <cell r="D382">
            <v>0</v>
          </cell>
          <cell r="E382">
            <v>1</v>
          </cell>
        </row>
        <row r="383">
          <cell r="A383" t="str">
            <v>B07117Q43M</v>
          </cell>
          <cell r="B383">
            <v>1</v>
          </cell>
          <cell r="C383">
            <v>1</v>
          </cell>
          <cell r="D383">
            <v>0</v>
          </cell>
          <cell r="E383">
            <v>1</v>
          </cell>
        </row>
        <row r="384">
          <cell r="A384" t="str">
            <v>B0716JJZFV</v>
          </cell>
          <cell r="B384">
            <v>2</v>
          </cell>
          <cell r="C384">
            <v>2</v>
          </cell>
          <cell r="D384">
            <v>3</v>
          </cell>
          <cell r="E384">
            <v>2</v>
          </cell>
        </row>
        <row r="385">
          <cell r="A385" t="str">
            <v>B0717777H3</v>
          </cell>
          <cell r="B385">
            <v>8</v>
          </cell>
          <cell r="C385">
            <v>8</v>
          </cell>
          <cell r="D385">
            <v>5</v>
          </cell>
          <cell r="E385">
            <v>3</v>
          </cell>
        </row>
        <row r="386">
          <cell r="A386" t="str">
            <v>B071CDDRHX</v>
          </cell>
          <cell r="B386">
            <v>8</v>
          </cell>
          <cell r="C386">
            <v>8</v>
          </cell>
          <cell r="D386">
            <v>11</v>
          </cell>
          <cell r="E386">
            <v>6</v>
          </cell>
        </row>
        <row r="387">
          <cell r="A387" t="str">
            <v>B071CF5CXC</v>
          </cell>
          <cell r="B387">
            <v>0</v>
          </cell>
          <cell r="C387">
            <v>0</v>
          </cell>
          <cell r="D387">
            <v>3</v>
          </cell>
          <cell r="E387">
            <v>2</v>
          </cell>
        </row>
        <row r="388">
          <cell r="A388" t="str">
            <v>B071CTW4K6</v>
          </cell>
          <cell r="B388">
            <v>2</v>
          </cell>
          <cell r="C388">
            <v>2</v>
          </cell>
          <cell r="D388">
            <v>0</v>
          </cell>
          <cell r="E388">
            <v>1</v>
          </cell>
        </row>
        <row r="389">
          <cell r="A389" t="str">
            <v>B071CVTX5C</v>
          </cell>
          <cell r="B389">
            <v>0</v>
          </cell>
          <cell r="C389">
            <v>0</v>
          </cell>
          <cell r="D389">
            <v>3</v>
          </cell>
          <cell r="E389">
            <v>4</v>
          </cell>
        </row>
        <row r="390">
          <cell r="A390" t="str">
            <v>B071D5BVVF</v>
          </cell>
          <cell r="B390">
            <v>0</v>
          </cell>
          <cell r="C390">
            <v>0</v>
          </cell>
          <cell r="D390">
            <v>1</v>
          </cell>
          <cell r="E390">
            <v>2</v>
          </cell>
        </row>
        <row r="391">
          <cell r="A391" t="str">
            <v>B071DDXBNN</v>
          </cell>
          <cell r="B391">
            <v>3</v>
          </cell>
          <cell r="C391">
            <v>3</v>
          </cell>
          <cell r="D391">
            <v>0</v>
          </cell>
          <cell r="E391">
            <v>1</v>
          </cell>
        </row>
        <row r="392">
          <cell r="A392" t="str">
            <v>B071DFVNKL</v>
          </cell>
          <cell r="B392">
            <v>1</v>
          </cell>
          <cell r="C392">
            <v>1</v>
          </cell>
          <cell r="D392">
            <v>0</v>
          </cell>
          <cell r="E392">
            <v>2</v>
          </cell>
        </row>
        <row r="393">
          <cell r="A393" t="str">
            <v>B071G5PW8X</v>
          </cell>
          <cell r="B393">
            <v>2</v>
          </cell>
          <cell r="C393">
            <v>2</v>
          </cell>
          <cell r="D393">
            <v>7</v>
          </cell>
          <cell r="E393">
            <v>1</v>
          </cell>
        </row>
        <row r="394">
          <cell r="A394" t="str">
            <v>B071GQNCYS</v>
          </cell>
          <cell r="B394">
            <v>15</v>
          </cell>
          <cell r="C394">
            <v>15</v>
          </cell>
          <cell r="D394">
            <v>10</v>
          </cell>
          <cell r="E394">
            <v>17</v>
          </cell>
        </row>
        <row r="395">
          <cell r="A395" t="str">
            <v>B071JRJQWZ</v>
          </cell>
          <cell r="B395">
            <v>2</v>
          </cell>
          <cell r="C395">
            <v>2</v>
          </cell>
          <cell r="D395">
            <v>3</v>
          </cell>
          <cell r="E395">
            <v>1</v>
          </cell>
        </row>
        <row r="396">
          <cell r="A396" t="str">
            <v>B071JRP9Y6</v>
          </cell>
          <cell r="B396">
            <v>1</v>
          </cell>
          <cell r="C396">
            <v>1</v>
          </cell>
          <cell r="D396">
            <v>4</v>
          </cell>
          <cell r="E396">
            <v>4</v>
          </cell>
        </row>
        <row r="397">
          <cell r="A397" t="str">
            <v>B071RSFFND</v>
          </cell>
          <cell r="B397">
            <v>11</v>
          </cell>
          <cell r="C397">
            <v>11</v>
          </cell>
          <cell r="D397">
            <v>15</v>
          </cell>
          <cell r="E397">
            <v>15</v>
          </cell>
        </row>
        <row r="398">
          <cell r="A398" t="str">
            <v>B071RSG7X8</v>
          </cell>
          <cell r="B398">
            <v>6</v>
          </cell>
          <cell r="C398">
            <v>6</v>
          </cell>
          <cell r="D398">
            <v>17</v>
          </cell>
          <cell r="E398">
            <v>7</v>
          </cell>
        </row>
        <row r="399">
          <cell r="A399" t="str">
            <v>B071S6ZVDW</v>
          </cell>
          <cell r="B399">
            <v>2</v>
          </cell>
          <cell r="C399">
            <v>2</v>
          </cell>
          <cell r="D399">
            <v>2</v>
          </cell>
          <cell r="E399">
            <v>1</v>
          </cell>
        </row>
        <row r="400">
          <cell r="A400" t="str">
            <v>B071VRWZL7</v>
          </cell>
          <cell r="B400">
            <v>0</v>
          </cell>
          <cell r="C400">
            <v>0</v>
          </cell>
          <cell r="D400">
            <v>12</v>
          </cell>
          <cell r="E400">
            <v>2</v>
          </cell>
        </row>
        <row r="401">
          <cell r="A401" t="str">
            <v>B071W2X9CV</v>
          </cell>
          <cell r="B401">
            <v>11</v>
          </cell>
          <cell r="C401">
            <v>11</v>
          </cell>
          <cell r="D401">
            <v>5</v>
          </cell>
          <cell r="E401">
            <v>9</v>
          </cell>
        </row>
        <row r="402">
          <cell r="A402" t="str">
            <v>B071WP4TYK</v>
          </cell>
          <cell r="B402">
            <v>1</v>
          </cell>
          <cell r="C402">
            <v>1</v>
          </cell>
          <cell r="D402">
            <v>1</v>
          </cell>
          <cell r="E402">
            <v>4</v>
          </cell>
        </row>
        <row r="403">
          <cell r="A403" t="str">
            <v>B071WPNKQC</v>
          </cell>
          <cell r="B403">
            <v>9</v>
          </cell>
          <cell r="C403">
            <v>9</v>
          </cell>
          <cell r="D403">
            <v>10</v>
          </cell>
          <cell r="E403">
            <v>9</v>
          </cell>
        </row>
        <row r="404">
          <cell r="A404" t="str">
            <v>B071WPRS8L</v>
          </cell>
          <cell r="B404">
            <v>7</v>
          </cell>
          <cell r="C404">
            <v>7</v>
          </cell>
          <cell r="D404">
            <v>8</v>
          </cell>
          <cell r="E404">
            <v>5</v>
          </cell>
        </row>
        <row r="405">
          <cell r="A405" t="str">
            <v>B071X8Z4K4</v>
          </cell>
          <cell r="B405">
            <v>0</v>
          </cell>
          <cell r="C405">
            <v>0</v>
          </cell>
          <cell r="D405">
            <v>0</v>
          </cell>
          <cell r="E405">
            <v>1</v>
          </cell>
        </row>
        <row r="406">
          <cell r="A406" t="str">
            <v>B071X8ZZVZ</v>
          </cell>
          <cell r="B406">
            <v>0</v>
          </cell>
          <cell r="C406">
            <v>0</v>
          </cell>
          <cell r="D406">
            <v>0</v>
          </cell>
          <cell r="E406">
            <v>1</v>
          </cell>
        </row>
        <row r="407">
          <cell r="A407" t="str">
            <v>B071X9152B</v>
          </cell>
          <cell r="B407">
            <v>0</v>
          </cell>
          <cell r="C407">
            <v>0</v>
          </cell>
          <cell r="D407">
            <v>0</v>
          </cell>
          <cell r="E407">
            <v>5</v>
          </cell>
        </row>
        <row r="408">
          <cell r="A408" t="str">
            <v>B071XHPGKM</v>
          </cell>
          <cell r="B408">
            <v>0</v>
          </cell>
          <cell r="C408">
            <v>0</v>
          </cell>
          <cell r="D408">
            <v>0</v>
          </cell>
          <cell r="E408">
            <v>3</v>
          </cell>
        </row>
        <row r="409">
          <cell r="A409" t="str">
            <v>B071YD3ZML</v>
          </cell>
          <cell r="B409">
            <v>1</v>
          </cell>
          <cell r="C409">
            <v>1</v>
          </cell>
          <cell r="D409">
            <v>0</v>
          </cell>
          <cell r="E409">
            <v>1</v>
          </cell>
        </row>
        <row r="410">
          <cell r="A410" t="str">
            <v>B071ZS3WSM</v>
          </cell>
          <cell r="B410">
            <v>0</v>
          </cell>
          <cell r="C410">
            <v>0</v>
          </cell>
          <cell r="D410">
            <v>3</v>
          </cell>
          <cell r="E410">
            <v>1</v>
          </cell>
        </row>
        <row r="411">
          <cell r="A411" t="str">
            <v>B07214KML1</v>
          </cell>
          <cell r="B411">
            <v>5</v>
          </cell>
          <cell r="C411">
            <v>5</v>
          </cell>
          <cell r="D411">
            <v>4</v>
          </cell>
          <cell r="E411">
            <v>3</v>
          </cell>
        </row>
        <row r="412">
          <cell r="A412" t="str">
            <v>B07228XRT9</v>
          </cell>
          <cell r="B412">
            <v>1</v>
          </cell>
          <cell r="C412">
            <v>1</v>
          </cell>
          <cell r="D412">
            <v>0</v>
          </cell>
          <cell r="E412">
            <v>3</v>
          </cell>
        </row>
        <row r="413">
          <cell r="A413" t="str">
            <v>B0722NGPT8</v>
          </cell>
          <cell r="B413">
            <v>2</v>
          </cell>
          <cell r="C413">
            <v>2</v>
          </cell>
          <cell r="D413">
            <v>1</v>
          </cell>
          <cell r="E413">
            <v>2</v>
          </cell>
        </row>
        <row r="414">
          <cell r="A414" t="str">
            <v>B0722Z56WB</v>
          </cell>
          <cell r="B414">
            <v>3</v>
          </cell>
          <cell r="C414">
            <v>3</v>
          </cell>
          <cell r="D414">
            <v>4</v>
          </cell>
          <cell r="E414">
            <v>2</v>
          </cell>
        </row>
        <row r="415">
          <cell r="A415" t="str">
            <v>B072342844</v>
          </cell>
          <cell r="B415">
            <v>0</v>
          </cell>
          <cell r="C415">
            <v>0</v>
          </cell>
          <cell r="D415">
            <v>1</v>
          </cell>
          <cell r="E415">
            <v>1</v>
          </cell>
        </row>
        <row r="416">
          <cell r="A416" t="str">
            <v>B0727W7P79</v>
          </cell>
          <cell r="B416">
            <v>1</v>
          </cell>
          <cell r="C416">
            <v>1</v>
          </cell>
          <cell r="D416">
            <v>0</v>
          </cell>
          <cell r="E416">
            <v>1</v>
          </cell>
        </row>
        <row r="417">
          <cell r="A417" t="str">
            <v>B072F2P9BN</v>
          </cell>
          <cell r="B417">
            <v>3</v>
          </cell>
          <cell r="C417">
            <v>3</v>
          </cell>
          <cell r="D417">
            <v>1</v>
          </cell>
          <cell r="E417">
            <v>1</v>
          </cell>
        </row>
        <row r="418">
          <cell r="A418" t="str">
            <v>B072HN8VX9</v>
          </cell>
          <cell r="B418">
            <v>5</v>
          </cell>
          <cell r="C418">
            <v>5</v>
          </cell>
          <cell r="D418">
            <v>2</v>
          </cell>
          <cell r="E418">
            <v>3</v>
          </cell>
        </row>
        <row r="419">
          <cell r="A419" t="str">
            <v>B072HWD6ZB</v>
          </cell>
          <cell r="B419">
            <v>5</v>
          </cell>
          <cell r="C419">
            <v>5</v>
          </cell>
          <cell r="D419">
            <v>6</v>
          </cell>
          <cell r="E419">
            <v>11</v>
          </cell>
        </row>
        <row r="420">
          <cell r="A420" t="str">
            <v>B072JT7VHC</v>
          </cell>
          <cell r="B420">
            <v>20</v>
          </cell>
          <cell r="C420">
            <v>20</v>
          </cell>
          <cell r="D420">
            <v>17</v>
          </cell>
          <cell r="E420">
            <v>24</v>
          </cell>
        </row>
        <row r="421">
          <cell r="A421" t="str">
            <v>B072JT82B4</v>
          </cell>
          <cell r="B421">
            <v>105</v>
          </cell>
          <cell r="C421">
            <v>105</v>
          </cell>
          <cell r="D421">
            <v>108</v>
          </cell>
          <cell r="E421">
            <v>125</v>
          </cell>
        </row>
        <row r="422">
          <cell r="A422" t="str">
            <v>B072JXZ2R9</v>
          </cell>
          <cell r="B422">
            <v>4</v>
          </cell>
          <cell r="C422">
            <v>4</v>
          </cell>
          <cell r="D422">
            <v>1</v>
          </cell>
          <cell r="E422">
            <v>4</v>
          </cell>
        </row>
        <row r="423">
          <cell r="A423" t="str">
            <v>B072JY35C1</v>
          </cell>
          <cell r="B423">
            <v>1</v>
          </cell>
          <cell r="C423">
            <v>1</v>
          </cell>
          <cell r="D423">
            <v>0</v>
          </cell>
          <cell r="E423">
            <v>2</v>
          </cell>
        </row>
        <row r="424">
          <cell r="A424" t="str">
            <v>B072M4H5V5</v>
          </cell>
          <cell r="B424">
            <v>0</v>
          </cell>
          <cell r="C424">
            <v>0</v>
          </cell>
          <cell r="D424">
            <v>0</v>
          </cell>
          <cell r="E424">
            <v>1</v>
          </cell>
        </row>
        <row r="425">
          <cell r="A425" t="str">
            <v>B072R2LJVG</v>
          </cell>
          <cell r="B425">
            <v>1</v>
          </cell>
          <cell r="C425">
            <v>1</v>
          </cell>
          <cell r="D425">
            <v>0</v>
          </cell>
          <cell r="E425">
            <v>1</v>
          </cell>
        </row>
        <row r="426">
          <cell r="A426" t="str">
            <v>B072R3C18F</v>
          </cell>
          <cell r="B426">
            <v>2</v>
          </cell>
          <cell r="C426">
            <v>2</v>
          </cell>
          <cell r="D426">
            <v>1</v>
          </cell>
          <cell r="E426">
            <v>1</v>
          </cell>
        </row>
        <row r="427">
          <cell r="A427" t="str">
            <v>B072R5CGYB</v>
          </cell>
          <cell r="B427">
            <v>10</v>
          </cell>
          <cell r="C427">
            <v>10</v>
          </cell>
          <cell r="D427">
            <v>4</v>
          </cell>
          <cell r="E427">
            <v>3</v>
          </cell>
        </row>
        <row r="428">
          <cell r="A428" t="str">
            <v>B072WRGSKK</v>
          </cell>
          <cell r="B428">
            <v>3</v>
          </cell>
          <cell r="C428">
            <v>3</v>
          </cell>
          <cell r="D428">
            <v>0</v>
          </cell>
          <cell r="E428">
            <v>2</v>
          </cell>
        </row>
        <row r="429">
          <cell r="A429" t="str">
            <v>B072XJNSSR</v>
          </cell>
          <cell r="B429">
            <v>2</v>
          </cell>
          <cell r="C429">
            <v>2</v>
          </cell>
          <cell r="D429">
            <v>0</v>
          </cell>
          <cell r="E429">
            <v>2</v>
          </cell>
        </row>
        <row r="430">
          <cell r="A430" t="str">
            <v>B07314MWWM</v>
          </cell>
          <cell r="B430">
            <v>4</v>
          </cell>
          <cell r="C430">
            <v>4</v>
          </cell>
          <cell r="D430">
            <v>6</v>
          </cell>
          <cell r="E430">
            <v>12</v>
          </cell>
        </row>
        <row r="431">
          <cell r="A431" t="str">
            <v>B073CWHCR4</v>
          </cell>
          <cell r="B431">
            <v>2</v>
          </cell>
          <cell r="C431">
            <v>2</v>
          </cell>
          <cell r="D431">
            <v>1</v>
          </cell>
          <cell r="E431">
            <v>1</v>
          </cell>
        </row>
        <row r="432">
          <cell r="A432" t="str">
            <v>B073CX5K4P</v>
          </cell>
          <cell r="B432">
            <v>1</v>
          </cell>
          <cell r="C432">
            <v>1</v>
          </cell>
          <cell r="D432">
            <v>0</v>
          </cell>
          <cell r="E432">
            <v>1</v>
          </cell>
        </row>
        <row r="433">
          <cell r="A433" t="str">
            <v>B073CXKTN6</v>
          </cell>
          <cell r="B433">
            <v>1</v>
          </cell>
          <cell r="C433">
            <v>1</v>
          </cell>
          <cell r="D433">
            <v>1</v>
          </cell>
          <cell r="E433">
            <v>1</v>
          </cell>
        </row>
        <row r="434">
          <cell r="A434" t="str">
            <v>B073GMZ65D</v>
          </cell>
          <cell r="B434">
            <v>6</v>
          </cell>
          <cell r="C434">
            <v>6</v>
          </cell>
          <cell r="D434">
            <v>0</v>
          </cell>
          <cell r="E434">
            <v>2</v>
          </cell>
        </row>
        <row r="435">
          <cell r="A435" t="str">
            <v>B073GRRY4V</v>
          </cell>
          <cell r="B435">
            <v>6</v>
          </cell>
          <cell r="C435">
            <v>6</v>
          </cell>
          <cell r="D435">
            <v>2</v>
          </cell>
          <cell r="E435">
            <v>6</v>
          </cell>
        </row>
        <row r="436">
          <cell r="A436" t="str">
            <v>B073S5CYWG</v>
          </cell>
          <cell r="B436">
            <v>4</v>
          </cell>
          <cell r="C436">
            <v>4</v>
          </cell>
          <cell r="D436">
            <v>5</v>
          </cell>
          <cell r="E436">
            <v>1</v>
          </cell>
        </row>
        <row r="437">
          <cell r="A437" t="str">
            <v>B073XHY2TN</v>
          </cell>
          <cell r="B437">
            <v>234</v>
          </cell>
          <cell r="C437">
            <v>234</v>
          </cell>
          <cell r="D437">
            <v>151</v>
          </cell>
          <cell r="E437">
            <v>320</v>
          </cell>
        </row>
        <row r="438">
          <cell r="A438" t="str">
            <v>B0742BFRFZ</v>
          </cell>
          <cell r="B438">
            <v>2</v>
          </cell>
          <cell r="C438">
            <v>2</v>
          </cell>
          <cell r="D438">
            <v>2</v>
          </cell>
          <cell r="E438">
            <v>1</v>
          </cell>
        </row>
        <row r="439">
          <cell r="A439" t="str">
            <v>B0742BM7BK</v>
          </cell>
          <cell r="B439">
            <v>10</v>
          </cell>
          <cell r="C439">
            <v>10</v>
          </cell>
          <cell r="D439">
            <v>4</v>
          </cell>
          <cell r="E439">
            <v>6</v>
          </cell>
        </row>
        <row r="440">
          <cell r="A440" t="str">
            <v>B0742CHPKN</v>
          </cell>
          <cell r="B440">
            <v>0</v>
          </cell>
          <cell r="C440">
            <v>0</v>
          </cell>
          <cell r="D440">
            <v>1</v>
          </cell>
          <cell r="E440">
            <v>1</v>
          </cell>
        </row>
        <row r="441">
          <cell r="A441" t="str">
            <v>B0742D7GXV</v>
          </cell>
          <cell r="B441">
            <v>1</v>
          </cell>
          <cell r="C441">
            <v>1</v>
          </cell>
          <cell r="D441">
            <v>2</v>
          </cell>
          <cell r="E441">
            <v>2</v>
          </cell>
        </row>
        <row r="442">
          <cell r="A442" t="str">
            <v>B0748FGBZZ</v>
          </cell>
          <cell r="B442">
            <v>0</v>
          </cell>
          <cell r="C442">
            <v>0</v>
          </cell>
          <cell r="D442">
            <v>2</v>
          </cell>
          <cell r="E442">
            <v>2</v>
          </cell>
        </row>
        <row r="443">
          <cell r="A443" t="str">
            <v>B07496B6ZV</v>
          </cell>
          <cell r="B443">
            <v>0</v>
          </cell>
          <cell r="C443">
            <v>0</v>
          </cell>
          <cell r="D443">
            <v>2</v>
          </cell>
          <cell r="E443">
            <v>1</v>
          </cell>
        </row>
        <row r="444">
          <cell r="A444" t="str">
            <v>B0749DS1D6</v>
          </cell>
          <cell r="B444">
            <v>1</v>
          </cell>
          <cell r="C444">
            <v>1</v>
          </cell>
          <cell r="D444">
            <v>0</v>
          </cell>
          <cell r="E444">
            <v>1</v>
          </cell>
        </row>
        <row r="445">
          <cell r="A445" t="str">
            <v>B0749GG9C5</v>
          </cell>
          <cell r="B445">
            <v>0</v>
          </cell>
          <cell r="C445">
            <v>0</v>
          </cell>
          <cell r="D445">
            <v>0</v>
          </cell>
          <cell r="E445">
            <v>2</v>
          </cell>
        </row>
        <row r="446">
          <cell r="A446" t="str">
            <v>B074MYVH7V</v>
          </cell>
          <cell r="B446">
            <v>1</v>
          </cell>
          <cell r="C446">
            <v>1</v>
          </cell>
          <cell r="D446">
            <v>9</v>
          </cell>
          <cell r="E446">
            <v>8</v>
          </cell>
        </row>
        <row r="447">
          <cell r="A447" t="str">
            <v>B074N28J1W</v>
          </cell>
          <cell r="B447">
            <v>32</v>
          </cell>
          <cell r="C447">
            <v>32</v>
          </cell>
          <cell r="D447">
            <v>6</v>
          </cell>
          <cell r="E447">
            <v>32</v>
          </cell>
        </row>
        <row r="448">
          <cell r="A448" t="str">
            <v>B074PS35PF</v>
          </cell>
          <cell r="B448">
            <v>0</v>
          </cell>
          <cell r="C448">
            <v>0</v>
          </cell>
          <cell r="D448">
            <v>0</v>
          </cell>
          <cell r="E448">
            <v>2</v>
          </cell>
        </row>
        <row r="449">
          <cell r="A449" t="str">
            <v>B074PS9L37</v>
          </cell>
          <cell r="B449">
            <v>0</v>
          </cell>
          <cell r="C449">
            <v>0</v>
          </cell>
          <cell r="D449">
            <v>1</v>
          </cell>
          <cell r="E449">
            <v>2</v>
          </cell>
        </row>
        <row r="450">
          <cell r="A450" t="str">
            <v>B074QGMP5Z</v>
          </cell>
          <cell r="B450">
            <v>0</v>
          </cell>
          <cell r="C450">
            <v>0</v>
          </cell>
          <cell r="D450">
            <v>1</v>
          </cell>
          <cell r="E450">
            <v>1</v>
          </cell>
        </row>
        <row r="451">
          <cell r="A451" t="str">
            <v>B074QH1CSP</v>
          </cell>
          <cell r="B451">
            <v>2</v>
          </cell>
          <cell r="C451">
            <v>2</v>
          </cell>
          <cell r="D451">
            <v>0</v>
          </cell>
          <cell r="E451">
            <v>2</v>
          </cell>
        </row>
        <row r="452">
          <cell r="A452" t="str">
            <v>B074QJ62P3</v>
          </cell>
          <cell r="B452">
            <v>0</v>
          </cell>
          <cell r="C452">
            <v>0</v>
          </cell>
          <cell r="D452">
            <v>0</v>
          </cell>
          <cell r="E452">
            <v>1</v>
          </cell>
        </row>
        <row r="453">
          <cell r="A453" t="str">
            <v>B0753BXSXM</v>
          </cell>
          <cell r="B453">
            <v>0</v>
          </cell>
          <cell r="C453">
            <v>0</v>
          </cell>
          <cell r="D453">
            <v>2</v>
          </cell>
          <cell r="E453">
            <v>2</v>
          </cell>
        </row>
        <row r="454">
          <cell r="A454" t="str">
            <v>B0753CJL7F</v>
          </cell>
          <cell r="B454">
            <v>2</v>
          </cell>
          <cell r="C454">
            <v>2</v>
          </cell>
          <cell r="D454">
            <v>0</v>
          </cell>
          <cell r="E454">
            <v>1</v>
          </cell>
        </row>
        <row r="455">
          <cell r="A455" t="str">
            <v>B075474WTH</v>
          </cell>
          <cell r="B455">
            <v>1</v>
          </cell>
          <cell r="C455">
            <v>1</v>
          </cell>
          <cell r="D455">
            <v>0</v>
          </cell>
          <cell r="E455">
            <v>1</v>
          </cell>
        </row>
        <row r="456">
          <cell r="A456" t="str">
            <v>B07547DDHD</v>
          </cell>
          <cell r="B456">
            <v>1</v>
          </cell>
          <cell r="C456">
            <v>1</v>
          </cell>
          <cell r="D456">
            <v>1</v>
          </cell>
          <cell r="E456">
            <v>2</v>
          </cell>
        </row>
        <row r="457">
          <cell r="A457" t="str">
            <v>B075487SJS</v>
          </cell>
          <cell r="B457">
            <v>1</v>
          </cell>
          <cell r="C457">
            <v>1</v>
          </cell>
          <cell r="D457">
            <v>3</v>
          </cell>
          <cell r="E457">
            <v>1</v>
          </cell>
        </row>
        <row r="458">
          <cell r="A458" t="str">
            <v>B07548R8JT</v>
          </cell>
          <cell r="B458">
            <v>0</v>
          </cell>
          <cell r="C458">
            <v>0</v>
          </cell>
          <cell r="D458">
            <v>1</v>
          </cell>
          <cell r="E458">
            <v>2</v>
          </cell>
        </row>
        <row r="459">
          <cell r="A459" t="str">
            <v>B075893214</v>
          </cell>
          <cell r="B459">
            <v>1</v>
          </cell>
          <cell r="C459">
            <v>1</v>
          </cell>
          <cell r="D459">
            <v>2</v>
          </cell>
          <cell r="E459">
            <v>4</v>
          </cell>
        </row>
        <row r="460">
          <cell r="A460" t="str">
            <v>B075895X9S</v>
          </cell>
          <cell r="B460">
            <v>3</v>
          </cell>
          <cell r="C460">
            <v>3</v>
          </cell>
          <cell r="D460">
            <v>2</v>
          </cell>
          <cell r="E460">
            <v>1</v>
          </cell>
        </row>
        <row r="461">
          <cell r="A461" t="str">
            <v>B0758CM83M</v>
          </cell>
          <cell r="B461">
            <v>5</v>
          </cell>
          <cell r="C461">
            <v>5</v>
          </cell>
          <cell r="D461">
            <v>3</v>
          </cell>
          <cell r="E461">
            <v>4</v>
          </cell>
        </row>
        <row r="462">
          <cell r="A462" t="str">
            <v>B0758DGB3V</v>
          </cell>
          <cell r="B462">
            <v>13</v>
          </cell>
          <cell r="C462">
            <v>13</v>
          </cell>
          <cell r="D462">
            <v>10</v>
          </cell>
          <cell r="E462">
            <v>20</v>
          </cell>
        </row>
        <row r="463">
          <cell r="A463" t="str">
            <v>B0759GSQT4</v>
          </cell>
          <cell r="B463">
            <v>2</v>
          </cell>
          <cell r="C463">
            <v>2</v>
          </cell>
          <cell r="D463">
            <v>0</v>
          </cell>
          <cell r="E463">
            <v>1</v>
          </cell>
        </row>
        <row r="464">
          <cell r="A464" t="str">
            <v>B0759HSQBZ</v>
          </cell>
          <cell r="B464">
            <v>0</v>
          </cell>
          <cell r="C464">
            <v>0</v>
          </cell>
          <cell r="D464">
            <v>2</v>
          </cell>
          <cell r="E464">
            <v>1</v>
          </cell>
        </row>
        <row r="465">
          <cell r="A465" t="str">
            <v>B0759N5P24</v>
          </cell>
          <cell r="B465">
            <v>0</v>
          </cell>
          <cell r="C465">
            <v>0</v>
          </cell>
          <cell r="D465">
            <v>1</v>
          </cell>
          <cell r="E465">
            <v>1</v>
          </cell>
        </row>
        <row r="466">
          <cell r="A466" t="str">
            <v>B0759PF566</v>
          </cell>
          <cell r="B466">
            <v>3</v>
          </cell>
          <cell r="C466">
            <v>3</v>
          </cell>
          <cell r="D466">
            <v>5</v>
          </cell>
          <cell r="E466">
            <v>2</v>
          </cell>
        </row>
        <row r="467">
          <cell r="A467" t="str">
            <v>B0759PF567</v>
          </cell>
          <cell r="B467">
            <v>1</v>
          </cell>
          <cell r="C467">
            <v>1</v>
          </cell>
          <cell r="D467">
            <v>1</v>
          </cell>
          <cell r="E467">
            <v>1</v>
          </cell>
        </row>
        <row r="468">
          <cell r="A468" t="str">
            <v>B0759SMCZL</v>
          </cell>
          <cell r="B468">
            <v>0</v>
          </cell>
          <cell r="C468">
            <v>0</v>
          </cell>
          <cell r="D468">
            <v>2</v>
          </cell>
          <cell r="E468">
            <v>1</v>
          </cell>
        </row>
        <row r="469">
          <cell r="A469" t="str">
            <v>B075DQ1SJZ</v>
          </cell>
          <cell r="B469">
            <v>1</v>
          </cell>
          <cell r="C469">
            <v>1</v>
          </cell>
          <cell r="D469">
            <v>1</v>
          </cell>
          <cell r="E469">
            <v>1</v>
          </cell>
        </row>
        <row r="470">
          <cell r="A470" t="str">
            <v>B075DRB3ZD</v>
          </cell>
          <cell r="B470">
            <v>1</v>
          </cell>
          <cell r="C470">
            <v>1</v>
          </cell>
          <cell r="D470">
            <v>0</v>
          </cell>
          <cell r="E470">
            <v>1</v>
          </cell>
        </row>
        <row r="471">
          <cell r="A471" t="str">
            <v>B075DSPS1B</v>
          </cell>
          <cell r="B471">
            <v>5</v>
          </cell>
          <cell r="C471">
            <v>5</v>
          </cell>
          <cell r="D471">
            <v>3</v>
          </cell>
          <cell r="E471">
            <v>1</v>
          </cell>
        </row>
        <row r="472">
          <cell r="A472" t="str">
            <v>B075DTZMV1</v>
          </cell>
          <cell r="B472">
            <v>0</v>
          </cell>
          <cell r="C472">
            <v>0</v>
          </cell>
          <cell r="D472">
            <v>0</v>
          </cell>
          <cell r="E472">
            <v>1</v>
          </cell>
        </row>
        <row r="473">
          <cell r="A473" t="str">
            <v>B075DVVKVY</v>
          </cell>
          <cell r="B473">
            <v>2</v>
          </cell>
          <cell r="C473">
            <v>2</v>
          </cell>
          <cell r="D473">
            <v>0</v>
          </cell>
          <cell r="E473">
            <v>2</v>
          </cell>
        </row>
        <row r="474">
          <cell r="A474" t="str">
            <v>B075DY2GNT</v>
          </cell>
          <cell r="B474">
            <v>2</v>
          </cell>
          <cell r="C474">
            <v>2</v>
          </cell>
          <cell r="D474">
            <v>1</v>
          </cell>
          <cell r="E474">
            <v>1</v>
          </cell>
        </row>
        <row r="475">
          <cell r="A475" t="str">
            <v>B075DYGP3N</v>
          </cell>
          <cell r="B475">
            <v>2</v>
          </cell>
          <cell r="C475">
            <v>2</v>
          </cell>
          <cell r="D475">
            <v>2</v>
          </cell>
          <cell r="E475">
            <v>1</v>
          </cell>
        </row>
        <row r="476">
          <cell r="A476" t="str">
            <v>B075DYJSB8</v>
          </cell>
          <cell r="B476">
            <v>2</v>
          </cell>
          <cell r="C476">
            <v>2</v>
          </cell>
          <cell r="D476">
            <v>1</v>
          </cell>
          <cell r="E476">
            <v>1</v>
          </cell>
        </row>
        <row r="477">
          <cell r="A477" t="str">
            <v>B075DZZT79</v>
          </cell>
          <cell r="B477">
            <v>0</v>
          </cell>
          <cell r="C477">
            <v>0</v>
          </cell>
          <cell r="D477">
            <v>0</v>
          </cell>
          <cell r="E477">
            <v>1</v>
          </cell>
        </row>
        <row r="478">
          <cell r="A478" t="str">
            <v>B075F1G31B</v>
          </cell>
          <cell r="B478">
            <v>1</v>
          </cell>
          <cell r="C478">
            <v>1</v>
          </cell>
          <cell r="D478">
            <v>1</v>
          </cell>
          <cell r="E478">
            <v>2</v>
          </cell>
        </row>
        <row r="479">
          <cell r="A479" t="str">
            <v>B075F2BYYZ</v>
          </cell>
          <cell r="B479">
            <v>0</v>
          </cell>
          <cell r="C479">
            <v>0</v>
          </cell>
          <cell r="D479">
            <v>1</v>
          </cell>
          <cell r="E479">
            <v>1</v>
          </cell>
        </row>
        <row r="480">
          <cell r="A480" t="str">
            <v>B075F354DH</v>
          </cell>
          <cell r="B480">
            <v>3</v>
          </cell>
          <cell r="C480">
            <v>3</v>
          </cell>
          <cell r="D480">
            <v>0</v>
          </cell>
          <cell r="E480">
            <v>1</v>
          </cell>
        </row>
        <row r="481">
          <cell r="A481" t="str">
            <v>B075F3X74H</v>
          </cell>
          <cell r="B481">
            <v>3</v>
          </cell>
          <cell r="C481">
            <v>3</v>
          </cell>
          <cell r="D481">
            <v>2</v>
          </cell>
          <cell r="E481">
            <v>1</v>
          </cell>
        </row>
        <row r="482">
          <cell r="A482" t="str">
            <v>B075FPB5TN</v>
          </cell>
          <cell r="B482">
            <v>0</v>
          </cell>
          <cell r="C482">
            <v>0</v>
          </cell>
          <cell r="D482">
            <v>1</v>
          </cell>
          <cell r="E482">
            <v>2</v>
          </cell>
        </row>
        <row r="483">
          <cell r="A483" t="str">
            <v>B075FPKCBK</v>
          </cell>
          <cell r="B483">
            <v>0</v>
          </cell>
          <cell r="C483">
            <v>0</v>
          </cell>
          <cell r="D483">
            <v>4</v>
          </cell>
          <cell r="E483">
            <v>1</v>
          </cell>
        </row>
        <row r="484">
          <cell r="A484" t="str">
            <v>B075FRN818</v>
          </cell>
          <cell r="B484">
            <v>0</v>
          </cell>
          <cell r="C484">
            <v>0</v>
          </cell>
          <cell r="D484">
            <v>1</v>
          </cell>
          <cell r="E484">
            <v>1</v>
          </cell>
        </row>
        <row r="485">
          <cell r="A485" t="str">
            <v>B075FRZ79M</v>
          </cell>
          <cell r="B485">
            <v>0</v>
          </cell>
          <cell r="C485">
            <v>0</v>
          </cell>
          <cell r="D485">
            <v>0</v>
          </cell>
          <cell r="E485">
            <v>1</v>
          </cell>
        </row>
        <row r="486">
          <cell r="A486" t="str">
            <v>B075FRZ96H</v>
          </cell>
          <cell r="B486">
            <v>0</v>
          </cell>
          <cell r="C486">
            <v>0</v>
          </cell>
          <cell r="D486">
            <v>2</v>
          </cell>
          <cell r="E486">
            <v>1</v>
          </cell>
        </row>
        <row r="487">
          <cell r="A487" t="str">
            <v>B075MBPZ2S</v>
          </cell>
          <cell r="B487">
            <v>19</v>
          </cell>
          <cell r="C487">
            <v>19</v>
          </cell>
          <cell r="D487">
            <v>7</v>
          </cell>
          <cell r="E487">
            <v>5</v>
          </cell>
        </row>
        <row r="488">
          <cell r="A488" t="str">
            <v>B075MC6YYJ</v>
          </cell>
          <cell r="B488">
            <v>1</v>
          </cell>
          <cell r="C488">
            <v>1</v>
          </cell>
          <cell r="D488">
            <v>3</v>
          </cell>
          <cell r="E488">
            <v>1</v>
          </cell>
        </row>
        <row r="489">
          <cell r="A489" t="str">
            <v>B075QF33TV</v>
          </cell>
          <cell r="B489">
            <v>0</v>
          </cell>
          <cell r="C489">
            <v>0</v>
          </cell>
          <cell r="D489">
            <v>1</v>
          </cell>
          <cell r="E489">
            <v>1</v>
          </cell>
        </row>
        <row r="490">
          <cell r="A490" t="str">
            <v>B075QF627M</v>
          </cell>
          <cell r="B490">
            <v>2</v>
          </cell>
          <cell r="C490">
            <v>2</v>
          </cell>
          <cell r="D490">
            <v>1</v>
          </cell>
          <cell r="E490">
            <v>1</v>
          </cell>
        </row>
        <row r="491">
          <cell r="A491" t="str">
            <v>B075QFJ2MX</v>
          </cell>
          <cell r="B491">
            <v>2</v>
          </cell>
          <cell r="C491">
            <v>2</v>
          </cell>
          <cell r="D491">
            <v>1</v>
          </cell>
          <cell r="E491">
            <v>2</v>
          </cell>
        </row>
        <row r="492">
          <cell r="A492" t="str">
            <v>B075QFKN44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</row>
        <row r="493">
          <cell r="A493" t="str">
            <v>B075QG43N6</v>
          </cell>
          <cell r="B493">
            <v>3</v>
          </cell>
          <cell r="C493">
            <v>3</v>
          </cell>
          <cell r="D493">
            <v>0</v>
          </cell>
          <cell r="E493">
            <v>1</v>
          </cell>
        </row>
        <row r="494">
          <cell r="A494" t="str">
            <v>B075QG74LG</v>
          </cell>
          <cell r="B494">
            <v>2</v>
          </cell>
          <cell r="C494">
            <v>2</v>
          </cell>
          <cell r="D494">
            <v>0</v>
          </cell>
          <cell r="E494">
            <v>2</v>
          </cell>
        </row>
        <row r="495">
          <cell r="A495" t="str">
            <v>B075QG9WBY</v>
          </cell>
          <cell r="B495">
            <v>0</v>
          </cell>
          <cell r="C495">
            <v>0</v>
          </cell>
          <cell r="D495">
            <v>0</v>
          </cell>
          <cell r="E495">
            <v>1</v>
          </cell>
        </row>
        <row r="496">
          <cell r="A496" t="str">
            <v>B075QGJ6CW</v>
          </cell>
          <cell r="B496">
            <v>1</v>
          </cell>
          <cell r="C496">
            <v>1</v>
          </cell>
          <cell r="D496">
            <v>0</v>
          </cell>
          <cell r="E496">
            <v>1</v>
          </cell>
        </row>
        <row r="497">
          <cell r="A497" t="str">
            <v>B075S4N213</v>
          </cell>
          <cell r="B497">
            <v>1</v>
          </cell>
          <cell r="C497">
            <v>1</v>
          </cell>
          <cell r="D497">
            <v>1</v>
          </cell>
          <cell r="E497">
            <v>1</v>
          </cell>
        </row>
        <row r="498">
          <cell r="A498" t="str">
            <v>B075S6T35L</v>
          </cell>
          <cell r="B498">
            <v>0</v>
          </cell>
          <cell r="C498">
            <v>0</v>
          </cell>
          <cell r="D498">
            <v>0</v>
          </cell>
          <cell r="E498">
            <v>2</v>
          </cell>
        </row>
        <row r="499">
          <cell r="A499" t="str">
            <v>B075SCX9V6</v>
          </cell>
          <cell r="B499">
            <v>2</v>
          </cell>
          <cell r="C499">
            <v>2</v>
          </cell>
          <cell r="D499">
            <v>0</v>
          </cell>
          <cell r="E499">
            <v>1</v>
          </cell>
        </row>
        <row r="500">
          <cell r="A500" t="str">
            <v>B075SFXNMF</v>
          </cell>
          <cell r="B500">
            <v>0</v>
          </cell>
          <cell r="C500">
            <v>0</v>
          </cell>
          <cell r="D500">
            <v>1</v>
          </cell>
          <cell r="E500">
            <v>1</v>
          </cell>
        </row>
        <row r="501">
          <cell r="A501" t="str">
            <v>B075ZPXY11</v>
          </cell>
          <cell r="B501">
            <v>2</v>
          </cell>
          <cell r="C501">
            <v>2</v>
          </cell>
          <cell r="D501">
            <v>1</v>
          </cell>
          <cell r="E501">
            <v>3</v>
          </cell>
        </row>
        <row r="502">
          <cell r="A502" t="str">
            <v>B075ZQ96Y9</v>
          </cell>
          <cell r="B502">
            <v>0</v>
          </cell>
          <cell r="C502">
            <v>0</v>
          </cell>
          <cell r="D502">
            <v>2</v>
          </cell>
          <cell r="E502">
            <v>2</v>
          </cell>
        </row>
        <row r="503">
          <cell r="A503" t="str">
            <v>B075ZQJC1R</v>
          </cell>
          <cell r="B503">
            <v>2</v>
          </cell>
          <cell r="C503">
            <v>2</v>
          </cell>
          <cell r="D503">
            <v>1</v>
          </cell>
          <cell r="E503">
            <v>1</v>
          </cell>
        </row>
        <row r="504">
          <cell r="A504" t="str">
            <v>B075ZQJDVC</v>
          </cell>
          <cell r="B504">
            <v>1</v>
          </cell>
          <cell r="C504">
            <v>1</v>
          </cell>
          <cell r="D504">
            <v>1</v>
          </cell>
          <cell r="E504">
            <v>1</v>
          </cell>
        </row>
        <row r="505">
          <cell r="A505" t="str">
            <v>B075ZQRB44</v>
          </cell>
          <cell r="B505">
            <v>0</v>
          </cell>
          <cell r="C505">
            <v>0</v>
          </cell>
          <cell r="D505">
            <v>2</v>
          </cell>
          <cell r="E505">
            <v>2</v>
          </cell>
        </row>
        <row r="506">
          <cell r="A506" t="str">
            <v>B075ZQSQ1X</v>
          </cell>
          <cell r="B506">
            <v>1</v>
          </cell>
          <cell r="C506">
            <v>1</v>
          </cell>
          <cell r="D506">
            <v>2</v>
          </cell>
          <cell r="E506">
            <v>1</v>
          </cell>
        </row>
        <row r="507">
          <cell r="A507" t="str">
            <v>B075ZR29P4</v>
          </cell>
          <cell r="B507">
            <v>1</v>
          </cell>
          <cell r="C507">
            <v>1</v>
          </cell>
          <cell r="D507">
            <v>1</v>
          </cell>
          <cell r="E507">
            <v>2</v>
          </cell>
        </row>
        <row r="508">
          <cell r="A508" t="str">
            <v>B075ZR64XY</v>
          </cell>
          <cell r="B508">
            <v>1</v>
          </cell>
          <cell r="C508">
            <v>1</v>
          </cell>
          <cell r="D508">
            <v>0</v>
          </cell>
          <cell r="E508">
            <v>1</v>
          </cell>
        </row>
        <row r="509">
          <cell r="A509" t="str">
            <v>B075ZR659T</v>
          </cell>
          <cell r="B509">
            <v>2</v>
          </cell>
          <cell r="C509">
            <v>2</v>
          </cell>
          <cell r="D509">
            <v>1</v>
          </cell>
          <cell r="E509">
            <v>1</v>
          </cell>
        </row>
        <row r="510">
          <cell r="A510" t="str">
            <v>B07776GL3W</v>
          </cell>
          <cell r="B510">
            <v>4</v>
          </cell>
          <cell r="C510">
            <v>4</v>
          </cell>
          <cell r="D510">
            <v>5</v>
          </cell>
          <cell r="E510">
            <v>5</v>
          </cell>
        </row>
        <row r="511">
          <cell r="A511" t="str">
            <v>B0777C1FYN</v>
          </cell>
          <cell r="B511">
            <v>1</v>
          </cell>
          <cell r="C511">
            <v>1</v>
          </cell>
          <cell r="D511">
            <v>1</v>
          </cell>
          <cell r="E511">
            <v>1</v>
          </cell>
        </row>
        <row r="512">
          <cell r="A512" t="str">
            <v>B0777CQWCV</v>
          </cell>
          <cell r="B512">
            <v>0</v>
          </cell>
          <cell r="C512">
            <v>0</v>
          </cell>
          <cell r="D512">
            <v>0</v>
          </cell>
          <cell r="E512">
            <v>2</v>
          </cell>
        </row>
        <row r="513">
          <cell r="A513" t="str">
            <v>B0777DPRZ8</v>
          </cell>
          <cell r="B513">
            <v>0</v>
          </cell>
          <cell r="C513">
            <v>0</v>
          </cell>
          <cell r="D513">
            <v>0</v>
          </cell>
          <cell r="E513">
            <v>2</v>
          </cell>
        </row>
        <row r="514">
          <cell r="A514" t="str">
            <v>B0777F9T9H</v>
          </cell>
          <cell r="B514">
            <v>0</v>
          </cell>
          <cell r="C514">
            <v>0</v>
          </cell>
          <cell r="D514">
            <v>1</v>
          </cell>
          <cell r="E514">
            <v>1</v>
          </cell>
        </row>
        <row r="515">
          <cell r="A515" t="str">
            <v>B0777FB3HW</v>
          </cell>
          <cell r="B515">
            <v>0</v>
          </cell>
          <cell r="C515">
            <v>0</v>
          </cell>
          <cell r="D515">
            <v>0</v>
          </cell>
          <cell r="E515">
            <v>1</v>
          </cell>
        </row>
        <row r="516">
          <cell r="A516" t="str">
            <v>B0777FG5F3</v>
          </cell>
          <cell r="B516">
            <v>0</v>
          </cell>
          <cell r="C516">
            <v>0</v>
          </cell>
          <cell r="D516">
            <v>0</v>
          </cell>
          <cell r="E516">
            <v>1</v>
          </cell>
        </row>
        <row r="517">
          <cell r="A517" t="str">
            <v>B0777GWBGY</v>
          </cell>
          <cell r="B517">
            <v>1</v>
          </cell>
          <cell r="C517">
            <v>1</v>
          </cell>
          <cell r="D517">
            <v>0</v>
          </cell>
          <cell r="E517">
            <v>2</v>
          </cell>
        </row>
        <row r="518">
          <cell r="A518" t="str">
            <v>B0777GWWNL</v>
          </cell>
          <cell r="B518">
            <v>1</v>
          </cell>
          <cell r="C518">
            <v>1</v>
          </cell>
          <cell r="D518">
            <v>0</v>
          </cell>
          <cell r="E518">
            <v>2</v>
          </cell>
        </row>
        <row r="519">
          <cell r="A519" t="str">
            <v>B0777H6HZP</v>
          </cell>
          <cell r="B519">
            <v>0</v>
          </cell>
          <cell r="C519">
            <v>0</v>
          </cell>
          <cell r="D519">
            <v>0</v>
          </cell>
          <cell r="E519">
            <v>1</v>
          </cell>
        </row>
        <row r="520">
          <cell r="A520" t="str">
            <v>B0777H7DHH</v>
          </cell>
          <cell r="B520">
            <v>0</v>
          </cell>
          <cell r="C520">
            <v>0</v>
          </cell>
          <cell r="D520">
            <v>2</v>
          </cell>
          <cell r="E520">
            <v>2</v>
          </cell>
        </row>
        <row r="521">
          <cell r="A521" t="str">
            <v>B0777JDLP8</v>
          </cell>
          <cell r="B521">
            <v>2</v>
          </cell>
          <cell r="C521">
            <v>2</v>
          </cell>
          <cell r="D521">
            <v>0</v>
          </cell>
          <cell r="E521">
            <v>1</v>
          </cell>
        </row>
        <row r="522">
          <cell r="A522" t="str">
            <v>B0777JDW3Z</v>
          </cell>
          <cell r="B522">
            <v>2</v>
          </cell>
          <cell r="C522">
            <v>2</v>
          </cell>
          <cell r="D522">
            <v>0</v>
          </cell>
          <cell r="E522">
            <v>1</v>
          </cell>
        </row>
        <row r="523">
          <cell r="A523" t="str">
            <v>B0777JL61C</v>
          </cell>
          <cell r="B523">
            <v>1</v>
          </cell>
          <cell r="C523">
            <v>1</v>
          </cell>
          <cell r="D523">
            <v>0</v>
          </cell>
          <cell r="E523">
            <v>1</v>
          </cell>
        </row>
        <row r="524">
          <cell r="A524" t="str">
            <v>B0777JTZQW</v>
          </cell>
          <cell r="B524">
            <v>2</v>
          </cell>
          <cell r="C524">
            <v>2</v>
          </cell>
          <cell r="D524">
            <v>1</v>
          </cell>
          <cell r="E524">
            <v>1</v>
          </cell>
        </row>
        <row r="525">
          <cell r="A525" t="str">
            <v>B0777JXDMP</v>
          </cell>
          <cell r="B525">
            <v>0</v>
          </cell>
          <cell r="C525">
            <v>0</v>
          </cell>
          <cell r="D525">
            <v>0</v>
          </cell>
          <cell r="E525">
            <v>1</v>
          </cell>
        </row>
        <row r="526">
          <cell r="A526" t="str">
            <v>B0777KJL3F</v>
          </cell>
          <cell r="B526">
            <v>0</v>
          </cell>
          <cell r="C526">
            <v>0</v>
          </cell>
          <cell r="D526">
            <v>1</v>
          </cell>
          <cell r="E526">
            <v>1</v>
          </cell>
        </row>
        <row r="527">
          <cell r="A527" t="str">
            <v>B0777KRF6G</v>
          </cell>
          <cell r="B527">
            <v>1</v>
          </cell>
          <cell r="C527">
            <v>1</v>
          </cell>
          <cell r="D527">
            <v>0</v>
          </cell>
          <cell r="E527">
            <v>1</v>
          </cell>
        </row>
        <row r="528">
          <cell r="A528" t="str">
            <v>B0777KY2MV</v>
          </cell>
          <cell r="B528">
            <v>1</v>
          </cell>
          <cell r="C528">
            <v>1</v>
          </cell>
          <cell r="D528">
            <v>0</v>
          </cell>
          <cell r="E528">
            <v>1</v>
          </cell>
        </row>
        <row r="529">
          <cell r="A529" t="str">
            <v>B0777L24S5</v>
          </cell>
          <cell r="B529">
            <v>2</v>
          </cell>
          <cell r="C529">
            <v>2</v>
          </cell>
          <cell r="D529">
            <v>0</v>
          </cell>
          <cell r="E529">
            <v>1</v>
          </cell>
        </row>
        <row r="530">
          <cell r="A530" t="str">
            <v>B0777L43KM</v>
          </cell>
          <cell r="B530">
            <v>2</v>
          </cell>
          <cell r="C530">
            <v>2</v>
          </cell>
          <cell r="D530">
            <v>1</v>
          </cell>
          <cell r="E530">
            <v>1</v>
          </cell>
        </row>
        <row r="531">
          <cell r="A531" t="str">
            <v>B0777L43KP</v>
          </cell>
          <cell r="B531">
            <v>1</v>
          </cell>
          <cell r="C531">
            <v>1</v>
          </cell>
          <cell r="D531">
            <v>1</v>
          </cell>
          <cell r="E531">
            <v>1</v>
          </cell>
        </row>
        <row r="532">
          <cell r="A532" t="str">
            <v>B077FYHG3V</v>
          </cell>
          <cell r="B532">
            <v>1</v>
          </cell>
          <cell r="C532">
            <v>1</v>
          </cell>
          <cell r="D532">
            <v>5</v>
          </cell>
          <cell r="E532">
            <v>1</v>
          </cell>
        </row>
        <row r="533">
          <cell r="A533" t="str">
            <v>B077G1736K</v>
          </cell>
          <cell r="B533">
            <v>32</v>
          </cell>
          <cell r="C533">
            <v>32</v>
          </cell>
          <cell r="D533">
            <v>21</v>
          </cell>
          <cell r="E533">
            <v>34</v>
          </cell>
        </row>
        <row r="534">
          <cell r="A534" t="str">
            <v>B077G58GFN</v>
          </cell>
          <cell r="B534">
            <v>12</v>
          </cell>
          <cell r="C534">
            <v>12</v>
          </cell>
          <cell r="D534">
            <v>8</v>
          </cell>
          <cell r="E534">
            <v>12</v>
          </cell>
        </row>
        <row r="535">
          <cell r="A535" t="str">
            <v>B077GRD45J</v>
          </cell>
          <cell r="B535">
            <v>0</v>
          </cell>
          <cell r="C535">
            <v>0</v>
          </cell>
          <cell r="D535">
            <v>1</v>
          </cell>
          <cell r="E535">
            <v>1</v>
          </cell>
        </row>
        <row r="536">
          <cell r="A536" t="str">
            <v>B077RWG5LY</v>
          </cell>
          <cell r="B536">
            <v>459</v>
          </cell>
          <cell r="C536">
            <v>459</v>
          </cell>
          <cell r="D536">
            <v>381</v>
          </cell>
          <cell r="E536">
            <v>450</v>
          </cell>
        </row>
        <row r="537">
          <cell r="A537" t="str">
            <v>B077Z67ZW1</v>
          </cell>
          <cell r="B537">
            <v>3</v>
          </cell>
          <cell r="C537">
            <v>3</v>
          </cell>
          <cell r="D537">
            <v>1</v>
          </cell>
          <cell r="E537">
            <v>2</v>
          </cell>
        </row>
        <row r="538">
          <cell r="A538" t="str">
            <v>B0789F983Z</v>
          </cell>
          <cell r="B538">
            <v>0</v>
          </cell>
          <cell r="C538">
            <v>0</v>
          </cell>
          <cell r="D538">
            <v>1</v>
          </cell>
          <cell r="E538">
            <v>1</v>
          </cell>
        </row>
        <row r="539">
          <cell r="A539" t="str">
            <v>B0789GR5XL</v>
          </cell>
          <cell r="B539">
            <v>0</v>
          </cell>
          <cell r="C539">
            <v>0</v>
          </cell>
          <cell r="D539">
            <v>0</v>
          </cell>
          <cell r="E539">
            <v>1</v>
          </cell>
        </row>
        <row r="540">
          <cell r="A540" t="str">
            <v>B0789HNYYF</v>
          </cell>
          <cell r="B540">
            <v>1</v>
          </cell>
          <cell r="C540">
            <v>1</v>
          </cell>
          <cell r="D540">
            <v>0</v>
          </cell>
          <cell r="E540">
            <v>1</v>
          </cell>
        </row>
        <row r="541">
          <cell r="A541" t="str">
            <v>B078GC16KP</v>
          </cell>
          <cell r="B541">
            <v>0</v>
          </cell>
          <cell r="C541">
            <v>0</v>
          </cell>
          <cell r="D541">
            <v>5</v>
          </cell>
          <cell r="E541">
            <v>5</v>
          </cell>
        </row>
        <row r="542">
          <cell r="A542" t="str">
            <v>B078PJN3DS</v>
          </cell>
          <cell r="B542">
            <v>10</v>
          </cell>
          <cell r="C542">
            <v>10</v>
          </cell>
          <cell r="D542">
            <v>19</v>
          </cell>
          <cell r="E542">
            <v>23</v>
          </cell>
        </row>
        <row r="543">
          <cell r="A543" t="str">
            <v>B078RX1V4Y</v>
          </cell>
          <cell r="B543">
            <v>0</v>
          </cell>
          <cell r="C543">
            <v>0</v>
          </cell>
          <cell r="D543">
            <v>3</v>
          </cell>
          <cell r="E543">
            <v>4</v>
          </cell>
        </row>
        <row r="544">
          <cell r="A544" t="str">
            <v>B078SSNHX8</v>
          </cell>
          <cell r="B544">
            <v>10</v>
          </cell>
          <cell r="C544">
            <v>10</v>
          </cell>
          <cell r="D544">
            <v>10</v>
          </cell>
          <cell r="E544">
            <v>6</v>
          </cell>
        </row>
        <row r="545">
          <cell r="A545" t="str">
            <v>B078T9Q414</v>
          </cell>
          <cell r="B545">
            <v>3</v>
          </cell>
          <cell r="C545">
            <v>3</v>
          </cell>
          <cell r="D545">
            <v>8</v>
          </cell>
          <cell r="E545">
            <v>7</v>
          </cell>
        </row>
        <row r="546">
          <cell r="A546" t="str">
            <v>B078TF25PS</v>
          </cell>
          <cell r="B546">
            <v>46</v>
          </cell>
          <cell r="C546">
            <v>46</v>
          </cell>
          <cell r="D546">
            <v>27</v>
          </cell>
          <cell r="E546">
            <v>67</v>
          </cell>
        </row>
        <row r="547">
          <cell r="A547" t="str">
            <v>B078W54M9Q</v>
          </cell>
          <cell r="B547">
            <v>17</v>
          </cell>
          <cell r="C547">
            <v>17</v>
          </cell>
          <cell r="D547">
            <v>20</v>
          </cell>
          <cell r="E547">
            <v>41</v>
          </cell>
        </row>
        <row r="548">
          <cell r="A548" t="str">
            <v>B078WRS76W</v>
          </cell>
          <cell r="B548">
            <v>7</v>
          </cell>
          <cell r="C548">
            <v>7</v>
          </cell>
          <cell r="D548">
            <v>4</v>
          </cell>
          <cell r="E548">
            <v>7</v>
          </cell>
        </row>
        <row r="549">
          <cell r="A549" t="str">
            <v>B07927PLZ2</v>
          </cell>
          <cell r="B549">
            <v>2</v>
          </cell>
          <cell r="C549">
            <v>2</v>
          </cell>
          <cell r="D549">
            <v>1</v>
          </cell>
          <cell r="E549">
            <v>3</v>
          </cell>
        </row>
        <row r="550">
          <cell r="A550" t="str">
            <v>B07927XCLN</v>
          </cell>
          <cell r="B550">
            <v>3</v>
          </cell>
          <cell r="C550">
            <v>3</v>
          </cell>
          <cell r="D550">
            <v>1</v>
          </cell>
          <cell r="E550">
            <v>5</v>
          </cell>
        </row>
        <row r="551">
          <cell r="A551" t="str">
            <v>B0792G1GL4</v>
          </cell>
          <cell r="B551">
            <v>2</v>
          </cell>
          <cell r="C551">
            <v>2</v>
          </cell>
          <cell r="D551">
            <v>3</v>
          </cell>
          <cell r="E551">
            <v>11</v>
          </cell>
        </row>
        <row r="552">
          <cell r="A552" t="str">
            <v>B07B8FCMXM</v>
          </cell>
          <cell r="B552">
            <v>1</v>
          </cell>
          <cell r="C552">
            <v>1</v>
          </cell>
          <cell r="D552">
            <v>1</v>
          </cell>
          <cell r="E552">
            <v>3</v>
          </cell>
        </row>
        <row r="553">
          <cell r="A553" t="str">
            <v>B07B8HZ787</v>
          </cell>
          <cell r="B553">
            <v>0</v>
          </cell>
          <cell r="C553">
            <v>0</v>
          </cell>
          <cell r="D553">
            <v>1</v>
          </cell>
          <cell r="E553">
            <v>1</v>
          </cell>
        </row>
        <row r="554">
          <cell r="A554" t="str">
            <v>B07B8NQ96W</v>
          </cell>
          <cell r="B554">
            <v>0</v>
          </cell>
          <cell r="C554">
            <v>0</v>
          </cell>
          <cell r="D554">
            <v>7</v>
          </cell>
          <cell r="E554">
            <v>2</v>
          </cell>
        </row>
        <row r="555">
          <cell r="A555" t="str">
            <v>B07B91YBK2</v>
          </cell>
          <cell r="B555">
            <v>1</v>
          </cell>
          <cell r="C555">
            <v>1</v>
          </cell>
          <cell r="D555">
            <v>2</v>
          </cell>
          <cell r="E555">
            <v>2</v>
          </cell>
        </row>
        <row r="556">
          <cell r="A556" t="str">
            <v>B07B937SQF</v>
          </cell>
          <cell r="B556">
            <v>0</v>
          </cell>
          <cell r="C556">
            <v>0</v>
          </cell>
          <cell r="D556">
            <v>0</v>
          </cell>
          <cell r="E556">
            <v>1</v>
          </cell>
        </row>
        <row r="557">
          <cell r="A557" t="str">
            <v>B07B944YWB</v>
          </cell>
          <cell r="B557">
            <v>0</v>
          </cell>
          <cell r="C557">
            <v>0</v>
          </cell>
          <cell r="D557">
            <v>0</v>
          </cell>
          <cell r="E557">
            <v>2</v>
          </cell>
        </row>
        <row r="558">
          <cell r="A558" t="str">
            <v>B07B94NVDK</v>
          </cell>
          <cell r="B558">
            <v>0</v>
          </cell>
          <cell r="C558">
            <v>0</v>
          </cell>
          <cell r="D558">
            <v>0</v>
          </cell>
          <cell r="E558">
            <v>1</v>
          </cell>
        </row>
        <row r="559">
          <cell r="A559" t="str">
            <v>B07B95HYD4</v>
          </cell>
          <cell r="B559">
            <v>0</v>
          </cell>
          <cell r="C559">
            <v>0</v>
          </cell>
          <cell r="D559">
            <v>0</v>
          </cell>
          <cell r="E559">
            <v>1</v>
          </cell>
        </row>
        <row r="560">
          <cell r="A560" t="str">
            <v>B07BFRXMJ6</v>
          </cell>
          <cell r="B560">
            <v>0</v>
          </cell>
          <cell r="C560">
            <v>0</v>
          </cell>
          <cell r="D560">
            <v>0</v>
          </cell>
          <cell r="E560">
            <v>1</v>
          </cell>
        </row>
        <row r="561">
          <cell r="A561" t="str">
            <v>B07BFVTRD1</v>
          </cell>
          <cell r="B561">
            <v>0</v>
          </cell>
          <cell r="C561">
            <v>0</v>
          </cell>
          <cell r="D561">
            <v>0</v>
          </cell>
          <cell r="E561">
            <v>1</v>
          </cell>
        </row>
        <row r="562">
          <cell r="A562" t="str">
            <v>B07BFW2979</v>
          </cell>
          <cell r="B562">
            <v>0</v>
          </cell>
          <cell r="C562">
            <v>0</v>
          </cell>
          <cell r="D562">
            <v>0</v>
          </cell>
          <cell r="E562">
            <v>3</v>
          </cell>
        </row>
        <row r="563">
          <cell r="A563" t="str">
            <v>B07BK132LP</v>
          </cell>
          <cell r="B563">
            <v>0</v>
          </cell>
          <cell r="C563">
            <v>0</v>
          </cell>
          <cell r="D563">
            <v>0</v>
          </cell>
          <cell r="E563">
            <v>1</v>
          </cell>
        </row>
        <row r="564">
          <cell r="A564" t="str">
            <v>B07BK2L4XH</v>
          </cell>
          <cell r="B564">
            <v>0</v>
          </cell>
          <cell r="C564">
            <v>0</v>
          </cell>
          <cell r="D564">
            <v>0</v>
          </cell>
          <cell r="E564">
            <v>1</v>
          </cell>
        </row>
        <row r="565">
          <cell r="A565" t="str">
            <v>B07BK33MTB</v>
          </cell>
          <cell r="B565">
            <v>0</v>
          </cell>
          <cell r="C565">
            <v>0</v>
          </cell>
          <cell r="D565">
            <v>0</v>
          </cell>
          <cell r="E565">
            <v>2</v>
          </cell>
        </row>
        <row r="566">
          <cell r="A566" t="str">
            <v>B07BK5SMXC</v>
          </cell>
          <cell r="B566">
            <v>0</v>
          </cell>
          <cell r="C566">
            <v>0</v>
          </cell>
          <cell r="D566">
            <v>0</v>
          </cell>
          <cell r="E566">
            <v>2</v>
          </cell>
        </row>
        <row r="567">
          <cell r="A567" t="str">
            <v>B07BKX6K8W</v>
          </cell>
          <cell r="B567">
            <v>49</v>
          </cell>
          <cell r="C567">
            <v>49</v>
          </cell>
          <cell r="D567">
            <v>87</v>
          </cell>
          <cell r="E567">
            <v>193</v>
          </cell>
        </row>
        <row r="568">
          <cell r="A568" t="str">
            <v>B07BPX61PN</v>
          </cell>
          <cell r="B568">
            <v>366</v>
          </cell>
          <cell r="C568">
            <v>366</v>
          </cell>
          <cell r="D568">
            <v>266</v>
          </cell>
          <cell r="E568">
            <v>250</v>
          </cell>
        </row>
        <row r="569">
          <cell r="A569" t="str">
            <v>B07C2T54T2</v>
          </cell>
          <cell r="B569">
            <v>102</v>
          </cell>
          <cell r="C569">
            <v>102</v>
          </cell>
          <cell r="D569">
            <v>111</v>
          </cell>
          <cell r="E569">
            <v>84</v>
          </cell>
        </row>
        <row r="570">
          <cell r="A570" t="str">
            <v>B07C2THD9D</v>
          </cell>
          <cell r="B570">
            <v>23</v>
          </cell>
          <cell r="C570">
            <v>23</v>
          </cell>
          <cell r="D570">
            <v>13</v>
          </cell>
          <cell r="E570">
            <v>9</v>
          </cell>
        </row>
        <row r="571">
          <cell r="A571" t="str">
            <v>B07C2TPXH2</v>
          </cell>
          <cell r="B571">
            <v>0</v>
          </cell>
          <cell r="C571">
            <v>0</v>
          </cell>
          <cell r="D571">
            <v>2</v>
          </cell>
          <cell r="E571">
            <v>3</v>
          </cell>
        </row>
        <row r="572">
          <cell r="A572" t="str">
            <v>B07D49SG55</v>
          </cell>
          <cell r="B572">
            <v>4</v>
          </cell>
          <cell r="C572">
            <v>4</v>
          </cell>
          <cell r="D572">
            <v>6</v>
          </cell>
          <cell r="E572">
            <v>12</v>
          </cell>
        </row>
        <row r="573">
          <cell r="A573" t="str">
            <v>B01GJPBRLK</v>
          </cell>
          <cell r="B573">
            <v>14</v>
          </cell>
          <cell r="C573">
            <v>14</v>
          </cell>
          <cell r="D573">
            <v>8</v>
          </cell>
          <cell r="E573">
            <v>0</v>
          </cell>
        </row>
        <row r="574">
          <cell r="A574" t="str">
            <v>B07BMQRTNW</v>
          </cell>
          <cell r="B574">
            <v>10</v>
          </cell>
          <cell r="C574">
            <v>10</v>
          </cell>
          <cell r="D574">
            <v>22</v>
          </cell>
          <cell r="E574">
            <v>0</v>
          </cell>
        </row>
        <row r="575">
          <cell r="A575" t="str">
            <v>B01MFGOWLQ</v>
          </cell>
          <cell r="B575">
            <v>0</v>
          </cell>
          <cell r="C575">
            <v>0</v>
          </cell>
          <cell r="D575">
            <v>2</v>
          </cell>
          <cell r="E575">
            <v>0</v>
          </cell>
        </row>
        <row r="576">
          <cell r="A576" t="str">
            <v>B06ZZJ46LT</v>
          </cell>
          <cell r="B576">
            <v>17</v>
          </cell>
          <cell r="C576">
            <v>17</v>
          </cell>
          <cell r="D576">
            <v>29</v>
          </cell>
          <cell r="E576">
            <v>0</v>
          </cell>
        </row>
        <row r="577">
          <cell r="A577" t="str">
            <v>B0716XWQ18</v>
          </cell>
          <cell r="B577">
            <v>1</v>
          </cell>
          <cell r="C577">
            <v>1</v>
          </cell>
          <cell r="D577">
            <v>6</v>
          </cell>
          <cell r="E577">
            <v>0</v>
          </cell>
        </row>
        <row r="578">
          <cell r="A578" t="str">
            <v>B07C323BGV</v>
          </cell>
          <cell r="B578">
            <v>8</v>
          </cell>
          <cell r="C578">
            <v>8</v>
          </cell>
          <cell r="D578">
            <v>6</v>
          </cell>
          <cell r="E578">
            <v>0</v>
          </cell>
        </row>
        <row r="579">
          <cell r="A579" t="str">
            <v>B01IQP5CUS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</row>
        <row r="580">
          <cell r="A580" t="str">
            <v>B01M032BV1</v>
          </cell>
          <cell r="B580">
            <v>1</v>
          </cell>
          <cell r="C580">
            <v>1</v>
          </cell>
          <cell r="D580">
            <v>1</v>
          </cell>
          <cell r="E580">
            <v>0</v>
          </cell>
        </row>
        <row r="581">
          <cell r="A581" t="str">
            <v>B06ZZWQLH1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</row>
        <row r="582">
          <cell r="A582" t="str">
            <v>B073CYD47B</v>
          </cell>
          <cell r="B582">
            <v>2</v>
          </cell>
          <cell r="C582">
            <v>2</v>
          </cell>
          <cell r="D582">
            <v>3</v>
          </cell>
          <cell r="E582">
            <v>0</v>
          </cell>
        </row>
        <row r="583">
          <cell r="A583" t="str">
            <v>B073XGWPDJ</v>
          </cell>
          <cell r="B583">
            <v>7</v>
          </cell>
          <cell r="C583">
            <v>7</v>
          </cell>
          <cell r="D583">
            <v>0</v>
          </cell>
          <cell r="E583">
            <v>0</v>
          </cell>
        </row>
        <row r="584">
          <cell r="A584" t="str">
            <v>B074MZR55T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</row>
        <row r="585">
          <cell r="A585" t="str">
            <v>B0792T7FW3</v>
          </cell>
          <cell r="B585">
            <v>28</v>
          </cell>
          <cell r="C585">
            <v>28</v>
          </cell>
          <cell r="D585">
            <v>5</v>
          </cell>
          <cell r="E585">
            <v>0</v>
          </cell>
        </row>
        <row r="586">
          <cell r="A586" t="str">
            <v>B01GFMMHAW</v>
          </cell>
          <cell r="B586">
            <v>1</v>
          </cell>
          <cell r="C586">
            <v>1</v>
          </cell>
          <cell r="D586">
            <v>1</v>
          </cell>
          <cell r="E586">
            <v>0</v>
          </cell>
        </row>
        <row r="587">
          <cell r="A587" t="str">
            <v>B01HTJ8QUK</v>
          </cell>
          <cell r="B587">
            <v>3</v>
          </cell>
          <cell r="C587">
            <v>3</v>
          </cell>
          <cell r="D587">
            <v>1</v>
          </cell>
          <cell r="E587">
            <v>0</v>
          </cell>
        </row>
        <row r="588">
          <cell r="A588" t="str">
            <v>B01J5AL88S</v>
          </cell>
          <cell r="B588">
            <v>2</v>
          </cell>
          <cell r="C588">
            <v>2</v>
          </cell>
          <cell r="D588">
            <v>2</v>
          </cell>
          <cell r="E588">
            <v>0</v>
          </cell>
        </row>
        <row r="589">
          <cell r="A589" t="str">
            <v>B01J7T07WA</v>
          </cell>
          <cell r="B589">
            <v>1</v>
          </cell>
          <cell r="C589">
            <v>1</v>
          </cell>
          <cell r="D589">
            <v>1</v>
          </cell>
          <cell r="E589">
            <v>0</v>
          </cell>
        </row>
        <row r="590">
          <cell r="A590" t="str">
            <v>B01JZ1G43G</v>
          </cell>
          <cell r="B590">
            <v>0</v>
          </cell>
          <cell r="C590">
            <v>0</v>
          </cell>
          <cell r="D590">
            <v>1</v>
          </cell>
          <cell r="E590">
            <v>0</v>
          </cell>
        </row>
        <row r="591">
          <cell r="A591" t="str">
            <v>B01JZ1G7TC</v>
          </cell>
          <cell r="B591">
            <v>0</v>
          </cell>
          <cell r="C591">
            <v>0</v>
          </cell>
          <cell r="D591">
            <v>1</v>
          </cell>
          <cell r="E591">
            <v>0</v>
          </cell>
        </row>
        <row r="592">
          <cell r="A592" t="str">
            <v>B01JZ1G9CC</v>
          </cell>
          <cell r="B592">
            <v>0</v>
          </cell>
          <cell r="C592">
            <v>0</v>
          </cell>
          <cell r="D592">
            <v>2</v>
          </cell>
          <cell r="E592">
            <v>0</v>
          </cell>
        </row>
        <row r="593">
          <cell r="A593" t="str">
            <v>B01LX5LAQB</v>
          </cell>
          <cell r="B593">
            <v>1</v>
          </cell>
          <cell r="C593">
            <v>1</v>
          </cell>
          <cell r="D593">
            <v>2</v>
          </cell>
          <cell r="E593">
            <v>0</v>
          </cell>
        </row>
        <row r="594">
          <cell r="A594" t="str">
            <v>B01LXD9QIS</v>
          </cell>
          <cell r="B594">
            <v>1</v>
          </cell>
          <cell r="C594">
            <v>1</v>
          </cell>
          <cell r="D594">
            <v>1</v>
          </cell>
          <cell r="E594">
            <v>0</v>
          </cell>
        </row>
        <row r="595">
          <cell r="A595" t="str">
            <v>B01LXT1NL3</v>
          </cell>
          <cell r="B595">
            <v>2</v>
          </cell>
          <cell r="C595">
            <v>2</v>
          </cell>
          <cell r="D595">
            <v>1</v>
          </cell>
          <cell r="E595">
            <v>0</v>
          </cell>
        </row>
        <row r="596">
          <cell r="A596" t="str">
            <v>B01LY4R9YJ</v>
          </cell>
          <cell r="B596">
            <v>3</v>
          </cell>
          <cell r="C596">
            <v>3</v>
          </cell>
          <cell r="D596">
            <v>1</v>
          </cell>
          <cell r="E596">
            <v>0</v>
          </cell>
        </row>
        <row r="597">
          <cell r="A597" t="str">
            <v>B01LZ1Z414</v>
          </cell>
          <cell r="B597">
            <v>1</v>
          </cell>
          <cell r="C597">
            <v>1</v>
          </cell>
          <cell r="D597">
            <v>1</v>
          </cell>
          <cell r="E597">
            <v>0</v>
          </cell>
        </row>
        <row r="598">
          <cell r="A598" t="str">
            <v>B01M0327M1</v>
          </cell>
          <cell r="B598">
            <v>0</v>
          </cell>
          <cell r="C598">
            <v>0</v>
          </cell>
          <cell r="D598">
            <v>2</v>
          </cell>
          <cell r="E598">
            <v>0</v>
          </cell>
        </row>
        <row r="599">
          <cell r="A599" t="str">
            <v>B01M0328CI</v>
          </cell>
          <cell r="B599">
            <v>2</v>
          </cell>
          <cell r="C599">
            <v>2</v>
          </cell>
          <cell r="D599">
            <v>1</v>
          </cell>
          <cell r="E599">
            <v>0</v>
          </cell>
        </row>
        <row r="600">
          <cell r="A600" t="str">
            <v>B01M0D9U04</v>
          </cell>
          <cell r="B600">
            <v>3</v>
          </cell>
          <cell r="C600">
            <v>3</v>
          </cell>
          <cell r="D600">
            <v>1</v>
          </cell>
          <cell r="E600">
            <v>0</v>
          </cell>
        </row>
        <row r="601">
          <cell r="A601" t="str">
            <v>B01M0OX75I</v>
          </cell>
          <cell r="B601">
            <v>5</v>
          </cell>
          <cell r="C601">
            <v>5</v>
          </cell>
          <cell r="D601">
            <v>1</v>
          </cell>
          <cell r="E601">
            <v>0</v>
          </cell>
        </row>
        <row r="602">
          <cell r="A602" t="str">
            <v>B01M0Q1U1V</v>
          </cell>
          <cell r="B602">
            <v>2</v>
          </cell>
          <cell r="C602">
            <v>2</v>
          </cell>
          <cell r="D602">
            <v>1</v>
          </cell>
          <cell r="E602">
            <v>0</v>
          </cell>
        </row>
        <row r="603">
          <cell r="A603" t="str">
            <v>B01M2487BX</v>
          </cell>
          <cell r="B603">
            <v>2</v>
          </cell>
          <cell r="C603">
            <v>2</v>
          </cell>
          <cell r="D603">
            <v>2</v>
          </cell>
          <cell r="E603">
            <v>0</v>
          </cell>
        </row>
        <row r="604">
          <cell r="A604" t="str">
            <v>B01M2UYFMQ</v>
          </cell>
          <cell r="B604">
            <v>0</v>
          </cell>
          <cell r="C604">
            <v>0</v>
          </cell>
          <cell r="D604">
            <v>2</v>
          </cell>
          <cell r="E604">
            <v>0</v>
          </cell>
        </row>
        <row r="605">
          <cell r="A605" t="str">
            <v>B01M3PZ378</v>
          </cell>
          <cell r="B605">
            <v>2</v>
          </cell>
          <cell r="C605">
            <v>2</v>
          </cell>
          <cell r="D605">
            <v>1</v>
          </cell>
          <cell r="E605">
            <v>0</v>
          </cell>
        </row>
        <row r="606">
          <cell r="A606" t="str">
            <v>B01M5AYY5V</v>
          </cell>
          <cell r="B606">
            <v>1</v>
          </cell>
          <cell r="C606">
            <v>1</v>
          </cell>
          <cell r="D606">
            <v>1</v>
          </cell>
          <cell r="E606">
            <v>0</v>
          </cell>
        </row>
        <row r="607">
          <cell r="A607" t="str">
            <v>B01M63RJG4</v>
          </cell>
          <cell r="B607">
            <v>1</v>
          </cell>
          <cell r="C607">
            <v>1</v>
          </cell>
          <cell r="D607">
            <v>1</v>
          </cell>
          <cell r="E607">
            <v>0</v>
          </cell>
        </row>
        <row r="608">
          <cell r="A608" t="str">
            <v>B01M63S2EX</v>
          </cell>
          <cell r="B608">
            <v>1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B01M7UYYSQ</v>
          </cell>
          <cell r="B609">
            <v>1</v>
          </cell>
          <cell r="C609">
            <v>1</v>
          </cell>
          <cell r="D609">
            <v>2</v>
          </cell>
          <cell r="E609">
            <v>0</v>
          </cell>
        </row>
        <row r="610">
          <cell r="A610" t="str">
            <v>B01M7X7MYF</v>
          </cell>
          <cell r="B610">
            <v>0</v>
          </cell>
          <cell r="C610">
            <v>0</v>
          </cell>
          <cell r="D610">
            <v>1</v>
          </cell>
          <cell r="E610">
            <v>0</v>
          </cell>
        </row>
        <row r="611">
          <cell r="A611" t="str">
            <v>B01MA1KLWC</v>
          </cell>
          <cell r="B611">
            <v>1</v>
          </cell>
          <cell r="C611">
            <v>1</v>
          </cell>
          <cell r="D611">
            <v>1</v>
          </cell>
          <cell r="E611">
            <v>0</v>
          </cell>
        </row>
        <row r="612">
          <cell r="A612" t="str">
            <v>B01MAUCEHQ</v>
          </cell>
          <cell r="B612">
            <v>2</v>
          </cell>
          <cell r="C612">
            <v>2</v>
          </cell>
          <cell r="D612">
            <v>1</v>
          </cell>
          <cell r="E612">
            <v>0</v>
          </cell>
        </row>
        <row r="613">
          <cell r="A613" t="str">
            <v>B01MAZ1MWP</v>
          </cell>
          <cell r="B613">
            <v>5</v>
          </cell>
          <cell r="C613">
            <v>5</v>
          </cell>
          <cell r="D613">
            <v>5</v>
          </cell>
          <cell r="E613">
            <v>0</v>
          </cell>
        </row>
        <row r="614">
          <cell r="A614" t="str">
            <v>B01MR44UPW</v>
          </cell>
          <cell r="B614">
            <v>2</v>
          </cell>
          <cell r="C614">
            <v>2</v>
          </cell>
          <cell r="D614">
            <v>1</v>
          </cell>
          <cell r="E614">
            <v>0</v>
          </cell>
        </row>
        <row r="615">
          <cell r="A615" t="str">
            <v>B01MS6QZQB</v>
          </cell>
          <cell r="B615">
            <v>4</v>
          </cell>
          <cell r="C615">
            <v>4</v>
          </cell>
          <cell r="D615">
            <v>1</v>
          </cell>
          <cell r="E615">
            <v>0</v>
          </cell>
        </row>
        <row r="616">
          <cell r="A616" t="str">
            <v>B01MS6R0M9</v>
          </cell>
          <cell r="B616">
            <v>1</v>
          </cell>
          <cell r="C616">
            <v>1</v>
          </cell>
          <cell r="D616">
            <v>3</v>
          </cell>
          <cell r="E616">
            <v>0</v>
          </cell>
        </row>
        <row r="617">
          <cell r="A617" t="str">
            <v>B01MSJRM6K</v>
          </cell>
          <cell r="B617">
            <v>0</v>
          </cell>
          <cell r="C617">
            <v>0</v>
          </cell>
          <cell r="D617">
            <v>1</v>
          </cell>
          <cell r="E617">
            <v>0</v>
          </cell>
        </row>
        <row r="618">
          <cell r="A618" t="str">
            <v>B01MSSER4Z</v>
          </cell>
          <cell r="B618">
            <v>1</v>
          </cell>
          <cell r="C618">
            <v>1</v>
          </cell>
          <cell r="D618">
            <v>1</v>
          </cell>
          <cell r="E618">
            <v>0</v>
          </cell>
        </row>
        <row r="619">
          <cell r="A619" t="str">
            <v>B01MV36PGF</v>
          </cell>
          <cell r="B619">
            <v>2</v>
          </cell>
          <cell r="C619">
            <v>2</v>
          </cell>
          <cell r="D619">
            <v>1</v>
          </cell>
          <cell r="E619">
            <v>0</v>
          </cell>
        </row>
        <row r="620">
          <cell r="A620" t="str">
            <v>B01N02OUSI</v>
          </cell>
          <cell r="B620">
            <v>2</v>
          </cell>
          <cell r="C620">
            <v>2</v>
          </cell>
          <cell r="D620">
            <v>1</v>
          </cell>
          <cell r="E620">
            <v>0</v>
          </cell>
        </row>
        <row r="621">
          <cell r="A621" t="str">
            <v>B01N0A39UA</v>
          </cell>
          <cell r="B621">
            <v>0</v>
          </cell>
          <cell r="C621">
            <v>0</v>
          </cell>
          <cell r="D621">
            <v>1</v>
          </cell>
          <cell r="E621">
            <v>0</v>
          </cell>
        </row>
        <row r="622">
          <cell r="A622" t="str">
            <v>B01N0AY376</v>
          </cell>
          <cell r="B622">
            <v>1</v>
          </cell>
          <cell r="C622">
            <v>1</v>
          </cell>
          <cell r="D622">
            <v>1</v>
          </cell>
          <cell r="E622">
            <v>0</v>
          </cell>
        </row>
        <row r="623">
          <cell r="A623" t="str">
            <v>B01N4LAK3O</v>
          </cell>
          <cell r="B623">
            <v>0</v>
          </cell>
          <cell r="C623">
            <v>0</v>
          </cell>
          <cell r="D623">
            <v>1</v>
          </cell>
          <cell r="E623">
            <v>0</v>
          </cell>
        </row>
        <row r="624">
          <cell r="A624" t="str">
            <v>B01N5OOTTL</v>
          </cell>
          <cell r="B624">
            <v>0</v>
          </cell>
          <cell r="C624">
            <v>0</v>
          </cell>
          <cell r="D624">
            <v>3</v>
          </cell>
          <cell r="E624">
            <v>0</v>
          </cell>
        </row>
        <row r="625">
          <cell r="A625" t="str">
            <v>B01NH0VOD4</v>
          </cell>
          <cell r="B625">
            <v>1</v>
          </cell>
          <cell r="C625">
            <v>1</v>
          </cell>
          <cell r="D625">
            <v>2</v>
          </cell>
          <cell r="E625">
            <v>0</v>
          </cell>
        </row>
        <row r="626">
          <cell r="A626" t="str">
            <v>B06VWQQZLK</v>
          </cell>
          <cell r="B626">
            <v>1</v>
          </cell>
          <cell r="C626">
            <v>1</v>
          </cell>
          <cell r="D626">
            <v>1</v>
          </cell>
          <cell r="E626">
            <v>0</v>
          </cell>
        </row>
        <row r="627">
          <cell r="A627" t="str">
            <v>B06W2MDDQL</v>
          </cell>
          <cell r="B627">
            <v>0</v>
          </cell>
          <cell r="C627">
            <v>0</v>
          </cell>
          <cell r="D627">
            <v>2</v>
          </cell>
          <cell r="E627">
            <v>0</v>
          </cell>
        </row>
        <row r="628">
          <cell r="A628" t="str">
            <v>B06XSP3TCT</v>
          </cell>
          <cell r="B628">
            <v>0</v>
          </cell>
          <cell r="C628">
            <v>0</v>
          </cell>
          <cell r="D628">
            <v>3</v>
          </cell>
          <cell r="E628">
            <v>0</v>
          </cell>
        </row>
        <row r="629">
          <cell r="A629" t="str">
            <v>B06XSWRDZX</v>
          </cell>
          <cell r="B629">
            <v>1</v>
          </cell>
          <cell r="C629">
            <v>1</v>
          </cell>
          <cell r="D629">
            <v>2</v>
          </cell>
          <cell r="E629">
            <v>0</v>
          </cell>
        </row>
        <row r="630">
          <cell r="A630" t="str">
            <v>B06XSYXTSJ</v>
          </cell>
          <cell r="B630">
            <v>0</v>
          </cell>
          <cell r="C630">
            <v>0</v>
          </cell>
          <cell r="D630">
            <v>1</v>
          </cell>
          <cell r="E630">
            <v>0</v>
          </cell>
        </row>
        <row r="631">
          <cell r="A631" t="str">
            <v>B06XT1CWTK</v>
          </cell>
          <cell r="B631">
            <v>0</v>
          </cell>
          <cell r="C631">
            <v>0</v>
          </cell>
          <cell r="D631">
            <v>3</v>
          </cell>
          <cell r="E631">
            <v>0</v>
          </cell>
        </row>
        <row r="632">
          <cell r="A632" t="str">
            <v>B06XYK2FNV</v>
          </cell>
          <cell r="B632">
            <v>2</v>
          </cell>
          <cell r="C632">
            <v>2</v>
          </cell>
          <cell r="D632">
            <v>4</v>
          </cell>
          <cell r="E632">
            <v>0</v>
          </cell>
        </row>
        <row r="633">
          <cell r="A633" t="str">
            <v>B06XYK5PPM</v>
          </cell>
          <cell r="B633">
            <v>1</v>
          </cell>
          <cell r="C633">
            <v>1</v>
          </cell>
          <cell r="D633">
            <v>1</v>
          </cell>
          <cell r="E633">
            <v>0</v>
          </cell>
        </row>
        <row r="634">
          <cell r="A634" t="str">
            <v>B0711RJCRZ</v>
          </cell>
          <cell r="B634">
            <v>1</v>
          </cell>
          <cell r="C634">
            <v>1</v>
          </cell>
          <cell r="D634">
            <v>2</v>
          </cell>
          <cell r="E634">
            <v>0</v>
          </cell>
        </row>
        <row r="635">
          <cell r="A635" t="str">
            <v>B07193YJ6Z</v>
          </cell>
          <cell r="B635">
            <v>4</v>
          </cell>
          <cell r="C635">
            <v>4</v>
          </cell>
          <cell r="D635">
            <v>3</v>
          </cell>
          <cell r="E635">
            <v>0</v>
          </cell>
        </row>
        <row r="636">
          <cell r="A636" t="str">
            <v>B071KV1GG7</v>
          </cell>
          <cell r="B636">
            <v>0</v>
          </cell>
          <cell r="C636">
            <v>0</v>
          </cell>
          <cell r="D636">
            <v>1</v>
          </cell>
          <cell r="E636">
            <v>0</v>
          </cell>
        </row>
        <row r="637">
          <cell r="A637" t="str">
            <v>B071R2J8ZP</v>
          </cell>
          <cell r="B637">
            <v>2</v>
          </cell>
          <cell r="C637">
            <v>2</v>
          </cell>
          <cell r="D637">
            <v>2</v>
          </cell>
          <cell r="E637">
            <v>0</v>
          </cell>
        </row>
        <row r="638">
          <cell r="A638" t="str">
            <v>B071X91XB2</v>
          </cell>
          <cell r="B638">
            <v>2</v>
          </cell>
          <cell r="C638">
            <v>2</v>
          </cell>
          <cell r="D638">
            <v>1</v>
          </cell>
          <cell r="E638">
            <v>0</v>
          </cell>
        </row>
        <row r="639">
          <cell r="A639" t="str">
            <v>B072R1HHMD</v>
          </cell>
          <cell r="B639">
            <v>2</v>
          </cell>
          <cell r="C639">
            <v>2</v>
          </cell>
          <cell r="D639">
            <v>1</v>
          </cell>
          <cell r="E639">
            <v>0</v>
          </cell>
        </row>
        <row r="640">
          <cell r="A640" t="str">
            <v>B072WQ927L</v>
          </cell>
          <cell r="B640">
            <v>0</v>
          </cell>
          <cell r="C640">
            <v>0</v>
          </cell>
          <cell r="D640">
            <v>1</v>
          </cell>
          <cell r="E640">
            <v>0</v>
          </cell>
        </row>
        <row r="641">
          <cell r="A641" t="str">
            <v>B072ZXDD9Z</v>
          </cell>
          <cell r="B641">
            <v>2</v>
          </cell>
          <cell r="C641">
            <v>2</v>
          </cell>
          <cell r="D641">
            <v>1</v>
          </cell>
          <cell r="E641">
            <v>0</v>
          </cell>
        </row>
        <row r="642">
          <cell r="A642" t="str">
            <v>B073CXW7RR</v>
          </cell>
          <cell r="B642">
            <v>2</v>
          </cell>
          <cell r="C642">
            <v>2</v>
          </cell>
          <cell r="D642">
            <v>1</v>
          </cell>
          <cell r="E642">
            <v>0</v>
          </cell>
        </row>
        <row r="643">
          <cell r="A643" t="str">
            <v>B073CYK7WC</v>
          </cell>
          <cell r="B643">
            <v>0</v>
          </cell>
          <cell r="C643">
            <v>0</v>
          </cell>
          <cell r="D643">
            <v>1</v>
          </cell>
          <cell r="E643">
            <v>0</v>
          </cell>
        </row>
        <row r="644">
          <cell r="A644" t="str">
            <v>B073S4R4CR</v>
          </cell>
          <cell r="B644">
            <v>0</v>
          </cell>
          <cell r="C644">
            <v>0</v>
          </cell>
          <cell r="D644">
            <v>2</v>
          </cell>
          <cell r="E644">
            <v>0</v>
          </cell>
        </row>
        <row r="645">
          <cell r="A645" t="str">
            <v>B073VFB5XC</v>
          </cell>
          <cell r="B645">
            <v>2</v>
          </cell>
          <cell r="C645">
            <v>2</v>
          </cell>
          <cell r="D645">
            <v>1</v>
          </cell>
          <cell r="E645">
            <v>0</v>
          </cell>
        </row>
        <row r="646">
          <cell r="A646" t="str">
            <v>B0742J1LL6</v>
          </cell>
          <cell r="B646">
            <v>3</v>
          </cell>
          <cell r="C646">
            <v>3</v>
          </cell>
          <cell r="D646">
            <v>3</v>
          </cell>
          <cell r="E646">
            <v>0</v>
          </cell>
        </row>
        <row r="647">
          <cell r="A647" t="str">
            <v>B07433FQ65</v>
          </cell>
          <cell r="B647">
            <v>3</v>
          </cell>
          <cell r="C647">
            <v>3</v>
          </cell>
          <cell r="D647">
            <v>2</v>
          </cell>
          <cell r="E647">
            <v>0</v>
          </cell>
        </row>
        <row r="648">
          <cell r="A648" t="str">
            <v>B0743CBQYG</v>
          </cell>
          <cell r="B648">
            <v>0</v>
          </cell>
          <cell r="C648">
            <v>0</v>
          </cell>
          <cell r="D648">
            <v>1</v>
          </cell>
          <cell r="E648">
            <v>0</v>
          </cell>
        </row>
        <row r="649">
          <cell r="A649" t="str">
            <v>B0743D5KZ6</v>
          </cell>
          <cell r="B649">
            <v>1</v>
          </cell>
          <cell r="C649">
            <v>1</v>
          </cell>
          <cell r="D649">
            <v>3</v>
          </cell>
          <cell r="E649">
            <v>0</v>
          </cell>
        </row>
        <row r="650">
          <cell r="A650" t="str">
            <v>B0747G9VSM</v>
          </cell>
          <cell r="B650">
            <v>0</v>
          </cell>
          <cell r="C650">
            <v>0</v>
          </cell>
          <cell r="D650">
            <v>2</v>
          </cell>
          <cell r="E650">
            <v>0</v>
          </cell>
        </row>
        <row r="651">
          <cell r="A651" t="str">
            <v>B0747NXVHC</v>
          </cell>
          <cell r="B651">
            <v>0</v>
          </cell>
          <cell r="C651">
            <v>0</v>
          </cell>
          <cell r="D651">
            <v>1</v>
          </cell>
          <cell r="E651">
            <v>0</v>
          </cell>
        </row>
        <row r="652">
          <cell r="A652" t="str">
            <v>B0748FQTDN</v>
          </cell>
          <cell r="B652">
            <v>1</v>
          </cell>
          <cell r="C652">
            <v>1</v>
          </cell>
          <cell r="D652">
            <v>2</v>
          </cell>
          <cell r="E652">
            <v>0</v>
          </cell>
        </row>
        <row r="653">
          <cell r="A653" t="str">
            <v>B0748G9CH7</v>
          </cell>
          <cell r="B653">
            <v>2</v>
          </cell>
          <cell r="C653">
            <v>2</v>
          </cell>
          <cell r="D653">
            <v>3</v>
          </cell>
          <cell r="E653">
            <v>0</v>
          </cell>
        </row>
        <row r="654">
          <cell r="A654" t="str">
            <v>B0749B82Z4</v>
          </cell>
          <cell r="B654">
            <v>0</v>
          </cell>
          <cell r="C654">
            <v>0</v>
          </cell>
          <cell r="D654">
            <v>1</v>
          </cell>
          <cell r="E654">
            <v>0</v>
          </cell>
        </row>
        <row r="655">
          <cell r="A655" t="str">
            <v>B0749JQKHD</v>
          </cell>
          <cell r="B655">
            <v>0</v>
          </cell>
          <cell r="C655">
            <v>0</v>
          </cell>
          <cell r="D655">
            <v>2</v>
          </cell>
          <cell r="E655">
            <v>0</v>
          </cell>
        </row>
        <row r="656">
          <cell r="A656" t="str">
            <v>B074PR63YW</v>
          </cell>
          <cell r="B656">
            <v>0</v>
          </cell>
          <cell r="C656">
            <v>0</v>
          </cell>
          <cell r="D656">
            <v>1</v>
          </cell>
          <cell r="E656">
            <v>0</v>
          </cell>
        </row>
        <row r="657">
          <cell r="A657" t="str">
            <v>B074PRDCG7</v>
          </cell>
          <cell r="B657">
            <v>0</v>
          </cell>
          <cell r="C657">
            <v>0</v>
          </cell>
          <cell r="D657">
            <v>1</v>
          </cell>
          <cell r="E657">
            <v>0</v>
          </cell>
        </row>
        <row r="658">
          <cell r="A658" t="str">
            <v>B074PRQCYP</v>
          </cell>
          <cell r="B658">
            <v>1</v>
          </cell>
          <cell r="C658">
            <v>1</v>
          </cell>
          <cell r="D658">
            <v>1</v>
          </cell>
          <cell r="E658">
            <v>0</v>
          </cell>
        </row>
        <row r="659">
          <cell r="A659" t="str">
            <v>B074PRZ2YJ</v>
          </cell>
          <cell r="B659">
            <v>1</v>
          </cell>
          <cell r="C659">
            <v>1</v>
          </cell>
          <cell r="D659">
            <v>1</v>
          </cell>
          <cell r="E659">
            <v>0</v>
          </cell>
        </row>
        <row r="660">
          <cell r="A660" t="str">
            <v>B0753FD8N6</v>
          </cell>
          <cell r="B660">
            <v>2</v>
          </cell>
          <cell r="C660">
            <v>2</v>
          </cell>
          <cell r="D660">
            <v>2</v>
          </cell>
          <cell r="E660">
            <v>0</v>
          </cell>
        </row>
        <row r="661">
          <cell r="A661" t="str">
            <v>B07547DJVV</v>
          </cell>
          <cell r="B661">
            <v>0</v>
          </cell>
          <cell r="C661">
            <v>0</v>
          </cell>
          <cell r="D661">
            <v>1</v>
          </cell>
          <cell r="E661">
            <v>0</v>
          </cell>
        </row>
        <row r="662">
          <cell r="A662" t="str">
            <v>B07547G9T1</v>
          </cell>
          <cell r="B662">
            <v>1</v>
          </cell>
          <cell r="C662">
            <v>1</v>
          </cell>
          <cell r="D662">
            <v>1</v>
          </cell>
          <cell r="E662">
            <v>0</v>
          </cell>
        </row>
        <row r="663">
          <cell r="A663" t="str">
            <v>B07547GGF1</v>
          </cell>
          <cell r="B663">
            <v>0</v>
          </cell>
          <cell r="C663">
            <v>0</v>
          </cell>
          <cell r="D663">
            <v>1</v>
          </cell>
          <cell r="E663">
            <v>0</v>
          </cell>
        </row>
        <row r="664">
          <cell r="A664" t="str">
            <v>B075F1391S</v>
          </cell>
          <cell r="B664">
            <v>1</v>
          </cell>
          <cell r="C664">
            <v>1</v>
          </cell>
          <cell r="D664">
            <v>1</v>
          </cell>
          <cell r="E664">
            <v>0</v>
          </cell>
        </row>
        <row r="665">
          <cell r="A665" t="str">
            <v>B075FRVWPL</v>
          </cell>
          <cell r="B665">
            <v>1</v>
          </cell>
          <cell r="C665">
            <v>1</v>
          </cell>
          <cell r="D665">
            <v>2</v>
          </cell>
          <cell r="E665">
            <v>0</v>
          </cell>
        </row>
        <row r="666">
          <cell r="A666" t="str">
            <v>B075FSBGCN</v>
          </cell>
          <cell r="B666">
            <v>1</v>
          </cell>
          <cell r="C666">
            <v>1</v>
          </cell>
          <cell r="D666">
            <v>2</v>
          </cell>
          <cell r="E666">
            <v>0</v>
          </cell>
        </row>
        <row r="667">
          <cell r="A667" t="str">
            <v>B075FSK3ZF</v>
          </cell>
          <cell r="B667">
            <v>0</v>
          </cell>
          <cell r="C667">
            <v>0</v>
          </cell>
          <cell r="D667">
            <v>1</v>
          </cell>
          <cell r="E667">
            <v>0</v>
          </cell>
        </row>
        <row r="668">
          <cell r="A668" t="str">
            <v>B075MB62X5</v>
          </cell>
          <cell r="B668">
            <v>1</v>
          </cell>
          <cell r="C668">
            <v>1</v>
          </cell>
          <cell r="D668">
            <v>2</v>
          </cell>
          <cell r="E668">
            <v>0</v>
          </cell>
        </row>
        <row r="669">
          <cell r="A669" t="str">
            <v>B075QF68SY</v>
          </cell>
          <cell r="B669">
            <v>1</v>
          </cell>
          <cell r="C669">
            <v>1</v>
          </cell>
          <cell r="D669">
            <v>3</v>
          </cell>
          <cell r="E669">
            <v>0</v>
          </cell>
        </row>
        <row r="670">
          <cell r="A670" t="str">
            <v>B075ZQBS8N</v>
          </cell>
          <cell r="B670">
            <v>1</v>
          </cell>
          <cell r="C670">
            <v>1</v>
          </cell>
          <cell r="D670">
            <v>1</v>
          </cell>
          <cell r="E670">
            <v>0</v>
          </cell>
        </row>
        <row r="671">
          <cell r="A671" t="str">
            <v>B075ZRBHC3</v>
          </cell>
          <cell r="B671">
            <v>0</v>
          </cell>
          <cell r="C671">
            <v>0</v>
          </cell>
          <cell r="D671">
            <v>1</v>
          </cell>
          <cell r="E671">
            <v>0</v>
          </cell>
        </row>
        <row r="672">
          <cell r="A672" t="str">
            <v>B075ZRHZK5</v>
          </cell>
          <cell r="B672">
            <v>0</v>
          </cell>
          <cell r="C672">
            <v>0</v>
          </cell>
          <cell r="D672">
            <v>2</v>
          </cell>
          <cell r="E672">
            <v>0</v>
          </cell>
        </row>
        <row r="673">
          <cell r="A673" t="str">
            <v>B075ZRMSHF</v>
          </cell>
          <cell r="B673">
            <v>0</v>
          </cell>
          <cell r="C673">
            <v>0</v>
          </cell>
          <cell r="D673">
            <v>2</v>
          </cell>
          <cell r="E673">
            <v>0</v>
          </cell>
        </row>
        <row r="674">
          <cell r="A674" t="str">
            <v>B075ZRSKHP</v>
          </cell>
          <cell r="B674">
            <v>0</v>
          </cell>
          <cell r="C674">
            <v>0</v>
          </cell>
          <cell r="D674">
            <v>1</v>
          </cell>
          <cell r="E674">
            <v>0</v>
          </cell>
        </row>
        <row r="675">
          <cell r="A675" t="str">
            <v>B0777BRRF9</v>
          </cell>
          <cell r="B675">
            <v>1</v>
          </cell>
          <cell r="C675">
            <v>1</v>
          </cell>
          <cell r="D675">
            <v>1</v>
          </cell>
          <cell r="E675">
            <v>0</v>
          </cell>
        </row>
        <row r="676">
          <cell r="A676" t="str">
            <v>B0777F1BV6</v>
          </cell>
          <cell r="B676">
            <v>0</v>
          </cell>
          <cell r="C676">
            <v>0</v>
          </cell>
          <cell r="D676">
            <v>1</v>
          </cell>
          <cell r="E676">
            <v>0</v>
          </cell>
        </row>
        <row r="677">
          <cell r="A677" t="str">
            <v>B0777FFKBW</v>
          </cell>
          <cell r="B677">
            <v>0</v>
          </cell>
          <cell r="C677">
            <v>0</v>
          </cell>
          <cell r="D677">
            <v>1</v>
          </cell>
          <cell r="E677">
            <v>0</v>
          </cell>
        </row>
        <row r="678">
          <cell r="A678" t="str">
            <v>B0777H7826</v>
          </cell>
          <cell r="B678">
            <v>1</v>
          </cell>
          <cell r="C678">
            <v>1</v>
          </cell>
          <cell r="D678">
            <v>1</v>
          </cell>
          <cell r="E678">
            <v>0</v>
          </cell>
        </row>
        <row r="679">
          <cell r="A679" t="str">
            <v>B0777JP85J</v>
          </cell>
          <cell r="B679">
            <v>2</v>
          </cell>
          <cell r="C679">
            <v>2</v>
          </cell>
          <cell r="D679">
            <v>1</v>
          </cell>
          <cell r="E679">
            <v>0</v>
          </cell>
        </row>
        <row r="680">
          <cell r="A680" t="str">
            <v>B0777KHKFN</v>
          </cell>
          <cell r="B680">
            <v>0</v>
          </cell>
          <cell r="C680">
            <v>0</v>
          </cell>
          <cell r="D680">
            <v>1</v>
          </cell>
          <cell r="E680">
            <v>0</v>
          </cell>
        </row>
        <row r="681">
          <cell r="A681" t="str">
            <v>B0777M2SSK</v>
          </cell>
          <cell r="B681">
            <v>0</v>
          </cell>
          <cell r="C681">
            <v>0</v>
          </cell>
          <cell r="D681">
            <v>1</v>
          </cell>
          <cell r="E681">
            <v>0</v>
          </cell>
        </row>
        <row r="682">
          <cell r="A682" t="str">
            <v>B0777MZQLP</v>
          </cell>
          <cell r="B682">
            <v>1</v>
          </cell>
          <cell r="C682">
            <v>1</v>
          </cell>
          <cell r="D682">
            <v>1</v>
          </cell>
          <cell r="E682">
            <v>0</v>
          </cell>
        </row>
        <row r="683">
          <cell r="A683" t="str">
            <v>B077GRN54F</v>
          </cell>
          <cell r="B683">
            <v>1</v>
          </cell>
          <cell r="C683">
            <v>1</v>
          </cell>
          <cell r="D683">
            <v>1</v>
          </cell>
          <cell r="E683">
            <v>0</v>
          </cell>
        </row>
        <row r="684">
          <cell r="A684" t="str">
            <v>B077GS3C1X</v>
          </cell>
          <cell r="B684">
            <v>2</v>
          </cell>
          <cell r="C684">
            <v>2</v>
          </cell>
          <cell r="D684">
            <v>1</v>
          </cell>
          <cell r="E684">
            <v>0</v>
          </cell>
        </row>
        <row r="685">
          <cell r="A685" t="str">
            <v>B0789T35DG</v>
          </cell>
          <cell r="B685">
            <v>0</v>
          </cell>
          <cell r="C685">
            <v>0</v>
          </cell>
          <cell r="D685">
            <v>1</v>
          </cell>
          <cell r="E685">
            <v>0</v>
          </cell>
        </row>
        <row r="686">
          <cell r="A686" t="str">
            <v>B07B8MVFY7</v>
          </cell>
          <cell r="B686">
            <v>1</v>
          </cell>
          <cell r="C686">
            <v>1</v>
          </cell>
          <cell r="D686">
            <v>1</v>
          </cell>
          <cell r="E686">
            <v>0</v>
          </cell>
        </row>
        <row r="687">
          <cell r="A687" t="str">
            <v>B07BS9SMF9</v>
          </cell>
          <cell r="B687">
            <v>0</v>
          </cell>
          <cell r="C687">
            <v>0</v>
          </cell>
          <cell r="D687">
            <v>15</v>
          </cell>
          <cell r="E687">
            <v>0</v>
          </cell>
        </row>
        <row r="688">
          <cell r="A688" t="str">
            <v>B07D32N4L4</v>
          </cell>
          <cell r="B688">
            <v>27</v>
          </cell>
          <cell r="C688">
            <v>27</v>
          </cell>
          <cell r="D688">
            <v>2</v>
          </cell>
          <cell r="E688">
            <v>0</v>
          </cell>
        </row>
        <row r="689">
          <cell r="A689" t="str">
            <v>B07D33PXF9</v>
          </cell>
          <cell r="B689">
            <v>39</v>
          </cell>
          <cell r="C689">
            <v>39</v>
          </cell>
          <cell r="D689">
            <v>3</v>
          </cell>
          <cell r="E689">
            <v>0</v>
          </cell>
        </row>
        <row r="690">
          <cell r="A690" t="str">
            <v>B07D35DJ26</v>
          </cell>
          <cell r="B690">
            <v>10</v>
          </cell>
          <cell r="C690">
            <v>10</v>
          </cell>
          <cell r="D690">
            <v>2</v>
          </cell>
          <cell r="E690">
            <v>0</v>
          </cell>
        </row>
        <row r="691">
          <cell r="A691" t="str">
            <v>B07D322V4M</v>
          </cell>
          <cell r="B691">
            <v>9</v>
          </cell>
          <cell r="C691">
            <v>9</v>
          </cell>
          <cell r="D691">
            <v>0</v>
          </cell>
          <cell r="E691">
            <v>0</v>
          </cell>
        </row>
        <row r="692">
          <cell r="A692" t="str">
            <v>B01GCGA3J8</v>
          </cell>
          <cell r="B692">
            <v>10</v>
          </cell>
          <cell r="C692">
            <v>10</v>
          </cell>
          <cell r="D692">
            <v>0</v>
          </cell>
          <cell r="E692">
            <v>0</v>
          </cell>
        </row>
        <row r="693">
          <cell r="A693" t="str">
            <v>B073XHCKV4</v>
          </cell>
          <cell r="B693">
            <v>6</v>
          </cell>
          <cell r="C693">
            <v>6</v>
          </cell>
          <cell r="D693">
            <v>0</v>
          </cell>
          <cell r="E693">
            <v>0</v>
          </cell>
        </row>
        <row r="694">
          <cell r="A694" t="str">
            <v>B07D2YC55G</v>
          </cell>
          <cell r="B694">
            <v>41</v>
          </cell>
          <cell r="C694">
            <v>41</v>
          </cell>
          <cell r="D694">
            <v>0</v>
          </cell>
          <cell r="E694">
            <v>0</v>
          </cell>
        </row>
        <row r="695">
          <cell r="A695" t="str">
            <v>B01HTJ8VB4</v>
          </cell>
          <cell r="B695">
            <v>1</v>
          </cell>
          <cell r="C695">
            <v>1</v>
          </cell>
          <cell r="D695">
            <v>0</v>
          </cell>
          <cell r="E695">
            <v>0</v>
          </cell>
        </row>
        <row r="696">
          <cell r="A696" t="str">
            <v>B01M24AUH7</v>
          </cell>
          <cell r="B696">
            <v>5</v>
          </cell>
          <cell r="C696">
            <v>5</v>
          </cell>
          <cell r="D696">
            <v>0</v>
          </cell>
          <cell r="E696">
            <v>0</v>
          </cell>
        </row>
        <row r="697">
          <cell r="A697" t="str">
            <v>B072WQDBJF</v>
          </cell>
          <cell r="B697">
            <v>2</v>
          </cell>
          <cell r="C697">
            <v>2</v>
          </cell>
          <cell r="D697">
            <v>0</v>
          </cell>
          <cell r="E697">
            <v>0</v>
          </cell>
        </row>
        <row r="698">
          <cell r="A698" t="str">
            <v>B0744HLBYM</v>
          </cell>
          <cell r="B698">
            <v>6</v>
          </cell>
          <cell r="C698">
            <v>6</v>
          </cell>
          <cell r="D698">
            <v>0</v>
          </cell>
          <cell r="E698">
            <v>0</v>
          </cell>
        </row>
        <row r="699">
          <cell r="A699" t="str">
            <v>B0744HT59V</v>
          </cell>
          <cell r="B699">
            <v>4</v>
          </cell>
          <cell r="C699">
            <v>4</v>
          </cell>
          <cell r="D699">
            <v>0</v>
          </cell>
          <cell r="E699">
            <v>0</v>
          </cell>
        </row>
        <row r="700">
          <cell r="A700" t="str">
            <v>B07BVLR8XC</v>
          </cell>
          <cell r="B700">
            <v>6</v>
          </cell>
          <cell r="C700">
            <v>6</v>
          </cell>
          <cell r="D700">
            <v>0</v>
          </cell>
          <cell r="E700">
            <v>0</v>
          </cell>
        </row>
        <row r="701">
          <cell r="A701" t="str">
            <v>B01H6DXB8Q</v>
          </cell>
          <cell r="B701">
            <v>1</v>
          </cell>
          <cell r="C701">
            <v>1</v>
          </cell>
          <cell r="D701">
            <v>0</v>
          </cell>
          <cell r="E701">
            <v>0</v>
          </cell>
        </row>
        <row r="702">
          <cell r="A702" t="str">
            <v>B01H6E6ZPG</v>
          </cell>
          <cell r="B702">
            <v>1</v>
          </cell>
          <cell r="C702">
            <v>1</v>
          </cell>
          <cell r="D702">
            <v>0</v>
          </cell>
          <cell r="E702">
            <v>0</v>
          </cell>
        </row>
        <row r="703">
          <cell r="A703" t="str">
            <v>B01JZ1FSJ2</v>
          </cell>
          <cell r="B703">
            <v>4</v>
          </cell>
          <cell r="C703">
            <v>4</v>
          </cell>
          <cell r="D703">
            <v>0</v>
          </cell>
          <cell r="E703">
            <v>0</v>
          </cell>
        </row>
        <row r="704">
          <cell r="A704" t="str">
            <v>B01JZ1G5L2</v>
          </cell>
          <cell r="B704">
            <v>1</v>
          </cell>
          <cell r="C704">
            <v>1</v>
          </cell>
          <cell r="D704">
            <v>0</v>
          </cell>
          <cell r="E704">
            <v>0</v>
          </cell>
        </row>
        <row r="705">
          <cell r="A705" t="str">
            <v>B01JZ1H11U</v>
          </cell>
          <cell r="B705">
            <v>1</v>
          </cell>
          <cell r="C705">
            <v>1</v>
          </cell>
          <cell r="D705">
            <v>0</v>
          </cell>
          <cell r="E705">
            <v>0</v>
          </cell>
        </row>
        <row r="706">
          <cell r="A706" t="str">
            <v>B01LZDLADE</v>
          </cell>
          <cell r="B706">
            <v>1</v>
          </cell>
          <cell r="C706">
            <v>1</v>
          </cell>
          <cell r="D706">
            <v>0</v>
          </cell>
          <cell r="E706">
            <v>0</v>
          </cell>
        </row>
        <row r="707">
          <cell r="A707" t="str">
            <v>B01LZREQ3F</v>
          </cell>
          <cell r="B707">
            <v>2</v>
          </cell>
          <cell r="C707">
            <v>2</v>
          </cell>
          <cell r="D707">
            <v>0</v>
          </cell>
          <cell r="E707">
            <v>0</v>
          </cell>
        </row>
        <row r="708">
          <cell r="A708" t="str">
            <v>B01M3XKHTA</v>
          </cell>
          <cell r="B708">
            <v>2</v>
          </cell>
          <cell r="C708">
            <v>2</v>
          </cell>
          <cell r="D708">
            <v>0</v>
          </cell>
          <cell r="E708">
            <v>0</v>
          </cell>
        </row>
        <row r="709">
          <cell r="A709" t="str">
            <v>B01M6WIQ5S</v>
          </cell>
          <cell r="B709">
            <v>1</v>
          </cell>
          <cell r="C709">
            <v>1</v>
          </cell>
          <cell r="D709">
            <v>0</v>
          </cell>
          <cell r="E709">
            <v>0</v>
          </cell>
        </row>
        <row r="710">
          <cell r="A710" t="str">
            <v>B01MAUCETC</v>
          </cell>
          <cell r="B710">
            <v>1</v>
          </cell>
          <cell r="C710">
            <v>1</v>
          </cell>
          <cell r="D710">
            <v>0</v>
          </cell>
          <cell r="E710">
            <v>0</v>
          </cell>
        </row>
        <row r="711">
          <cell r="A711" t="str">
            <v>B01MF4FR0N</v>
          </cell>
          <cell r="B711">
            <v>2</v>
          </cell>
          <cell r="C711">
            <v>2</v>
          </cell>
          <cell r="D711">
            <v>0</v>
          </cell>
          <cell r="E711">
            <v>0</v>
          </cell>
        </row>
        <row r="712">
          <cell r="A712" t="str">
            <v>B01MQPCTYE</v>
          </cell>
          <cell r="B712">
            <v>2</v>
          </cell>
          <cell r="C712">
            <v>2</v>
          </cell>
          <cell r="D712">
            <v>0</v>
          </cell>
          <cell r="E712">
            <v>0</v>
          </cell>
        </row>
        <row r="713">
          <cell r="A713" t="str">
            <v>B01N107R7Z</v>
          </cell>
          <cell r="B713">
            <v>1</v>
          </cell>
          <cell r="C713">
            <v>1</v>
          </cell>
          <cell r="D713">
            <v>0</v>
          </cell>
          <cell r="E713">
            <v>0</v>
          </cell>
        </row>
        <row r="714">
          <cell r="A714" t="str">
            <v>B01N2BADBU</v>
          </cell>
          <cell r="B714">
            <v>2</v>
          </cell>
          <cell r="C714">
            <v>2</v>
          </cell>
          <cell r="D714">
            <v>0</v>
          </cell>
          <cell r="E714">
            <v>0</v>
          </cell>
        </row>
        <row r="715">
          <cell r="A715" t="str">
            <v>B01N3Q73FG</v>
          </cell>
          <cell r="B715">
            <v>1</v>
          </cell>
          <cell r="C715">
            <v>1</v>
          </cell>
          <cell r="D715">
            <v>0</v>
          </cell>
          <cell r="E715">
            <v>0</v>
          </cell>
        </row>
        <row r="716">
          <cell r="A716" t="str">
            <v>B01N3UBDH3</v>
          </cell>
          <cell r="B716">
            <v>2</v>
          </cell>
          <cell r="C716">
            <v>2</v>
          </cell>
          <cell r="D716">
            <v>0</v>
          </cell>
          <cell r="E716">
            <v>0</v>
          </cell>
        </row>
        <row r="717">
          <cell r="A717" t="str">
            <v>B06XSNCK1P</v>
          </cell>
          <cell r="B717">
            <v>1</v>
          </cell>
          <cell r="C717">
            <v>1</v>
          </cell>
          <cell r="D717">
            <v>0</v>
          </cell>
          <cell r="E717">
            <v>0</v>
          </cell>
        </row>
        <row r="718">
          <cell r="A718" t="str">
            <v>B06XSSMMLJ</v>
          </cell>
          <cell r="B718">
            <v>2</v>
          </cell>
          <cell r="C718">
            <v>2</v>
          </cell>
          <cell r="D718">
            <v>0</v>
          </cell>
          <cell r="E718">
            <v>0</v>
          </cell>
        </row>
        <row r="719">
          <cell r="A719" t="str">
            <v>B06XSWRDZY</v>
          </cell>
          <cell r="B719">
            <v>1</v>
          </cell>
          <cell r="C719">
            <v>1</v>
          </cell>
          <cell r="D719">
            <v>0</v>
          </cell>
          <cell r="E719">
            <v>0</v>
          </cell>
        </row>
        <row r="720">
          <cell r="A720" t="str">
            <v>B06XSZDHF6</v>
          </cell>
          <cell r="B720">
            <v>1</v>
          </cell>
          <cell r="C720">
            <v>1</v>
          </cell>
          <cell r="D720">
            <v>0</v>
          </cell>
          <cell r="E720">
            <v>0</v>
          </cell>
        </row>
        <row r="721">
          <cell r="A721" t="str">
            <v>B06XYB2BTQ</v>
          </cell>
          <cell r="B721">
            <v>1</v>
          </cell>
          <cell r="C721">
            <v>1</v>
          </cell>
          <cell r="D721">
            <v>0</v>
          </cell>
          <cell r="E721">
            <v>0</v>
          </cell>
        </row>
        <row r="722">
          <cell r="A722" t="str">
            <v>B06Y6CWDF6</v>
          </cell>
          <cell r="B722">
            <v>1</v>
          </cell>
          <cell r="C722">
            <v>1</v>
          </cell>
          <cell r="D722">
            <v>0</v>
          </cell>
          <cell r="E722">
            <v>0</v>
          </cell>
        </row>
        <row r="723">
          <cell r="A723" t="str">
            <v>B071LG1GCV</v>
          </cell>
          <cell r="B723">
            <v>1</v>
          </cell>
          <cell r="C723">
            <v>1</v>
          </cell>
          <cell r="D723">
            <v>0</v>
          </cell>
          <cell r="E723">
            <v>0</v>
          </cell>
        </row>
        <row r="724">
          <cell r="A724" t="str">
            <v>B071VSGVFX</v>
          </cell>
          <cell r="B724">
            <v>1</v>
          </cell>
          <cell r="C724">
            <v>1</v>
          </cell>
          <cell r="D724">
            <v>0</v>
          </cell>
          <cell r="E724">
            <v>0</v>
          </cell>
        </row>
        <row r="725">
          <cell r="A725" t="str">
            <v>B071X92HLK</v>
          </cell>
          <cell r="B725">
            <v>1</v>
          </cell>
          <cell r="C725">
            <v>1</v>
          </cell>
          <cell r="D725">
            <v>0</v>
          </cell>
          <cell r="E725">
            <v>0</v>
          </cell>
        </row>
        <row r="726">
          <cell r="A726" t="str">
            <v>B0721Q1J3G</v>
          </cell>
          <cell r="B726">
            <v>3</v>
          </cell>
          <cell r="C726">
            <v>3</v>
          </cell>
          <cell r="D726">
            <v>0</v>
          </cell>
          <cell r="E726">
            <v>0</v>
          </cell>
        </row>
        <row r="727">
          <cell r="A727" t="str">
            <v>B0722PSKP8</v>
          </cell>
          <cell r="B727">
            <v>3</v>
          </cell>
          <cell r="C727">
            <v>3</v>
          </cell>
          <cell r="D727">
            <v>0</v>
          </cell>
          <cell r="E727">
            <v>0</v>
          </cell>
        </row>
        <row r="728">
          <cell r="A728" t="str">
            <v>B0723428Q9</v>
          </cell>
          <cell r="B728">
            <v>1</v>
          </cell>
          <cell r="C728">
            <v>1</v>
          </cell>
          <cell r="D728">
            <v>0</v>
          </cell>
          <cell r="E728">
            <v>0</v>
          </cell>
        </row>
        <row r="729">
          <cell r="A729" t="str">
            <v>B072BWC6S6</v>
          </cell>
          <cell r="B729">
            <v>1</v>
          </cell>
          <cell r="C729">
            <v>1</v>
          </cell>
          <cell r="D729">
            <v>0</v>
          </cell>
          <cell r="E729">
            <v>0</v>
          </cell>
        </row>
        <row r="730">
          <cell r="A730" t="str">
            <v>B072N57JLZ</v>
          </cell>
          <cell r="B730">
            <v>1</v>
          </cell>
          <cell r="C730">
            <v>1</v>
          </cell>
          <cell r="D730">
            <v>0</v>
          </cell>
          <cell r="E730">
            <v>0</v>
          </cell>
        </row>
        <row r="731">
          <cell r="A731" t="str">
            <v>B072R58C18</v>
          </cell>
          <cell r="B731">
            <v>1</v>
          </cell>
          <cell r="C731">
            <v>1</v>
          </cell>
          <cell r="D731">
            <v>0</v>
          </cell>
          <cell r="E731">
            <v>0</v>
          </cell>
        </row>
        <row r="732">
          <cell r="A732" t="str">
            <v>B072XCPKG1</v>
          </cell>
          <cell r="B732">
            <v>1</v>
          </cell>
          <cell r="C732">
            <v>1</v>
          </cell>
          <cell r="D732">
            <v>0</v>
          </cell>
          <cell r="E732">
            <v>0</v>
          </cell>
        </row>
        <row r="733">
          <cell r="A733" t="str">
            <v>B072XGTQGD</v>
          </cell>
          <cell r="B733">
            <v>1</v>
          </cell>
          <cell r="C733">
            <v>1</v>
          </cell>
          <cell r="D733">
            <v>0</v>
          </cell>
          <cell r="E733">
            <v>0</v>
          </cell>
        </row>
        <row r="734">
          <cell r="A734" t="str">
            <v>B072XGWC9X</v>
          </cell>
          <cell r="B734">
            <v>2</v>
          </cell>
          <cell r="C734">
            <v>2</v>
          </cell>
          <cell r="D734">
            <v>0</v>
          </cell>
          <cell r="E734">
            <v>0</v>
          </cell>
        </row>
        <row r="735">
          <cell r="A735" t="str">
            <v>B0743C6848</v>
          </cell>
          <cell r="B735">
            <v>1</v>
          </cell>
          <cell r="C735">
            <v>1</v>
          </cell>
          <cell r="D735">
            <v>0</v>
          </cell>
          <cell r="E735">
            <v>0</v>
          </cell>
        </row>
        <row r="736">
          <cell r="A736" t="str">
            <v>B0747GNTLQ</v>
          </cell>
          <cell r="B736">
            <v>2</v>
          </cell>
          <cell r="C736">
            <v>2</v>
          </cell>
          <cell r="D736">
            <v>0</v>
          </cell>
          <cell r="E736">
            <v>0</v>
          </cell>
        </row>
        <row r="737">
          <cell r="A737" t="str">
            <v>B0748FMXDW</v>
          </cell>
          <cell r="B737">
            <v>1</v>
          </cell>
          <cell r="C737">
            <v>1</v>
          </cell>
          <cell r="D737">
            <v>0</v>
          </cell>
          <cell r="E737">
            <v>0</v>
          </cell>
        </row>
        <row r="738">
          <cell r="A738" t="str">
            <v>B074QHQT8R</v>
          </cell>
          <cell r="B738">
            <v>2</v>
          </cell>
          <cell r="C738">
            <v>2</v>
          </cell>
          <cell r="D738">
            <v>0</v>
          </cell>
          <cell r="E738">
            <v>0</v>
          </cell>
        </row>
        <row r="739">
          <cell r="A739" t="str">
            <v>B0759GNDPX</v>
          </cell>
          <cell r="B739">
            <v>2</v>
          </cell>
          <cell r="C739">
            <v>2</v>
          </cell>
          <cell r="D739">
            <v>0</v>
          </cell>
          <cell r="E739">
            <v>0</v>
          </cell>
        </row>
        <row r="740">
          <cell r="A740" t="str">
            <v>B075FT71MF</v>
          </cell>
          <cell r="B740">
            <v>1</v>
          </cell>
          <cell r="C740">
            <v>1</v>
          </cell>
          <cell r="D740">
            <v>0</v>
          </cell>
          <cell r="E740">
            <v>0</v>
          </cell>
        </row>
        <row r="741">
          <cell r="A741" t="str">
            <v>B075QFJGTB</v>
          </cell>
          <cell r="B741">
            <v>1</v>
          </cell>
          <cell r="C741">
            <v>1</v>
          </cell>
          <cell r="D741">
            <v>0</v>
          </cell>
          <cell r="E741">
            <v>0</v>
          </cell>
        </row>
        <row r="742">
          <cell r="A742" t="str">
            <v>B075QFRYJF</v>
          </cell>
          <cell r="B742">
            <v>1</v>
          </cell>
          <cell r="C742">
            <v>1</v>
          </cell>
          <cell r="D742">
            <v>0</v>
          </cell>
          <cell r="E742">
            <v>0</v>
          </cell>
        </row>
        <row r="743">
          <cell r="A743" t="str">
            <v>B075QFSJCK</v>
          </cell>
          <cell r="B743">
            <v>1</v>
          </cell>
          <cell r="C743">
            <v>1</v>
          </cell>
          <cell r="D743">
            <v>0</v>
          </cell>
          <cell r="E743">
            <v>0</v>
          </cell>
        </row>
        <row r="744">
          <cell r="A744" t="str">
            <v>B075QFT2HP</v>
          </cell>
          <cell r="B744">
            <v>1</v>
          </cell>
          <cell r="C744">
            <v>1</v>
          </cell>
          <cell r="D744">
            <v>0</v>
          </cell>
          <cell r="E744">
            <v>0</v>
          </cell>
        </row>
        <row r="745">
          <cell r="A745" t="str">
            <v>B075QFVY82</v>
          </cell>
          <cell r="B745">
            <v>1</v>
          </cell>
          <cell r="C745">
            <v>1</v>
          </cell>
          <cell r="D745">
            <v>0</v>
          </cell>
          <cell r="E745">
            <v>0</v>
          </cell>
        </row>
        <row r="746">
          <cell r="A746" t="str">
            <v>B075QG2WMH</v>
          </cell>
          <cell r="B746">
            <v>1</v>
          </cell>
          <cell r="C746">
            <v>1</v>
          </cell>
          <cell r="D746">
            <v>0</v>
          </cell>
          <cell r="E746">
            <v>0</v>
          </cell>
        </row>
        <row r="747">
          <cell r="A747" t="str">
            <v>B075QG34Q6</v>
          </cell>
          <cell r="B747">
            <v>2</v>
          </cell>
          <cell r="C747">
            <v>2</v>
          </cell>
          <cell r="D747">
            <v>0</v>
          </cell>
          <cell r="E747">
            <v>0</v>
          </cell>
        </row>
        <row r="748">
          <cell r="A748" t="str">
            <v>B075QG9LYC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B075ZQDPWY</v>
          </cell>
          <cell r="B749">
            <v>1</v>
          </cell>
          <cell r="C749">
            <v>1</v>
          </cell>
          <cell r="D749">
            <v>0</v>
          </cell>
          <cell r="E749">
            <v>0</v>
          </cell>
        </row>
        <row r="750">
          <cell r="A750" t="str">
            <v>B075ZQJC1P</v>
          </cell>
          <cell r="B750">
            <v>1</v>
          </cell>
          <cell r="C750">
            <v>1</v>
          </cell>
          <cell r="D750">
            <v>0</v>
          </cell>
          <cell r="E750">
            <v>0</v>
          </cell>
        </row>
        <row r="751">
          <cell r="A751" t="str">
            <v>B077782WBB</v>
          </cell>
          <cell r="B751">
            <v>1</v>
          </cell>
          <cell r="C751">
            <v>1</v>
          </cell>
          <cell r="D751">
            <v>0</v>
          </cell>
          <cell r="E751">
            <v>0</v>
          </cell>
        </row>
        <row r="752">
          <cell r="A752" t="str">
            <v>B07778JRS9</v>
          </cell>
          <cell r="B752">
            <v>3</v>
          </cell>
          <cell r="C752">
            <v>3</v>
          </cell>
          <cell r="D752">
            <v>0</v>
          </cell>
          <cell r="E752">
            <v>0</v>
          </cell>
        </row>
        <row r="753">
          <cell r="A753" t="str">
            <v>B0777DP49T</v>
          </cell>
          <cell r="B753">
            <v>2</v>
          </cell>
          <cell r="C753">
            <v>2</v>
          </cell>
          <cell r="D753">
            <v>0</v>
          </cell>
          <cell r="E753">
            <v>0</v>
          </cell>
        </row>
        <row r="754">
          <cell r="A754" t="str">
            <v>B0777F354Z</v>
          </cell>
          <cell r="B754">
            <v>1</v>
          </cell>
          <cell r="C754">
            <v>1</v>
          </cell>
          <cell r="D754">
            <v>0</v>
          </cell>
          <cell r="E754">
            <v>0</v>
          </cell>
        </row>
        <row r="755">
          <cell r="A755" t="str">
            <v>B0777F7ZK9</v>
          </cell>
          <cell r="B755">
            <v>1</v>
          </cell>
          <cell r="C755">
            <v>1</v>
          </cell>
          <cell r="D755">
            <v>0</v>
          </cell>
          <cell r="E755">
            <v>0</v>
          </cell>
        </row>
        <row r="756">
          <cell r="A756" t="str">
            <v>B0777LB6ZK</v>
          </cell>
          <cell r="B756">
            <v>3</v>
          </cell>
          <cell r="C756">
            <v>3</v>
          </cell>
          <cell r="D756">
            <v>0</v>
          </cell>
          <cell r="E756">
            <v>0</v>
          </cell>
        </row>
        <row r="757">
          <cell r="A757" t="str">
            <v>B077GRQ13K</v>
          </cell>
          <cell r="B757">
            <v>1</v>
          </cell>
          <cell r="C757">
            <v>1</v>
          </cell>
          <cell r="D757">
            <v>0</v>
          </cell>
          <cell r="E757">
            <v>0</v>
          </cell>
        </row>
        <row r="758">
          <cell r="A758" t="str">
            <v>B0789FVCFX</v>
          </cell>
          <cell r="B758">
            <v>1</v>
          </cell>
          <cell r="C758">
            <v>1</v>
          </cell>
          <cell r="D758">
            <v>0</v>
          </cell>
          <cell r="E758">
            <v>0</v>
          </cell>
        </row>
        <row r="759">
          <cell r="A759" t="str">
            <v>B0789G37HF</v>
          </cell>
          <cell r="B759">
            <v>1</v>
          </cell>
          <cell r="C759">
            <v>1</v>
          </cell>
          <cell r="D759">
            <v>0</v>
          </cell>
          <cell r="E759">
            <v>0</v>
          </cell>
        </row>
        <row r="760">
          <cell r="A760" t="str">
            <v>B078MK5YDJ</v>
          </cell>
          <cell r="B760">
            <v>17</v>
          </cell>
          <cell r="C760">
            <v>17</v>
          </cell>
          <cell r="D760">
            <v>0</v>
          </cell>
          <cell r="E760">
            <v>0</v>
          </cell>
        </row>
        <row r="761">
          <cell r="A761" t="str">
            <v>B078S7DMW1</v>
          </cell>
          <cell r="B761">
            <v>1</v>
          </cell>
          <cell r="C761">
            <v>1</v>
          </cell>
          <cell r="D761">
            <v>0</v>
          </cell>
          <cell r="E761">
            <v>0</v>
          </cell>
        </row>
        <row r="762">
          <cell r="A762" t="str">
            <v>B07C2ZZPZ6</v>
          </cell>
          <cell r="B762">
            <v>5</v>
          </cell>
          <cell r="C762">
            <v>5</v>
          </cell>
          <cell r="D762">
            <v>0</v>
          </cell>
          <cell r="E762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1033.59</v>
          </cell>
        </row>
        <row r="3">
          <cell r="G3">
            <v>1122.3</v>
          </cell>
        </row>
        <row r="3">
          <cell r="J3">
            <v>1237.2</v>
          </cell>
        </row>
        <row r="3">
          <cell r="M3">
            <v>1343.83</v>
          </cell>
        </row>
        <row r="4">
          <cell r="A4" t="str">
            <v>LYQ-HM1205-BR-L</v>
          </cell>
          <cell r="B4">
            <v>0</v>
          </cell>
          <cell r="C4">
            <v>0</v>
          </cell>
          <cell r="D4">
            <v>0</v>
          </cell>
          <cell r="E4">
            <v>38</v>
          </cell>
          <cell r="F4">
            <v>2</v>
          </cell>
          <cell r="G4">
            <v>0.25</v>
          </cell>
          <cell r="H4">
            <v>0</v>
          </cell>
          <cell r="I4">
            <v>0</v>
          </cell>
          <cell r="J4">
            <v>0</v>
          </cell>
          <cell r="K4">
            <v>133</v>
          </cell>
          <cell r="L4">
            <v>2</v>
          </cell>
          <cell r="M4">
            <v>0.27</v>
          </cell>
        </row>
        <row r="5">
          <cell r="A5" t="str">
            <v>LYQ-HM1205-KH-S</v>
          </cell>
          <cell r="B5">
            <v>398</v>
          </cell>
          <cell r="C5">
            <v>1</v>
          </cell>
          <cell r="D5">
            <v>0.04</v>
          </cell>
          <cell r="E5">
            <v>462</v>
          </cell>
          <cell r="F5">
            <v>0</v>
          </cell>
          <cell r="G5">
            <v>0</v>
          </cell>
          <cell r="H5">
            <v>374</v>
          </cell>
          <cell r="I5">
            <v>4</v>
          </cell>
          <cell r="J5">
            <v>0.61</v>
          </cell>
          <cell r="K5">
            <v>550</v>
          </cell>
          <cell r="L5">
            <v>3</v>
          </cell>
          <cell r="M5">
            <v>0.41</v>
          </cell>
        </row>
        <row r="6">
          <cell r="A6" t="str">
            <v>YZ-HM1727-Pi-L</v>
          </cell>
          <cell r="B6">
            <v>28051</v>
          </cell>
          <cell r="C6">
            <v>199</v>
          </cell>
          <cell r="D6">
            <v>75.07</v>
          </cell>
          <cell r="E6">
            <v>25171</v>
          </cell>
          <cell r="F6">
            <v>231</v>
          </cell>
          <cell r="G6">
            <v>85.93</v>
          </cell>
          <cell r="H6">
            <v>43080</v>
          </cell>
          <cell r="I6">
            <v>319</v>
          </cell>
          <cell r="J6">
            <v>112.89</v>
          </cell>
          <cell r="K6">
            <v>47602</v>
          </cell>
          <cell r="L6">
            <v>313</v>
          </cell>
          <cell r="M6">
            <v>108.57</v>
          </cell>
        </row>
        <row r="7">
          <cell r="A7" t="str">
            <v>YZ-HM1727-Pi-M</v>
          </cell>
          <cell r="B7">
            <v>81718</v>
          </cell>
          <cell r="C7">
            <v>701</v>
          </cell>
          <cell r="D7">
            <v>236.72</v>
          </cell>
          <cell r="E7">
            <v>63783</v>
          </cell>
          <cell r="F7">
            <v>543</v>
          </cell>
          <cell r="G7">
            <v>194.34</v>
          </cell>
          <cell r="H7">
            <v>55351</v>
          </cell>
          <cell r="I7">
            <v>451</v>
          </cell>
          <cell r="J7">
            <v>172.65</v>
          </cell>
          <cell r="K7">
            <v>72547</v>
          </cell>
          <cell r="L7">
            <v>459</v>
          </cell>
          <cell r="M7">
            <v>165.12</v>
          </cell>
        </row>
        <row r="8">
          <cell r="A8" t="str">
            <v>YZ-HM1727-Pi-S</v>
          </cell>
          <cell r="B8">
            <v>33764</v>
          </cell>
          <cell r="C8">
            <v>442</v>
          </cell>
          <cell r="D8">
            <v>178.71</v>
          </cell>
          <cell r="E8">
            <v>38808</v>
          </cell>
          <cell r="F8">
            <v>385</v>
          </cell>
          <cell r="G8">
            <v>157.42</v>
          </cell>
          <cell r="H8">
            <v>40404</v>
          </cell>
          <cell r="I8">
            <v>210</v>
          </cell>
          <cell r="J8">
            <v>86.34</v>
          </cell>
          <cell r="K8">
            <v>44599</v>
          </cell>
          <cell r="L8">
            <v>232</v>
          </cell>
          <cell r="M8">
            <v>92.32</v>
          </cell>
        </row>
        <row r="9">
          <cell r="A9" t="str">
            <v>YZ-HM1727-Pi-XL</v>
          </cell>
          <cell r="B9">
            <v>12914</v>
          </cell>
          <cell r="C9">
            <v>76</v>
          </cell>
          <cell r="D9">
            <v>25.39</v>
          </cell>
          <cell r="E9">
            <v>6689</v>
          </cell>
          <cell r="F9">
            <v>59</v>
          </cell>
          <cell r="G9">
            <v>18.2</v>
          </cell>
          <cell r="H9">
            <v>13000</v>
          </cell>
          <cell r="I9">
            <v>75</v>
          </cell>
          <cell r="J9">
            <v>24.56</v>
          </cell>
          <cell r="K9">
            <v>11597</v>
          </cell>
          <cell r="L9">
            <v>62</v>
          </cell>
          <cell r="M9">
            <v>20.51</v>
          </cell>
        </row>
        <row r="10">
          <cell r="A10" t="str">
            <v>YZ-ZQBL03-K0-L</v>
          </cell>
          <cell r="B10">
            <v>18222</v>
          </cell>
          <cell r="C10">
            <v>161</v>
          </cell>
          <cell r="D10">
            <v>35.17</v>
          </cell>
          <cell r="E10">
            <v>43380</v>
          </cell>
          <cell r="F10">
            <v>264</v>
          </cell>
          <cell r="G10">
            <v>56.02</v>
          </cell>
          <cell r="H10">
            <v>112649</v>
          </cell>
          <cell r="I10">
            <v>573</v>
          </cell>
          <cell r="J10">
            <v>122.59</v>
          </cell>
          <cell r="K10">
            <v>127229</v>
          </cell>
          <cell r="L10">
            <v>587</v>
          </cell>
          <cell r="M10">
            <v>127.25</v>
          </cell>
        </row>
        <row r="11">
          <cell r="A11" t="str">
            <v>YZ-ZQBL03-K0-M</v>
          </cell>
          <cell r="B11">
            <v>3928</v>
          </cell>
          <cell r="C11">
            <v>92</v>
          </cell>
          <cell r="D11">
            <v>23.45</v>
          </cell>
          <cell r="E11">
            <v>13686</v>
          </cell>
          <cell r="F11">
            <v>68</v>
          </cell>
          <cell r="G11">
            <v>15.47</v>
          </cell>
          <cell r="H11">
            <v>32452</v>
          </cell>
          <cell r="I11">
            <v>158</v>
          </cell>
          <cell r="J11">
            <v>39.73</v>
          </cell>
          <cell r="K11">
            <v>39837</v>
          </cell>
          <cell r="L11">
            <v>151</v>
          </cell>
          <cell r="M11">
            <v>34.96</v>
          </cell>
        </row>
        <row r="12">
          <cell r="A12" t="str">
            <v>YZ-ZQ15827B02XL</v>
          </cell>
          <cell r="B12">
            <v>64</v>
          </cell>
          <cell r="C12">
            <v>0</v>
          </cell>
          <cell r="D12">
            <v>0</v>
          </cell>
          <cell r="E12">
            <v>99</v>
          </cell>
          <cell r="F12">
            <v>3</v>
          </cell>
          <cell r="G12">
            <v>0.3</v>
          </cell>
          <cell r="H12">
            <v>80</v>
          </cell>
          <cell r="I12">
            <v>2</v>
          </cell>
          <cell r="J12">
            <v>0.2</v>
          </cell>
          <cell r="K12">
            <v>132</v>
          </cell>
          <cell r="L12">
            <v>5</v>
          </cell>
          <cell r="M12">
            <v>0.46</v>
          </cell>
        </row>
        <row r="13">
          <cell r="A13" t="str">
            <v>YZ-ZQ15827R2L</v>
          </cell>
          <cell r="B13">
            <v>9</v>
          </cell>
          <cell r="C13">
            <v>0</v>
          </cell>
          <cell r="D13">
            <v>0</v>
          </cell>
          <cell r="E13">
            <v>16</v>
          </cell>
          <cell r="F13">
            <v>0</v>
          </cell>
          <cell r="G13">
            <v>0</v>
          </cell>
          <cell r="H13">
            <v>49</v>
          </cell>
          <cell r="I13">
            <v>0</v>
          </cell>
          <cell r="J13">
            <v>0</v>
          </cell>
          <cell r="K13">
            <v>86</v>
          </cell>
          <cell r="L13">
            <v>1</v>
          </cell>
          <cell r="M13">
            <v>0.04</v>
          </cell>
        </row>
        <row r="14">
          <cell r="A14" t="str">
            <v>YZ-HM17845-YH-L</v>
          </cell>
          <cell r="B14">
            <v>1</v>
          </cell>
          <cell r="C14">
            <v>0</v>
          </cell>
          <cell r="D14">
            <v>0</v>
          </cell>
          <cell r="E14">
            <v>216</v>
          </cell>
          <cell r="F14">
            <v>5</v>
          </cell>
          <cell r="G14">
            <v>1.19</v>
          </cell>
          <cell r="H14">
            <v>3003</v>
          </cell>
          <cell r="I14">
            <v>15</v>
          </cell>
          <cell r="J14">
            <v>3.28</v>
          </cell>
          <cell r="K14">
            <v>1850</v>
          </cell>
          <cell r="L14">
            <v>4</v>
          </cell>
          <cell r="M14">
            <v>0.79</v>
          </cell>
        </row>
        <row r="15">
          <cell r="A15" t="str">
            <v>YZ-HM17845-YH-M</v>
          </cell>
          <cell r="B15">
            <v>0</v>
          </cell>
          <cell r="C15">
            <v>0</v>
          </cell>
          <cell r="D15">
            <v>0</v>
          </cell>
          <cell r="E15">
            <v>387</v>
          </cell>
          <cell r="F15">
            <v>8</v>
          </cell>
          <cell r="G15">
            <v>1.77</v>
          </cell>
          <cell r="H15">
            <v>2510</v>
          </cell>
          <cell r="I15">
            <v>36</v>
          </cell>
          <cell r="J15">
            <v>8.71</v>
          </cell>
          <cell r="K15">
            <v>1587</v>
          </cell>
          <cell r="L15">
            <v>30</v>
          </cell>
          <cell r="M15">
            <v>7.2</v>
          </cell>
        </row>
        <row r="16">
          <cell r="A16" t="str">
            <v>YZ-ZQ112B0XL</v>
          </cell>
          <cell r="B16">
            <v>484</v>
          </cell>
          <cell r="C16">
            <v>5</v>
          </cell>
          <cell r="D16">
            <v>0.68</v>
          </cell>
          <cell r="E16">
            <v>2883</v>
          </cell>
          <cell r="F16">
            <v>43</v>
          </cell>
          <cell r="G16">
            <v>7.66</v>
          </cell>
          <cell r="H16">
            <v>9196</v>
          </cell>
          <cell r="I16">
            <v>56</v>
          </cell>
          <cell r="J16">
            <v>10.4</v>
          </cell>
          <cell r="K16">
            <v>9956</v>
          </cell>
          <cell r="L16">
            <v>43</v>
          </cell>
          <cell r="M16">
            <v>8.51</v>
          </cell>
        </row>
        <row r="17">
          <cell r="A17" t="str">
            <v>YZ-ZQ1521BF2XL</v>
          </cell>
          <cell r="B17">
            <v>6930</v>
          </cell>
          <cell r="C17">
            <v>45</v>
          </cell>
          <cell r="D17">
            <v>12.1</v>
          </cell>
          <cell r="E17">
            <v>3268</v>
          </cell>
          <cell r="F17">
            <v>19</v>
          </cell>
          <cell r="G17">
            <v>5.1</v>
          </cell>
          <cell r="H17">
            <v>2540</v>
          </cell>
          <cell r="I17">
            <v>12</v>
          </cell>
          <cell r="J17">
            <v>3.61</v>
          </cell>
          <cell r="K17">
            <v>1326</v>
          </cell>
          <cell r="L17">
            <v>6</v>
          </cell>
          <cell r="M17">
            <v>1.61</v>
          </cell>
        </row>
        <row r="18">
          <cell r="A18" t="str">
            <v>YZ-ZQ1521GF5XL</v>
          </cell>
          <cell r="B18">
            <v>41290</v>
          </cell>
          <cell r="C18">
            <v>143</v>
          </cell>
          <cell r="D18">
            <v>39.63</v>
          </cell>
          <cell r="E18">
            <v>18068</v>
          </cell>
          <cell r="F18">
            <v>85</v>
          </cell>
          <cell r="G18">
            <v>23.94</v>
          </cell>
          <cell r="H18">
            <v>9172</v>
          </cell>
          <cell r="I18">
            <v>20</v>
          </cell>
          <cell r="J18">
            <v>6.75</v>
          </cell>
          <cell r="K18">
            <v>87780</v>
          </cell>
          <cell r="L18">
            <v>111</v>
          </cell>
          <cell r="M18">
            <v>36.4</v>
          </cell>
        </row>
        <row r="19">
          <cell r="A19" t="str">
            <v>YZ-ZQ1521KFXL</v>
          </cell>
          <cell r="B19">
            <v>26445</v>
          </cell>
          <cell r="C19">
            <v>130</v>
          </cell>
          <cell r="D19">
            <v>35.37</v>
          </cell>
          <cell r="E19">
            <v>39141</v>
          </cell>
          <cell r="F19">
            <v>135</v>
          </cell>
          <cell r="G19">
            <v>39.98</v>
          </cell>
          <cell r="H19">
            <v>40920</v>
          </cell>
          <cell r="I19">
            <v>130</v>
          </cell>
          <cell r="J19">
            <v>44.5</v>
          </cell>
          <cell r="K19">
            <v>26812</v>
          </cell>
          <cell r="L19">
            <v>80</v>
          </cell>
          <cell r="M19">
            <v>28.45</v>
          </cell>
        </row>
        <row r="20">
          <cell r="A20" t="str">
            <v>YZ-HM111-B0-L</v>
          </cell>
          <cell r="B20">
            <v>5959</v>
          </cell>
          <cell r="C20">
            <v>21</v>
          </cell>
          <cell r="D20">
            <v>6.84</v>
          </cell>
          <cell r="E20">
            <v>4139</v>
          </cell>
          <cell r="F20">
            <v>41</v>
          </cell>
          <cell r="G20">
            <v>14.38</v>
          </cell>
          <cell r="H20">
            <v>4784</v>
          </cell>
          <cell r="I20">
            <v>38</v>
          </cell>
          <cell r="J20">
            <v>13.38</v>
          </cell>
          <cell r="K20">
            <v>3267</v>
          </cell>
          <cell r="L20">
            <v>25</v>
          </cell>
          <cell r="M20">
            <v>8.66</v>
          </cell>
        </row>
        <row r="21">
          <cell r="A21" t="str">
            <v>YZ-HM111-K0-L</v>
          </cell>
          <cell r="B21">
            <v>2817</v>
          </cell>
          <cell r="C21">
            <v>29</v>
          </cell>
          <cell r="D21">
            <v>4.47</v>
          </cell>
          <cell r="E21">
            <v>10143</v>
          </cell>
          <cell r="F21">
            <v>51</v>
          </cell>
          <cell r="G21">
            <v>11.32</v>
          </cell>
          <cell r="H21">
            <v>13458</v>
          </cell>
          <cell r="I21">
            <v>61</v>
          </cell>
          <cell r="J21">
            <v>15.12</v>
          </cell>
          <cell r="K21">
            <v>26199</v>
          </cell>
          <cell r="L21">
            <v>63</v>
          </cell>
          <cell r="M21">
            <v>15.57</v>
          </cell>
        </row>
        <row r="22">
          <cell r="A22" t="str">
            <v>YZ-HM111-K0-S</v>
          </cell>
          <cell r="B22">
            <v>7719</v>
          </cell>
          <cell r="C22">
            <v>61</v>
          </cell>
          <cell r="D22">
            <v>9.81</v>
          </cell>
          <cell r="E22">
            <v>7224</v>
          </cell>
          <cell r="F22">
            <v>48</v>
          </cell>
          <cell r="G22">
            <v>9.96</v>
          </cell>
          <cell r="H22">
            <v>6014</v>
          </cell>
          <cell r="I22">
            <v>49</v>
          </cell>
          <cell r="J22">
            <v>11.34</v>
          </cell>
          <cell r="K22">
            <v>7193</v>
          </cell>
          <cell r="L22">
            <v>33</v>
          </cell>
          <cell r="M22">
            <v>8.01</v>
          </cell>
        </row>
        <row r="23">
          <cell r="A23" t="str">
            <v>YZ-HM241-K0-L</v>
          </cell>
          <cell r="B23">
            <v>20</v>
          </cell>
          <cell r="C23">
            <v>0</v>
          </cell>
          <cell r="D23">
            <v>0</v>
          </cell>
          <cell r="E23">
            <v>2</v>
          </cell>
          <cell r="F23">
            <v>0</v>
          </cell>
          <cell r="G23">
            <v>0</v>
          </cell>
          <cell r="H23">
            <v>3</v>
          </cell>
          <cell r="I23">
            <v>0</v>
          </cell>
          <cell r="J23">
            <v>0</v>
          </cell>
          <cell r="K23">
            <v>1</v>
          </cell>
          <cell r="L23">
            <v>0</v>
          </cell>
          <cell r="M23">
            <v>0</v>
          </cell>
        </row>
        <row r="24">
          <cell r="A24" t="str">
            <v>YZ-HM241-R0-XL</v>
          </cell>
          <cell r="B24">
            <v>2</v>
          </cell>
          <cell r="C24">
            <v>0</v>
          </cell>
          <cell r="D24">
            <v>0</v>
          </cell>
          <cell r="E24">
            <v>2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YZ-SM-HM30CH-XL</v>
          </cell>
          <cell r="B25">
            <v>0</v>
          </cell>
          <cell r="C25">
            <v>0</v>
          </cell>
          <cell r="D25">
            <v>0</v>
          </cell>
          <cell r="E25">
            <v>1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3</v>
          </cell>
          <cell r="L25">
            <v>0</v>
          </cell>
          <cell r="M25">
            <v>0</v>
          </cell>
        </row>
        <row r="26">
          <cell r="A26" t="str">
            <v>YZ-HM1757-K0-L</v>
          </cell>
          <cell r="B26">
            <v>0</v>
          </cell>
          <cell r="C26">
            <v>0</v>
          </cell>
          <cell r="D26">
            <v>0</v>
          </cell>
          <cell r="E26">
            <v>4516</v>
          </cell>
          <cell r="F26">
            <v>14</v>
          </cell>
          <cell r="G26">
            <v>3.61</v>
          </cell>
          <cell r="H26">
            <v>0</v>
          </cell>
          <cell r="I26">
            <v>0</v>
          </cell>
          <cell r="J26">
            <v>0</v>
          </cell>
          <cell r="K26">
            <v>5994</v>
          </cell>
          <cell r="L26">
            <v>24</v>
          </cell>
          <cell r="M26">
            <v>6.46</v>
          </cell>
        </row>
        <row r="27">
          <cell r="A27" t="str">
            <v>YZ-HM1728-ZL-M</v>
          </cell>
          <cell r="B27">
            <v>133001</v>
          </cell>
          <cell r="C27">
            <v>748</v>
          </cell>
          <cell r="D27">
            <v>192.37</v>
          </cell>
          <cell r="E27">
            <v>72458</v>
          </cell>
          <cell r="F27">
            <v>440</v>
          </cell>
          <cell r="G27">
            <v>118</v>
          </cell>
          <cell r="H27">
            <v>34882</v>
          </cell>
          <cell r="I27">
            <v>227</v>
          </cell>
          <cell r="J27">
            <v>53.67</v>
          </cell>
          <cell r="K27">
            <v>73355</v>
          </cell>
          <cell r="L27">
            <v>410</v>
          </cell>
          <cell r="M27">
            <v>99.72</v>
          </cell>
        </row>
        <row r="28">
          <cell r="A28" t="str">
            <v>YZ-HMBKN16024-G0-L</v>
          </cell>
          <cell r="B28">
            <v>14</v>
          </cell>
          <cell r="C28">
            <v>0</v>
          </cell>
          <cell r="D28">
            <v>0</v>
          </cell>
          <cell r="E28">
            <v>36</v>
          </cell>
          <cell r="F28">
            <v>0</v>
          </cell>
          <cell r="G28">
            <v>0</v>
          </cell>
          <cell r="H28">
            <v>1518</v>
          </cell>
          <cell r="I28">
            <v>17</v>
          </cell>
          <cell r="J28">
            <v>4.34</v>
          </cell>
          <cell r="K28">
            <v>3413</v>
          </cell>
          <cell r="L28">
            <v>18</v>
          </cell>
          <cell r="M28">
            <v>3.94</v>
          </cell>
        </row>
        <row r="29">
          <cell r="A29" t="str">
            <v>YZ-HMBKN16024-Y0-M</v>
          </cell>
          <cell r="B29">
            <v>54</v>
          </cell>
          <cell r="C29">
            <v>0</v>
          </cell>
          <cell r="D29">
            <v>0</v>
          </cell>
          <cell r="E29">
            <v>120</v>
          </cell>
          <cell r="F29">
            <v>2</v>
          </cell>
          <cell r="G29">
            <v>0.15</v>
          </cell>
          <cell r="H29">
            <v>106</v>
          </cell>
          <cell r="I29">
            <v>0</v>
          </cell>
          <cell r="J29">
            <v>0</v>
          </cell>
          <cell r="K29">
            <v>90</v>
          </cell>
          <cell r="L29">
            <v>0</v>
          </cell>
          <cell r="M29">
            <v>0</v>
          </cell>
        </row>
        <row r="30">
          <cell r="A30" t="str">
            <v>YZ-ZQQ9227-K0-3X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1123</v>
          </cell>
          <cell r="I30">
            <v>19</v>
          </cell>
          <cell r="J30">
            <v>4.62</v>
          </cell>
          <cell r="K30">
            <v>477</v>
          </cell>
          <cell r="L30">
            <v>4</v>
          </cell>
          <cell r="M30">
            <v>1.06</v>
          </cell>
        </row>
        <row r="31">
          <cell r="A31" t="str">
            <v>YZ-ZQQ9227-K0-S</v>
          </cell>
          <cell r="B31">
            <v>0</v>
          </cell>
          <cell r="C31">
            <v>0</v>
          </cell>
          <cell r="D31">
            <v>0</v>
          </cell>
          <cell r="E31">
            <v>29240</v>
          </cell>
          <cell r="F31">
            <v>112</v>
          </cell>
          <cell r="G31">
            <v>29.34</v>
          </cell>
          <cell r="H31">
            <v>148006</v>
          </cell>
          <cell r="I31">
            <v>511</v>
          </cell>
          <cell r="J31">
            <v>133.59</v>
          </cell>
          <cell r="K31">
            <v>49007</v>
          </cell>
          <cell r="L31">
            <v>178</v>
          </cell>
          <cell r="M31">
            <v>47.47</v>
          </cell>
        </row>
        <row r="32">
          <cell r="A32" t="str">
            <v>YZ-ZQBL03-K0-XL</v>
          </cell>
          <cell r="B32">
            <v>9126</v>
          </cell>
          <cell r="C32">
            <v>79</v>
          </cell>
          <cell r="D32">
            <v>18.24</v>
          </cell>
          <cell r="E32">
            <v>9027</v>
          </cell>
          <cell r="F32">
            <v>76</v>
          </cell>
          <cell r="G32">
            <v>18.23</v>
          </cell>
          <cell r="H32">
            <v>5345</v>
          </cell>
          <cell r="I32">
            <v>37</v>
          </cell>
          <cell r="J32">
            <v>9.26</v>
          </cell>
          <cell r="K32">
            <v>14228</v>
          </cell>
          <cell r="L32">
            <v>86</v>
          </cell>
          <cell r="M32">
            <v>21.11</v>
          </cell>
        </row>
        <row r="33">
          <cell r="A33" t="str">
            <v>YZ-HM111-K0-M</v>
          </cell>
          <cell r="B33">
            <v>5230</v>
          </cell>
          <cell r="C33">
            <v>37</v>
          </cell>
          <cell r="D33">
            <v>15.13</v>
          </cell>
          <cell r="E33">
            <v>38540</v>
          </cell>
          <cell r="F33">
            <v>198</v>
          </cell>
          <cell r="G33">
            <v>74.62</v>
          </cell>
          <cell r="H33">
            <v>35319</v>
          </cell>
          <cell r="I33">
            <v>122</v>
          </cell>
          <cell r="J33">
            <v>44.52</v>
          </cell>
          <cell r="K33">
            <v>27096</v>
          </cell>
          <cell r="L33">
            <v>141</v>
          </cell>
          <cell r="M33">
            <v>53.14</v>
          </cell>
        </row>
        <row r="34">
          <cell r="A34" t="str">
            <v>YZ-HM1728-ZL-XL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</v>
          </cell>
          <cell r="L34">
            <v>0</v>
          </cell>
          <cell r="M34">
            <v>0</v>
          </cell>
        </row>
        <row r="35">
          <cell r="A35" t="str">
            <v>YZ-ZQFT1816-O0-2X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18992</v>
          </cell>
          <cell r="L35">
            <v>59</v>
          </cell>
          <cell r="M35">
            <v>24.19</v>
          </cell>
        </row>
        <row r="36">
          <cell r="A36" t="str">
            <v>LYQ-ZQ3550-E0-L</v>
          </cell>
          <cell r="B36">
            <v>35621</v>
          </cell>
          <cell r="C36">
            <v>191</v>
          </cell>
          <cell r="D36">
            <v>46.12</v>
          </cell>
          <cell r="E36">
            <v>19636</v>
          </cell>
          <cell r="F36">
            <v>143</v>
          </cell>
          <cell r="G36">
            <v>44.07</v>
          </cell>
          <cell r="H36">
            <v>11626</v>
          </cell>
          <cell r="I36">
            <v>58</v>
          </cell>
          <cell r="J36">
            <v>18.39</v>
          </cell>
          <cell r="K36">
            <v>45348</v>
          </cell>
          <cell r="L36">
            <v>288</v>
          </cell>
          <cell r="M36">
            <v>92.73</v>
          </cell>
        </row>
        <row r="37">
          <cell r="A37" t="str">
            <v>LYQ-1001-B0-M</v>
          </cell>
          <cell r="B37">
            <v>3</v>
          </cell>
          <cell r="C37">
            <v>0</v>
          </cell>
          <cell r="D37">
            <v>0</v>
          </cell>
          <cell r="E37">
            <v>6</v>
          </cell>
          <cell r="F37">
            <v>0</v>
          </cell>
          <cell r="G37">
            <v>0</v>
          </cell>
          <cell r="H37">
            <v>11</v>
          </cell>
          <cell r="I37">
            <v>0</v>
          </cell>
          <cell r="J37">
            <v>0</v>
          </cell>
          <cell r="K37">
            <v>5</v>
          </cell>
          <cell r="L37">
            <v>0</v>
          </cell>
          <cell r="M37">
            <v>0</v>
          </cell>
        </row>
        <row r="38">
          <cell r="A38" t="str">
            <v>LYQ-1001-K0-XL</v>
          </cell>
          <cell r="B38">
            <v>805</v>
          </cell>
          <cell r="C38">
            <v>4</v>
          </cell>
          <cell r="D38">
            <v>1.05</v>
          </cell>
          <cell r="E38">
            <v>1043</v>
          </cell>
          <cell r="F38">
            <v>4</v>
          </cell>
          <cell r="G38">
            <v>1.2</v>
          </cell>
          <cell r="H38">
            <v>996</v>
          </cell>
          <cell r="I38">
            <v>3</v>
          </cell>
          <cell r="J38">
            <v>1.14</v>
          </cell>
          <cell r="K38">
            <v>511</v>
          </cell>
          <cell r="L38">
            <v>0</v>
          </cell>
          <cell r="M38">
            <v>0</v>
          </cell>
        </row>
        <row r="39">
          <cell r="A39" t="str">
            <v>LYQ-1001-P0-M</v>
          </cell>
          <cell r="B39">
            <v>800</v>
          </cell>
          <cell r="C39">
            <v>3</v>
          </cell>
          <cell r="D39">
            <v>0.45</v>
          </cell>
          <cell r="E39">
            <v>263</v>
          </cell>
          <cell r="F39">
            <v>1</v>
          </cell>
          <cell r="G39">
            <v>0.19</v>
          </cell>
          <cell r="H39">
            <v>351</v>
          </cell>
          <cell r="I39">
            <v>0</v>
          </cell>
          <cell r="J39">
            <v>0</v>
          </cell>
          <cell r="K39">
            <v>222</v>
          </cell>
          <cell r="L39">
            <v>1</v>
          </cell>
          <cell r="M39">
            <v>0.33</v>
          </cell>
        </row>
        <row r="40">
          <cell r="A40" t="str">
            <v>YZ-SUZQ598-R0-XL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12481</v>
          </cell>
          <cell r="I40">
            <v>62</v>
          </cell>
          <cell r="J40">
            <v>17.85</v>
          </cell>
          <cell r="K40">
            <v>21448</v>
          </cell>
          <cell r="L40">
            <v>103</v>
          </cell>
          <cell r="M40">
            <v>31.1</v>
          </cell>
        </row>
        <row r="41">
          <cell r="A41" t="str">
            <v>YZ-SUZQ388-K0-L</v>
          </cell>
          <cell r="B41">
            <v>13506</v>
          </cell>
          <cell r="C41">
            <v>132</v>
          </cell>
          <cell r="D41">
            <v>32.41</v>
          </cell>
          <cell r="E41">
            <v>41221</v>
          </cell>
          <cell r="F41">
            <v>325</v>
          </cell>
          <cell r="G41">
            <v>83.91</v>
          </cell>
          <cell r="H41">
            <v>50768</v>
          </cell>
          <cell r="I41">
            <v>376</v>
          </cell>
          <cell r="J41">
            <v>97.82</v>
          </cell>
          <cell r="K41">
            <v>4933</v>
          </cell>
          <cell r="L41">
            <v>42</v>
          </cell>
          <cell r="M41">
            <v>11.63</v>
          </cell>
        </row>
        <row r="42">
          <cell r="A42" t="str">
            <v>YZ-SUZQBL03-K0-M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727</v>
          </cell>
          <cell r="I42">
            <v>6</v>
          </cell>
          <cell r="J42">
            <v>1.46</v>
          </cell>
          <cell r="K42">
            <v>77292</v>
          </cell>
          <cell r="L42">
            <v>320</v>
          </cell>
          <cell r="M42">
            <v>92.72</v>
          </cell>
        </row>
        <row r="43">
          <cell r="A43" t="str">
            <v>YZ-JY2526-R0-3XL</v>
          </cell>
          <cell r="B43">
            <v>0</v>
          </cell>
          <cell r="C43">
            <v>0</v>
          </cell>
          <cell r="D43">
            <v>0</v>
          </cell>
          <cell r="E43">
            <v>3741</v>
          </cell>
          <cell r="F43">
            <v>31</v>
          </cell>
          <cell r="G43">
            <v>10.32</v>
          </cell>
          <cell r="H43">
            <v>22753</v>
          </cell>
          <cell r="I43">
            <v>193</v>
          </cell>
          <cell r="J43">
            <v>61.19</v>
          </cell>
          <cell r="K43">
            <v>21420</v>
          </cell>
          <cell r="L43">
            <v>207</v>
          </cell>
          <cell r="M43">
            <v>71.58</v>
          </cell>
        </row>
        <row r="44">
          <cell r="A44" t="str">
            <v>YZ-SUZQ187-K0-3X</v>
          </cell>
          <cell r="B44">
            <v>8125</v>
          </cell>
          <cell r="C44">
            <v>68</v>
          </cell>
          <cell r="D44">
            <v>24.39</v>
          </cell>
          <cell r="E44">
            <v>58355</v>
          </cell>
          <cell r="F44">
            <v>185</v>
          </cell>
          <cell r="G44">
            <v>53.35</v>
          </cell>
          <cell r="H44">
            <v>181</v>
          </cell>
          <cell r="I44">
            <v>3</v>
          </cell>
          <cell r="J44">
            <v>0.91</v>
          </cell>
          <cell r="K44">
            <v>372</v>
          </cell>
          <cell r="L44">
            <v>9</v>
          </cell>
          <cell r="M44">
            <v>2.19</v>
          </cell>
        </row>
        <row r="45">
          <cell r="A45" t="str">
            <v>LYQ-ZQ3550-E0-S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19310</v>
          </cell>
          <cell r="L45">
            <v>120</v>
          </cell>
          <cell r="M45">
            <v>36.15</v>
          </cell>
        </row>
        <row r="46">
          <cell r="A46" t="str">
            <v>LYQ-ZQ3550-E0-M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302</v>
          </cell>
          <cell r="I46">
            <v>0</v>
          </cell>
          <cell r="J46">
            <v>0</v>
          </cell>
          <cell r="K46">
            <v>882</v>
          </cell>
          <cell r="L46">
            <v>12</v>
          </cell>
          <cell r="M46">
            <v>3.57</v>
          </cell>
        </row>
        <row r="47">
          <cell r="A47" t="str">
            <v>LYQ-ZQ3550-E0-2X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794</v>
          </cell>
          <cell r="I47">
            <v>4</v>
          </cell>
          <cell r="J47">
            <v>1.3</v>
          </cell>
          <cell r="K47">
            <v>1614</v>
          </cell>
          <cell r="L47">
            <v>20</v>
          </cell>
          <cell r="M47">
            <v>6.36</v>
          </cell>
        </row>
        <row r="48">
          <cell r="A48" t="str">
            <v>LYQ-ZQ3550-PI-4X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1248</v>
          </cell>
          <cell r="I48">
            <v>10</v>
          </cell>
          <cell r="J48">
            <v>3.1</v>
          </cell>
          <cell r="K48">
            <v>1063</v>
          </cell>
          <cell r="L48">
            <v>7</v>
          </cell>
          <cell r="M48">
            <v>2.23</v>
          </cell>
        </row>
        <row r="49">
          <cell r="A49" t="str">
            <v>LYQ-ZQ3550-PI-S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760</v>
          </cell>
          <cell r="I49">
            <v>1</v>
          </cell>
          <cell r="J49">
            <v>0.33</v>
          </cell>
          <cell r="K49">
            <v>251</v>
          </cell>
          <cell r="L49">
            <v>1</v>
          </cell>
          <cell r="M49">
            <v>0.27</v>
          </cell>
        </row>
        <row r="50">
          <cell r="A50" t="str">
            <v>LYQ-ZQ3550-PI-3X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1017</v>
          </cell>
          <cell r="I50">
            <v>2</v>
          </cell>
          <cell r="J50">
            <v>0.56</v>
          </cell>
          <cell r="K50">
            <v>1121</v>
          </cell>
          <cell r="L50">
            <v>4</v>
          </cell>
          <cell r="M50">
            <v>1.04</v>
          </cell>
        </row>
        <row r="51">
          <cell r="A51" t="str">
            <v>LYQ-ZQ3550-PI-2X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71</v>
          </cell>
          <cell r="I51">
            <v>0</v>
          </cell>
          <cell r="J51">
            <v>0</v>
          </cell>
          <cell r="K51">
            <v>98</v>
          </cell>
          <cell r="L51">
            <v>0</v>
          </cell>
          <cell r="M51">
            <v>0</v>
          </cell>
        </row>
        <row r="52">
          <cell r="A52" t="str">
            <v>LYQ-ZQ3550-PI-L</v>
          </cell>
          <cell r="B52">
            <v>0</v>
          </cell>
          <cell r="C52">
            <v>0</v>
          </cell>
          <cell r="D52">
            <v>0</v>
          </cell>
          <cell r="E52">
            <v>27332</v>
          </cell>
          <cell r="F52">
            <v>73</v>
          </cell>
          <cell r="G52">
            <v>19.37</v>
          </cell>
          <cell r="H52">
            <v>19939</v>
          </cell>
          <cell r="I52">
            <v>61</v>
          </cell>
          <cell r="J52">
            <v>17.28</v>
          </cell>
          <cell r="K52">
            <v>1825</v>
          </cell>
          <cell r="L52">
            <v>3</v>
          </cell>
          <cell r="M52">
            <v>0.85</v>
          </cell>
        </row>
        <row r="53">
          <cell r="A53" t="str">
            <v>LYQ-ZQ3550-PI-M</v>
          </cell>
          <cell r="B53">
            <v>0</v>
          </cell>
          <cell r="C53">
            <v>0</v>
          </cell>
          <cell r="D53">
            <v>0</v>
          </cell>
          <cell r="E53">
            <v>31397</v>
          </cell>
          <cell r="F53">
            <v>83</v>
          </cell>
          <cell r="G53">
            <v>22.71</v>
          </cell>
          <cell r="H53">
            <v>39563</v>
          </cell>
          <cell r="I53">
            <v>63</v>
          </cell>
          <cell r="J53">
            <v>17.03</v>
          </cell>
          <cell r="K53">
            <v>758</v>
          </cell>
          <cell r="L53">
            <v>2</v>
          </cell>
          <cell r="M53">
            <v>0.44</v>
          </cell>
        </row>
        <row r="54">
          <cell r="A54" t="str">
            <v>LYQ-ZQ3550-E0-5X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5358</v>
          </cell>
          <cell r="I54">
            <v>26</v>
          </cell>
          <cell r="J54">
            <v>7.51</v>
          </cell>
          <cell r="K54">
            <v>4781</v>
          </cell>
          <cell r="L54">
            <v>14</v>
          </cell>
          <cell r="M54">
            <v>4.38</v>
          </cell>
        </row>
        <row r="55">
          <cell r="A55" t="str">
            <v>LYQ-ZQ3550-E0-4X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5907</v>
          </cell>
          <cell r="I55">
            <v>11</v>
          </cell>
          <cell r="J55">
            <v>3.37</v>
          </cell>
          <cell r="K55">
            <v>4241</v>
          </cell>
          <cell r="L55">
            <v>6</v>
          </cell>
          <cell r="M55">
            <v>1.87</v>
          </cell>
        </row>
        <row r="56">
          <cell r="A56" t="str">
            <v>LYQ-ZQ3550-PI-5X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981</v>
          </cell>
          <cell r="I56">
            <v>3</v>
          </cell>
          <cell r="J56">
            <v>0.96</v>
          </cell>
          <cell r="K56">
            <v>853</v>
          </cell>
          <cell r="L56">
            <v>3</v>
          </cell>
          <cell r="M56">
            <v>0.85</v>
          </cell>
        </row>
        <row r="57">
          <cell r="A57" t="str">
            <v>LYQ-ZQ3550-E0-XL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53673</v>
          </cell>
          <cell r="I57">
            <v>149</v>
          </cell>
          <cell r="J57">
            <v>40.51</v>
          </cell>
          <cell r="K57">
            <v>48257</v>
          </cell>
          <cell r="L57">
            <v>189</v>
          </cell>
          <cell r="M57">
            <v>51.36</v>
          </cell>
        </row>
        <row r="58">
          <cell r="A58" t="str">
            <v>LYQ-ZQ3550-PI-XL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5034</v>
          </cell>
          <cell r="I58">
            <v>40</v>
          </cell>
          <cell r="J58">
            <v>11.94</v>
          </cell>
          <cell r="K58">
            <v>4603</v>
          </cell>
          <cell r="L58">
            <v>34</v>
          </cell>
          <cell r="M58">
            <v>9.98</v>
          </cell>
        </row>
        <row r="59">
          <cell r="A59" t="str">
            <v>YZ-ZQQ9227-K0-5X</v>
          </cell>
          <cell r="B59">
            <v>8282</v>
          </cell>
          <cell r="C59">
            <v>61</v>
          </cell>
          <cell r="D59">
            <v>17.87</v>
          </cell>
          <cell r="E59">
            <v>0</v>
          </cell>
          <cell r="F59">
            <v>0</v>
          </cell>
          <cell r="G59">
            <v>0</v>
          </cell>
          <cell r="H59">
            <v>5709</v>
          </cell>
          <cell r="I59">
            <v>25</v>
          </cell>
          <cell r="J59">
            <v>7.89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YZ-HM241-DS-2XL</v>
          </cell>
          <cell r="B60">
            <v>6</v>
          </cell>
          <cell r="C60">
            <v>0</v>
          </cell>
          <cell r="D60">
            <v>0</v>
          </cell>
          <cell r="E60">
            <v>1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YZ-HM1728-ZL-L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YZ-ZQMICAIK0XL</v>
          </cell>
          <cell r="B62">
            <v>927</v>
          </cell>
          <cell r="C62">
            <v>10</v>
          </cell>
          <cell r="D62">
            <v>2.11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BKN-666</v>
          </cell>
          <cell r="B2" t="str">
            <v>BKN-666</v>
          </cell>
        </row>
        <row r="3">
          <cell r="A3" t="str">
            <v>BKN-666B0L</v>
          </cell>
          <cell r="B3" t="str">
            <v>BKN-666</v>
          </cell>
        </row>
        <row r="4">
          <cell r="A4" t="str">
            <v>BKN-666B0M</v>
          </cell>
          <cell r="B4" t="str">
            <v>BKN-666</v>
          </cell>
        </row>
        <row r="5">
          <cell r="A5" t="str">
            <v>BKN-666B0S</v>
          </cell>
          <cell r="B5" t="str">
            <v>BKN-666</v>
          </cell>
        </row>
        <row r="6">
          <cell r="A6" t="str">
            <v>BKN-666B0XL</v>
          </cell>
          <cell r="B6" t="str">
            <v>BKN-666</v>
          </cell>
        </row>
        <row r="7">
          <cell r="A7" t="str">
            <v>BKN-666B0XS</v>
          </cell>
          <cell r="B7" t="str">
            <v>BKN-666</v>
          </cell>
        </row>
        <row r="8">
          <cell r="A8" t="str">
            <v>BKN-666HBL</v>
          </cell>
          <cell r="B8" t="str">
            <v>BKN-666</v>
          </cell>
        </row>
        <row r="9">
          <cell r="A9" t="str">
            <v>BKN-666HBM</v>
          </cell>
          <cell r="B9" t="str">
            <v>BKN-666</v>
          </cell>
        </row>
        <row r="10">
          <cell r="A10" t="str">
            <v>BKN-666HBS</v>
          </cell>
          <cell r="B10" t="str">
            <v>BKN-666</v>
          </cell>
        </row>
        <row r="11">
          <cell r="A11" t="str">
            <v>BKN-666HBXL</v>
          </cell>
          <cell r="B11" t="str">
            <v>BKN-666</v>
          </cell>
        </row>
        <row r="12">
          <cell r="A12" t="str">
            <v>BKN-666HBXS</v>
          </cell>
          <cell r="B12" t="str">
            <v>BKN-666</v>
          </cell>
        </row>
        <row r="13">
          <cell r="A13" t="str">
            <v>BKN-666P0L</v>
          </cell>
          <cell r="B13" t="str">
            <v>BKN-666</v>
          </cell>
        </row>
        <row r="14">
          <cell r="A14" t="str">
            <v>BKN-666P0M</v>
          </cell>
          <cell r="B14" t="str">
            <v>BKN-666</v>
          </cell>
        </row>
        <row r="15">
          <cell r="A15" t="str">
            <v>BKN-666P0S</v>
          </cell>
          <cell r="B15" t="str">
            <v>BKN-666</v>
          </cell>
        </row>
        <row r="16">
          <cell r="A16" t="str">
            <v>BKN-666P0XL</v>
          </cell>
          <cell r="B16" t="str">
            <v>BKN-666</v>
          </cell>
        </row>
        <row r="17">
          <cell r="A17" t="str">
            <v>BKN-666P0XS</v>
          </cell>
          <cell r="B17" t="str">
            <v>BKN-666</v>
          </cell>
        </row>
        <row r="18">
          <cell r="A18" t="str">
            <v>BKN-666Y0L</v>
          </cell>
          <cell r="B18" t="str">
            <v>BKN-666</v>
          </cell>
        </row>
        <row r="19">
          <cell r="A19" t="str">
            <v>BKN-666Y0M</v>
          </cell>
          <cell r="B19" t="str">
            <v>BKN-666</v>
          </cell>
        </row>
        <row r="20">
          <cell r="A20" t="str">
            <v>BKN-666Y0S</v>
          </cell>
          <cell r="B20" t="str">
            <v>BKN-666</v>
          </cell>
        </row>
        <row r="21">
          <cell r="A21" t="str">
            <v>BKN-666Y0XL</v>
          </cell>
          <cell r="B21" t="str">
            <v>BKN-666</v>
          </cell>
        </row>
        <row r="22">
          <cell r="A22" t="str">
            <v>BKN-666Y0XS</v>
          </cell>
          <cell r="B22" t="str">
            <v>BKN-666</v>
          </cell>
        </row>
        <row r="23">
          <cell r="A23" t="str">
            <v>Bottom-5505LB-2XL</v>
          </cell>
          <cell r="B23" t="str">
            <v>FT5505</v>
          </cell>
        </row>
        <row r="24">
          <cell r="A24" t="str">
            <v>Bottom-5505LB-L</v>
          </cell>
          <cell r="B24" t="str">
            <v>FT5505</v>
          </cell>
        </row>
        <row r="25">
          <cell r="A25" t="str">
            <v>Bottom-5505LB-M</v>
          </cell>
          <cell r="B25" t="str">
            <v>FT5505</v>
          </cell>
        </row>
        <row r="26">
          <cell r="A26" t="str">
            <v>Bottom-5505LB-S</v>
          </cell>
          <cell r="B26" t="str">
            <v>FT5505</v>
          </cell>
        </row>
        <row r="27">
          <cell r="A27" t="str">
            <v>Bottom-5505LB-XL</v>
          </cell>
          <cell r="B27" t="str">
            <v>FT5505</v>
          </cell>
        </row>
        <row r="28">
          <cell r="A28" t="str">
            <v>Bottom-5505LB-XS</v>
          </cell>
          <cell r="B28" t="str">
            <v>FT5505</v>
          </cell>
        </row>
        <row r="29">
          <cell r="A29" t="str">
            <v>Bottom-5505PI-2XL</v>
          </cell>
          <cell r="B29" t="str">
            <v>FT5505</v>
          </cell>
        </row>
        <row r="30">
          <cell r="A30" t="str">
            <v>Bottom-5505PI-L</v>
          </cell>
          <cell r="B30" t="str">
            <v>FT5505</v>
          </cell>
        </row>
        <row r="31">
          <cell r="A31" t="str">
            <v>Bottom-5505PI-M</v>
          </cell>
          <cell r="B31" t="str">
            <v>FT5505</v>
          </cell>
        </row>
        <row r="32">
          <cell r="A32" t="str">
            <v>Bottom-5505PI-S</v>
          </cell>
          <cell r="B32" t="str">
            <v>FT5505</v>
          </cell>
        </row>
        <row r="33">
          <cell r="A33" t="str">
            <v>Bottom-5505PI-XL</v>
          </cell>
          <cell r="B33" t="str">
            <v>FT5505</v>
          </cell>
        </row>
        <row r="34">
          <cell r="A34" t="str">
            <v>Bottom-5505PI-XS</v>
          </cell>
          <cell r="B34" t="str">
            <v>FT5505</v>
          </cell>
        </row>
        <row r="35">
          <cell r="A35" t="str">
            <v>Bottom-5505ZL-2XL</v>
          </cell>
          <cell r="B35" t="str">
            <v>FT5505</v>
          </cell>
        </row>
        <row r="36">
          <cell r="A36" t="str">
            <v>Bottom-5505ZL-L</v>
          </cell>
          <cell r="B36" t="str">
            <v>FT5505</v>
          </cell>
        </row>
        <row r="37">
          <cell r="A37" t="str">
            <v>Bottom-5505ZL-M</v>
          </cell>
          <cell r="B37" t="str">
            <v>FT5505</v>
          </cell>
        </row>
        <row r="38">
          <cell r="A38" t="str">
            <v>Bottom-5505ZL-S</v>
          </cell>
          <cell r="B38" t="str">
            <v>FT5505</v>
          </cell>
        </row>
        <row r="39">
          <cell r="A39" t="str">
            <v>Bottom-5505ZL-XL</v>
          </cell>
          <cell r="B39" t="str">
            <v>FT5505</v>
          </cell>
        </row>
        <row r="40">
          <cell r="A40" t="str">
            <v>Bottom-5505ZL-XS</v>
          </cell>
          <cell r="B40" t="str">
            <v>FT5505</v>
          </cell>
        </row>
        <row r="41">
          <cell r="A41" t="str">
            <v>Bottom-HM7702-GZK0-2XL</v>
          </cell>
          <cell r="B41" t="str">
            <v>Top-HM7702</v>
          </cell>
        </row>
        <row r="42">
          <cell r="A42" t="str">
            <v>Bottom-HM7702-GZK0-3XL</v>
          </cell>
          <cell r="B42" t="str">
            <v>Top-HM7702</v>
          </cell>
        </row>
        <row r="43">
          <cell r="A43" t="str">
            <v>Bottom-HM7702-GZK0-L</v>
          </cell>
          <cell r="B43" t="str">
            <v>Top-HM7702</v>
          </cell>
        </row>
        <row r="44">
          <cell r="A44" t="str">
            <v>Bottom-HM7702-GZK0-M</v>
          </cell>
          <cell r="B44" t="str">
            <v>Top-HM7702</v>
          </cell>
        </row>
        <row r="45">
          <cell r="A45" t="str">
            <v>Bottom-HM7702-GZK0-S</v>
          </cell>
          <cell r="B45" t="str">
            <v>Top-HM7702</v>
          </cell>
        </row>
        <row r="46">
          <cell r="A46" t="str">
            <v>Bottom-HM7702-GZK0-XL</v>
          </cell>
          <cell r="B46" t="str">
            <v>Top-HM7702</v>
          </cell>
        </row>
        <row r="47">
          <cell r="A47" t="str">
            <v>Bottom-HM7702-GZR0-2XL</v>
          </cell>
          <cell r="B47" t="str">
            <v>Top-HM7702</v>
          </cell>
        </row>
        <row r="48">
          <cell r="A48" t="str">
            <v>Bottom-HM7702-GZR0-3XL</v>
          </cell>
          <cell r="B48" t="str">
            <v>Top-HM7702</v>
          </cell>
        </row>
        <row r="49">
          <cell r="A49" t="str">
            <v>Bottom-HM7702-GZR0-L</v>
          </cell>
          <cell r="B49" t="str">
            <v>Top-HM7702</v>
          </cell>
        </row>
        <row r="50">
          <cell r="A50" t="str">
            <v>Bottom-HM7702-GZR0-M</v>
          </cell>
          <cell r="B50" t="str">
            <v>Top-HM7702</v>
          </cell>
        </row>
        <row r="51">
          <cell r="A51" t="str">
            <v>Bottom-HM7702-GZR0-S</v>
          </cell>
          <cell r="B51" t="str">
            <v>Top-HM7702</v>
          </cell>
        </row>
        <row r="52">
          <cell r="A52" t="str">
            <v>Bottom-HM7702-GZR0-XL</v>
          </cell>
          <cell r="B52" t="str">
            <v>Top-HM7702</v>
          </cell>
        </row>
        <row r="53">
          <cell r="A53" t="str">
            <v>Bottom-HM7702-K0-2XL</v>
          </cell>
          <cell r="B53" t="str">
            <v>Top-HM7702</v>
          </cell>
        </row>
        <row r="54">
          <cell r="A54" t="str">
            <v>Bottom-HM7702-K0-3XL</v>
          </cell>
          <cell r="B54" t="str">
            <v>Top-HM7702</v>
          </cell>
        </row>
        <row r="55">
          <cell r="A55" t="str">
            <v>Bottom-HM7702-K0-L</v>
          </cell>
          <cell r="B55" t="str">
            <v>Top-HM7702</v>
          </cell>
        </row>
        <row r="56">
          <cell r="A56" t="str">
            <v>Bottom-HM7702-K0-M</v>
          </cell>
          <cell r="B56" t="str">
            <v>Top-HM7702</v>
          </cell>
        </row>
        <row r="57">
          <cell r="A57" t="str">
            <v>Bottom-HM7702-K0-S</v>
          </cell>
          <cell r="B57" t="str">
            <v>Top-HM7702</v>
          </cell>
        </row>
        <row r="58">
          <cell r="A58" t="str">
            <v>Bottom-HM7702-K0-XL</v>
          </cell>
          <cell r="B58" t="str">
            <v>Top-HM7702</v>
          </cell>
        </row>
        <row r="59">
          <cell r="A59" t="str">
            <v>CA-BKN16024-Y0-L</v>
          </cell>
          <cell r="B59" t="str">
            <v>CA-BKN16024</v>
          </cell>
        </row>
        <row r="60">
          <cell r="A60" t="str">
            <v>CA-BKN16024-Y0-M</v>
          </cell>
          <cell r="B60" t="str">
            <v>CA-BKN16024</v>
          </cell>
        </row>
        <row r="61">
          <cell r="A61" t="str">
            <v>CA-BKN16024-Y0-S</v>
          </cell>
          <cell r="B61" t="str">
            <v>CA-BKN16024</v>
          </cell>
        </row>
        <row r="62">
          <cell r="A62" t="str">
            <v>CA-HM1727-Pi-2XL</v>
          </cell>
          <cell r="B62" t="str">
            <v>CA-HM1727</v>
          </cell>
        </row>
        <row r="63">
          <cell r="A63" t="str">
            <v>CA-HM1727-Pi-5XL</v>
          </cell>
          <cell r="B63" t="str">
            <v>CA-HM1727</v>
          </cell>
        </row>
        <row r="64">
          <cell r="A64" t="str">
            <v>CA-HM1727-Pi-L</v>
          </cell>
          <cell r="B64" t="str">
            <v>CA-HM1727</v>
          </cell>
        </row>
        <row r="65">
          <cell r="A65" t="str">
            <v>CA-HM1727-Pi-S</v>
          </cell>
          <cell r="B65" t="str">
            <v>CA-HM1727</v>
          </cell>
        </row>
        <row r="66">
          <cell r="A66" t="str">
            <v>CA-HM1727-Pi-XL</v>
          </cell>
          <cell r="B66" t="str">
            <v>CA-HM1727</v>
          </cell>
        </row>
        <row r="67">
          <cell r="A67" t="str">
            <v>CA-HM1789-B0TW-2XL</v>
          </cell>
          <cell r="B67" t="str">
            <v>CA-HM1789</v>
          </cell>
        </row>
        <row r="68">
          <cell r="A68" t="str">
            <v>CA-HM1789-B0TW-L</v>
          </cell>
          <cell r="B68" t="str">
            <v>CA-HM1789</v>
          </cell>
        </row>
        <row r="69">
          <cell r="A69" t="str">
            <v>CA-HM1789-B0TW-M</v>
          </cell>
          <cell r="B69" t="str">
            <v>CA-HM1789</v>
          </cell>
        </row>
        <row r="70">
          <cell r="A70" t="str">
            <v>CA-HM1789-B0TW-S</v>
          </cell>
          <cell r="B70" t="str">
            <v>CA-HM1789</v>
          </cell>
        </row>
        <row r="71">
          <cell r="A71" t="str">
            <v>CA-HM1789-B2-2XL</v>
          </cell>
          <cell r="B71" t="str">
            <v>CA-HM1789</v>
          </cell>
        </row>
        <row r="72">
          <cell r="A72" t="str">
            <v>CA-HM1789-B2-L</v>
          </cell>
          <cell r="B72" t="str">
            <v>CA-HM1789</v>
          </cell>
        </row>
        <row r="73">
          <cell r="A73" t="str">
            <v>CA-HM1789-B2-M</v>
          </cell>
          <cell r="B73" t="str">
            <v>CA-HM1789</v>
          </cell>
        </row>
        <row r="74">
          <cell r="A74" t="str">
            <v>CA-HM1789-B2-S</v>
          </cell>
          <cell r="B74" t="str">
            <v>CA-HM1789</v>
          </cell>
        </row>
        <row r="75">
          <cell r="A75" t="str">
            <v>CA-HM1789-B2-XL</v>
          </cell>
          <cell r="B75" t="str">
            <v>CA-HM1789</v>
          </cell>
        </row>
        <row r="76">
          <cell r="A76" t="str">
            <v>CA-HM1789-FL-2XL</v>
          </cell>
          <cell r="B76" t="str">
            <v>CA-HM1789</v>
          </cell>
        </row>
        <row r="77">
          <cell r="A77" t="str">
            <v>CA-HM1789-FL-L</v>
          </cell>
          <cell r="B77" t="str">
            <v>CA-HM1789</v>
          </cell>
        </row>
        <row r="78">
          <cell r="A78" t="str">
            <v>CA-HM1789-FL-M</v>
          </cell>
          <cell r="B78" t="str">
            <v>CA-HM1789</v>
          </cell>
        </row>
        <row r="79">
          <cell r="A79" t="str">
            <v>CA-HM1789-FL-S</v>
          </cell>
          <cell r="B79" t="str">
            <v>CA-HM1789</v>
          </cell>
        </row>
        <row r="80">
          <cell r="A80" t="str">
            <v>CA-HM1789-FL-XL</v>
          </cell>
          <cell r="B80" t="str">
            <v>CA-HM1789</v>
          </cell>
        </row>
        <row r="81">
          <cell r="A81" t="str">
            <v>CA-HM1789-GrTW-2XL</v>
          </cell>
          <cell r="B81" t="str">
            <v>CA-HM1789</v>
          </cell>
        </row>
        <row r="82">
          <cell r="A82" t="str">
            <v>CA-HM1789-GrTW-L</v>
          </cell>
          <cell r="B82" t="str">
            <v>CA-HM1789</v>
          </cell>
        </row>
        <row r="83">
          <cell r="A83" t="str">
            <v>CA-HM1789-GrTW-M</v>
          </cell>
          <cell r="B83" t="str">
            <v>CA-HM1789</v>
          </cell>
        </row>
        <row r="84">
          <cell r="A84" t="str">
            <v>CA-HM1789-GrTW-S</v>
          </cell>
          <cell r="B84" t="str">
            <v>CA-HM1789</v>
          </cell>
        </row>
        <row r="85">
          <cell r="A85" t="str">
            <v>CA-HM1789-GrTW-XL</v>
          </cell>
          <cell r="B85" t="str">
            <v>CA-HM1789</v>
          </cell>
        </row>
        <row r="86">
          <cell r="A86" t="str">
            <v>CA-HM1789-GZ-2XL</v>
          </cell>
          <cell r="B86" t="str">
            <v>CA-HM1789</v>
          </cell>
        </row>
        <row r="87">
          <cell r="A87" t="str">
            <v>CA-HM1789-GZ-L</v>
          </cell>
          <cell r="B87" t="str">
            <v>CA-HM1789</v>
          </cell>
        </row>
        <row r="88">
          <cell r="A88" t="str">
            <v>CA-HM1789-GZ-M</v>
          </cell>
          <cell r="B88" t="str">
            <v>CA-HM1789</v>
          </cell>
        </row>
        <row r="89">
          <cell r="A89" t="str">
            <v>CA-HM1789-GZ-S</v>
          </cell>
          <cell r="B89" t="str">
            <v>CA-HM1789</v>
          </cell>
        </row>
        <row r="90">
          <cell r="A90" t="str">
            <v>CA-HM1789-GZ-XL</v>
          </cell>
          <cell r="B90" t="str">
            <v>CA-HM1789</v>
          </cell>
        </row>
        <row r="91">
          <cell r="A91" t="str">
            <v>CA-HM1789-K0-2XL</v>
          </cell>
          <cell r="B91" t="str">
            <v>CA-HM1789</v>
          </cell>
        </row>
        <row r="92">
          <cell r="A92" t="str">
            <v>CA-HM1789-K0-L</v>
          </cell>
          <cell r="B92" t="str">
            <v>CA-HM1789</v>
          </cell>
        </row>
        <row r="93">
          <cell r="A93" t="str">
            <v>CA-HM1789-K0-M</v>
          </cell>
          <cell r="B93" t="str">
            <v>CA-HM1789</v>
          </cell>
        </row>
        <row r="94">
          <cell r="A94" t="str">
            <v>CA-HM1789-K0-S</v>
          </cell>
          <cell r="B94" t="str">
            <v>CA-HM1789</v>
          </cell>
        </row>
        <row r="95">
          <cell r="A95" t="str">
            <v>CA-HM1789-K0-XL</v>
          </cell>
          <cell r="B95" t="str">
            <v>CA-HM1789</v>
          </cell>
        </row>
        <row r="96">
          <cell r="A96" t="str">
            <v>CA-HM1789-PI-2XL</v>
          </cell>
          <cell r="B96" t="str">
            <v>CA-HM1789</v>
          </cell>
        </row>
        <row r="97">
          <cell r="A97" t="str">
            <v>CA-HM1789-PI-L</v>
          </cell>
          <cell r="B97" t="str">
            <v>CA-HM1789</v>
          </cell>
        </row>
        <row r="98">
          <cell r="A98" t="str">
            <v>CA-HM1789-PI-M</v>
          </cell>
          <cell r="B98" t="str">
            <v>CA-HM1789</v>
          </cell>
        </row>
        <row r="99">
          <cell r="A99" t="str">
            <v>CA-HM1789-PI-S</v>
          </cell>
          <cell r="B99" t="str">
            <v>CA-HM1789</v>
          </cell>
        </row>
        <row r="100">
          <cell r="A100" t="str">
            <v>CA-HM1789-PiTW-2XL</v>
          </cell>
          <cell r="B100" t="str">
            <v>CA-HM1789</v>
          </cell>
        </row>
        <row r="101">
          <cell r="A101" t="str">
            <v>CA-HM1789-PiTW-L</v>
          </cell>
          <cell r="B101" t="str">
            <v>CA-HM1789</v>
          </cell>
        </row>
        <row r="102">
          <cell r="A102" t="str">
            <v>CA-HM1789-PiTW-M</v>
          </cell>
          <cell r="B102" t="str">
            <v>CA-HM1789</v>
          </cell>
        </row>
        <row r="103">
          <cell r="A103" t="str">
            <v>CA-HM1789-PiTW-S</v>
          </cell>
          <cell r="B103" t="str">
            <v>CA-HM1789</v>
          </cell>
        </row>
        <row r="104">
          <cell r="A104" t="str">
            <v>CA-HM1789-PiTW-XL</v>
          </cell>
          <cell r="B104" t="str">
            <v>CA-HM1789</v>
          </cell>
        </row>
        <row r="105">
          <cell r="A105" t="str">
            <v>CA-HM1789-PI-XL</v>
          </cell>
          <cell r="B105" t="str">
            <v>CA-HM1789</v>
          </cell>
        </row>
        <row r="106">
          <cell r="A106" t="str">
            <v>CA-HM1789-PP-2XL</v>
          </cell>
          <cell r="B106" t="str">
            <v>CA-HM1789</v>
          </cell>
        </row>
        <row r="107">
          <cell r="A107" t="str">
            <v>CA-HM1789-PP-L</v>
          </cell>
          <cell r="B107" t="str">
            <v>CA-HM1789</v>
          </cell>
        </row>
        <row r="108">
          <cell r="A108" t="str">
            <v>CA-HM1789-PP-M</v>
          </cell>
          <cell r="B108" t="str">
            <v>CA-HM1789</v>
          </cell>
        </row>
        <row r="109">
          <cell r="A109" t="str">
            <v>CA-HM1789-PP-S</v>
          </cell>
          <cell r="B109" t="str">
            <v>CA-HM1789</v>
          </cell>
        </row>
        <row r="110">
          <cell r="A110" t="str">
            <v>CA-HM1789-PP-XL</v>
          </cell>
          <cell r="B110" t="str">
            <v>CA-HM1789</v>
          </cell>
        </row>
        <row r="111">
          <cell r="A111" t="str">
            <v>CA-HM1789-R2-2XL</v>
          </cell>
          <cell r="B111" t="str">
            <v>CA-HM1789</v>
          </cell>
        </row>
        <row r="112">
          <cell r="A112" t="str">
            <v>CA-HM1789-R2-L</v>
          </cell>
          <cell r="B112" t="str">
            <v>CA-HM1789</v>
          </cell>
        </row>
        <row r="113">
          <cell r="A113" t="str">
            <v>CA-HM1789-R2-M</v>
          </cell>
          <cell r="B113" t="str">
            <v>CA-HM1789</v>
          </cell>
        </row>
        <row r="114">
          <cell r="A114" t="str">
            <v>CA-HM1789-R2-S</v>
          </cell>
          <cell r="B114" t="str">
            <v>CA-HM1789</v>
          </cell>
        </row>
        <row r="115">
          <cell r="A115" t="str">
            <v>CA-HM1789-R2-XL</v>
          </cell>
          <cell r="B115" t="str">
            <v>CA-HM1789</v>
          </cell>
        </row>
        <row r="116">
          <cell r="A116" t="str">
            <v>CA-HM1789-W0-2XL</v>
          </cell>
          <cell r="B116" t="str">
            <v>CA-HM1789</v>
          </cell>
        </row>
        <row r="117">
          <cell r="A117" t="str">
            <v>CA-HM1789-W0-L</v>
          </cell>
          <cell r="B117" t="str">
            <v>CA-HM1789</v>
          </cell>
        </row>
        <row r="118">
          <cell r="A118" t="str">
            <v>CA-HM1789-W0-M</v>
          </cell>
          <cell r="B118" t="str">
            <v>CA-HM1789</v>
          </cell>
        </row>
        <row r="119">
          <cell r="A119" t="str">
            <v>CA-HM1789-W0-S</v>
          </cell>
          <cell r="B119" t="str">
            <v>CA-HM1789</v>
          </cell>
        </row>
        <row r="120">
          <cell r="A120" t="str">
            <v>CA-HM1789-W0-XL</v>
          </cell>
          <cell r="B120" t="str">
            <v>CA-HM1789</v>
          </cell>
        </row>
        <row r="121">
          <cell r="A121" t="str">
            <v>CA-HM1789-Y0-2XL</v>
          </cell>
          <cell r="B121" t="str">
            <v>CA-HM1789</v>
          </cell>
        </row>
        <row r="122">
          <cell r="A122" t="str">
            <v>CA-HM1789-Y0-L</v>
          </cell>
          <cell r="B122" t="str">
            <v>CA-HM1789</v>
          </cell>
        </row>
        <row r="123">
          <cell r="A123" t="str">
            <v>CA-HM1789-Y0-M</v>
          </cell>
          <cell r="B123" t="str">
            <v>CA-HM1789</v>
          </cell>
        </row>
        <row r="124">
          <cell r="A124" t="str">
            <v>CA-HM1789-Y0-S</v>
          </cell>
          <cell r="B124" t="str">
            <v>CA-HM1789</v>
          </cell>
        </row>
        <row r="125">
          <cell r="A125" t="str">
            <v>CA-HM1789-Y0-XL</v>
          </cell>
          <cell r="B125" t="str">
            <v>CA-HM1789</v>
          </cell>
        </row>
        <row r="126">
          <cell r="A126" t="str">
            <v>CA-HM1789-ZL-2XL</v>
          </cell>
          <cell r="B126" t="str">
            <v>CA-HM1789</v>
          </cell>
        </row>
        <row r="127">
          <cell r="A127" t="str">
            <v>CA-HM1789-ZL-L</v>
          </cell>
          <cell r="B127" t="str">
            <v>CA-HM1789</v>
          </cell>
        </row>
        <row r="128">
          <cell r="A128" t="str">
            <v>CA-HM1789-ZL-M</v>
          </cell>
          <cell r="B128" t="str">
            <v>CA-HM1789</v>
          </cell>
        </row>
        <row r="129">
          <cell r="A129" t="str">
            <v>CA-HM1789-ZL-S</v>
          </cell>
          <cell r="B129" t="str">
            <v>CA-HM1789</v>
          </cell>
        </row>
        <row r="130">
          <cell r="A130" t="str">
            <v>CA-HM1789-ZL-XL</v>
          </cell>
          <cell r="B130" t="str">
            <v>CA-HM1789</v>
          </cell>
        </row>
        <row r="131">
          <cell r="A131" t="str">
            <v>CA-LYQ2015P0</v>
          </cell>
          <cell r="B131" t="str">
            <v>CA-LYQ2015P0</v>
          </cell>
        </row>
        <row r="132">
          <cell r="A132" t="str">
            <v>CA-XZ-HMXX018-Y0-3637</v>
          </cell>
          <cell r="B132" t="str">
            <v>CA-XZ-HMXX018</v>
          </cell>
        </row>
        <row r="133">
          <cell r="A133" t="str">
            <v>CA-XZ-HMXX018-Y0-3839</v>
          </cell>
          <cell r="B133" t="str">
            <v>CA-XZ-HMXX018</v>
          </cell>
        </row>
        <row r="134">
          <cell r="A134" t="str">
            <v>CA-XZ-HMXX018-Y0-3940</v>
          </cell>
          <cell r="B134" t="str">
            <v>CA-XZ-HMXX018</v>
          </cell>
        </row>
        <row r="135">
          <cell r="A135" t="str">
            <v>CFY-M1798-AG-L</v>
          </cell>
          <cell r="B135" t="str">
            <v>CFY-M1798</v>
          </cell>
        </row>
        <row r="136">
          <cell r="A136" t="str">
            <v>CFY-M1798-AG-M</v>
          </cell>
          <cell r="B136" t="str">
            <v>CFY-M1798</v>
          </cell>
        </row>
        <row r="137">
          <cell r="A137" t="str">
            <v>CFY-M1798-AG-S</v>
          </cell>
          <cell r="B137" t="str">
            <v>CFY-M1798</v>
          </cell>
        </row>
        <row r="138">
          <cell r="A138" t="str">
            <v>CFY-M1798-AG-XL</v>
          </cell>
          <cell r="B138" t="str">
            <v>CFY-M1798</v>
          </cell>
        </row>
        <row r="139">
          <cell r="A139" t="str">
            <v>CFY-M1798-AG-XXL</v>
          </cell>
          <cell r="B139" t="str">
            <v>CFY-M1798</v>
          </cell>
        </row>
        <row r="140">
          <cell r="A140" t="str">
            <v>CFY-M1798-BK-L</v>
          </cell>
          <cell r="B140" t="str">
            <v>CFY-M1798</v>
          </cell>
        </row>
        <row r="141">
          <cell r="A141" t="str">
            <v>CFY-M1798-BK-M</v>
          </cell>
          <cell r="B141" t="str">
            <v>CFY-M1798</v>
          </cell>
        </row>
        <row r="142">
          <cell r="A142" t="str">
            <v>CFY-M1798-BK-S</v>
          </cell>
          <cell r="B142" t="str">
            <v>CFY-M1798</v>
          </cell>
        </row>
        <row r="143">
          <cell r="A143" t="str">
            <v>CFY-M1798-BK-XL</v>
          </cell>
          <cell r="B143" t="str">
            <v>CFY-M1798</v>
          </cell>
        </row>
        <row r="144">
          <cell r="A144" t="str">
            <v>CFY-M1798-BK-XXL</v>
          </cell>
          <cell r="B144" t="str">
            <v>CFY-M1798</v>
          </cell>
        </row>
        <row r="145">
          <cell r="A145" t="str">
            <v>CFY-M1798-BL-L</v>
          </cell>
          <cell r="B145" t="str">
            <v>CFY-M1798</v>
          </cell>
        </row>
        <row r="146">
          <cell r="A146" t="str">
            <v>CFY-M1798-BL-M</v>
          </cell>
          <cell r="B146" t="str">
            <v>CFY-M1798</v>
          </cell>
        </row>
        <row r="147">
          <cell r="A147" t="str">
            <v>CFY-M1798-BL-S</v>
          </cell>
          <cell r="B147" t="str">
            <v>CFY-M1798</v>
          </cell>
        </row>
        <row r="148">
          <cell r="A148" t="str">
            <v>CFY-M1798-BL-XL</v>
          </cell>
          <cell r="B148" t="str">
            <v>CFY-M1798</v>
          </cell>
        </row>
        <row r="149">
          <cell r="A149" t="str">
            <v>CFY-M1798-BL-XXL</v>
          </cell>
          <cell r="B149" t="str">
            <v>CFY-M1798</v>
          </cell>
        </row>
        <row r="150">
          <cell r="A150" t="str">
            <v>CFY-M1798-RD-L</v>
          </cell>
          <cell r="B150" t="str">
            <v>CFY-M1798</v>
          </cell>
        </row>
        <row r="151">
          <cell r="A151" t="str">
            <v>CFY-M1798-RD-M</v>
          </cell>
          <cell r="B151" t="str">
            <v>CFY-M1798</v>
          </cell>
        </row>
        <row r="152">
          <cell r="A152" t="str">
            <v>CFY-M1798-RD-S</v>
          </cell>
          <cell r="B152" t="str">
            <v>CFY-M1798</v>
          </cell>
        </row>
        <row r="153">
          <cell r="A153" t="str">
            <v>CFY-M1798-RD-XL</v>
          </cell>
          <cell r="B153" t="str">
            <v>CFY-M1798</v>
          </cell>
        </row>
        <row r="154">
          <cell r="A154" t="str">
            <v>CFY-M1798-RD-XXL</v>
          </cell>
          <cell r="B154" t="str">
            <v>CFY-M1798</v>
          </cell>
        </row>
        <row r="155">
          <cell r="A155" t="str">
            <v>CFY-M1830-AG-L</v>
          </cell>
          <cell r="B155" t="str">
            <v>CFY-M1830</v>
          </cell>
        </row>
        <row r="156">
          <cell r="A156" t="str">
            <v>CFY-M1830-AG-M</v>
          </cell>
          <cell r="B156" t="str">
            <v>CFY-M1830</v>
          </cell>
        </row>
        <row r="157">
          <cell r="A157" t="str">
            <v>CFY-M1830-AG-S</v>
          </cell>
          <cell r="B157" t="str">
            <v>CFY-M1830</v>
          </cell>
        </row>
        <row r="158">
          <cell r="A158" t="str">
            <v>CFY-M1830-AG-XL</v>
          </cell>
          <cell r="B158" t="str">
            <v>CFY-M1830</v>
          </cell>
        </row>
        <row r="159">
          <cell r="A159" t="str">
            <v>CFY-M1830-AG-XXL</v>
          </cell>
          <cell r="B159" t="str">
            <v>CFY-M1830</v>
          </cell>
        </row>
        <row r="160">
          <cell r="A160" t="str">
            <v>CFY-M1830-BK-L</v>
          </cell>
          <cell r="B160" t="str">
            <v>CFY-M1830</v>
          </cell>
        </row>
        <row r="161">
          <cell r="A161" t="str">
            <v>CFY-M1830-BK-M</v>
          </cell>
          <cell r="B161" t="str">
            <v>CFY-M1830</v>
          </cell>
        </row>
        <row r="162">
          <cell r="A162" t="str">
            <v>CFY-M1830-BK-S</v>
          </cell>
          <cell r="B162" t="str">
            <v>CFY-M1830</v>
          </cell>
        </row>
        <row r="163">
          <cell r="A163" t="str">
            <v>CFY-M1830-BK-XL</v>
          </cell>
          <cell r="B163" t="str">
            <v>CFY-M1830</v>
          </cell>
        </row>
        <row r="164">
          <cell r="A164" t="str">
            <v>CFY-M1830-BK-XXL</v>
          </cell>
          <cell r="B164" t="str">
            <v>CFY-M1830</v>
          </cell>
        </row>
        <row r="165">
          <cell r="A165" t="str">
            <v>CFY-M1830-BL-L</v>
          </cell>
          <cell r="B165" t="str">
            <v>CFY-M1830</v>
          </cell>
        </row>
        <row r="166">
          <cell r="A166" t="str">
            <v>CFY-M1830-BL-M</v>
          </cell>
          <cell r="B166" t="str">
            <v>CFY-M1830</v>
          </cell>
        </row>
        <row r="167">
          <cell r="A167" t="str">
            <v>CFY-M1830-BL-S</v>
          </cell>
          <cell r="B167" t="str">
            <v>CFY-M1830</v>
          </cell>
        </row>
        <row r="168">
          <cell r="A168" t="str">
            <v>CFY-M1830-BL-XL</v>
          </cell>
          <cell r="B168" t="str">
            <v>CFY-M1830</v>
          </cell>
        </row>
        <row r="169">
          <cell r="A169" t="str">
            <v>CFY-M1830-BL-XXL</v>
          </cell>
          <cell r="B169" t="str">
            <v>CFY-M1830</v>
          </cell>
        </row>
        <row r="170">
          <cell r="A170" t="str">
            <v>CFY-M1830-LB-L</v>
          </cell>
          <cell r="B170" t="str">
            <v>CFY-M1830</v>
          </cell>
        </row>
        <row r="171">
          <cell r="A171" t="str">
            <v>CFY-M1830-LB-M</v>
          </cell>
          <cell r="B171" t="str">
            <v>CFY-M1830</v>
          </cell>
        </row>
        <row r="172">
          <cell r="A172" t="str">
            <v>CFY-M1830-LB-S</v>
          </cell>
          <cell r="B172" t="str">
            <v>CFY-M1830</v>
          </cell>
        </row>
        <row r="173">
          <cell r="A173" t="str">
            <v>CFY-M1830-LB-XL</v>
          </cell>
          <cell r="B173" t="str">
            <v>CFY-M1830</v>
          </cell>
        </row>
        <row r="174">
          <cell r="A174" t="str">
            <v>CFY-M1830-LB-XXL</v>
          </cell>
          <cell r="B174" t="str">
            <v>CFY-M1830</v>
          </cell>
        </row>
        <row r="175">
          <cell r="A175" t="str">
            <v>CFY-M1830-RD-L</v>
          </cell>
          <cell r="B175" t="str">
            <v>CFY-M1830</v>
          </cell>
        </row>
        <row r="176">
          <cell r="A176" t="str">
            <v>CFY-M1830-RD-M</v>
          </cell>
          <cell r="B176" t="str">
            <v>CFY-M1830</v>
          </cell>
        </row>
        <row r="177">
          <cell r="A177" t="str">
            <v>CFY-M1830-RD-S</v>
          </cell>
          <cell r="B177" t="str">
            <v>CFY-M1830</v>
          </cell>
        </row>
        <row r="178">
          <cell r="A178" t="str">
            <v>CFY-M1830-RD-XL</v>
          </cell>
          <cell r="B178" t="str">
            <v>CFY-M1830</v>
          </cell>
        </row>
        <row r="179">
          <cell r="A179" t="str">
            <v>CFY-M1830-RD-XXL</v>
          </cell>
          <cell r="B179" t="str">
            <v>CFY-M1830</v>
          </cell>
        </row>
        <row r="180">
          <cell r="A180" t="str">
            <v>CFY-W1798-BK-L</v>
          </cell>
          <cell r="B180" t="str">
            <v>CFY-W1798</v>
          </cell>
        </row>
        <row r="181">
          <cell r="A181" t="str">
            <v>CFY-W1798-BK-M</v>
          </cell>
          <cell r="B181" t="str">
            <v>CFY-W1798</v>
          </cell>
        </row>
        <row r="182">
          <cell r="A182" t="str">
            <v>CFY-W1798-BK-S</v>
          </cell>
          <cell r="B182" t="str">
            <v>CFY-W1798</v>
          </cell>
        </row>
        <row r="183">
          <cell r="A183" t="str">
            <v>CFY-W1798-BK-XL</v>
          </cell>
          <cell r="B183" t="str">
            <v>CFY-W1798</v>
          </cell>
        </row>
        <row r="184">
          <cell r="A184" t="str">
            <v>CFY-W1798-BL-L</v>
          </cell>
          <cell r="B184" t="str">
            <v>CFY-W1798</v>
          </cell>
        </row>
        <row r="185">
          <cell r="A185" t="str">
            <v>CFY-W1798-BL-M</v>
          </cell>
          <cell r="B185" t="str">
            <v>CFY-W1798</v>
          </cell>
        </row>
        <row r="186">
          <cell r="A186" t="str">
            <v>CFY-W1798-BL-S</v>
          </cell>
          <cell r="B186" t="str">
            <v>CFY-W1798</v>
          </cell>
        </row>
        <row r="187">
          <cell r="A187" t="str">
            <v>CFY-W1798-BL-XL</v>
          </cell>
          <cell r="B187" t="str">
            <v>CFY-W1798</v>
          </cell>
        </row>
        <row r="188">
          <cell r="A188" t="str">
            <v>CFY-W1798-RD-L</v>
          </cell>
          <cell r="B188" t="str">
            <v>CFY-W1798</v>
          </cell>
        </row>
        <row r="189">
          <cell r="A189" t="str">
            <v>CFY-W1798-RD-M</v>
          </cell>
          <cell r="B189" t="str">
            <v>CFY-W1798</v>
          </cell>
        </row>
        <row r="190">
          <cell r="A190" t="str">
            <v>CFY-W1798-RD-S</v>
          </cell>
          <cell r="B190" t="str">
            <v>CFY-W1798</v>
          </cell>
        </row>
        <row r="191">
          <cell r="A191" t="str">
            <v>CFY-W1798-RD-XL</v>
          </cell>
          <cell r="B191" t="str">
            <v>CFY-W1798</v>
          </cell>
        </row>
        <row r="192">
          <cell r="A192" t="str">
            <v>CFY-W1798-RR-L</v>
          </cell>
          <cell r="B192" t="str">
            <v>CFY-W1798</v>
          </cell>
        </row>
        <row r="193">
          <cell r="A193" t="str">
            <v>CFY-W1798-RR-M</v>
          </cell>
          <cell r="B193" t="str">
            <v>CFY-W1798</v>
          </cell>
        </row>
        <row r="194">
          <cell r="A194" t="str">
            <v>CFY-W1798-RR-S</v>
          </cell>
          <cell r="B194" t="str">
            <v>CFY-W1798</v>
          </cell>
        </row>
        <row r="195">
          <cell r="A195" t="str">
            <v>CFY-W1798-RR-XL</v>
          </cell>
          <cell r="B195" t="str">
            <v>CFY-W1798</v>
          </cell>
        </row>
        <row r="196">
          <cell r="A196" t="str">
            <v>CFY-W1830-BK-L</v>
          </cell>
          <cell r="B196" t="str">
            <v>CFY-W1830</v>
          </cell>
        </row>
        <row r="197">
          <cell r="A197" t="str">
            <v>CFY-W1830-BK-M</v>
          </cell>
          <cell r="B197" t="str">
            <v>CFY-W1830</v>
          </cell>
        </row>
        <row r="198">
          <cell r="A198" t="str">
            <v>CFY-W1830-BK-S</v>
          </cell>
          <cell r="B198" t="str">
            <v>CFY-W1830</v>
          </cell>
        </row>
        <row r="199">
          <cell r="A199" t="str">
            <v>CFY-W1830-BK-XL</v>
          </cell>
          <cell r="B199" t="str">
            <v>CFY-W1830</v>
          </cell>
        </row>
        <row r="200">
          <cell r="A200" t="str">
            <v>CFY-W1830-BL-L</v>
          </cell>
          <cell r="B200" t="str">
            <v>CFY-W1830</v>
          </cell>
        </row>
        <row r="201">
          <cell r="A201" t="str">
            <v>CFY-W1830-BL-M</v>
          </cell>
          <cell r="B201" t="str">
            <v>CFY-W1830</v>
          </cell>
        </row>
        <row r="202">
          <cell r="A202" t="str">
            <v>CFY-W1830-BL-S</v>
          </cell>
          <cell r="B202" t="str">
            <v>CFY-W1830</v>
          </cell>
        </row>
        <row r="203">
          <cell r="A203" t="str">
            <v>CFY-W1830-BL-XL</v>
          </cell>
          <cell r="B203" t="str">
            <v>CFY-W1830</v>
          </cell>
        </row>
        <row r="204">
          <cell r="A204" t="str">
            <v>CFY-W1830-PP-L</v>
          </cell>
          <cell r="B204" t="str">
            <v>CFY-W1830</v>
          </cell>
        </row>
        <row r="205">
          <cell r="A205" t="str">
            <v>CFY-W1830-PP-M</v>
          </cell>
          <cell r="B205" t="str">
            <v>CFY-W1830</v>
          </cell>
        </row>
        <row r="206">
          <cell r="A206" t="str">
            <v>CFY-W1830-PP-S</v>
          </cell>
          <cell r="B206" t="str">
            <v>CFY-W1830</v>
          </cell>
        </row>
        <row r="207">
          <cell r="A207" t="str">
            <v>CFY-W1830-PP-XL</v>
          </cell>
          <cell r="B207" t="str">
            <v>CFY-W1830</v>
          </cell>
        </row>
        <row r="208">
          <cell r="A208" t="str">
            <v>CFY-W1830-RD-L</v>
          </cell>
          <cell r="B208" t="str">
            <v>CFY-W1830</v>
          </cell>
        </row>
        <row r="209">
          <cell r="A209" t="str">
            <v>CFY-W1830-RD-M</v>
          </cell>
          <cell r="B209" t="str">
            <v>CFY-W1830</v>
          </cell>
        </row>
        <row r="210">
          <cell r="A210" t="str">
            <v>CFY-W1830-RD-S</v>
          </cell>
          <cell r="B210" t="str">
            <v>CFY-W1830</v>
          </cell>
        </row>
        <row r="211">
          <cell r="A211" t="str">
            <v>CFY-W1830-RD-XL</v>
          </cell>
          <cell r="B211" t="str">
            <v>CFY-W1830</v>
          </cell>
        </row>
        <row r="212">
          <cell r="A212" t="str">
            <v>CFY-W1830-RR-L</v>
          </cell>
          <cell r="B212" t="str">
            <v>CFY-W1830</v>
          </cell>
        </row>
        <row r="213">
          <cell r="A213" t="str">
            <v>CFY-W1830-RR-M</v>
          </cell>
          <cell r="B213" t="str">
            <v>CFY-W1830</v>
          </cell>
        </row>
        <row r="214">
          <cell r="A214" t="str">
            <v>CFY-W1830-RR-S</v>
          </cell>
          <cell r="B214" t="str">
            <v>CFY-W1830</v>
          </cell>
        </row>
        <row r="215">
          <cell r="A215" t="str">
            <v>CFY-W1830-RR-XL</v>
          </cell>
          <cell r="B215" t="str">
            <v>CFY-W1830</v>
          </cell>
        </row>
        <row r="216">
          <cell r="A216" t="str">
            <v>CS-DSW002W0L</v>
          </cell>
          <cell r="B216" t="str">
            <v>CS-DSW002</v>
          </cell>
        </row>
        <row r="217">
          <cell r="A217" t="str">
            <v>CS-DSW002W0M</v>
          </cell>
          <cell r="B217" t="str">
            <v>CS-DSW002</v>
          </cell>
        </row>
        <row r="218">
          <cell r="A218" t="str">
            <v>CS-DSW002W0S</v>
          </cell>
          <cell r="B218" t="str">
            <v>CS-DSW002</v>
          </cell>
        </row>
        <row r="219">
          <cell r="A219" t="str">
            <v>CS-DSW002W0XL-1</v>
          </cell>
          <cell r="B219" t="str">
            <v>CS-DSW002</v>
          </cell>
        </row>
        <row r="220">
          <cell r="A220" t="str">
            <v>CS-LY082-G0-L</v>
          </cell>
          <cell r="B220" t="str">
            <v>CS-LY082</v>
          </cell>
        </row>
        <row r="221">
          <cell r="A221" t="str">
            <v>CS-LY082-G0-M</v>
          </cell>
          <cell r="B221" t="str">
            <v>CS-LY082</v>
          </cell>
        </row>
        <row r="222">
          <cell r="A222" t="str">
            <v>CS-LY082-G0-S</v>
          </cell>
          <cell r="B222" t="str">
            <v>CS-LY082</v>
          </cell>
        </row>
        <row r="223">
          <cell r="A223" t="str">
            <v>CS-LY082-G0-XL</v>
          </cell>
          <cell r="B223" t="str">
            <v>CS-LY082</v>
          </cell>
        </row>
        <row r="224">
          <cell r="A224" t="str">
            <v>CS-LY082-G0-XXL</v>
          </cell>
          <cell r="B224" t="str">
            <v>CS-LY082</v>
          </cell>
        </row>
        <row r="225">
          <cell r="A225" t="str">
            <v>CS-LY082-G1-S</v>
          </cell>
          <cell r="B225" t="str">
            <v>CS-LY082</v>
          </cell>
        </row>
        <row r="226">
          <cell r="A226" t="str">
            <v>CS-LY082-K0-L</v>
          </cell>
          <cell r="B226" t="str">
            <v>CS-LY082</v>
          </cell>
        </row>
        <row r="227">
          <cell r="A227" t="str">
            <v>CS-LY082-K0-M</v>
          </cell>
          <cell r="B227" t="str">
            <v>CS-LY082</v>
          </cell>
        </row>
        <row r="228">
          <cell r="A228" t="str">
            <v>CS-LY082-K0-M-GM</v>
          </cell>
          <cell r="B228" t="str">
            <v>CS-LY082</v>
          </cell>
        </row>
        <row r="229">
          <cell r="A229" t="str">
            <v>CS-LY082-K0-S</v>
          </cell>
          <cell r="B229" t="str">
            <v>CS-LY082</v>
          </cell>
        </row>
        <row r="230">
          <cell r="A230" t="str">
            <v>CS-LY082-K0-S-GM</v>
          </cell>
          <cell r="B230" t="str">
            <v>CS-LY082</v>
          </cell>
        </row>
        <row r="231">
          <cell r="A231" t="str">
            <v>CS-LY082-K0-XL</v>
          </cell>
          <cell r="B231" t="str">
            <v>CS-LY082</v>
          </cell>
        </row>
        <row r="232">
          <cell r="A232" t="str">
            <v>CS-LY082-K0-XL-GM</v>
          </cell>
          <cell r="B232" t="str">
            <v>CS-LY082</v>
          </cell>
        </row>
        <row r="233">
          <cell r="A233" t="str">
            <v>CS-LY082-K0-XXL</v>
          </cell>
          <cell r="B233" t="str">
            <v>CS-LY082</v>
          </cell>
        </row>
        <row r="234">
          <cell r="A234" t="str">
            <v>CS-LY082-R0-L</v>
          </cell>
          <cell r="B234" t="str">
            <v>CS-LY082</v>
          </cell>
        </row>
        <row r="235">
          <cell r="A235" t="str">
            <v>CS-LY082-R0-M</v>
          </cell>
          <cell r="B235" t="str">
            <v>CS-LY082</v>
          </cell>
        </row>
        <row r="236">
          <cell r="A236" t="str">
            <v>CS-LY082-R0-S</v>
          </cell>
          <cell r="B236" t="str">
            <v>CS-LY082</v>
          </cell>
        </row>
        <row r="237">
          <cell r="A237" t="str">
            <v>CS-LY082-R0-XL</v>
          </cell>
          <cell r="B237" t="str">
            <v>CS-LY082</v>
          </cell>
        </row>
        <row r="238">
          <cell r="A238" t="str">
            <v>CS-LY082-R0-XXL</v>
          </cell>
          <cell r="B238" t="str">
            <v>CS-LY082</v>
          </cell>
        </row>
        <row r="239">
          <cell r="A239" t="str">
            <v>CS-LY084-H10-L</v>
          </cell>
          <cell r="B239" t="str">
            <v>CS-LY084</v>
          </cell>
        </row>
        <row r="240">
          <cell r="A240" t="str">
            <v>CS-LY084-H10-M</v>
          </cell>
          <cell r="B240" t="str">
            <v>CS-LY084</v>
          </cell>
        </row>
        <row r="241">
          <cell r="A241" t="str">
            <v>CS-LY084-H10-S</v>
          </cell>
          <cell r="B241" t="str">
            <v>CS-LY084</v>
          </cell>
        </row>
        <row r="242">
          <cell r="A242" t="str">
            <v>CS-LY084-H10-XL</v>
          </cell>
          <cell r="B242" t="str">
            <v>CS-LY084</v>
          </cell>
        </row>
        <row r="243">
          <cell r="A243" t="str">
            <v>CS-LY084-H10-XXL</v>
          </cell>
          <cell r="B243" t="str">
            <v>CS-LY084</v>
          </cell>
        </row>
        <row r="244">
          <cell r="A244" t="str">
            <v>CS-LY084-H12-L</v>
          </cell>
          <cell r="B244" t="str">
            <v>CS-LY084</v>
          </cell>
        </row>
        <row r="245">
          <cell r="A245" t="str">
            <v>CS-LY084-H12-M</v>
          </cell>
          <cell r="B245" t="str">
            <v>CS-LY084</v>
          </cell>
        </row>
        <row r="246">
          <cell r="A246" t="str">
            <v>CS-LY084-H12-S</v>
          </cell>
          <cell r="B246" t="str">
            <v>CS-LY084</v>
          </cell>
        </row>
        <row r="247">
          <cell r="A247" t="str">
            <v>CS-LY084-H12-XL</v>
          </cell>
          <cell r="B247" t="str">
            <v>CS-LY084</v>
          </cell>
        </row>
        <row r="248">
          <cell r="A248" t="str">
            <v>CS-LY084-H12-XS</v>
          </cell>
          <cell r="B248" t="str">
            <v>CS-LY084</v>
          </cell>
        </row>
        <row r="249">
          <cell r="A249" t="str">
            <v>CS-LY084-H12-XXL</v>
          </cell>
          <cell r="B249" t="str">
            <v>CS-LY084</v>
          </cell>
        </row>
        <row r="250">
          <cell r="A250" t="str">
            <v>CS-LY084-H15-L</v>
          </cell>
          <cell r="B250" t="str">
            <v>CS-LY084</v>
          </cell>
        </row>
        <row r="251">
          <cell r="A251" t="str">
            <v>CS-LY084-H15-M</v>
          </cell>
          <cell r="B251" t="str">
            <v>CS-LY084</v>
          </cell>
        </row>
        <row r="252">
          <cell r="A252" t="str">
            <v>CS-LY084-H15-S</v>
          </cell>
          <cell r="B252" t="str">
            <v>CS-LY084</v>
          </cell>
        </row>
        <row r="253">
          <cell r="A253" t="str">
            <v>CS-LY084-H15-XL</v>
          </cell>
          <cell r="B253" t="str">
            <v>CS-LY084</v>
          </cell>
        </row>
        <row r="254">
          <cell r="A254" t="str">
            <v>CS-LY084-H15-XS</v>
          </cell>
          <cell r="B254" t="str">
            <v>CS-LY084</v>
          </cell>
        </row>
        <row r="255">
          <cell r="A255" t="str">
            <v>CS-LY084-H15-XXL</v>
          </cell>
          <cell r="B255" t="str">
            <v>CS-LY084</v>
          </cell>
        </row>
        <row r="256">
          <cell r="A256" t="str">
            <v>CS-LY084-H16-L</v>
          </cell>
          <cell r="B256" t="str">
            <v>CS-LY084</v>
          </cell>
        </row>
        <row r="257">
          <cell r="A257" t="str">
            <v>CS-LY084-H16-M</v>
          </cell>
          <cell r="B257" t="str">
            <v>CS-LY084</v>
          </cell>
        </row>
        <row r="258">
          <cell r="A258" t="str">
            <v>CS-LY084-H16-S</v>
          </cell>
          <cell r="B258" t="str">
            <v>CS-LY084</v>
          </cell>
        </row>
        <row r="259">
          <cell r="A259" t="str">
            <v>CS-LY084-H16-XL</v>
          </cell>
          <cell r="B259" t="str">
            <v>CS-LY084</v>
          </cell>
        </row>
        <row r="260">
          <cell r="A260" t="str">
            <v>CS-LY084-H16-XXL</v>
          </cell>
          <cell r="B260" t="str">
            <v>CS-LY084</v>
          </cell>
        </row>
        <row r="261">
          <cell r="A261" t="str">
            <v>CS-LY084-H1-L</v>
          </cell>
          <cell r="B261" t="str">
            <v>CS-LY084</v>
          </cell>
        </row>
        <row r="262">
          <cell r="A262" t="str">
            <v>CS-LY084-H1-M</v>
          </cell>
          <cell r="B262" t="str">
            <v>CS-LY084</v>
          </cell>
        </row>
        <row r="263">
          <cell r="A263" t="str">
            <v>CS-LY084-H1-S</v>
          </cell>
          <cell r="B263" t="str">
            <v>CS-LY084</v>
          </cell>
        </row>
        <row r="264">
          <cell r="A264" t="str">
            <v>CS-LY084-H1-XL</v>
          </cell>
          <cell r="B264" t="str">
            <v>CS-LY084</v>
          </cell>
        </row>
        <row r="265">
          <cell r="A265" t="str">
            <v>CS-LY084-H1-XXL</v>
          </cell>
          <cell r="B265" t="str">
            <v>CS-LY084</v>
          </cell>
        </row>
        <row r="266">
          <cell r="A266" t="str">
            <v>CS-LY084-H2-L</v>
          </cell>
          <cell r="B266" t="str">
            <v>CS-LY084</v>
          </cell>
        </row>
        <row r="267">
          <cell r="A267" t="str">
            <v>CS-LY084-H2-M</v>
          </cell>
          <cell r="B267" t="str">
            <v>CS-LY084</v>
          </cell>
        </row>
        <row r="268">
          <cell r="A268" t="str">
            <v>CS-LY084-H2-S</v>
          </cell>
          <cell r="B268" t="str">
            <v>CS-LY084</v>
          </cell>
        </row>
        <row r="269">
          <cell r="A269" t="str">
            <v>CS-LY084-H2-XL</v>
          </cell>
          <cell r="B269" t="str">
            <v>CS-LY084</v>
          </cell>
        </row>
        <row r="270">
          <cell r="A270" t="str">
            <v>CS-LY084-H2-XXL</v>
          </cell>
          <cell r="B270" t="str">
            <v>CS-LY084</v>
          </cell>
        </row>
        <row r="271">
          <cell r="A271" t="str">
            <v>CS-LY084-H3-L</v>
          </cell>
          <cell r="B271" t="str">
            <v>CS-LY084</v>
          </cell>
        </row>
        <row r="272">
          <cell r="A272" t="str">
            <v>CS-LY084-H3-M</v>
          </cell>
          <cell r="B272" t="str">
            <v>CS-LY084</v>
          </cell>
        </row>
        <row r="273">
          <cell r="A273" t="str">
            <v>CS-LY084-H3-S</v>
          </cell>
          <cell r="B273" t="str">
            <v>CS-LY084</v>
          </cell>
        </row>
        <row r="274">
          <cell r="A274" t="str">
            <v>CS-LY084-H3-XL</v>
          </cell>
          <cell r="B274" t="str">
            <v>CS-LY084</v>
          </cell>
        </row>
        <row r="275">
          <cell r="A275" t="str">
            <v>CS-LY084-H3-XS</v>
          </cell>
          <cell r="B275" t="str">
            <v>CS-LY084</v>
          </cell>
        </row>
        <row r="276">
          <cell r="A276" t="str">
            <v>CS-LY084-H3-XXL</v>
          </cell>
          <cell r="B276" t="str">
            <v>CS-LY084</v>
          </cell>
        </row>
        <row r="277">
          <cell r="A277" t="str">
            <v>CS-LY084-H4-L</v>
          </cell>
          <cell r="B277" t="str">
            <v>CS-LY084</v>
          </cell>
        </row>
        <row r="278">
          <cell r="A278" t="str">
            <v>CS-LY084-H4-M</v>
          </cell>
          <cell r="B278" t="str">
            <v>CS-LY084</v>
          </cell>
        </row>
        <row r="279">
          <cell r="A279" t="str">
            <v>CS-LY084-H4-S</v>
          </cell>
          <cell r="B279" t="str">
            <v>CS-LY084</v>
          </cell>
        </row>
        <row r="280">
          <cell r="A280" t="str">
            <v>CS-LY084-H4-XL</v>
          </cell>
          <cell r="B280" t="str">
            <v>CS-LY084</v>
          </cell>
        </row>
        <row r="281">
          <cell r="A281" t="str">
            <v>CS-LY084-H4-XXL</v>
          </cell>
          <cell r="B281" t="str">
            <v>CS-LY084</v>
          </cell>
        </row>
        <row r="282">
          <cell r="A282" t="str">
            <v>CS-LY084-H6-L</v>
          </cell>
          <cell r="B282" t="str">
            <v>CS-LY084</v>
          </cell>
        </row>
        <row r="283">
          <cell r="A283" t="str">
            <v>CS-LY084-H6-M</v>
          </cell>
          <cell r="B283" t="str">
            <v>CS-LY084</v>
          </cell>
        </row>
        <row r="284">
          <cell r="A284" t="str">
            <v>CS-LY084-H6-S</v>
          </cell>
          <cell r="B284" t="str">
            <v>CS-LY084</v>
          </cell>
        </row>
        <row r="285">
          <cell r="A285" t="str">
            <v>CS-LY084-H6-XL</v>
          </cell>
          <cell r="B285" t="str">
            <v>CS-LY084</v>
          </cell>
        </row>
        <row r="286">
          <cell r="A286" t="str">
            <v>CS-LY084-H6-XXL</v>
          </cell>
          <cell r="B286" t="str">
            <v>CS-LY084</v>
          </cell>
        </row>
        <row r="287">
          <cell r="A287" t="str">
            <v>CS-LY085-G912-L</v>
          </cell>
          <cell r="B287" t="str">
            <v>CS-LY085</v>
          </cell>
        </row>
        <row r="288">
          <cell r="A288" t="str">
            <v>CS-LY085-G912-M</v>
          </cell>
          <cell r="B288" t="str">
            <v>CS-LY085</v>
          </cell>
        </row>
        <row r="289">
          <cell r="A289" t="str">
            <v>CS-LY085-G912-S</v>
          </cell>
          <cell r="B289" t="str">
            <v>CS-LY085</v>
          </cell>
        </row>
        <row r="290">
          <cell r="A290" t="str">
            <v>CS-LY085-G912-XL</v>
          </cell>
          <cell r="B290" t="str">
            <v>CS-LY085</v>
          </cell>
        </row>
        <row r="291">
          <cell r="A291" t="str">
            <v>CS-LY085-G912-XXL</v>
          </cell>
          <cell r="B291" t="str">
            <v>CS-LY085</v>
          </cell>
        </row>
        <row r="292">
          <cell r="A292" t="str">
            <v>CS-LY085-LB916-L</v>
          </cell>
          <cell r="B292" t="str">
            <v>CS-LY085</v>
          </cell>
        </row>
        <row r="293">
          <cell r="A293" t="str">
            <v>CS-LY085-LB916-M</v>
          </cell>
          <cell r="B293" t="str">
            <v>CS-LY085</v>
          </cell>
        </row>
        <row r="294">
          <cell r="A294" t="str">
            <v>CS-LY085-LB916-S</v>
          </cell>
          <cell r="B294" t="str">
            <v>CS-LY085</v>
          </cell>
        </row>
        <row r="295">
          <cell r="A295" t="str">
            <v>CS-LY085-LB916-XL</v>
          </cell>
          <cell r="B295" t="str">
            <v>CS-LY085</v>
          </cell>
        </row>
        <row r="296">
          <cell r="A296" t="str">
            <v>CS-LY085-LB916-XXL</v>
          </cell>
          <cell r="B296" t="str">
            <v>CS-LY085</v>
          </cell>
        </row>
        <row r="297">
          <cell r="A297" t="str">
            <v>CS-LY085-LG907-L</v>
          </cell>
          <cell r="B297" t="str">
            <v>CS-LY085</v>
          </cell>
        </row>
        <row r="298">
          <cell r="A298" t="str">
            <v>CS-LY085-LG907-M</v>
          </cell>
          <cell r="B298" t="str">
            <v>CS-LY085</v>
          </cell>
        </row>
        <row r="299">
          <cell r="A299" t="str">
            <v>CS-LY085-LG907-S</v>
          </cell>
          <cell r="B299" t="str">
            <v>CS-LY085</v>
          </cell>
        </row>
        <row r="300">
          <cell r="A300" t="str">
            <v>CS-LY085-LG907-XL</v>
          </cell>
          <cell r="B300" t="str">
            <v>CS-LY085</v>
          </cell>
        </row>
        <row r="301">
          <cell r="A301" t="str">
            <v>CS-LY085-LG907-XXL</v>
          </cell>
          <cell r="B301" t="str">
            <v>CS-LY085</v>
          </cell>
        </row>
        <row r="302">
          <cell r="A302" t="str">
            <v>CS-LY085-PI908-L</v>
          </cell>
          <cell r="B302" t="str">
            <v>CS-LY085</v>
          </cell>
        </row>
        <row r="303">
          <cell r="A303" t="str">
            <v>CS-LY085-PI908-M</v>
          </cell>
          <cell r="B303" t="str">
            <v>CS-LY085</v>
          </cell>
        </row>
        <row r="304">
          <cell r="A304" t="str">
            <v>CS-LY085-PI908-S</v>
          </cell>
          <cell r="B304" t="str">
            <v>CS-LY085</v>
          </cell>
        </row>
        <row r="305">
          <cell r="A305" t="str">
            <v>CS-LY085-PI908-XL</v>
          </cell>
          <cell r="B305" t="str">
            <v>CS-LY085</v>
          </cell>
        </row>
        <row r="306">
          <cell r="A306" t="str">
            <v>CS-LY085-PI908-XS</v>
          </cell>
          <cell r="B306" t="str">
            <v>CS-LY085</v>
          </cell>
        </row>
        <row r="307">
          <cell r="A307" t="str">
            <v>CS-LY085-PI908-XXL</v>
          </cell>
          <cell r="B307" t="str">
            <v>CS-LY085</v>
          </cell>
        </row>
        <row r="308">
          <cell r="A308" t="str">
            <v>CS-LY085-R901-L</v>
          </cell>
          <cell r="B308" t="str">
            <v>CS-LY085</v>
          </cell>
        </row>
        <row r="309">
          <cell r="A309" t="str">
            <v>CS-LY085-R901-M</v>
          </cell>
          <cell r="B309" t="str">
            <v>CS-LY085</v>
          </cell>
        </row>
        <row r="310">
          <cell r="A310" t="str">
            <v>CS-LY085-R901-S</v>
          </cell>
          <cell r="B310" t="str">
            <v>CS-LY085</v>
          </cell>
        </row>
        <row r="311">
          <cell r="A311" t="str">
            <v>CS-LY085-R901-XL</v>
          </cell>
          <cell r="B311" t="str">
            <v>CS-LY085</v>
          </cell>
        </row>
        <row r="312">
          <cell r="A312" t="str">
            <v>CS-LY085-R901-XXL</v>
          </cell>
          <cell r="B312" t="str">
            <v>CS-LY085</v>
          </cell>
        </row>
        <row r="313">
          <cell r="A313" t="str">
            <v>CS-LY085-Sa911-L</v>
          </cell>
          <cell r="B313" t="str">
            <v>CS-LY085</v>
          </cell>
        </row>
        <row r="314">
          <cell r="A314" t="str">
            <v>CS-LY085-Sa911-M</v>
          </cell>
          <cell r="B314" t="str">
            <v>CS-LY085</v>
          </cell>
        </row>
        <row r="315">
          <cell r="A315" t="str">
            <v>CS-LY085-Sa911-S</v>
          </cell>
          <cell r="B315" t="str">
            <v>CS-LY085</v>
          </cell>
        </row>
        <row r="316">
          <cell r="A316" t="str">
            <v>CS-LY085-Sa911-XL</v>
          </cell>
          <cell r="B316" t="str">
            <v>CS-LY085</v>
          </cell>
        </row>
        <row r="317">
          <cell r="A317" t="str">
            <v>CS-LY085-Sa911-XXL</v>
          </cell>
          <cell r="B317" t="str">
            <v>CS-LY085</v>
          </cell>
        </row>
        <row r="318">
          <cell r="A318" t="str">
            <v>CS-LY085-W902-L</v>
          </cell>
          <cell r="B318" t="str">
            <v>CS-LY085</v>
          </cell>
        </row>
        <row r="319">
          <cell r="A319" t="str">
            <v>CS-LY085-W902-M</v>
          </cell>
          <cell r="B319" t="str">
            <v>CS-LY085</v>
          </cell>
        </row>
        <row r="320">
          <cell r="A320" t="str">
            <v>CS-LY085-W902-S</v>
          </cell>
          <cell r="B320" t="str">
            <v>CS-LY085</v>
          </cell>
        </row>
        <row r="321">
          <cell r="A321" t="str">
            <v>CS-LY085-W902-XL</v>
          </cell>
          <cell r="B321" t="str">
            <v>CS-LY085</v>
          </cell>
        </row>
        <row r="322">
          <cell r="A322" t="str">
            <v>CS-LY085-W902-XXL</v>
          </cell>
          <cell r="B322" t="str">
            <v>CS-LY085</v>
          </cell>
        </row>
        <row r="323">
          <cell r="A323" t="str">
            <v>CS-LY085-WR917-L</v>
          </cell>
          <cell r="B323" t="str">
            <v>CS-LY085</v>
          </cell>
        </row>
        <row r="324">
          <cell r="A324" t="str">
            <v>CS-LY085-WR917-M</v>
          </cell>
          <cell r="B324" t="str">
            <v>CS-LY085</v>
          </cell>
        </row>
        <row r="325">
          <cell r="A325" t="str">
            <v>CS-LY085-WR917-S</v>
          </cell>
          <cell r="B325" t="str">
            <v>CS-LY085</v>
          </cell>
        </row>
        <row r="326">
          <cell r="A326" t="str">
            <v>CS-LY085-WR917-XL</v>
          </cell>
          <cell r="B326" t="str">
            <v>CS-LY085</v>
          </cell>
        </row>
        <row r="327">
          <cell r="A327" t="str">
            <v>CS-LY085-WR917-XS</v>
          </cell>
          <cell r="B327" t="str">
            <v>CS-LY085</v>
          </cell>
        </row>
        <row r="328">
          <cell r="A328" t="str">
            <v>CS-LY085-WR917-XXL</v>
          </cell>
          <cell r="B328" t="str">
            <v>CS-LY085</v>
          </cell>
        </row>
        <row r="329">
          <cell r="A329" t="str">
            <v>CS-LY085-ZL918-L</v>
          </cell>
          <cell r="B329" t="str">
            <v>CS-LY085</v>
          </cell>
        </row>
        <row r="330">
          <cell r="A330" t="str">
            <v>CS-LY085-ZL918-M</v>
          </cell>
          <cell r="B330" t="str">
            <v>CS-LY085</v>
          </cell>
        </row>
        <row r="331">
          <cell r="A331" t="str">
            <v>CS-LY085-ZL918-S</v>
          </cell>
          <cell r="B331" t="str">
            <v>CS-LY085</v>
          </cell>
        </row>
        <row r="332">
          <cell r="A332" t="str">
            <v>CS-LY085-ZL918-XL</v>
          </cell>
          <cell r="B332" t="str">
            <v>CS-LY085</v>
          </cell>
        </row>
        <row r="333">
          <cell r="A333" t="str">
            <v>CS-LY085-ZL918-XS</v>
          </cell>
          <cell r="B333" t="str">
            <v>CS-LY085</v>
          </cell>
        </row>
        <row r="334">
          <cell r="A334" t="str">
            <v>CS-LY085-ZL918-XXL</v>
          </cell>
          <cell r="B334" t="str">
            <v>CS-LY085</v>
          </cell>
        </row>
        <row r="335">
          <cell r="A335" t="str">
            <v>CS-LY086-B0-L</v>
          </cell>
          <cell r="B335" t="str">
            <v>CS-LY086</v>
          </cell>
        </row>
        <row r="336">
          <cell r="A336" t="str">
            <v>CS-LY086-B0-M</v>
          </cell>
          <cell r="B336" t="str">
            <v>CS-LY086</v>
          </cell>
        </row>
        <row r="337">
          <cell r="A337" t="str">
            <v>CS-LY086-B0-S</v>
          </cell>
          <cell r="B337" t="str">
            <v>CS-LY086</v>
          </cell>
        </row>
        <row r="338">
          <cell r="A338" t="str">
            <v>CS-LY086-B0-XL</v>
          </cell>
          <cell r="B338" t="str">
            <v>CS-LY086</v>
          </cell>
        </row>
        <row r="339">
          <cell r="A339" t="str">
            <v>CS-LY086-B0-XXL</v>
          </cell>
          <cell r="B339" t="str">
            <v>CS-LY086</v>
          </cell>
        </row>
        <row r="340">
          <cell r="A340" t="str">
            <v>CS-LY086-LB-L</v>
          </cell>
          <cell r="B340" t="str">
            <v>CS-LY086</v>
          </cell>
        </row>
        <row r="341">
          <cell r="A341" t="str">
            <v>CS-LY086-LB-M</v>
          </cell>
          <cell r="B341" t="str">
            <v>CS-LY086</v>
          </cell>
        </row>
        <row r="342">
          <cell r="A342" t="str">
            <v>CS-LY086-LB-S</v>
          </cell>
          <cell r="B342" t="str">
            <v>CS-LY086</v>
          </cell>
        </row>
        <row r="343">
          <cell r="A343" t="str">
            <v>CS-LY086-LB-XL</v>
          </cell>
          <cell r="B343" t="str">
            <v>CS-LY086</v>
          </cell>
        </row>
        <row r="344">
          <cell r="A344" t="str">
            <v>CS-LY086-LB-XXL</v>
          </cell>
          <cell r="B344" t="str">
            <v>CS-LY086</v>
          </cell>
        </row>
        <row r="345">
          <cell r="A345" t="str">
            <v>CS-LY086-N0-L</v>
          </cell>
          <cell r="B345" t="str">
            <v>CS-LY086</v>
          </cell>
        </row>
        <row r="346">
          <cell r="A346" t="str">
            <v>CS-LY086-N0-M</v>
          </cell>
          <cell r="B346" t="str">
            <v>CS-LY086</v>
          </cell>
        </row>
        <row r="347">
          <cell r="A347" t="str">
            <v>CS-LY086-N0-S</v>
          </cell>
          <cell r="B347" t="str">
            <v>CS-LY086</v>
          </cell>
        </row>
        <row r="348">
          <cell r="A348" t="str">
            <v>CS-LY086-N0-XL</v>
          </cell>
          <cell r="B348" t="str">
            <v>CS-LY086</v>
          </cell>
        </row>
        <row r="349">
          <cell r="A349" t="str">
            <v>CS-LY086-N0-XXL</v>
          </cell>
          <cell r="B349" t="str">
            <v>CS-LY086</v>
          </cell>
        </row>
        <row r="350">
          <cell r="A350" t="str">
            <v>CS-LY122-B0-2XL</v>
          </cell>
          <cell r="B350" t="str">
            <v>CS-LY122</v>
          </cell>
        </row>
        <row r="351">
          <cell r="A351" t="str">
            <v>CS-LY122-B0-L</v>
          </cell>
          <cell r="B351" t="str">
            <v>CS-LY122</v>
          </cell>
        </row>
        <row r="352">
          <cell r="A352" t="str">
            <v>CS-LY122-B0-S</v>
          </cell>
          <cell r="B352" t="str">
            <v>CS-LY122</v>
          </cell>
        </row>
        <row r="353">
          <cell r="A353" t="str">
            <v>CS-LY122-B0-XL</v>
          </cell>
          <cell r="B353" t="str">
            <v>CS-LY122</v>
          </cell>
        </row>
        <row r="354">
          <cell r="A354" t="str">
            <v>CS-LY122-B0-XL-GM</v>
          </cell>
          <cell r="B354" t="str">
            <v>CS-LY122</v>
          </cell>
        </row>
        <row r="355">
          <cell r="A355" t="str">
            <v>CS-LY122-B0-XS</v>
          </cell>
          <cell r="B355" t="str">
            <v>CS-LY122</v>
          </cell>
        </row>
        <row r="356">
          <cell r="A356" t="str">
            <v>CS-LY122-N0-2XL</v>
          </cell>
          <cell r="B356" t="str">
            <v>CS-LY122</v>
          </cell>
        </row>
        <row r="357">
          <cell r="A357" t="str">
            <v>CS-LY122-N0-M</v>
          </cell>
          <cell r="B357" t="str">
            <v>CS-LY122</v>
          </cell>
        </row>
        <row r="358">
          <cell r="A358" t="str">
            <v>CS-LY122-N0-S</v>
          </cell>
          <cell r="B358" t="str">
            <v>CS-LY122</v>
          </cell>
        </row>
        <row r="359">
          <cell r="A359" t="str">
            <v>CS-LY122-N0-XL</v>
          </cell>
          <cell r="B359" t="str">
            <v>CS-LY122</v>
          </cell>
        </row>
        <row r="360">
          <cell r="A360" t="str">
            <v>CS-LY122-N0-XS</v>
          </cell>
          <cell r="B360" t="str">
            <v>CS-LY122</v>
          </cell>
        </row>
        <row r="361">
          <cell r="A361" t="str">
            <v>CS-LY122-WR-2XL</v>
          </cell>
          <cell r="B361" t="str">
            <v>CS-LY122</v>
          </cell>
        </row>
        <row r="362">
          <cell r="A362" t="str">
            <v>CS-LY122-WR-L</v>
          </cell>
          <cell r="B362" t="str">
            <v>CS-LY122</v>
          </cell>
        </row>
        <row r="363">
          <cell r="A363" t="str">
            <v>CS-LY122-WR-S</v>
          </cell>
          <cell r="B363" t="str">
            <v>CS-LY122</v>
          </cell>
        </row>
        <row r="364">
          <cell r="A364" t="str">
            <v>CS-LY122-WR-XL</v>
          </cell>
          <cell r="B364" t="str">
            <v>CS-LY122</v>
          </cell>
        </row>
        <row r="365">
          <cell r="A365" t="str">
            <v>CS-LY122-WR-XS</v>
          </cell>
          <cell r="B365" t="str">
            <v>CS-LY122</v>
          </cell>
        </row>
        <row r="366">
          <cell r="A366" t="str">
            <v>CS-LY154-LB-L</v>
          </cell>
          <cell r="B366" t="str">
            <v>CS-LY154</v>
          </cell>
        </row>
        <row r="367">
          <cell r="A367" t="str">
            <v>CS-LY154-LB-M</v>
          </cell>
          <cell r="B367" t="str">
            <v>CS-LY154</v>
          </cell>
        </row>
        <row r="368">
          <cell r="A368" t="str">
            <v>CS-LY154-LB-S</v>
          </cell>
          <cell r="B368" t="str">
            <v>CS-LY154</v>
          </cell>
        </row>
        <row r="369">
          <cell r="A369" t="str">
            <v>CS-LY154-LB-XL</v>
          </cell>
          <cell r="B369" t="str">
            <v>CS-LY154</v>
          </cell>
        </row>
        <row r="370">
          <cell r="A370" t="str">
            <v>CS-LY154-LB-XS</v>
          </cell>
          <cell r="B370" t="str">
            <v>CS-LY154</v>
          </cell>
        </row>
        <row r="371">
          <cell r="A371" t="str">
            <v>CS-LY154-W0-L</v>
          </cell>
          <cell r="B371" t="str">
            <v>CS-LY154</v>
          </cell>
        </row>
        <row r="372">
          <cell r="A372" t="str">
            <v>CS-LY154-W0-M</v>
          </cell>
          <cell r="B372" t="str">
            <v>CS-LY154</v>
          </cell>
        </row>
        <row r="373">
          <cell r="A373" t="str">
            <v>CS-LY154-W0-S</v>
          </cell>
          <cell r="B373" t="str">
            <v>CS-LY154</v>
          </cell>
        </row>
        <row r="374">
          <cell r="A374" t="str">
            <v>CS-LY154-W0-XL</v>
          </cell>
          <cell r="B374" t="str">
            <v>CS-LY154</v>
          </cell>
        </row>
        <row r="375">
          <cell r="A375" t="str">
            <v>CS-LY154-W0-XS</v>
          </cell>
          <cell r="B375" t="str">
            <v>CS-LY154</v>
          </cell>
        </row>
        <row r="376">
          <cell r="A376" t="str">
            <v>CS-LY154-WR-L</v>
          </cell>
          <cell r="B376" t="str">
            <v>CS-LY154</v>
          </cell>
        </row>
        <row r="377">
          <cell r="A377" t="str">
            <v>CS-LY154-WR-M</v>
          </cell>
          <cell r="B377" t="str">
            <v>CS-LY154</v>
          </cell>
        </row>
        <row r="378">
          <cell r="A378" t="str">
            <v>CS-LY154-WR-S</v>
          </cell>
          <cell r="B378" t="str">
            <v>CS-LY154</v>
          </cell>
        </row>
        <row r="379">
          <cell r="A379" t="str">
            <v>CS-LY154-WR-XL</v>
          </cell>
          <cell r="B379" t="str">
            <v>CS-LY154</v>
          </cell>
        </row>
        <row r="380">
          <cell r="A380" t="str">
            <v>CS-LY154-WR-XS</v>
          </cell>
          <cell r="B380" t="str">
            <v>CS-LY154</v>
          </cell>
        </row>
        <row r="381">
          <cell r="A381" t="str">
            <v>CS-LY154-ZL-L</v>
          </cell>
          <cell r="B381" t="str">
            <v>CS-LY154</v>
          </cell>
        </row>
        <row r="382">
          <cell r="A382" t="str">
            <v>CS-LY154-ZL-M</v>
          </cell>
          <cell r="B382" t="str">
            <v>CS-LY154</v>
          </cell>
        </row>
        <row r="383">
          <cell r="A383" t="str">
            <v>CS-LY154-ZL-S</v>
          </cell>
          <cell r="B383" t="str">
            <v>CS-LY154</v>
          </cell>
        </row>
        <row r="384">
          <cell r="A384" t="str">
            <v>CS-LY154-ZL-XL</v>
          </cell>
          <cell r="B384" t="str">
            <v>CS-LY154</v>
          </cell>
        </row>
        <row r="385">
          <cell r="A385" t="str">
            <v>CS-LY154-ZL-XS</v>
          </cell>
          <cell r="B385" t="str">
            <v>CS-LY154</v>
          </cell>
        </row>
        <row r="386">
          <cell r="A386" t="str">
            <v>CS-LY166-B28-1-L</v>
          </cell>
          <cell r="B386" t="str">
            <v>CS-LY166</v>
          </cell>
        </row>
        <row r="387">
          <cell r="A387" t="str">
            <v>CS-LY166-B28-1-M</v>
          </cell>
          <cell r="B387" t="str">
            <v>CS-LY166</v>
          </cell>
        </row>
        <row r="388">
          <cell r="A388" t="str">
            <v>CS-LY166-B28-1-S</v>
          </cell>
          <cell r="B388" t="str">
            <v>CS-LY166</v>
          </cell>
        </row>
        <row r="389">
          <cell r="A389" t="str">
            <v>CS-LY166-B28-1-XL</v>
          </cell>
          <cell r="B389" t="str">
            <v>CS-LY166</v>
          </cell>
        </row>
        <row r="390">
          <cell r="A390" t="str">
            <v>CS-LY166-B28-1-XXL</v>
          </cell>
          <cell r="B390" t="str">
            <v>CS-LY166</v>
          </cell>
        </row>
        <row r="391">
          <cell r="A391" t="str">
            <v>CS-LY166-B28-3-L</v>
          </cell>
          <cell r="B391" t="str">
            <v>CS-LY166</v>
          </cell>
        </row>
        <row r="392">
          <cell r="A392" t="str">
            <v>CS-LY166-B28-3-M</v>
          </cell>
          <cell r="B392" t="str">
            <v>CS-LY166</v>
          </cell>
        </row>
        <row r="393">
          <cell r="A393" t="str">
            <v>CS-LY166-B28-3-S</v>
          </cell>
          <cell r="B393" t="str">
            <v>CS-LY166</v>
          </cell>
        </row>
        <row r="394">
          <cell r="A394" t="str">
            <v>CS-LY166-B28-3-XL</v>
          </cell>
          <cell r="B394" t="str">
            <v>CS-LY166</v>
          </cell>
        </row>
        <row r="395">
          <cell r="A395" t="str">
            <v>CS-LY166-B28-3-XL-GM</v>
          </cell>
          <cell r="B395" t="str">
            <v>CS-LY166</v>
          </cell>
        </row>
        <row r="396">
          <cell r="A396" t="str">
            <v>CS-LY166-B28-3-XXL</v>
          </cell>
          <cell r="B396" t="str">
            <v>CS-LY166</v>
          </cell>
        </row>
        <row r="397">
          <cell r="A397" t="str">
            <v>CS-LY166-B28-4-L</v>
          </cell>
          <cell r="B397" t="str">
            <v>CS-LY166</v>
          </cell>
        </row>
        <row r="398">
          <cell r="A398" t="str">
            <v>CS-LY166-B28-4-M</v>
          </cell>
          <cell r="B398" t="str">
            <v>CS-LY166</v>
          </cell>
        </row>
        <row r="399">
          <cell r="A399" t="str">
            <v>CS-LY166-B28-4-S</v>
          </cell>
          <cell r="B399" t="str">
            <v>CS-LY166</v>
          </cell>
        </row>
        <row r="400">
          <cell r="A400" t="str">
            <v>CS-LY166-B28-4-XL</v>
          </cell>
          <cell r="B400" t="str">
            <v>CS-LY166</v>
          </cell>
        </row>
        <row r="401">
          <cell r="A401" t="str">
            <v>CS-LY166-B28-4-XXL</v>
          </cell>
          <cell r="B401" t="str">
            <v>CS-LY166</v>
          </cell>
        </row>
        <row r="402">
          <cell r="A402" t="str">
            <v>CS-LY166-B28-5-L</v>
          </cell>
          <cell r="B402" t="str">
            <v>CS-LY166</v>
          </cell>
        </row>
        <row r="403">
          <cell r="A403" t="str">
            <v>CS-LY166-B28-5-M</v>
          </cell>
          <cell r="B403" t="str">
            <v>CS-LY166</v>
          </cell>
        </row>
        <row r="404">
          <cell r="A404" t="str">
            <v>CS-LY166-B28-5-S</v>
          </cell>
          <cell r="B404" t="str">
            <v>CS-LY166</v>
          </cell>
        </row>
        <row r="405">
          <cell r="A405" t="str">
            <v>CS-LY166-B28-5-XL</v>
          </cell>
          <cell r="B405" t="str">
            <v>CS-LY166</v>
          </cell>
        </row>
        <row r="406">
          <cell r="A406" t="str">
            <v>CS-LY166-B28-5-XXL</v>
          </cell>
          <cell r="B406" t="str">
            <v>CS-LY166</v>
          </cell>
        </row>
        <row r="407">
          <cell r="A407" t="str">
            <v>CS-LY166-K33-1-L</v>
          </cell>
          <cell r="B407" t="str">
            <v>CS-LY166</v>
          </cell>
        </row>
        <row r="408">
          <cell r="A408" t="str">
            <v>CS-LY166-K33-1-M</v>
          </cell>
          <cell r="B408" t="str">
            <v>CS-LY166</v>
          </cell>
        </row>
        <row r="409">
          <cell r="A409" t="str">
            <v>CS-LY166-K33-1-S</v>
          </cell>
          <cell r="B409" t="str">
            <v>CS-LY166</v>
          </cell>
        </row>
        <row r="410">
          <cell r="A410" t="str">
            <v>CS-LY166-K33-1-XL</v>
          </cell>
          <cell r="B410" t="str">
            <v>CS-LY166</v>
          </cell>
        </row>
        <row r="411">
          <cell r="A411" t="str">
            <v>CS-LY166-K33-1-XXL</v>
          </cell>
          <cell r="B411" t="str">
            <v>CS-LY166</v>
          </cell>
        </row>
        <row r="412">
          <cell r="A412" t="str">
            <v>CS-LY166-K33-2-L</v>
          </cell>
          <cell r="B412" t="str">
            <v>CS-LY166</v>
          </cell>
        </row>
        <row r="413">
          <cell r="A413" t="str">
            <v>CS-LY166-K33-2-M</v>
          </cell>
          <cell r="B413" t="str">
            <v>CS-LY166</v>
          </cell>
        </row>
        <row r="414">
          <cell r="A414" t="str">
            <v>CS-LY166-K33-2-S</v>
          </cell>
          <cell r="B414" t="str">
            <v>CS-LY166</v>
          </cell>
        </row>
        <row r="415">
          <cell r="A415" t="str">
            <v>CS-LY166-K33-2-XL</v>
          </cell>
          <cell r="B415" t="str">
            <v>CS-LY166</v>
          </cell>
        </row>
        <row r="416">
          <cell r="A416" t="str">
            <v>CS-LY166-K33-2-XXL</v>
          </cell>
          <cell r="B416" t="str">
            <v>CS-LY166</v>
          </cell>
        </row>
        <row r="417">
          <cell r="A417" t="str">
            <v>CS-LY166-K33-4-L</v>
          </cell>
          <cell r="B417" t="str">
            <v>CS-LY166</v>
          </cell>
        </row>
        <row r="418">
          <cell r="A418" t="str">
            <v>CS-LY166-K33-4-M</v>
          </cell>
          <cell r="B418" t="str">
            <v>CS-LY166</v>
          </cell>
        </row>
        <row r="419">
          <cell r="A419" t="str">
            <v>CS-LY166-K33-4-S</v>
          </cell>
          <cell r="B419" t="str">
            <v>CS-LY166</v>
          </cell>
        </row>
        <row r="420">
          <cell r="A420" t="str">
            <v>CS-LY166-K33-4-XL</v>
          </cell>
          <cell r="B420" t="str">
            <v>CS-LY166</v>
          </cell>
        </row>
        <row r="421">
          <cell r="A421" t="str">
            <v>CS-LY166-K33-4-XXL</v>
          </cell>
          <cell r="B421" t="str">
            <v>CS-LY166</v>
          </cell>
        </row>
        <row r="422">
          <cell r="A422" t="str">
            <v>CS-LY166-K73-1-L</v>
          </cell>
          <cell r="B422" t="str">
            <v>CS-LY166</v>
          </cell>
        </row>
        <row r="423">
          <cell r="A423" t="str">
            <v>CS-LY166-K73-1-M</v>
          </cell>
          <cell r="B423" t="str">
            <v>CS-LY166</v>
          </cell>
        </row>
        <row r="424">
          <cell r="A424" t="str">
            <v>CS-LY166-K73-1-S</v>
          </cell>
          <cell r="B424" t="str">
            <v>CS-LY166</v>
          </cell>
        </row>
        <row r="425">
          <cell r="A425" t="str">
            <v>CS-LY166-K73-1-XL</v>
          </cell>
          <cell r="B425" t="str">
            <v>CS-LY166</v>
          </cell>
        </row>
        <row r="426">
          <cell r="A426" t="str">
            <v>CS-LY166-K73-1-XXL</v>
          </cell>
          <cell r="B426" t="str">
            <v>CS-LY166</v>
          </cell>
        </row>
        <row r="427">
          <cell r="A427" t="str">
            <v>CS-LY166-K73-2-L</v>
          </cell>
          <cell r="B427" t="str">
            <v>CS-LY166</v>
          </cell>
        </row>
        <row r="428">
          <cell r="A428" t="str">
            <v>CS-LY166-K73-2-M</v>
          </cell>
          <cell r="B428" t="str">
            <v>CS-LY166</v>
          </cell>
        </row>
        <row r="429">
          <cell r="A429" t="str">
            <v>CS-LY166-K73-2-S</v>
          </cell>
          <cell r="B429" t="str">
            <v>CS-LY166</v>
          </cell>
        </row>
        <row r="430">
          <cell r="A430" t="str">
            <v>CS-LY166-K73-2-XL</v>
          </cell>
          <cell r="B430" t="str">
            <v>CS-LY166</v>
          </cell>
        </row>
        <row r="431">
          <cell r="A431" t="str">
            <v>CS-LY166-K73-2-XXL</v>
          </cell>
          <cell r="B431" t="str">
            <v>CS-LY166</v>
          </cell>
        </row>
        <row r="432">
          <cell r="A432" t="str">
            <v>CS-LY167-K0-M</v>
          </cell>
          <cell r="B432" t="str">
            <v>CS-LY167</v>
          </cell>
        </row>
        <row r="433">
          <cell r="A433" t="str">
            <v>CS-LY167-K0-S</v>
          </cell>
          <cell r="B433" t="str">
            <v>CS-LY167</v>
          </cell>
        </row>
        <row r="434">
          <cell r="A434" t="str">
            <v>CS-LY167-K0-XL</v>
          </cell>
          <cell r="B434" t="str">
            <v>CS-LY167</v>
          </cell>
        </row>
        <row r="435">
          <cell r="A435" t="str">
            <v>CS-LY167-K0-XXL</v>
          </cell>
          <cell r="B435" t="str">
            <v>CS-LY167</v>
          </cell>
        </row>
        <row r="436">
          <cell r="A436" t="str">
            <v>CS-LY167-N0-L</v>
          </cell>
          <cell r="B436" t="str">
            <v>CS-LY167</v>
          </cell>
        </row>
        <row r="437">
          <cell r="A437" t="str">
            <v>CS-LY167-N0-M</v>
          </cell>
          <cell r="B437" t="str">
            <v>CS-LY167</v>
          </cell>
        </row>
        <row r="438">
          <cell r="A438" t="str">
            <v>CS-LY167-N0-S</v>
          </cell>
          <cell r="B438" t="str">
            <v>CS-LY167</v>
          </cell>
        </row>
        <row r="439">
          <cell r="A439" t="str">
            <v>CS-LY167-N0-XL</v>
          </cell>
          <cell r="B439" t="str">
            <v>CS-LY167</v>
          </cell>
        </row>
        <row r="440">
          <cell r="A440" t="str">
            <v>CS-LY167-N0-XXL</v>
          </cell>
          <cell r="B440" t="str">
            <v>CS-LY167</v>
          </cell>
        </row>
        <row r="441">
          <cell r="A441" t="str">
            <v>CS-LY167-R0-L</v>
          </cell>
          <cell r="B441" t="str">
            <v>CS-LY167</v>
          </cell>
        </row>
        <row r="442">
          <cell r="A442" t="str">
            <v>CS-LY167-R0-M</v>
          </cell>
          <cell r="B442" t="str">
            <v>CS-LY167</v>
          </cell>
        </row>
        <row r="443">
          <cell r="A443" t="str">
            <v>CS-LY167-R0-S</v>
          </cell>
          <cell r="B443" t="str">
            <v>CS-LY167</v>
          </cell>
        </row>
        <row r="444">
          <cell r="A444" t="str">
            <v>CS-LY167-R0-XL</v>
          </cell>
          <cell r="B444" t="str">
            <v>CS-LY167</v>
          </cell>
        </row>
        <row r="445">
          <cell r="A445" t="str">
            <v>CS-LY167-R0-XXL</v>
          </cell>
          <cell r="B445" t="str">
            <v>CS-LY167</v>
          </cell>
        </row>
        <row r="446">
          <cell r="A446" t="str">
            <v>CS-LY167-W0-L</v>
          </cell>
          <cell r="B446" t="str">
            <v>CS-LY167</v>
          </cell>
        </row>
        <row r="447">
          <cell r="A447" t="str">
            <v>CS-LY167-W0-M</v>
          </cell>
          <cell r="B447" t="str">
            <v>CS-LY167</v>
          </cell>
        </row>
        <row r="448">
          <cell r="A448" t="str">
            <v>CS-LY167-W0-S</v>
          </cell>
          <cell r="B448" t="str">
            <v>CS-LY167</v>
          </cell>
        </row>
        <row r="449">
          <cell r="A449" t="str">
            <v>CS-LY167-W0-XL</v>
          </cell>
          <cell r="B449" t="str">
            <v>CS-LY167</v>
          </cell>
        </row>
        <row r="450">
          <cell r="A450" t="str">
            <v>CS-LY167-W0-XXL</v>
          </cell>
          <cell r="B450" t="str">
            <v>CS-LY167</v>
          </cell>
        </row>
        <row r="451">
          <cell r="A451" t="str">
            <v>CS-LY170-G912-L</v>
          </cell>
          <cell r="B451" t="str">
            <v>CS-LY170</v>
          </cell>
        </row>
        <row r="452">
          <cell r="A452" t="str">
            <v>CS-LY170-G912-M</v>
          </cell>
          <cell r="B452" t="str">
            <v>CS-LY170</v>
          </cell>
        </row>
        <row r="453">
          <cell r="A453" t="str">
            <v>CS-LY170-G912-S</v>
          </cell>
          <cell r="B453" t="str">
            <v>CS-LY170</v>
          </cell>
        </row>
        <row r="454">
          <cell r="A454" t="str">
            <v>CS-LY170-G912-XL</v>
          </cell>
          <cell r="B454" t="str">
            <v>CS-LY170</v>
          </cell>
        </row>
        <row r="455">
          <cell r="A455" t="str">
            <v>CS-LY170-G912-XXL</v>
          </cell>
          <cell r="B455" t="str">
            <v>CS-LY170</v>
          </cell>
        </row>
        <row r="456">
          <cell r="A456" t="str">
            <v>CS-LY170-LB916-L</v>
          </cell>
          <cell r="B456" t="str">
            <v>CS-LY170</v>
          </cell>
        </row>
        <row r="457">
          <cell r="A457" t="str">
            <v>CS-LY170-LB916-M</v>
          </cell>
          <cell r="B457" t="str">
            <v>CS-LY170</v>
          </cell>
        </row>
        <row r="458">
          <cell r="A458" t="str">
            <v>CS-LY170-LB916-S</v>
          </cell>
          <cell r="B458" t="str">
            <v>CS-LY170</v>
          </cell>
        </row>
        <row r="459">
          <cell r="A459" t="str">
            <v>CS-LY170-LB916-XL</v>
          </cell>
          <cell r="B459" t="str">
            <v>CS-LY170</v>
          </cell>
        </row>
        <row r="460">
          <cell r="A460" t="str">
            <v>CS-LY170-LB916-XXL</v>
          </cell>
          <cell r="B460" t="str">
            <v>CS-LY170</v>
          </cell>
        </row>
        <row r="461">
          <cell r="A461" t="str">
            <v>CS-LY170-LG907-L</v>
          </cell>
          <cell r="B461" t="str">
            <v>CS-LY170</v>
          </cell>
        </row>
        <row r="462">
          <cell r="A462" t="str">
            <v>CS-LY170-LG907-M</v>
          </cell>
          <cell r="B462" t="str">
            <v>CS-LY170</v>
          </cell>
        </row>
        <row r="463">
          <cell r="A463" t="str">
            <v>CS-LY170-LG907-S</v>
          </cell>
          <cell r="B463" t="str">
            <v>CS-LY170</v>
          </cell>
        </row>
        <row r="464">
          <cell r="A464" t="str">
            <v>CS-LY170-LG907-XL</v>
          </cell>
          <cell r="B464" t="str">
            <v>CS-LY170</v>
          </cell>
        </row>
        <row r="465">
          <cell r="A465" t="str">
            <v>CS-LY170-LG907-XXL</v>
          </cell>
          <cell r="B465" t="str">
            <v>CS-LY170</v>
          </cell>
        </row>
        <row r="466">
          <cell r="A466" t="str">
            <v>CS-LY170-PI908-L</v>
          </cell>
          <cell r="B466" t="str">
            <v>CS-LY170</v>
          </cell>
        </row>
        <row r="467">
          <cell r="A467" t="str">
            <v>CS-LY170-PI908-M</v>
          </cell>
          <cell r="B467" t="str">
            <v>CS-LY170</v>
          </cell>
        </row>
        <row r="468">
          <cell r="A468" t="str">
            <v>CS-LY170-PI908-S</v>
          </cell>
          <cell r="B468" t="str">
            <v>CS-LY170</v>
          </cell>
        </row>
        <row r="469">
          <cell r="A469" t="str">
            <v>CS-LY170-PI908-XL</v>
          </cell>
          <cell r="B469" t="str">
            <v>CS-LY170</v>
          </cell>
        </row>
        <row r="470">
          <cell r="A470" t="str">
            <v>CS-LY170-PI908-XXL</v>
          </cell>
          <cell r="B470" t="str">
            <v>CS-LY170</v>
          </cell>
        </row>
        <row r="471">
          <cell r="A471" t="str">
            <v>CS-LY170-Sa911-L</v>
          </cell>
          <cell r="B471" t="str">
            <v>CS-LY170</v>
          </cell>
        </row>
        <row r="472">
          <cell r="A472" t="str">
            <v>CS-LY170-Sa911-M</v>
          </cell>
          <cell r="B472" t="str">
            <v>CS-LY170</v>
          </cell>
        </row>
        <row r="473">
          <cell r="A473" t="str">
            <v>CS-LY170-Sa911-S</v>
          </cell>
          <cell r="B473" t="str">
            <v>CS-LY170</v>
          </cell>
        </row>
        <row r="474">
          <cell r="A474" t="str">
            <v>CS-LY170-Sa911-XL</v>
          </cell>
          <cell r="B474" t="str">
            <v>CS-LY170</v>
          </cell>
        </row>
        <row r="475">
          <cell r="A475" t="str">
            <v>CS-LY170-Sa911-XXL</v>
          </cell>
          <cell r="B475" t="str">
            <v>CS-LY170</v>
          </cell>
        </row>
        <row r="476">
          <cell r="A476" t="str">
            <v>CS-LY170-W902-L</v>
          </cell>
          <cell r="B476" t="str">
            <v>CS-LY170</v>
          </cell>
        </row>
        <row r="477">
          <cell r="A477" t="str">
            <v>CS-LY170-W902-M</v>
          </cell>
          <cell r="B477" t="str">
            <v>CS-LY170</v>
          </cell>
        </row>
        <row r="478">
          <cell r="A478" t="str">
            <v>CS-LY170-W902-S</v>
          </cell>
          <cell r="B478" t="str">
            <v>CS-LY170</v>
          </cell>
        </row>
        <row r="479">
          <cell r="A479" t="str">
            <v>CS-LY170-W902-XL</v>
          </cell>
          <cell r="B479" t="str">
            <v>CS-LY170</v>
          </cell>
        </row>
        <row r="480">
          <cell r="A480" t="str">
            <v>CS-LY170-W902-XXL</v>
          </cell>
          <cell r="B480" t="str">
            <v>CS-LY170</v>
          </cell>
        </row>
        <row r="481">
          <cell r="A481" t="str">
            <v>CS-LY170-WR917-L</v>
          </cell>
          <cell r="B481" t="str">
            <v>CS-LY170</v>
          </cell>
        </row>
        <row r="482">
          <cell r="A482" t="str">
            <v>CS-LY170-WR917-M</v>
          </cell>
          <cell r="B482" t="str">
            <v>CS-LY170</v>
          </cell>
        </row>
        <row r="483">
          <cell r="A483" t="str">
            <v>CS-LY170-WR917-S</v>
          </cell>
          <cell r="B483" t="str">
            <v>CS-LY170</v>
          </cell>
        </row>
        <row r="484">
          <cell r="A484" t="str">
            <v>CS-LY170-WR917-XL</v>
          </cell>
          <cell r="B484" t="str">
            <v>CS-LY170</v>
          </cell>
        </row>
        <row r="485">
          <cell r="A485" t="str">
            <v>CS-LY170-WR917-XXL</v>
          </cell>
          <cell r="B485" t="str">
            <v>CS-LY170</v>
          </cell>
        </row>
        <row r="486">
          <cell r="A486" t="str">
            <v>CS-LY170-ZL918-L</v>
          </cell>
          <cell r="B486" t="str">
            <v>CS-LY170</v>
          </cell>
        </row>
        <row r="487">
          <cell r="A487" t="str">
            <v>CS-LY170-ZL918-M</v>
          </cell>
          <cell r="B487" t="str">
            <v>CS-LY170</v>
          </cell>
        </row>
        <row r="488">
          <cell r="A488" t="str">
            <v>CS-LY170-ZL918-S</v>
          </cell>
          <cell r="B488" t="str">
            <v>CS-LY170</v>
          </cell>
        </row>
        <row r="489">
          <cell r="A489" t="str">
            <v>CS-LY170-ZL918-XL</v>
          </cell>
          <cell r="B489" t="str">
            <v>CS-LY170</v>
          </cell>
        </row>
        <row r="490">
          <cell r="A490" t="str">
            <v>CS-LY170-ZL918-XXL</v>
          </cell>
          <cell r="B490" t="str">
            <v>CS-LY170</v>
          </cell>
        </row>
        <row r="491">
          <cell r="A491" t="str">
            <v>CS-LY171-G912-L</v>
          </cell>
          <cell r="B491" t="str">
            <v>CS-LY171</v>
          </cell>
        </row>
        <row r="492">
          <cell r="A492" t="str">
            <v>CS-LY171-G912-M</v>
          </cell>
          <cell r="B492" t="str">
            <v>CS-LY171</v>
          </cell>
        </row>
        <row r="493">
          <cell r="A493" t="str">
            <v>CS-LY171-G912-S</v>
          </cell>
          <cell r="B493" t="str">
            <v>CS-LY171</v>
          </cell>
        </row>
        <row r="494">
          <cell r="A494" t="str">
            <v>CS-LY171-G912-XL</v>
          </cell>
          <cell r="B494" t="str">
            <v>CS-LY171</v>
          </cell>
        </row>
        <row r="495">
          <cell r="A495" t="str">
            <v>CS-LY171-G912-XXL</v>
          </cell>
          <cell r="B495" t="str">
            <v>CS-LY171</v>
          </cell>
        </row>
        <row r="496">
          <cell r="A496" t="str">
            <v>CS-LY171-LB916-L</v>
          </cell>
          <cell r="B496" t="str">
            <v>CS-LY171</v>
          </cell>
        </row>
        <row r="497">
          <cell r="A497" t="str">
            <v>CS-LY171-LB916-M</v>
          </cell>
          <cell r="B497" t="str">
            <v>CS-LY171</v>
          </cell>
        </row>
        <row r="498">
          <cell r="A498" t="str">
            <v>CS-LY171-LB916-S</v>
          </cell>
          <cell r="B498" t="str">
            <v>CS-LY171</v>
          </cell>
        </row>
        <row r="499">
          <cell r="A499" t="str">
            <v>CS-LY171-LB916-XL</v>
          </cell>
          <cell r="B499" t="str">
            <v>CS-LY171</v>
          </cell>
        </row>
        <row r="500">
          <cell r="A500" t="str">
            <v>CS-LY171-LB916-XXL</v>
          </cell>
          <cell r="B500" t="str">
            <v>CS-LY171</v>
          </cell>
        </row>
        <row r="501">
          <cell r="A501" t="str">
            <v>CS-LY171-LG907-L</v>
          </cell>
          <cell r="B501" t="str">
            <v>CS-LY171</v>
          </cell>
        </row>
        <row r="502">
          <cell r="A502" t="str">
            <v>CS-LY171-LG907-M</v>
          </cell>
          <cell r="B502" t="str">
            <v>CS-LY171</v>
          </cell>
        </row>
        <row r="503">
          <cell r="A503" t="str">
            <v>CS-LY171-LG907-S</v>
          </cell>
          <cell r="B503" t="str">
            <v>CS-LY171</v>
          </cell>
        </row>
        <row r="504">
          <cell r="A504" t="str">
            <v>CS-LY171-LG907-XL</v>
          </cell>
          <cell r="B504" t="str">
            <v>CS-LY171</v>
          </cell>
        </row>
        <row r="505">
          <cell r="A505" t="str">
            <v>CS-LY171-LG907-XXL</v>
          </cell>
          <cell r="B505" t="str">
            <v>CS-LY171</v>
          </cell>
        </row>
        <row r="506">
          <cell r="A506" t="str">
            <v>CS-LY171-PI908-L</v>
          </cell>
          <cell r="B506" t="str">
            <v>CS-LY171</v>
          </cell>
        </row>
        <row r="507">
          <cell r="A507" t="str">
            <v>CS-LY171-PI908-M</v>
          </cell>
          <cell r="B507" t="str">
            <v>CS-LY171</v>
          </cell>
        </row>
        <row r="508">
          <cell r="A508" t="str">
            <v>CS-LY171-PI908-S</v>
          </cell>
          <cell r="B508" t="str">
            <v>CS-LY171</v>
          </cell>
        </row>
        <row r="509">
          <cell r="A509" t="str">
            <v>CS-LY171-PI908-XL</v>
          </cell>
          <cell r="B509" t="str">
            <v>CS-LY171</v>
          </cell>
        </row>
        <row r="510">
          <cell r="A510" t="str">
            <v>CS-LY171-PI908-XXL</v>
          </cell>
          <cell r="B510" t="str">
            <v>CS-LY171</v>
          </cell>
        </row>
        <row r="511">
          <cell r="A511" t="str">
            <v>CS-LY171-Sa911-L</v>
          </cell>
          <cell r="B511" t="str">
            <v>CS-LY171</v>
          </cell>
        </row>
        <row r="512">
          <cell r="A512" t="str">
            <v>CS-LY171-Sa911-M</v>
          </cell>
          <cell r="B512" t="str">
            <v>CS-LY171</v>
          </cell>
        </row>
        <row r="513">
          <cell r="A513" t="str">
            <v>CS-LY171-Sa911-S</v>
          </cell>
          <cell r="B513" t="str">
            <v>CS-LY171</v>
          </cell>
        </row>
        <row r="514">
          <cell r="A514" t="str">
            <v>CS-LY171-Sa911-XL</v>
          </cell>
          <cell r="B514" t="str">
            <v>CS-LY171</v>
          </cell>
        </row>
        <row r="515">
          <cell r="A515" t="str">
            <v>CS-LY171-Sa911-XXL</v>
          </cell>
          <cell r="B515" t="str">
            <v>CS-LY171</v>
          </cell>
        </row>
        <row r="516">
          <cell r="A516" t="str">
            <v>CS-LY171-W902-L</v>
          </cell>
          <cell r="B516" t="str">
            <v>CS-LY171</v>
          </cell>
        </row>
        <row r="517">
          <cell r="A517" t="str">
            <v>CS-LY171-W902-M</v>
          </cell>
          <cell r="B517" t="str">
            <v>CS-LY171</v>
          </cell>
        </row>
        <row r="518">
          <cell r="A518" t="str">
            <v>CS-LY171-W902-S</v>
          </cell>
          <cell r="B518" t="str">
            <v>CS-LY171</v>
          </cell>
        </row>
        <row r="519">
          <cell r="A519" t="str">
            <v>CS-LY171-W902-XL</v>
          </cell>
          <cell r="B519" t="str">
            <v>CS-LY171</v>
          </cell>
        </row>
        <row r="520">
          <cell r="A520" t="str">
            <v>CS-LY171-W902-XXL</v>
          </cell>
          <cell r="B520" t="str">
            <v>CS-LY171</v>
          </cell>
        </row>
        <row r="521">
          <cell r="A521" t="str">
            <v>CS-LY171-WR917-L</v>
          </cell>
          <cell r="B521" t="str">
            <v>CS-LY171</v>
          </cell>
        </row>
        <row r="522">
          <cell r="A522" t="str">
            <v>CS-LY171-WR917-M</v>
          </cell>
          <cell r="B522" t="str">
            <v>CS-LY171</v>
          </cell>
        </row>
        <row r="523">
          <cell r="A523" t="str">
            <v>CS-LY171-WR917-S</v>
          </cell>
          <cell r="B523" t="str">
            <v>CS-LY171</v>
          </cell>
        </row>
        <row r="524">
          <cell r="A524" t="str">
            <v>CS-LY171-WR917-XL</v>
          </cell>
          <cell r="B524" t="str">
            <v>CS-LY171</v>
          </cell>
        </row>
        <row r="525">
          <cell r="A525" t="str">
            <v>CS-LY171-WR917-XXL</v>
          </cell>
          <cell r="B525" t="str">
            <v>CS-LY171</v>
          </cell>
        </row>
        <row r="526">
          <cell r="A526" t="str">
            <v>CS-LY171-ZL918-L</v>
          </cell>
          <cell r="B526" t="str">
            <v>CS-LY171</v>
          </cell>
        </row>
        <row r="527">
          <cell r="A527" t="str">
            <v>CS-LY171-ZL918-M</v>
          </cell>
          <cell r="B527" t="str">
            <v>CS-LY171</v>
          </cell>
        </row>
        <row r="528">
          <cell r="A528" t="str">
            <v>CS-LY171-ZL918-S</v>
          </cell>
          <cell r="B528" t="str">
            <v>CS-LY171</v>
          </cell>
        </row>
        <row r="529">
          <cell r="A529" t="str">
            <v>CS-LY171-ZL918-XL</v>
          </cell>
          <cell r="B529" t="str">
            <v>CS-LY171</v>
          </cell>
        </row>
        <row r="530">
          <cell r="A530" t="str">
            <v>CS-LY171-ZL918-XXL</v>
          </cell>
          <cell r="B530" t="str">
            <v>CS-LY171</v>
          </cell>
        </row>
        <row r="531">
          <cell r="A531" t="str">
            <v>CS-LY181-G912-L</v>
          </cell>
          <cell r="B531" t="str">
            <v>CS-LY181</v>
          </cell>
        </row>
        <row r="532">
          <cell r="A532" t="str">
            <v>CS-LY181-G912-M</v>
          </cell>
          <cell r="B532" t="str">
            <v>CS-LY181</v>
          </cell>
        </row>
        <row r="533">
          <cell r="A533" t="str">
            <v>CS-LY181-G912-S</v>
          </cell>
          <cell r="B533" t="str">
            <v>CS-LY181</v>
          </cell>
        </row>
        <row r="534">
          <cell r="A534" t="str">
            <v>CS-LY181-G912-XL</v>
          </cell>
          <cell r="B534" t="str">
            <v>CS-LY181</v>
          </cell>
        </row>
        <row r="535">
          <cell r="A535" t="str">
            <v>CS-LY181-G912-XXL</v>
          </cell>
          <cell r="B535" t="str">
            <v>CS-LY181</v>
          </cell>
        </row>
        <row r="536">
          <cell r="A536" t="str">
            <v>CS-LY181-LB916-L</v>
          </cell>
          <cell r="B536" t="str">
            <v>CS-LY181</v>
          </cell>
        </row>
        <row r="537">
          <cell r="A537" t="str">
            <v>CS-LY181-LB916-M</v>
          </cell>
          <cell r="B537" t="str">
            <v>CS-LY181</v>
          </cell>
        </row>
        <row r="538">
          <cell r="A538" t="str">
            <v>CS-LY181-LB916-S</v>
          </cell>
          <cell r="B538" t="str">
            <v>CS-LY181</v>
          </cell>
        </row>
        <row r="539">
          <cell r="A539" t="str">
            <v>CS-LY181-LB916-XL</v>
          </cell>
          <cell r="B539" t="str">
            <v>CS-LY181</v>
          </cell>
        </row>
        <row r="540">
          <cell r="A540" t="str">
            <v>CS-LY181-LB916-XXL</v>
          </cell>
          <cell r="B540" t="str">
            <v>CS-LY181</v>
          </cell>
        </row>
        <row r="541">
          <cell r="A541" t="str">
            <v>CS-LY181-LG907-L</v>
          </cell>
          <cell r="B541" t="str">
            <v>CS-LY181</v>
          </cell>
        </row>
        <row r="542">
          <cell r="A542" t="str">
            <v>CS-LY181-LG907-M</v>
          </cell>
          <cell r="B542" t="str">
            <v>CS-LY181</v>
          </cell>
        </row>
        <row r="543">
          <cell r="A543" t="str">
            <v>CS-LY181-LG907-S</v>
          </cell>
          <cell r="B543" t="str">
            <v>CS-LY181</v>
          </cell>
        </row>
        <row r="544">
          <cell r="A544" t="str">
            <v>CS-LY181-LG907-XL</v>
          </cell>
          <cell r="B544" t="str">
            <v>CS-LY181</v>
          </cell>
        </row>
        <row r="545">
          <cell r="A545" t="str">
            <v>CS-LY181-LG907-XXL</v>
          </cell>
          <cell r="B545" t="str">
            <v>CS-LY181</v>
          </cell>
        </row>
        <row r="546">
          <cell r="A546" t="str">
            <v>CS-LY181-LG-M</v>
          </cell>
          <cell r="B546" t="str">
            <v>CS-LY181</v>
          </cell>
        </row>
        <row r="547">
          <cell r="A547" t="str">
            <v>CS-LY181-PI908-L</v>
          </cell>
          <cell r="B547" t="str">
            <v>CS-LY181</v>
          </cell>
        </row>
        <row r="548">
          <cell r="A548" t="str">
            <v>CS-LY181-PI908-M</v>
          </cell>
          <cell r="B548" t="str">
            <v>CS-LY181</v>
          </cell>
        </row>
        <row r="549">
          <cell r="A549" t="str">
            <v>CS-LY181-PI908-S</v>
          </cell>
          <cell r="B549" t="str">
            <v>CS-LY181</v>
          </cell>
        </row>
        <row r="550">
          <cell r="A550" t="str">
            <v>CS-LY181-PI908-XL</v>
          </cell>
          <cell r="B550" t="str">
            <v>CS-LY181</v>
          </cell>
        </row>
        <row r="551">
          <cell r="A551" t="str">
            <v>CS-LY181-PI908-XXL</v>
          </cell>
          <cell r="B551" t="str">
            <v>CS-LY181</v>
          </cell>
        </row>
        <row r="552">
          <cell r="A552" t="str">
            <v>CS-LY181-Sa911-L</v>
          </cell>
          <cell r="B552" t="str">
            <v>CS-LY181</v>
          </cell>
        </row>
        <row r="553">
          <cell r="A553" t="str">
            <v>CS-LY181-Sa911-M</v>
          </cell>
          <cell r="B553" t="str">
            <v>CS-LY181</v>
          </cell>
        </row>
        <row r="554">
          <cell r="A554" t="str">
            <v>CS-LY181-Sa911-S</v>
          </cell>
          <cell r="B554" t="str">
            <v>CS-LY181</v>
          </cell>
        </row>
        <row r="555">
          <cell r="A555" t="str">
            <v>CS-LY181-Sa911-XL</v>
          </cell>
          <cell r="B555" t="str">
            <v>CS-LY181</v>
          </cell>
        </row>
        <row r="556">
          <cell r="A556" t="str">
            <v>CS-LY181-Sa911-XXL</v>
          </cell>
          <cell r="B556" t="str">
            <v>CS-LY181</v>
          </cell>
        </row>
        <row r="557">
          <cell r="A557" t="str">
            <v>CS-LY181-W902-L</v>
          </cell>
          <cell r="B557" t="str">
            <v>CS-LY181</v>
          </cell>
        </row>
        <row r="558">
          <cell r="A558" t="str">
            <v>CS-LY181-W902-M</v>
          </cell>
          <cell r="B558" t="str">
            <v>CS-LY181</v>
          </cell>
        </row>
        <row r="559">
          <cell r="A559" t="str">
            <v>CS-LY181-W902-S</v>
          </cell>
          <cell r="B559" t="str">
            <v>CS-LY181</v>
          </cell>
        </row>
        <row r="560">
          <cell r="A560" t="str">
            <v>CS-LY181-W902-XL</v>
          </cell>
          <cell r="B560" t="str">
            <v>CS-LY181</v>
          </cell>
        </row>
        <row r="561">
          <cell r="A561" t="str">
            <v>CS-LY181-W902-XXL</v>
          </cell>
          <cell r="B561" t="str">
            <v>CS-LY181</v>
          </cell>
        </row>
        <row r="562">
          <cell r="A562" t="str">
            <v>CS-LY181-WR917-L</v>
          </cell>
          <cell r="B562" t="str">
            <v>CS-LY181</v>
          </cell>
        </row>
        <row r="563">
          <cell r="A563" t="str">
            <v>CS-LY181-WR917-M</v>
          </cell>
          <cell r="B563" t="str">
            <v>CS-LY181</v>
          </cell>
        </row>
        <row r="564">
          <cell r="A564" t="str">
            <v>CS-LY181-WR917-S</v>
          </cell>
          <cell r="B564" t="str">
            <v>CS-LY181</v>
          </cell>
        </row>
        <row r="565">
          <cell r="A565" t="str">
            <v>CS-LY181-WR917-XL</v>
          </cell>
          <cell r="B565" t="str">
            <v>CS-LY181</v>
          </cell>
        </row>
        <row r="566">
          <cell r="A566" t="str">
            <v>CS-LY181-WR917-XXL</v>
          </cell>
          <cell r="B566" t="str">
            <v>CS-LY181</v>
          </cell>
        </row>
        <row r="567">
          <cell r="A567" t="str">
            <v>CS-LY181-ZL918-L</v>
          </cell>
          <cell r="B567" t="str">
            <v>CS-LY181</v>
          </cell>
        </row>
        <row r="568">
          <cell r="A568" t="str">
            <v>CS-LY181-ZL918-M</v>
          </cell>
          <cell r="B568" t="str">
            <v>CS-LY181</v>
          </cell>
        </row>
        <row r="569">
          <cell r="A569" t="str">
            <v>CS-LY181-ZL918-S</v>
          </cell>
          <cell r="B569" t="str">
            <v>CS-LY181</v>
          </cell>
        </row>
        <row r="570">
          <cell r="A570" t="str">
            <v>CS-LY181-ZL918-XL</v>
          </cell>
          <cell r="B570" t="str">
            <v>CS-LY181</v>
          </cell>
        </row>
        <row r="571">
          <cell r="A571" t="str">
            <v>CS-LY181-ZL918-XXL</v>
          </cell>
          <cell r="B571" t="str">
            <v>CS-LY181</v>
          </cell>
        </row>
        <row r="572">
          <cell r="A572" t="str">
            <v>CS-LY181-ZL-XL</v>
          </cell>
          <cell r="B572" t="str">
            <v>CS-LY181</v>
          </cell>
        </row>
        <row r="573">
          <cell r="A573" t="str">
            <v>CS-MCCL031-R0-M</v>
          </cell>
          <cell r="B573" t="str">
            <v>CS-MCCL031</v>
          </cell>
        </row>
        <row r="574">
          <cell r="A574" t="str">
            <v>CS-MCCL031-R0-XXL</v>
          </cell>
          <cell r="B574" t="str">
            <v>CS-MCCL031</v>
          </cell>
        </row>
        <row r="575">
          <cell r="A575" t="str">
            <v>CS-SB001-BK-2XL</v>
          </cell>
          <cell r="B575" t="str">
            <v>CS-SB001</v>
          </cell>
        </row>
        <row r="576">
          <cell r="A576" t="str">
            <v>CS-SB001-BK-L</v>
          </cell>
          <cell r="B576" t="str">
            <v>CS-SB001</v>
          </cell>
        </row>
        <row r="577">
          <cell r="A577" t="str">
            <v>CS-SB001-BK-M</v>
          </cell>
          <cell r="B577" t="str">
            <v>CS-SB001</v>
          </cell>
        </row>
        <row r="578">
          <cell r="A578" t="str">
            <v>CS-SB001-BK-S</v>
          </cell>
          <cell r="B578" t="str">
            <v>CS-SB001</v>
          </cell>
        </row>
        <row r="579">
          <cell r="A579" t="str">
            <v>CS-SB001-BK-XL</v>
          </cell>
          <cell r="B579" t="str">
            <v>CS-SB001</v>
          </cell>
        </row>
        <row r="580">
          <cell r="A580" t="str">
            <v>CS-SB001-BL-2XL</v>
          </cell>
          <cell r="B580" t="str">
            <v>CS-SB001</v>
          </cell>
        </row>
        <row r="581">
          <cell r="A581" t="str">
            <v>CS-SB001-BL-L</v>
          </cell>
          <cell r="B581" t="str">
            <v>CS-SB001</v>
          </cell>
        </row>
        <row r="582">
          <cell r="A582" t="str">
            <v>CS-SB001-BL-M</v>
          </cell>
          <cell r="B582" t="str">
            <v>CS-SB001</v>
          </cell>
        </row>
        <row r="583">
          <cell r="A583" t="str">
            <v>CS-SB001-BL-S</v>
          </cell>
          <cell r="B583" t="str">
            <v>CS-SB001</v>
          </cell>
        </row>
        <row r="584">
          <cell r="A584" t="str">
            <v>CS-SB001-BL-XL</v>
          </cell>
          <cell r="B584" t="str">
            <v>CS-SB001</v>
          </cell>
        </row>
        <row r="585">
          <cell r="A585" t="str">
            <v>CS-SB001-GR-2XL</v>
          </cell>
          <cell r="B585" t="str">
            <v>CS-SB001</v>
          </cell>
        </row>
        <row r="586">
          <cell r="A586" t="str">
            <v>CS-SB001-GR-L</v>
          </cell>
          <cell r="B586" t="str">
            <v>CS-SB001</v>
          </cell>
        </row>
        <row r="587">
          <cell r="A587" t="str">
            <v>CS-SB001-GR-M</v>
          </cell>
          <cell r="B587" t="str">
            <v>CS-SB001</v>
          </cell>
        </row>
        <row r="588">
          <cell r="A588" t="str">
            <v>CS-SB001-GR-S</v>
          </cell>
          <cell r="B588" t="str">
            <v>CS-SB001</v>
          </cell>
        </row>
        <row r="589">
          <cell r="A589" t="str">
            <v>CS-SB001-GR-XL</v>
          </cell>
          <cell r="B589" t="str">
            <v>CS-SB001</v>
          </cell>
        </row>
        <row r="590">
          <cell r="A590" t="str">
            <v>CS-SB001-PP-2XL</v>
          </cell>
          <cell r="B590" t="str">
            <v>CS-SB001</v>
          </cell>
        </row>
        <row r="591">
          <cell r="A591" t="str">
            <v>CS-SB001-PP-L</v>
          </cell>
          <cell r="B591" t="str">
            <v>CS-SB001</v>
          </cell>
        </row>
        <row r="592">
          <cell r="A592" t="str">
            <v>CS-SB001-PP-M</v>
          </cell>
          <cell r="B592" t="str">
            <v>CS-SB001</v>
          </cell>
        </row>
        <row r="593">
          <cell r="A593" t="str">
            <v>CS-SB001-PP-S</v>
          </cell>
          <cell r="B593" t="str">
            <v>CS-SB001</v>
          </cell>
        </row>
        <row r="594">
          <cell r="A594" t="str">
            <v>CS-SB001-PP-XL</v>
          </cell>
          <cell r="B594" t="str">
            <v>CS-SB001</v>
          </cell>
        </row>
        <row r="595">
          <cell r="A595" t="str">
            <v>CS-SB002-BK-2XL</v>
          </cell>
          <cell r="B595" t="str">
            <v>CS-SB002</v>
          </cell>
        </row>
        <row r="596">
          <cell r="A596" t="str">
            <v>CS-SB002-BK-L</v>
          </cell>
          <cell r="B596" t="str">
            <v>CS-SB002</v>
          </cell>
        </row>
        <row r="597">
          <cell r="A597" t="str">
            <v>CS-SB002-BK-M</v>
          </cell>
          <cell r="B597" t="str">
            <v>CS-SB002</v>
          </cell>
        </row>
        <row r="598">
          <cell r="A598" t="str">
            <v>CS-SB002-BK-S</v>
          </cell>
          <cell r="B598" t="str">
            <v>CS-SB002</v>
          </cell>
        </row>
        <row r="599">
          <cell r="A599" t="str">
            <v>CS-SB002-BK-XL</v>
          </cell>
          <cell r="B599" t="str">
            <v>CS-SB002</v>
          </cell>
        </row>
        <row r="600">
          <cell r="A600" t="str">
            <v>CS-SB002-BL-L</v>
          </cell>
          <cell r="B600" t="str">
            <v>CS-SB002</v>
          </cell>
        </row>
        <row r="601">
          <cell r="A601" t="str">
            <v>CS-SB002-BL-M</v>
          </cell>
          <cell r="B601" t="str">
            <v>CS-SB002</v>
          </cell>
        </row>
        <row r="602">
          <cell r="A602" t="str">
            <v>CS-SB002-BLNGN-2XL</v>
          </cell>
          <cell r="B602" t="str">
            <v>CS-SB002</v>
          </cell>
        </row>
        <row r="603">
          <cell r="A603" t="str">
            <v>CS-SB002-BLNGN-L</v>
          </cell>
          <cell r="B603" t="str">
            <v>CS-SB002</v>
          </cell>
        </row>
        <row r="604">
          <cell r="A604" t="str">
            <v>CS-SB002-BLNGN-M</v>
          </cell>
          <cell r="B604" t="str">
            <v>CS-SB002</v>
          </cell>
        </row>
        <row r="605">
          <cell r="A605" t="str">
            <v>CS-SB002-BLNGN-S</v>
          </cell>
          <cell r="B605" t="str">
            <v>CS-SB002</v>
          </cell>
        </row>
        <row r="606">
          <cell r="A606" t="str">
            <v>CS-SB002-BLNGN-XL</v>
          </cell>
          <cell r="B606" t="str">
            <v>CS-SB002</v>
          </cell>
        </row>
        <row r="607">
          <cell r="A607" t="str">
            <v>CS-SB002-BL-S</v>
          </cell>
          <cell r="B607" t="str">
            <v>CS-SB002</v>
          </cell>
        </row>
        <row r="608">
          <cell r="A608" t="str">
            <v>CS-SB002-BL-XL</v>
          </cell>
          <cell r="B608" t="str">
            <v>CS-SB002</v>
          </cell>
        </row>
        <row r="609">
          <cell r="A609" t="str">
            <v>CS-SB002-BL-XXL</v>
          </cell>
          <cell r="B609" t="str">
            <v>CS-SB002</v>
          </cell>
        </row>
        <row r="610">
          <cell r="A610" t="str">
            <v>CS-SB002-CF-2XL</v>
          </cell>
          <cell r="B610" t="str">
            <v>CS-SB002</v>
          </cell>
        </row>
        <row r="611">
          <cell r="A611" t="str">
            <v>CS-SB002-CF-L</v>
          </cell>
          <cell r="B611" t="str">
            <v>CS-SB002</v>
          </cell>
        </row>
        <row r="612">
          <cell r="A612" t="str">
            <v>CS-SB002-CF-M</v>
          </cell>
          <cell r="B612" t="str">
            <v>CS-SB002</v>
          </cell>
        </row>
        <row r="613">
          <cell r="A613" t="str">
            <v>CS-SB002-CF-S</v>
          </cell>
          <cell r="B613" t="str">
            <v>CS-SB002</v>
          </cell>
        </row>
        <row r="614">
          <cell r="A614" t="str">
            <v>CS-SB002-CF-XL</v>
          </cell>
          <cell r="B614" t="str">
            <v>CS-SB002</v>
          </cell>
        </row>
        <row r="615">
          <cell r="A615" t="str">
            <v>CS-SB002-LB-2XL</v>
          </cell>
          <cell r="B615" t="str">
            <v>CS-SB002</v>
          </cell>
        </row>
        <row r="616">
          <cell r="A616" t="str">
            <v>CS-SB002-LB-L</v>
          </cell>
          <cell r="B616" t="str">
            <v>CS-SB002</v>
          </cell>
        </row>
        <row r="617">
          <cell r="A617" t="str">
            <v>CS-SB002-LB-M</v>
          </cell>
          <cell r="B617" t="str">
            <v>CS-SB002</v>
          </cell>
        </row>
        <row r="618">
          <cell r="A618" t="str">
            <v>CS-SB002-LB-S</v>
          </cell>
          <cell r="B618" t="str">
            <v>CS-SB002</v>
          </cell>
        </row>
        <row r="619">
          <cell r="A619" t="str">
            <v>CS-SB002-LB-XL</v>
          </cell>
          <cell r="B619" t="str">
            <v>CS-SB002</v>
          </cell>
        </row>
        <row r="620">
          <cell r="A620" t="str">
            <v>CS-SB002-RD-2XL</v>
          </cell>
          <cell r="B620" t="str">
            <v>CS-SB002</v>
          </cell>
        </row>
        <row r="621">
          <cell r="A621" t="str">
            <v>CS-SB002-RD-L</v>
          </cell>
          <cell r="B621" t="str">
            <v>CS-SB002</v>
          </cell>
        </row>
        <row r="622">
          <cell r="A622" t="str">
            <v>CS-SB002-RD-M</v>
          </cell>
          <cell r="B622" t="str">
            <v>CS-SB002</v>
          </cell>
        </row>
        <row r="623">
          <cell r="A623" t="str">
            <v>CS-SB002-RD-S</v>
          </cell>
          <cell r="B623" t="str">
            <v>CS-SB002</v>
          </cell>
        </row>
        <row r="624">
          <cell r="A624" t="str">
            <v>CS-SB002-RD-XL</v>
          </cell>
          <cell r="B624" t="str">
            <v>CS-SB002</v>
          </cell>
        </row>
        <row r="625">
          <cell r="A625" t="str">
            <v>CS-SB002-RNBL-2XL</v>
          </cell>
          <cell r="B625" t="str">
            <v>CS-SB002</v>
          </cell>
        </row>
        <row r="626">
          <cell r="A626" t="str">
            <v>CS-SB002-RNBL-L</v>
          </cell>
          <cell r="B626" t="str">
            <v>CS-SB002</v>
          </cell>
        </row>
        <row r="627">
          <cell r="A627" t="str">
            <v>CS-SB002-RNBL-M</v>
          </cell>
          <cell r="B627" t="str">
            <v>CS-SB002</v>
          </cell>
        </row>
        <row r="628">
          <cell r="A628" t="str">
            <v>CS-SB002-RNBL-S</v>
          </cell>
          <cell r="B628" t="str">
            <v>CS-SB002</v>
          </cell>
        </row>
        <row r="629">
          <cell r="A629" t="str">
            <v>CS-SB002-RNBL-XL</v>
          </cell>
          <cell r="B629" t="str">
            <v>CS-SB002</v>
          </cell>
        </row>
        <row r="630">
          <cell r="A630" t="str">
            <v>CS-SB003-B0-L</v>
          </cell>
          <cell r="B630" t="str">
            <v>CS-SB003</v>
          </cell>
        </row>
        <row r="631">
          <cell r="A631" t="str">
            <v>CS-SB003-B0-M</v>
          </cell>
          <cell r="B631" t="str">
            <v>CS-SB003</v>
          </cell>
        </row>
        <row r="632">
          <cell r="A632" t="str">
            <v>CS-SB003-B0-S</v>
          </cell>
          <cell r="B632" t="str">
            <v>CS-SB003</v>
          </cell>
        </row>
        <row r="633">
          <cell r="A633" t="str">
            <v>CS-SB003-B0-XL</v>
          </cell>
          <cell r="B633" t="str">
            <v>CS-SB003</v>
          </cell>
        </row>
        <row r="634">
          <cell r="A634" t="str">
            <v>CS-SB003-B0-XXL</v>
          </cell>
          <cell r="B634" t="str">
            <v>CS-SB003</v>
          </cell>
        </row>
        <row r="635">
          <cell r="A635" t="str">
            <v>CS-SB003-BK-L</v>
          </cell>
          <cell r="B635" t="str">
            <v>CS-SB003</v>
          </cell>
        </row>
        <row r="636">
          <cell r="A636" t="str">
            <v>CS-SB003-BK-M</v>
          </cell>
          <cell r="B636" t="str">
            <v>CS-SB003</v>
          </cell>
        </row>
        <row r="637">
          <cell r="A637" t="str">
            <v>CS-SB003-BK-S</v>
          </cell>
          <cell r="B637" t="str">
            <v>CS-SB003</v>
          </cell>
        </row>
        <row r="638">
          <cell r="A638" t="str">
            <v>CS-SB003-BK-XL</v>
          </cell>
          <cell r="B638" t="str">
            <v>CS-SB003</v>
          </cell>
        </row>
        <row r="639">
          <cell r="A639" t="str">
            <v>CS-SB003-BK-XXL</v>
          </cell>
          <cell r="B639" t="str">
            <v>CS-SB003</v>
          </cell>
        </row>
        <row r="640">
          <cell r="A640" t="str">
            <v>CS-SB003-LB-L</v>
          </cell>
          <cell r="B640" t="str">
            <v>CS-SB003</v>
          </cell>
        </row>
        <row r="641">
          <cell r="A641" t="str">
            <v>CS-SB003-LB-M</v>
          </cell>
          <cell r="B641" t="str">
            <v>CS-SB003</v>
          </cell>
        </row>
        <row r="642">
          <cell r="A642" t="str">
            <v>CS-SB003-LB-S</v>
          </cell>
          <cell r="B642" t="str">
            <v>CS-SB003</v>
          </cell>
        </row>
        <row r="643">
          <cell r="A643" t="str">
            <v>CS-SB003-LB-XL</v>
          </cell>
          <cell r="B643" t="str">
            <v>CS-SB003</v>
          </cell>
        </row>
        <row r="644">
          <cell r="A644" t="str">
            <v>CS-SB003-LB-XXL</v>
          </cell>
          <cell r="B644" t="str">
            <v>CS-SB003</v>
          </cell>
        </row>
        <row r="645">
          <cell r="A645" t="str">
            <v>CS-SB003-NB-L</v>
          </cell>
          <cell r="B645" t="str">
            <v>CS-SB003</v>
          </cell>
        </row>
        <row r="646">
          <cell r="A646" t="str">
            <v>CS-SB003-NB-M</v>
          </cell>
          <cell r="B646" t="str">
            <v>CS-SB003</v>
          </cell>
        </row>
        <row r="647">
          <cell r="A647" t="str">
            <v>CS-SB003-NB-S</v>
          </cell>
          <cell r="B647" t="str">
            <v>CS-SB003</v>
          </cell>
        </row>
        <row r="648">
          <cell r="A648" t="str">
            <v>CS-SB003-NB-XL</v>
          </cell>
          <cell r="B648" t="str">
            <v>CS-SB003</v>
          </cell>
        </row>
        <row r="649">
          <cell r="A649" t="str">
            <v>CS-SB003-NB-XXL</v>
          </cell>
          <cell r="B649" t="str">
            <v>CS-SB003</v>
          </cell>
        </row>
        <row r="650">
          <cell r="A650" t="str">
            <v>CS-SB005-BK-2XL</v>
          </cell>
          <cell r="B650" t="str">
            <v>CS-SB005</v>
          </cell>
        </row>
        <row r="651">
          <cell r="A651" t="str">
            <v>CS-SB005-BK-L</v>
          </cell>
          <cell r="B651" t="str">
            <v>CS-SB005</v>
          </cell>
        </row>
        <row r="652">
          <cell r="A652" t="str">
            <v>CS-SB005-BK-M</v>
          </cell>
          <cell r="B652" t="str">
            <v>CS-SB005</v>
          </cell>
        </row>
        <row r="653">
          <cell r="A653" t="str">
            <v>CS-SB005-BK-S</v>
          </cell>
          <cell r="B653" t="str">
            <v>CS-SB005</v>
          </cell>
        </row>
        <row r="654">
          <cell r="A654" t="str">
            <v>CS-SB005-BK-XL</v>
          </cell>
          <cell r="B654" t="str">
            <v>CS-SB005</v>
          </cell>
        </row>
        <row r="655">
          <cell r="A655" t="str">
            <v>CS-SB005-BL1-2XL</v>
          </cell>
          <cell r="B655" t="str">
            <v>CS-SB005</v>
          </cell>
        </row>
        <row r="656">
          <cell r="A656" t="str">
            <v>CS-SB005-BL1-L</v>
          </cell>
          <cell r="B656" t="str">
            <v>CS-SB005</v>
          </cell>
        </row>
        <row r="657">
          <cell r="A657" t="str">
            <v>CS-SB005-BL1-M</v>
          </cell>
          <cell r="B657" t="str">
            <v>CS-SB005</v>
          </cell>
        </row>
        <row r="658">
          <cell r="A658" t="str">
            <v>CS-SB005-BL1-S</v>
          </cell>
          <cell r="B658" t="str">
            <v>CS-SB005</v>
          </cell>
        </row>
        <row r="659">
          <cell r="A659" t="str">
            <v>CS-SB005-BL1-XL</v>
          </cell>
          <cell r="B659" t="str">
            <v>CS-SB005</v>
          </cell>
        </row>
        <row r="660">
          <cell r="A660" t="str">
            <v>CS-SB005-BL2-2XL</v>
          </cell>
          <cell r="B660" t="str">
            <v>CS-SB005</v>
          </cell>
        </row>
        <row r="661">
          <cell r="A661" t="str">
            <v>CS-SB005-BL2-L</v>
          </cell>
          <cell r="B661" t="str">
            <v>CS-SB005</v>
          </cell>
        </row>
        <row r="662">
          <cell r="A662" t="str">
            <v>CS-SB005-BL2-M</v>
          </cell>
          <cell r="B662" t="str">
            <v>CS-SB005</v>
          </cell>
        </row>
        <row r="663">
          <cell r="A663" t="str">
            <v>CS-SB005-BL2-S</v>
          </cell>
          <cell r="B663" t="str">
            <v>CS-SB005</v>
          </cell>
        </row>
        <row r="664">
          <cell r="A664" t="str">
            <v>CS-SB005-BL2-XL</v>
          </cell>
          <cell r="B664" t="str">
            <v>CS-SB005</v>
          </cell>
        </row>
        <row r="665">
          <cell r="A665" t="str">
            <v>CS-SB005-GN-2XL</v>
          </cell>
          <cell r="B665" t="str">
            <v>CS-SB005</v>
          </cell>
        </row>
        <row r="666">
          <cell r="A666" t="str">
            <v>CS-SB005-GN-L</v>
          </cell>
          <cell r="B666" t="str">
            <v>CS-SB005</v>
          </cell>
        </row>
        <row r="667">
          <cell r="A667" t="str">
            <v>CS-SB005-GN-M</v>
          </cell>
          <cell r="B667" t="str">
            <v>CS-SB005</v>
          </cell>
        </row>
        <row r="668">
          <cell r="A668" t="str">
            <v>CS-SB005-GN-S</v>
          </cell>
          <cell r="B668" t="str">
            <v>CS-SB005</v>
          </cell>
        </row>
        <row r="669">
          <cell r="A669" t="str">
            <v>CS-SB005-GN-XL</v>
          </cell>
          <cell r="B669" t="str">
            <v>CS-SB005</v>
          </cell>
        </row>
        <row r="670">
          <cell r="A670" t="str">
            <v>CS-SB005-RD1-2XL</v>
          </cell>
          <cell r="B670" t="str">
            <v>CS-SB005</v>
          </cell>
        </row>
        <row r="671">
          <cell r="A671" t="str">
            <v>CS-SB005-RD1-L</v>
          </cell>
          <cell r="B671" t="str">
            <v>CS-SB005</v>
          </cell>
        </row>
        <row r="672">
          <cell r="A672" t="str">
            <v>CS-SB005-RD1-M</v>
          </cell>
          <cell r="B672" t="str">
            <v>CS-SB005</v>
          </cell>
        </row>
        <row r="673">
          <cell r="A673" t="str">
            <v>CS-SB005-RD1-S</v>
          </cell>
          <cell r="B673" t="str">
            <v>CS-SB005</v>
          </cell>
        </row>
        <row r="674">
          <cell r="A674" t="str">
            <v>CS-SB005-RD1-XL</v>
          </cell>
          <cell r="B674" t="str">
            <v>CS-SB005</v>
          </cell>
        </row>
        <row r="675">
          <cell r="A675" t="str">
            <v>CS-SB005-RD-2XL</v>
          </cell>
          <cell r="B675" t="str">
            <v>CS-SB005</v>
          </cell>
        </row>
        <row r="676">
          <cell r="A676" t="str">
            <v>CS-SB005-RD-L</v>
          </cell>
          <cell r="B676" t="str">
            <v>CS-SB005</v>
          </cell>
        </row>
        <row r="677">
          <cell r="A677" t="str">
            <v>CS-SB005-RD-M</v>
          </cell>
          <cell r="B677" t="str">
            <v>CS-SB005</v>
          </cell>
        </row>
        <row r="678">
          <cell r="A678" t="str">
            <v>CS-SB005-RD-S</v>
          </cell>
          <cell r="B678" t="str">
            <v>CS-SB005</v>
          </cell>
        </row>
        <row r="679">
          <cell r="A679" t="str">
            <v>CS-SB005-RD-XL</v>
          </cell>
          <cell r="B679" t="str">
            <v>CS-SB005</v>
          </cell>
        </row>
        <row r="680">
          <cell r="A680" t="str">
            <v>CS-SB005-YL-2XL</v>
          </cell>
          <cell r="B680" t="str">
            <v>CS-SB005</v>
          </cell>
        </row>
        <row r="681">
          <cell r="A681" t="str">
            <v>CS-SB005-YL-L</v>
          </cell>
          <cell r="B681" t="str">
            <v>CS-SB005</v>
          </cell>
        </row>
        <row r="682">
          <cell r="A682" t="str">
            <v>CS-SB005-YL-M</v>
          </cell>
          <cell r="B682" t="str">
            <v>CS-SB005</v>
          </cell>
        </row>
        <row r="683">
          <cell r="A683" t="str">
            <v>CS-SB005-YL-S</v>
          </cell>
          <cell r="B683" t="str">
            <v>CS-SB005</v>
          </cell>
        </row>
        <row r="684">
          <cell r="A684" t="str">
            <v>CS-SB005-YL-XL</v>
          </cell>
          <cell r="B684" t="str">
            <v>CS-SB005</v>
          </cell>
        </row>
        <row r="685">
          <cell r="A685" t="str">
            <v>CS-SB006-BK-2XL</v>
          </cell>
          <cell r="B685" t="str">
            <v>CS-SB006</v>
          </cell>
        </row>
        <row r="686">
          <cell r="A686" t="str">
            <v>CS-SB006-BK-L</v>
          </cell>
          <cell r="B686" t="str">
            <v>CS-SB006</v>
          </cell>
        </row>
        <row r="687">
          <cell r="A687" t="str">
            <v>CS-SB006-BK-M</v>
          </cell>
          <cell r="B687" t="str">
            <v>CS-SB006</v>
          </cell>
        </row>
        <row r="688">
          <cell r="A688" t="str">
            <v>CS-SB006-BK-S</v>
          </cell>
          <cell r="B688" t="str">
            <v>CS-SB006</v>
          </cell>
        </row>
        <row r="689">
          <cell r="A689" t="str">
            <v>CS-SB006-BK-XL</v>
          </cell>
          <cell r="B689" t="str">
            <v>CS-SB006</v>
          </cell>
        </row>
        <row r="690">
          <cell r="A690" t="str">
            <v>CS-SB006-BL2-2XL</v>
          </cell>
          <cell r="B690" t="str">
            <v>CS-SB006</v>
          </cell>
        </row>
        <row r="691">
          <cell r="A691" t="str">
            <v>CS-SB006-BL2-L</v>
          </cell>
          <cell r="B691" t="str">
            <v>CS-SB006</v>
          </cell>
        </row>
        <row r="692">
          <cell r="A692" t="str">
            <v>CS-SB006-BL2-M</v>
          </cell>
          <cell r="B692" t="str">
            <v>CS-SB006</v>
          </cell>
        </row>
        <row r="693">
          <cell r="A693" t="str">
            <v>CS-SB006-BL2-S</v>
          </cell>
          <cell r="B693" t="str">
            <v>CS-SB006</v>
          </cell>
        </row>
        <row r="694">
          <cell r="A694" t="str">
            <v>CS-SB006-BL2-XL</v>
          </cell>
          <cell r="B694" t="str">
            <v>CS-SB006</v>
          </cell>
        </row>
        <row r="695">
          <cell r="A695" t="str">
            <v>CS-SB006-BL-2XL</v>
          </cell>
          <cell r="B695" t="str">
            <v>CS-SB006</v>
          </cell>
        </row>
        <row r="696">
          <cell r="A696" t="str">
            <v>CS-SB006-BL-L</v>
          </cell>
          <cell r="B696" t="str">
            <v>CS-SB006</v>
          </cell>
        </row>
        <row r="697">
          <cell r="A697" t="str">
            <v>CS-SB006-BL-M</v>
          </cell>
          <cell r="B697" t="str">
            <v>CS-SB006</v>
          </cell>
        </row>
        <row r="698">
          <cell r="A698" t="str">
            <v>CS-SB006-BL-S</v>
          </cell>
          <cell r="B698" t="str">
            <v>CS-SB006</v>
          </cell>
        </row>
        <row r="699">
          <cell r="A699" t="str">
            <v>CS-SB006-BL-XL</v>
          </cell>
          <cell r="B699" t="str">
            <v>CS-SB006</v>
          </cell>
        </row>
        <row r="700">
          <cell r="A700" t="str">
            <v>CS-SB006-CF-2XL</v>
          </cell>
          <cell r="B700" t="str">
            <v>CS-SB006</v>
          </cell>
        </row>
        <row r="701">
          <cell r="A701" t="str">
            <v>CS-SB006-CF-L</v>
          </cell>
          <cell r="B701" t="str">
            <v>CS-SB006</v>
          </cell>
        </row>
        <row r="702">
          <cell r="A702" t="str">
            <v>CS-SB006-CF-M</v>
          </cell>
          <cell r="B702" t="str">
            <v>CS-SB006</v>
          </cell>
        </row>
        <row r="703">
          <cell r="A703" t="str">
            <v>CS-SB006-CF-S</v>
          </cell>
          <cell r="B703" t="str">
            <v>CS-SB006</v>
          </cell>
        </row>
        <row r="704">
          <cell r="A704" t="str">
            <v>CS-SB006-CF-XL</v>
          </cell>
          <cell r="B704" t="str">
            <v>CS-SB006</v>
          </cell>
        </row>
        <row r="705">
          <cell r="A705" t="str">
            <v>CS-SB006-GN-2XL</v>
          </cell>
          <cell r="B705" t="str">
            <v>CS-SB006</v>
          </cell>
        </row>
        <row r="706">
          <cell r="A706" t="str">
            <v>CS-SB006-GN-L</v>
          </cell>
          <cell r="B706" t="str">
            <v>CS-SB006</v>
          </cell>
        </row>
        <row r="707">
          <cell r="A707" t="str">
            <v>CS-SB006-GN-M</v>
          </cell>
          <cell r="B707" t="str">
            <v>CS-SB006</v>
          </cell>
        </row>
        <row r="708">
          <cell r="A708" t="str">
            <v>CS-SB006-GN-S</v>
          </cell>
          <cell r="B708" t="str">
            <v>CS-SB006</v>
          </cell>
        </row>
        <row r="709">
          <cell r="A709" t="str">
            <v>CS-SB006-GN-XL</v>
          </cell>
          <cell r="B709" t="str">
            <v>CS-SB006</v>
          </cell>
        </row>
        <row r="710">
          <cell r="A710" t="str">
            <v>CS-SB006-RD1-2XL</v>
          </cell>
          <cell r="B710" t="str">
            <v>CS-SB006</v>
          </cell>
        </row>
        <row r="711">
          <cell r="A711" t="str">
            <v>CS-SB006-RD1-L</v>
          </cell>
          <cell r="B711" t="str">
            <v>CS-SB006</v>
          </cell>
        </row>
        <row r="712">
          <cell r="A712" t="str">
            <v>CS-SB006-RD1-M</v>
          </cell>
          <cell r="B712" t="str">
            <v>CS-SB006</v>
          </cell>
        </row>
        <row r="713">
          <cell r="A713" t="str">
            <v>CS-SB006-RD1-S</v>
          </cell>
          <cell r="B713" t="str">
            <v>CS-SB006</v>
          </cell>
        </row>
        <row r="714">
          <cell r="A714" t="str">
            <v>CS-SB006-RD1-XL</v>
          </cell>
          <cell r="B714" t="str">
            <v>CS-SB006</v>
          </cell>
        </row>
        <row r="715">
          <cell r="A715" t="str">
            <v>CS-SB006-RD2-2XL</v>
          </cell>
          <cell r="B715" t="str">
            <v>CS-SB006</v>
          </cell>
        </row>
        <row r="716">
          <cell r="A716" t="str">
            <v>CS-SB006-RD2-L</v>
          </cell>
          <cell r="B716" t="str">
            <v>CS-SB006</v>
          </cell>
        </row>
        <row r="717">
          <cell r="A717" t="str">
            <v>CS-SB006-RD2-M</v>
          </cell>
          <cell r="B717" t="str">
            <v>CS-SB006</v>
          </cell>
        </row>
        <row r="718">
          <cell r="A718" t="str">
            <v>CS-SB006-RD2-S</v>
          </cell>
          <cell r="B718" t="str">
            <v>CS-SB006</v>
          </cell>
        </row>
        <row r="719">
          <cell r="A719" t="str">
            <v>CS-SB006-RD2-XL</v>
          </cell>
          <cell r="B719" t="str">
            <v>CS-SB006</v>
          </cell>
        </row>
        <row r="720">
          <cell r="A720" t="str">
            <v>CS-SB007-BL-L</v>
          </cell>
          <cell r="B720" t="str">
            <v>CS-SB007</v>
          </cell>
        </row>
        <row r="721">
          <cell r="A721" t="str">
            <v>CS-SB007-BL-M</v>
          </cell>
          <cell r="B721" t="str">
            <v>CS-SB007</v>
          </cell>
        </row>
        <row r="722">
          <cell r="A722" t="str">
            <v>CS-SB007-BL-S</v>
          </cell>
          <cell r="B722" t="str">
            <v>CS-SB007</v>
          </cell>
        </row>
        <row r="723">
          <cell r="A723" t="str">
            <v>CS-SB007-BL-XL</v>
          </cell>
          <cell r="B723" t="str">
            <v>CS-SB007</v>
          </cell>
        </row>
        <row r="724">
          <cell r="A724" t="str">
            <v>CS-SB007-BL-XXL</v>
          </cell>
          <cell r="B724" t="str">
            <v>CS-SB007</v>
          </cell>
        </row>
        <row r="725">
          <cell r="A725" t="str">
            <v>CS-SB007-GR-L</v>
          </cell>
          <cell r="B725" t="str">
            <v>CS-SB007</v>
          </cell>
        </row>
        <row r="726">
          <cell r="A726" t="str">
            <v>CS-SB007-GR-M</v>
          </cell>
          <cell r="B726" t="str">
            <v>CS-SB007</v>
          </cell>
        </row>
        <row r="727">
          <cell r="A727" t="str">
            <v>CS-SB007-GR-S</v>
          </cell>
          <cell r="B727" t="str">
            <v>CS-SB007</v>
          </cell>
        </row>
        <row r="728">
          <cell r="A728" t="str">
            <v>CS-SB007-GR-XL</v>
          </cell>
          <cell r="B728" t="str">
            <v>CS-SB007</v>
          </cell>
        </row>
        <row r="729">
          <cell r="A729" t="str">
            <v>CS-SB007-GR-XXL</v>
          </cell>
          <cell r="B729" t="str">
            <v>CS-SB007</v>
          </cell>
        </row>
        <row r="730">
          <cell r="A730" t="str">
            <v>CS-SB007-LB-L</v>
          </cell>
          <cell r="B730" t="str">
            <v>CS-SB007</v>
          </cell>
        </row>
        <row r="731">
          <cell r="A731" t="str">
            <v>CS-SB007-LB-M</v>
          </cell>
          <cell r="B731" t="str">
            <v>CS-SB007</v>
          </cell>
        </row>
        <row r="732">
          <cell r="A732" t="str">
            <v>CS-SB007-LB-S</v>
          </cell>
          <cell r="B732" t="str">
            <v>CS-SB007</v>
          </cell>
        </row>
        <row r="733">
          <cell r="A733" t="str">
            <v>CS-SB007-LB-XL</v>
          </cell>
          <cell r="B733" t="str">
            <v>CS-SB007</v>
          </cell>
        </row>
        <row r="734">
          <cell r="A734" t="str">
            <v>CS-SB007-LB-XXL</v>
          </cell>
          <cell r="B734" t="str">
            <v>CS-SB007</v>
          </cell>
        </row>
        <row r="735">
          <cell r="A735" t="str">
            <v>CS-SB007-LG-L</v>
          </cell>
          <cell r="B735" t="str">
            <v>CS-SB007</v>
          </cell>
        </row>
        <row r="736">
          <cell r="A736" t="str">
            <v>CS-SB007-LG-M</v>
          </cell>
          <cell r="B736" t="str">
            <v>CS-SB007</v>
          </cell>
        </row>
        <row r="737">
          <cell r="A737" t="str">
            <v>CS-SB007-LG-S</v>
          </cell>
          <cell r="B737" t="str">
            <v>CS-SB007</v>
          </cell>
        </row>
        <row r="738">
          <cell r="A738" t="str">
            <v>CS-SB007-LG-XL</v>
          </cell>
          <cell r="B738" t="str">
            <v>CS-SB007</v>
          </cell>
        </row>
        <row r="739">
          <cell r="A739" t="str">
            <v>CS-SB007-LG-XXL</v>
          </cell>
          <cell r="B739" t="str">
            <v>CS-SB007</v>
          </cell>
        </row>
        <row r="740">
          <cell r="A740" t="str">
            <v>CS-SB007-LP-L</v>
          </cell>
          <cell r="B740" t="str">
            <v>CS-SB007</v>
          </cell>
        </row>
        <row r="741">
          <cell r="A741" t="str">
            <v>CS-SB007-LP-M</v>
          </cell>
          <cell r="B741" t="str">
            <v>CS-SB007</v>
          </cell>
        </row>
        <row r="742">
          <cell r="A742" t="str">
            <v>CS-SB007-LP-S</v>
          </cell>
          <cell r="B742" t="str">
            <v>CS-SB007</v>
          </cell>
        </row>
        <row r="743">
          <cell r="A743" t="str">
            <v>CS-SB007-LP-XL</v>
          </cell>
          <cell r="B743" t="str">
            <v>CS-SB007</v>
          </cell>
        </row>
        <row r="744">
          <cell r="A744" t="str">
            <v>CS-SB007-LP-XXL</v>
          </cell>
          <cell r="B744" t="str">
            <v>CS-SB007</v>
          </cell>
        </row>
        <row r="745">
          <cell r="A745" t="str">
            <v>CS-SB007-PP-L</v>
          </cell>
          <cell r="B745" t="str">
            <v>CS-SB007</v>
          </cell>
        </row>
        <row r="746">
          <cell r="A746" t="str">
            <v>CS-SB007-PP-M</v>
          </cell>
          <cell r="B746" t="str">
            <v>CS-SB007</v>
          </cell>
        </row>
        <row r="747">
          <cell r="A747" t="str">
            <v>CS-SB007-PP-S</v>
          </cell>
          <cell r="B747" t="str">
            <v>CS-SB007</v>
          </cell>
        </row>
        <row r="748">
          <cell r="A748" t="str">
            <v>CS-SB007-PP-XL</v>
          </cell>
          <cell r="B748" t="str">
            <v>CS-SB007</v>
          </cell>
        </row>
        <row r="749">
          <cell r="A749" t="str">
            <v>CS-SB007-PP-XXL</v>
          </cell>
          <cell r="B749" t="str">
            <v>CS-SB007</v>
          </cell>
        </row>
        <row r="750">
          <cell r="A750" t="str">
            <v>CS-SB008-WR-L</v>
          </cell>
          <cell r="B750" t="str">
            <v>CS-SB008</v>
          </cell>
        </row>
        <row r="751">
          <cell r="A751" t="str">
            <v>CS-SB008-WR-M</v>
          </cell>
          <cell r="B751" t="str">
            <v>CS-SB008</v>
          </cell>
        </row>
        <row r="752">
          <cell r="A752" t="str">
            <v>CS-SB008-WR-S</v>
          </cell>
          <cell r="B752" t="str">
            <v>CS-SB008</v>
          </cell>
        </row>
        <row r="753">
          <cell r="A753" t="str">
            <v>CS-SB008-WR-XL</v>
          </cell>
          <cell r="B753" t="str">
            <v>CS-SB008</v>
          </cell>
        </row>
        <row r="754">
          <cell r="A754" t="str">
            <v>CS-SB008-WR-XXL</v>
          </cell>
          <cell r="B754" t="str">
            <v>CS-SB008</v>
          </cell>
        </row>
        <row r="755">
          <cell r="A755" t="str">
            <v>CS-SB008-ZL-L</v>
          </cell>
          <cell r="B755" t="str">
            <v>CS-SB008</v>
          </cell>
        </row>
        <row r="756">
          <cell r="A756" t="str">
            <v>CS-SB008-ZL-M</v>
          </cell>
          <cell r="B756" t="str">
            <v>CS-SB008</v>
          </cell>
        </row>
        <row r="757">
          <cell r="A757" t="str">
            <v>CS-SB008-ZL-S</v>
          </cell>
          <cell r="B757" t="str">
            <v>CS-SB008</v>
          </cell>
        </row>
        <row r="758">
          <cell r="A758" t="str">
            <v>CS-SB008-ZL-XL</v>
          </cell>
          <cell r="B758" t="str">
            <v>CS-SB008</v>
          </cell>
        </row>
        <row r="759">
          <cell r="A759" t="str">
            <v>CS-SB008-ZL-XXL</v>
          </cell>
          <cell r="B759" t="str">
            <v>CS-SB008</v>
          </cell>
        </row>
        <row r="760">
          <cell r="A760" t="str">
            <v>CS-SB009-BK-L</v>
          </cell>
          <cell r="B760" t="str">
            <v>CS-SB009</v>
          </cell>
        </row>
        <row r="761">
          <cell r="A761" t="str">
            <v>CS-SB009-BK-M</v>
          </cell>
          <cell r="B761" t="str">
            <v>CS-SB009</v>
          </cell>
        </row>
        <row r="762">
          <cell r="A762" t="str">
            <v>CS-SB009-BK-S</v>
          </cell>
          <cell r="B762" t="str">
            <v>CS-SB009</v>
          </cell>
        </row>
        <row r="763">
          <cell r="A763" t="str">
            <v>CS-SB009-BK-XL</v>
          </cell>
          <cell r="B763" t="str">
            <v>CS-SB009</v>
          </cell>
        </row>
        <row r="764">
          <cell r="A764" t="str">
            <v>CS-SB009-BK-XXL</v>
          </cell>
          <cell r="B764" t="str">
            <v>CS-SB009</v>
          </cell>
        </row>
        <row r="765">
          <cell r="A765" t="str">
            <v>CS-SB009-BL1-S</v>
          </cell>
          <cell r="B765" t="str">
            <v>CS-SB009</v>
          </cell>
        </row>
        <row r="766">
          <cell r="A766" t="str">
            <v>CS-SB009-BL2-M</v>
          </cell>
          <cell r="B766" t="str">
            <v>CS-SB009</v>
          </cell>
        </row>
        <row r="767">
          <cell r="A767" t="str">
            <v>CS-SB009-BL3-L</v>
          </cell>
          <cell r="B767" t="str">
            <v>CS-SB009</v>
          </cell>
        </row>
        <row r="768">
          <cell r="A768" t="str">
            <v>CS-SB009-BL4-XL</v>
          </cell>
          <cell r="B768" t="str">
            <v>CS-SB009</v>
          </cell>
        </row>
        <row r="769">
          <cell r="A769" t="str">
            <v>CS-SB009-BL5-XXL</v>
          </cell>
          <cell r="B769" t="str">
            <v>CS-SB009</v>
          </cell>
        </row>
        <row r="770">
          <cell r="A770" t="str">
            <v>CS-SB009-BL-L</v>
          </cell>
          <cell r="B770" t="str">
            <v>CS-SB009</v>
          </cell>
        </row>
        <row r="771">
          <cell r="A771" t="str">
            <v>CS-SB009-BL-M</v>
          </cell>
          <cell r="B771" t="str">
            <v>CS-SB009</v>
          </cell>
        </row>
        <row r="772">
          <cell r="A772" t="str">
            <v>CS-SB009-BL-S</v>
          </cell>
          <cell r="B772" t="str">
            <v>CS-SB009</v>
          </cell>
        </row>
        <row r="773">
          <cell r="A773" t="str">
            <v>CS-SB009-BL-XL</v>
          </cell>
          <cell r="B773" t="str">
            <v>CS-SB009</v>
          </cell>
        </row>
        <row r="774">
          <cell r="A774" t="str">
            <v>CS-SB009-BL-XXL</v>
          </cell>
          <cell r="B774" t="str">
            <v>CS-SB009</v>
          </cell>
        </row>
        <row r="775">
          <cell r="A775" t="str">
            <v>CS-SB009-CF-L</v>
          </cell>
          <cell r="B775" t="str">
            <v>CS-SB009</v>
          </cell>
        </row>
        <row r="776">
          <cell r="A776" t="str">
            <v>CS-SB009-CF-M</v>
          </cell>
          <cell r="B776" t="str">
            <v>CS-SB009</v>
          </cell>
        </row>
        <row r="777">
          <cell r="A777" t="str">
            <v>CS-SB009-CF-S</v>
          </cell>
          <cell r="B777" t="str">
            <v>CS-SB009</v>
          </cell>
        </row>
        <row r="778">
          <cell r="A778" t="str">
            <v>CS-SB009-CF-XL</v>
          </cell>
          <cell r="B778" t="str">
            <v>CS-SB009</v>
          </cell>
        </row>
        <row r="779">
          <cell r="A779" t="str">
            <v>CS-SB009-CF-XXL</v>
          </cell>
          <cell r="B779" t="str">
            <v>CS-SB009</v>
          </cell>
        </row>
        <row r="780">
          <cell r="A780" t="str">
            <v>CS-SB009-GN-L</v>
          </cell>
          <cell r="B780" t="str">
            <v>CS-SB009</v>
          </cell>
        </row>
        <row r="781">
          <cell r="A781" t="str">
            <v>CS-SB009-GN-M</v>
          </cell>
          <cell r="B781" t="str">
            <v>CS-SB009</v>
          </cell>
        </row>
        <row r="782">
          <cell r="A782" t="str">
            <v>CS-SB009-GN-S</v>
          </cell>
          <cell r="B782" t="str">
            <v>CS-SB009</v>
          </cell>
        </row>
        <row r="783">
          <cell r="A783" t="str">
            <v>CS-SB009-GN-XL</v>
          </cell>
          <cell r="B783" t="str">
            <v>CS-SB009</v>
          </cell>
        </row>
        <row r="784">
          <cell r="A784" t="str">
            <v>CS-SB009-GN-XXL</v>
          </cell>
          <cell r="B784" t="str">
            <v>CS-SB009</v>
          </cell>
        </row>
        <row r="785">
          <cell r="A785" t="str">
            <v>CS-SB009-LB1-L</v>
          </cell>
          <cell r="B785" t="str">
            <v>CS-SB009</v>
          </cell>
        </row>
        <row r="786">
          <cell r="A786" t="str">
            <v>CS-SB009-LB1-M</v>
          </cell>
          <cell r="B786" t="str">
            <v>CS-SB009</v>
          </cell>
        </row>
        <row r="787">
          <cell r="A787" t="str">
            <v>CS-SB009-LB1-S</v>
          </cell>
          <cell r="B787" t="str">
            <v>CS-SB009</v>
          </cell>
        </row>
        <row r="788">
          <cell r="A788" t="str">
            <v>CS-SB009-LB1-XL</v>
          </cell>
          <cell r="B788" t="str">
            <v>CS-SB009</v>
          </cell>
        </row>
        <row r="789">
          <cell r="A789" t="str">
            <v>CS-SB009-LB1-XXL</v>
          </cell>
          <cell r="B789" t="str">
            <v>CS-SB009</v>
          </cell>
        </row>
        <row r="790">
          <cell r="A790" t="str">
            <v>CS-SB009-LB-L</v>
          </cell>
          <cell r="B790" t="str">
            <v>CS-SB009</v>
          </cell>
        </row>
        <row r="791">
          <cell r="A791" t="str">
            <v>CS-SB009-LB-M</v>
          </cell>
          <cell r="B791" t="str">
            <v>CS-SB009</v>
          </cell>
        </row>
        <row r="792">
          <cell r="A792" t="str">
            <v>CS-SB009-LB-S</v>
          </cell>
          <cell r="B792" t="str">
            <v>CS-SB009</v>
          </cell>
        </row>
        <row r="793">
          <cell r="A793" t="str">
            <v>CS-SB009-LB-XL</v>
          </cell>
          <cell r="B793" t="str">
            <v>CS-SB009</v>
          </cell>
        </row>
        <row r="794">
          <cell r="A794" t="str">
            <v>CS-SB009-LB-XXL</v>
          </cell>
          <cell r="B794" t="str">
            <v>CS-SB009</v>
          </cell>
        </row>
        <row r="795">
          <cell r="A795" t="str">
            <v>CS-SB009-RD-L</v>
          </cell>
          <cell r="B795" t="str">
            <v>CS-SB009</v>
          </cell>
        </row>
        <row r="796">
          <cell r="A796" t="str">
            <v>CS-SB009-RD-M</v>
          </cell>
          <cell r="B796" t="str">
            <v>CS-SB009</v>
          </cell>
        </row>
        <row r="797">
          <cell r="A797" t="str">
            <v>CS-SB009-RDNY-L</v>
          </cell>
          <cell r="B797" t="str">
            <v>CS-SB009</v>
          </cell>
        </row>
        <row r="798">
          <cell r="A798" t="str">
            <v>CS-SB009-RDNY-M</v>
          </cell>
          <cell r="B798" t="str">
            <v>CS-SB009</v>
          </cell>
        </row>
        <row r="799">
          <cell r="A799" t="str">
            <v>CS-SB009-RDNY-S</v>
          </cell>
          <cell r="B799" t="str">
            <v>CS-SB009</v>
          </cell>
        </row>
        <row r="800">
          <cell r="A800" t="str">
            <v>CS-SB009-RDNY-XL</v>
          </cell>
          <cell r="B800" t="str">
            <v>CS-SB009</v>
          </cell>
        </row>
        <row r="801">
          <cell r="A801" t="str">
            <v>CS-SB009-RDNY-XXL</v>
          </cell>
          <cell r="B801" t="str">
            <v>CS-SB009</v>
          </cell>
        </row>
        <row r="802">
          <cell r="A802" t="str">
            <v>CS-SB009-RD-S</v>
          </cell>
          <cell r="B802" t="str">
            <v>CS-SB009</v>
          </cell>
        </row>
        <row r="803">
          <cell r="A803" t="str">
            <v>CS-SB009-RD-XL</v>
          </cell>
          <cell r="B803" t="str">
            <v>CS-SB009</v>
          </cell>
        </row>
        <row r="804">
          <cell r="A804" t="str">
            <v>CS-SB009-RD-XXL</v>
          </cell>
          <cell r="B804" t="str">
            <v>CS-SB009</v>
          </cell>
        </row>
        <row r="805">
          <cell r="A805" t="str">
            <v>CS-SB009-YL-L</v>
          </cell>
          <cell r="B805" t="str">
            <v>CS-SB009</v>
          </cell>
        </row>
        <row r="806">
          <cell r="A806" t="str">
            <v>CS-SB009-YL-M</v>
          </cell>
          <cell r="B806" t="str">
            <v>CS-SB009</v>
          </cell>
        </row>
        <row r="807">
          <cell r="A807" t="str">
            <v>CS-SB009-YL-S</v>
          </cell>
          <cell r="B807" t="str">
            <v>CS-SB009</v>
          </cell>
        </row>
        <row r="808">
          <cell r="A808" t="str">
            <v>CS-SB009-YL-XL</v>
          </cell>
          <cell r="B808" t="str">
            <v>CS-SB009</v>
          </cell>
        </row>
        <row r="809">
          <cell r="A809" t="str">
            <v>CS-SB009-YL-XXL</v>
          </cell>
          <cell r="B809" t="str">
            <v>CS-SB009</v>
          </cell>
        </row>
        <row r="810">
          <cell r="A810" t="str">
            <v>CS-SB010-WT-1</v>
          </cell>
          <cell r="B810" t="str">
            <v>CS-SB010</v>
          </cell>
        </row>
        <row r="811">
          <cell r="A811" t="str">
            <v>CS-SB010-WT-2</v>
          </cell>
          <cell r="B811" t="str">
            <v>CS-SB010</v>
          </cell>
        </row>
        <row r="812">
          <cell r="A812" t="str">
            <v>CS-SB010-WT-3</v>
          </cell>
          <cell r="B812" t="str">
            <v>CS-SB010</v>
          </cell>
        </row>
        <row r="813">
          <cell r="A813" t="str">
            <v>CS-SB010-WT-4</v>
          </cell>
          <cell r="B813" t="str">
            <v>CS-SB010</v>
          </cell>
        </row>
        <row r="814">
          <cell r="A814" t="str">
            <v>CS-SB010-WT-5</v>
          </cell>
          <cell r="B814" t="str">
            <v>CS-SB010</v>
          </cell>
        </row>
        <row r="815">
          <cell r="A815" t="str">
            <v>CS-SB010-WT-6</v>
          </cell>
          <cell r="B815" t="str">
            <v>CS-SB010</v>
          </cell>
        </row>
        <row r="816">
          <cell r="A816" t="str">
            <v>CS-SB010-WT-7</v>
          </cell>
          <cell r="B816" t="str">
            <v>CS-SB010</v>
          </cell>
        </row>
        <row r="817">
          <cell r="A817" t="str">
            <v>CS-SB010-WT-8</v>
          </cell>
          <cell r="B817" t="str">
            <v>CS-SB010</v>
          </cell>
        </row>
        <row r="818">
          <cell r="A818" t="str">
            <v>CS-SB010-WT-9</v>
          </cell>
          <cell r="B818" t="str">
            <v>CS-SB010</v>
          </cell>
        </row>
        <row r="819">
          <cell r="A819" t="str">
            <v>CS-SB172-BK-L</v>
          </cell>
          <cell r="B819" t="str">
            <v>CS-SB172</v>
          </cell>
        </row>
        <row r="820">
          <cell r="A820" t="str">
            <v>CS-SB172-BK-M</v>
          </cell>
          <cell r="B820" t="str">
            <v>CS-SB172</v>
          </cell>
        </row>
        <row r="821">
          <cell r="A821" t="str">
            <v>CS-SB172-BK-S</v>
          </cell>
          <cell r="B821" t="str">
            <v>CS-SB172</v>
          </cell>
        </row>
        <row r="822">
          <cell r="A822" t="str">
            <v>CS-SB172-BK-XL</v>
          </cell>
          <cell r="B822" t="str">
            <v>CS-SB172</v>
          </cell>
        </row>
        <row r="823">
          <cell r="A823" t="str">
            <v>CS-SB172-BK-XXL</v>
          </cell>
          <cell r="B823" t="str">
            <v>CS-SB172</v>
          </cell>
        </row>
        <row r="824">
          <cell r="A824" t="str">
            <v>CS-SB172-BL-L</v>
          </cell>
          <cell r="B824" t="str">
            <v>CS-SB172</v>
          </cell>
        </row>
        <row r="825">
          <cell r="A825" t="str">
            <v>CS-SB172-BL-M</v>
          </cell>
          <cell r="B825" t="str">
            <v>CS-SB172</v>
          </cell>
        </row>
        <row r="826">
          <cell r="A826" t="str">
            <v>CS-SB172-BL-S</v>
          </cell>
          <cell r="B826" t="str">
            <v>CS-SB172</v>
          </cell>
        </row>
        <row r="827">
          <cell r="A827" t="str">
            <v>CS-SB172-BL-XL</v>
          </cell>
          <cell r="B827" t="str">
            <v>CS-SB172</v>
          </cell>
        </row>
        <row r="828">
          <cell r="A828" t="str">
            <v>CS-SB172-BL-XXL</v>
          </cell>
          <cell r="B828" t="str">
            <v>CS-SB172</v>
          </cell>
        </row>
        <row r="829">
          <cell r="A829" t="str">
            <v>CS-SB172-GR-L</v>
          </cell>
          <cell r="B829" t="str">
            <v>CS-SB172</v>
          </cell>
        </row>
        <row r="830">
          <cell r="A830" t="str">
            <v>CS-SB172-GR-M</v>
          </cell>
          <cell r="B830" t="str">
            <v>CS-SB172</v>
          </cell>
        </row>
        <row r="831">
          <cell r="A831" t="str">
            <v>CS-SB172-GR-S</v>
          </cell>
          <cell r="B831" t="str">
            <v>CS-SB172</v>
          </cell>
        </row>
        <row r="832">
          <cell r="A832" t="str">
            <v>CS-SB172-GR-XL</v>
          </cell>
          <cell r="B832" t="str">
            <v>CS-SB172</v>
          </cell>
        </row>
        <row r="833">
          <cell r="A833" t="str">
            <v>CS-SB172-GR-XXL</v>
          </cell>
          <cell r="B833" t="str">
            <v>CS-SB172</v>
          </cell>
        </row>
        <row r="834">
          <cell r="A834" t="str">
            <v>CS-SB172-NY-L</v>
          </cell>
          <cell r="B834" t="str">
            <v>CS-SB172</v>
          </cell>
        </row>
        <row r="835">
          <cell r="A835" t="str">
            <v>CS-SB172-NY-M</v>
          </cell>
          <cell r="B835" t="str">
            <v>CS-SB172</v>
          </cell>
        </row>
        <row r="836">
          <cell r="A836" t="str">
            <v>CS-SB172-NY-S</v>
          </cell>
          <cell r="B836" t="str">
            <v>CS-SB172</v>
          </cell>
        </row>
        <row r="837">
          <cell r="A837" t="str">
            <v>CS-SB172-NY-XL</v>
          </cell>
          <cell r="B837" t="str">
            <v>CS-SB172</v>
          </cell>
        </row>
        <row r="838">
          <cell r="A838" t="str">
            <v>CS-SB172-NY-XXL</v>
          </cell>
          <cell r="B838" t="str">
            <v>CS-SB172</v>
          </cell>
        </row>
        <row r="839">
          <cell r="A839" t="str">
            <v>CS-SB172-PK-L</v>
          </cell>
          <cell r="B839" t="str">
            <v>CS-SB172</v>
          </cell>
        </row>
        <row r="840">
          <cell r="A840" t="str">
            <v>CS-SB172-PK-M</v>
          </cell>
          <cell r="B840" t="str">
            <v>CS-SB172</v>
          </cell>
        </row>
        <row r="841">
          <cell r="A841" t="str">
            <v>CS-SB172-PK-S</v>
          </cell>
          <cell r="B841" t="str">
            <v>CS-SB172</v>
          </cell>
        </row>
        <row r="842">
          <cell r="A842" t="str">
            <v>CS-SB172-PK-XL</v>
          </cell>
          <cell r="B842" t="str">
            <v>CS-SB172</v>
          </cell>
        </row>
        <row r="843">
          <cell r="A843" t="str">
            <v>CS-SB172-PK-XXL</v>
          </cell>
          <cell r="B843" t="str">
            <v>CS-SB172</v>
          </cell>
        </row>
        <row r="844">
          <cell r="A844" t="str">
            <v>CS-SB172-PP-L</v>
          </cell>
          <cell r="B844" t="str">
            <v>CS-SB172</v>
          </cell>
        </row>
        <row r="845">
          <cell r="A845" t="str">
            <v>CS-SB172-PP-M</v>
          </cell>
          <cell r="B845" t="str">
            <v>CS-SB172</v>
          </cell>
        </row>
        <row r="846">
          <cell r="A846" t="str">
            <v>CS-SB172-PP-S</v>
          </cell>
          <cell r="B846" t="str">
            <v>CS-SB172</v>
          </cell>
        </row>
        <row r="847">
          <cell r="A847" t="str">
            <v>CS-SB172-PP-XL</v>
          </cell>
          <cell r="B847" t="str">
            <v>CS-SB172</v>
          </cell>
        </row>
        <row r="848">
          <cell r="A848" t="str">
            <v>CS-SB172-PP-XXL</v>
          </cell>
          <cell r="B848" t="str">
            <v>CS-SB172</v>
          </cell>
        </row>
        <row r="849">
          <cell r="A849" t="str">
            <v>CS-SB172-WR-L</v>
          </cell>
          <cell r="B849" t="str">
            <v>CS-SB172</v>
          </cell>
        </row>
        <row r="850">
          <cell r="A850" t="str">
            <v>CS-SB172-WR-M</v>
          </cell>
          <cell r="B850" t="str">
            <v>CS-SB172</v>
          </cell>
        </row>
        <row r="851">
          <cell r="A851" t="str">
            <v>CS-SB172-WR-S</v>
          </cell>
          <cell r="B851" t="str">
            <v>CS-SB172</v>
          </cell>
        </row>
        <row r="852">
          <cell r="A852" t="str">
            <v>CS-SB172-WR-XL</v>
          </cell>
          <cell r="B852" t="str">
            <v>CS-SB172</v>
          </cell>
        </row>
        <row r="853">
          <cell r="A853" t="str">
            <v>CS-SB172-WR-XXL</v>
          </cell>
          <cell r="B853" t="str">
            <v>CS-SB172</v>
          </cell>
        </row>
        <row r="854">
          <cell r="A854" t="str">
            <v>CS-SB172-WT1-L</v>
          </cell>
          <cell r="B854" t="str">
            <v>CS-SB172</v>
          </cell>
        </row>
        <row r="855">
          <cell r="A855" t="str">
            <v>CS-SB172-WT1-M</v>
          </cell>
          <cell r="B855" t="str">
            <v>CS-SB172</v>
          </cell>
        </row>
        <row r="856">
          <cell r="A856" t="str">
            <v>CS-SB172-WT1-S</v>
          </cell>
          <cell r="B856" t="str">
            <v>CS-SB172</v>
          </cell>
        </row>
        <row r="857">
          <cell r="A857" t="str">
            <v>CS-SB172-WT1-XL</v>
          </cell>
          <cell r="B857" t="str">
            <v>CS-SB172</v>
          </cell>
        </row>
        <row r="858">
          <cell r="A858" t="str">
            <v>CS-SB172-WT1-XXL</v>
          </cell>
          <cell r="B858" t="str">
            <v>CS-SB172</v>
          </cell>
        </row>
        <row r="859">
          <cell r="A859" t="str">
            <v>CS-SB172-WT2-L</v>
          </cell>
          <cell r="B859" t="str">
            <v>CS-SB172</v>
          </cell>
        </row>
        <row r="860">
          <cell r="A860" t="str">
            <v>CS-SB172-WT2-M</v>
          </cell>
          <cell r="B860" t="str">
            <v>CS-SB172</v>
          </cell>
        </row>
        <row r="861">
          <cell r="A861" t="str">
            <v>CS-SB172-WT2-S</v>
          </cell>
          <cell r="B861" t="str">
            <v>CS-SB172</v>
          </cell>
        </row>
        <row r="862">
          <cell r="A862" t="str">
            <v>CS-SB172-WT2-XL</v>
          </cell>
          <cell r="B862" t="str">
            <v>CS-SB172</v>
          </cell>
        </row>
        <row r="863">
          <cell r="A863" t="str">
            <v>CS-SB172-WT2-XXL</v>
          </cell>
          <cell r="B863" t="str">
            <v>CS-SB172</v>
          </cell>
        </row>
        <row r="864">
          <cell r="A864" t="str">
            <v>CS-SB173-BK-L</v>
          </cell>
          <cell r="B864" t="str">
            <v>CS-SB173</v>
          </cell>
        </row>
        <row r="865">
          <cell r="A865" t="str">
            <v>CS-SB173-BK-M</v>
          </cell>
          <cell r="B865" t="str">
            <v>CS-SB173</v>
          </cell>
        </row>
        <row r="866">
          <cell r="A866" t="str">
            <v>CS-SB173-BK-S</v>
          </cell>
          <cell r="B866" t="str">
            <v>CS-SB173</v>
          </cell>
        </row>
        <row r="867">
          <cell r="A867" t="str">
            <v>CS-SB173-BK-XL</v>
          </cell>
          <cell r="B867" t="str">
            <v>CS-SB173</v>
          </cell>
        </row>
        <row r="868">
          <cell r="A868" t="str">
            <v>CS-SB173-BK-XXL</v>
          </cell>
          <cell r="B868" t="str">
            <v>CS-SB173</v>
          </cell>
        </row>
        <row r="869">
          <cell r="A869" t="str">
            <v>CS-SB173-BL-L</v>
          </cell>
          <cell r="B869" t="str">
            <v>CS-SB173</v>
          </cell>
        </row>
        <row r="870">
          <cell r="A870" t="str">
            <v>CS-SB173-BL-M</v>
          </cell>
          <cell r="B870" t="str">
            <v>CS-SB173</v>
          </cell>
        </row>
        <row r="871">
          <cell r="A871" t="str">
            <v>CS-SB173-BL-S</v>
          </cell>
          <cell r="B871" t="str">
            <v>CS-SB173</v>
          </cell>
        </row>
        <row r="872">
          <cell r="A872" t="str">
            <v>CS-SB173-BL-XL</v>
          </cell>
          <cell r="B872" t="str">
            <v>CS-SB173</v>
          </cell>
        </row>
        <row r="873">
          <cell r="A873" t="str">
            <v>CS-SB173-BL-XXL</v>
          </cell>
          <cell r="B873" t="str">
            <v>CS-SB173</v>
          </cell>
        </row>
        <row r="874">
          <cell r="A874" t="str">
            <v>CS-SB173-GR-L</v>
          </cell>
          <cell r="B874" t="str">
            <v>CS-SB173</v>
          </cell>
        </row>
        <row r="875">
          <cell r="A875" t="str">
            <v>CS-SB173-GR-M</v>
          </cell>
          <cell r="B875" t="str">
            <v>CS-SB173</v>
          </cell>
        </row>
        <row r="876">
          <cell r="A876" t="str">
            <v>CS-SB173-GR-S</v>
          </cell>
          <cell r="B876" t="str">
            <v>CS-SB173</v>
          </cell>
        </row>
        <row r="877">
          <cell r="A877" t="str">
            <v>CS-SB173-GR-XL</v>
          </cell>
          <cell r="B877" t="str">
            <v>CS-SB173</v>
          </cell>
        </row>
        <row r="878">
          <cell r="A878" t="str">
            <v>CS-SB173-GR-XXL</v>
          </cell>
          <cell r="B878" t="str">
            <v>CS-SB173</v>
          </cell>
        </row>
        <row r="879">
          <cell r="A879" t="str">
            <v>CS-SB173-NY-L</v>
          </cell>
          <cell r="B879" t="str">
            <v>CS-SB173</v>
          </cell>
        </row>
        <row r="880">
          <cell r="A880" t="str">
            <v>CS-SB173-NY-M</v>
          </cell>
          <cell r="B880" t="str">
            <v>CS-SB173</v>
          </cell>
        </row>
        <row r="881">
          <cell r="A881" t="str">
            <v>CS-SB173-NY-S</v>
          </cell>
          <cell r="B881" t="str">
            <v>CS-SB173</v>
          </cell>
        </row>
        <row r="882">
          <cell r="A882" t="str">
            <v>CS-SB173-NY-XL</v>
          </cell>
          <cell r="B882" t="str">
            <v>CS-SB173</v>
          </cell>
        </row>
        <row r="883">
          <cell r="A883" t="str">
            <v>CS-SB173-NY-XXL</v>
          </cell>
          <cell r="B883" t="str">
            <v>CS-SB173</v>
          </cell>
        </row>
        <row r="884">
          <cell r="A884" t="str">
            <v>CS-SB173-PK-L</v>
          </cell>
          <cell r="B884" t="str">
            <v>CS-SB173</v>
          </cell>
        </row>
        <row r="885">
          <cell r="A885" t="str">
            <v>CS-SB173-PK-M</v>
          </cell>
          <cell r="B885" t="str">
            <v>CS-SB173</v>
          </cell>
        </row>
        <row r="886">
          <cell r="A886" t="str">
            <v>CS-SB173-PK-S</v>
          </cell>
          <cell r="B886" t="str">
            <v>CS-SB173</v>
          </cell>
        </row>
        <row r="887">
          <cell r="A887" t="str">
            <v>CS-SB173-PK-XL</v>
          </cell>
          <cell r="B887" t="str">
            <v>CS-SB173</v>
          </cell>
        </row>
        <row r="888">
          <cell r="A888" t="str">
            <v>CS-SB173-PK-XXL</v>
          </cell>
          <cell r="B888" t="str">
            <v>CS-SB173</v>
          </cell>
        </row>
        <row r="889">
          <cell r="A889" t="str">
            <v>CS-SB173-PP-L</v>
          </cell>
          <cell r="B889" t="str">
            <v>CS-SB173</v>
          </cell>
        </row>
        <row r="890">
          <cell r="A890" t="str">
            <v>CS-SB173-PP-M</v>
          </cell>
          <cell r="B890" t="str">
            <v>CS-SB173</v>
          </cell>
        </row>
        <row r="891">
          <cell r="A891" t="str">
            <v>CS-SB173-PP-S</v>
          </cell>
          <cell r="B891" t="str">
            <v>CS-SB173</v>
          </cell>
        </row>
        <row r="892">
          <cell r="A892" t="str">
            <v>CS-SB173-PP-XL</v>
          </cell>
          <cell r="B892" t="str">
            <v>CS-SB173</v>
          </cell>
        </row>
        <row r="893">
          <cell r="A893" t="str">
            <v>CS-SB173-PP-XXL</v>
          </cell>
          <cell r="B893" t="str">
            <v>CS-SB173</v>
          </cell>
        </row>
        <row r="894">
          <cell r="A894" t="str">
            <v>CS-SB173-WR-L</v>
          </cell>
          <cell r="B894" t="str">
            <v>CS-SB173</v>
          </cell>
        </row>
        <row r="895">
          <cell r="A895" t="str">
            <v>CS-SB173-WR-M</v>
          </cell>
          <cell r="B895" t="str">
            <v>CS-SB173</v>
          </cell>
        </row>
        <row r="896">
          <cell r="A896" t="str">
            <v>CS-SB173-WR-S</v>
          </cell>
          <cell r="B896" t="str">
            <v>CS-SB173</v>
          </cell>
        </row>
        <row r="897">
          <cell r="A897" t="str">
            <v>CS-SB173-WR-XL</v>
          </cell>
          <cell r="B897" t="str">
            <v>CS-SB173</v>
          </cell>
        </row>
        <row r="898">
          <cell r="A898" t="str">
            <v>CS-SB173-WR-XXL</v>
          </cell>
          <cell r="B898" t="str">
            <v>CS-SB173</v>
          </cell>
        </row>
        <row r="899">
          <cell r="A899" t="str">
            <v>CS-SB173-WT1-L</v>
          </cell>
          <cell r="B899" t="str">
            <v>CS-SB173</v>
          </cell>
        </row>
        <row r="900">
          <cell r="A900" t="str">
            <v>CS-SB173-WT1-M</v>
          </cell>
          <cell r="B900" t="str">
            <v>CS-SB173</v>
          </cell>
        </row>
        <row r="901">
          <cell r="A901" t="str">
            <v>CS-SB173-WT1-S</v>
          </cell>
          <cell r="B901" t="str">
            <v>CS-SB173</v>
          </cell>
        </row>
        <row r="902">
          <cell r="A902" t="str">
            <v>CS-SB173-WT1-XL</v>
          </cell>
          <cell r="B902" t="str">
            <v>CS-SB173</v>
          </cell>
        </row>
        <row r="903">
          <cell r="A903" t="str">
            <v>CS-SB173-WT1-XXL</v>
          </cell>
          <cell r="B903" t="str">
            <v>CS-SB173</v>
          </cell>
        </row>
        <row r="904">
          <cell r="A904" t="str">
            <v>CS-SB173-WT2-L</v>
          </cell>
          <cell r="B904" t="str">
            <v>CS-SB173</v>
          </cell>
        </row>
        <row r="905">
          <cell r="A905" t="str">
            <v>CS-SB173-WT2-M</v>
          </cell>
          <cell r="B905" t="str">
            <v>CS-SB173</v>
          </cell>
        </row>
        <row r="906">
          <cell r="A906" t="str">
            <v>CS-SB173-WT2-S</v>
          </cell>
          <cell r="B906" t="str">
            <v>CS-SB173</v>
          </cell>
        </row>
        <row r="907">
          <cell r="A907" t="str">
            <v>CS-SB173-WT2-XL</v>
          </cell>
          <cell r="B907" t="str">
            <v>CS-SB173</v>
          </cell>
        </row>
        <row r="908">
          <cell r="A908" t="str">
            <v>CS-SB173-WT2-XXL</v>
          </cell>
          <cell r="B908" t="str">
            <v>CS-SB173</v>
          </cell>
        </row>
        <row r="909">
          <cell r="A909" t="str">
            <v>CX-MCZQP01-P0-L</v>
          </cell>
          <cell r="B909" t="str">
            <v>CX-MCZQP01</v>
          </cell>
        </row>
        <row r="910">
          <cell r="A910" t="str">
            <v>CX-TW401-blue-L</v>
          </cell>
          <cell r="B910" t="str">
            <v>CX-TW401</v>
          </cell>
        </row>
        <row r="911">
          <cell r="A911" t="str">
            <v>CX-TW401-blue-M</v>
          </cell>
          <cell r="B911" t="str">
            <v>CX-TW401</v>
          </cell>
        </row>
        <row r="912">
          <cell r="A912" t="str">
            <v>CX-TW401-blue-S</v>
          </cell>
          <cell r="B912" t="str">
            <v>CX-TW401</v>
          </cell>
        </row>
        <row r="913">
          <cell r="A913" t="str">
            <v>CX-TW401-blue-XL</v>
          </cell>
          <cell r="B913" t="str">
            <v>CX-TW401</v>
          </cell>
        </row>
        <row r="914">
          <cell r="A914" t="str">
            <v>CX-TW401-coffee-L</v>
          </cell>
          <cell r="B914" t="str">
            <v>CX-TW401</v>
          </cell>
        </row>
        <row r="915">
          <cell r="A915" t="str">
            <v>CX-TW401-coffee-L-MX</v>
          </cell>
          <cell r="B915" t="str">
            <v>CX-TW401</v>
          </cell>
        </row>
        <row r="916">
          <cell r="A916" t="str">
            <v>CX-TW401-coffee-M</v>
          </cell>
          <cell r="B916" t="str">
            <v>CX-TW401</v>
          </cell>
        </row>
        <row r="917">
          <cell r="A917" t="str">
            <v>CX-TW401-coffee-M-MX</v>
          </cell>
          <cell r="B917" t="str">
            <v>CX-TW401</v>
          </cell>
        </row>
        <row r="918">
          <cell r="A918" t="str">
            <v>CX-TW401-coffee-S</v>
          </cell>
          <cell r="B918" t="str">
            <v>CX-TW401</v>
          </cell>
        </row>
        <row r="919">
          <cell r="A919" t="str">
            <v>CX-TW401-coffee-S-MX</v>
          </cell>
          <cell r="B919" t="str">
            <v>CX-TW401</v>
          </cell>
        </row>
        <row r="920">
          <cell r="A920" t="str">
            <v>CX-TW401-coffee-XL</v>
          </cell>
          <cell r="B920" t="str">
            <v>CX-TW401</v>
          </cell>
        </row>
        <row r="921">
          <cell r="A921" t="str">
            <v>CX-TW401-coffee-XL-MX</v>
          </cell>
          <cell r="B921" t="str">
            <v>CX-TW401</v>
          </cell>
        </row>
        <row r="922">
          <cell r="A922" t="str">
            <v>CX-TW401-green-L</v>
          </cell>
          <cell r="B922" t="str">
            <v>CX-TW401</v>
          </cell>
        </row>
        <row r="923">
          <cell r="A923" t="str">
            <v>CX-TW401-green-L-MX</v>
          </cell>
          <cell r="B923" t="str">
            <v>CX-TW401</v>
          </cell>
        </row>
        <row r="924">
          <cell r="A924" t="str">
            <v>CX-TW401-green-M</v>
          </cell>
          <cell r="B924" t="str">
            <v>CX-TW401</v>
          </cell>
        </row>
        <row r="925">
          <cell r="A925" t="str">
            <v>CX-TW401-green-M-MX</v>
          </cell>
          <cell r="B925" t="str">
            <v>CX-TW401</v>
          </cell>
        </row>
        <row r="926">
          <cell r="A926" t="str">
            <v>CX-TW401-green-S</v>
          </cell>
          <cell r="B926" t="str">
            <v>CX-TW401</v>
          </cell>
        </row>
        <row r="927">
          <cell r="A927" t="str">
            <v>CX-TW401-green-S-MX</v>
          </cell>
          <cell r="B927" t="str">
            <v>CX-TW401</v>
          </cell>
        </row>
        <row r="928">
          <cell r="A928" t="str">
            <v>CX-TW401-green-XL</v>
          </cell>
          <cell r="B928" t="str">
            <v>CX-TW401</v>
          </cell>
        </row>
        <row r="929">
          <cell r="A929" t="str">
            <v>CX-TW401-green-XL-MX</v>
          </cell>
          <cell r="B929" t="str">
            <v>CX-TW401</v>
          </cell>
        </row>
        <row r="930">
          <cell r="A930" t="str">
            <v>CX-TW401-grey-L</v>
          </cell>
          <cell r="B930" t="str">
            <v>CX-TW401</v>
          </cell>
        </row>
        <row r="931">
          <cell r="A931" t="str">
            <v>CX-TW401-grey-L-MX</v>
          </cell>
          <cell r="B931" t="str">
            <v>CX-TW401</v>
          </cell>
        </row>
        <row r="932">
          <cell r="A932" t="str">
            <v>CX-TW401-grey-M</v>
          </cell>
          <cell r="B932" t="str">
            <v>CX-TW401</v>
          </cell>
        </row>
        <row r="933">
          <cell r="A933" t="str">
            <v>CX-TW401-grey-S</v>
          </cell>
          <cell r="B933" t="str">
            <v>CX-TW401</v>
          </cell>
        </row>
        <row r="934">
          <cell r="A934" t="str">
            <v>CX-TW401-grey-XL</v>
          </cell>
          <cell r="B934" t="str">
            <v>CX-TW401</v>
          </cell>
        </row>
        <row r="935">
          <cell r="A935" t="str">
            <v>CX-TW4600-blue-M</v>
          </cell>
          <cell r="B935" t="str">
            <v>CX-TW4600</v>
          </cell>
        </row>
        <row r="936">
          <cell r="A936" t="str">
            <v>CX-TW4600-coffee-L</v>
          </cell>
          <cell r="B936" t="str">
            <v>CX-TW4600</v>
          </cell>
        </row>
        <row r="937">
          <cell r="A937" t="str">
            <v>CX-TW4600-coffee-XL</v>
          </cell>
          <cell r="B937" t="str">
            <v>CX-TW4600</v>
          </cell>
        </row>
        <row r="938">
          <cell r="A938" t="str">
            <v>CX-TW4600-green-XL</v>
          </cell>
          <cell r="B938" t="str">
            <v>CX-TW4600</v>
          </cell>
        </row>
        <row r="939">
          <cell r="A939" t="str">
            <v>CX-TW4600-grey-L</v>
          </cell>
          <cell r="B939" t="str">
            <v>CX-TW4600</v>
          </cell>
        </row>
        <row r="940">
          <cell r="A940" t="str">
            <v>CX-TW4600-grey-XL</v>
          </cell>
          <cell r="B940" t="str">
            <v>CX-TW4600</v>
          </cell>
        </row>
        <row r="941">
          <cell r="A941" t="str">
            <v>DK-HM0280-OR-L</v>
          </cell>
          <cell r="B941" t="str">
            <v>DK-HM0280</v>
          </cell>
        </row>
        <row r="942">
          <cell r="A942" t="str">
            <v>DK-HM0280-R0-L</v>
          </cell>
          <cell r="B942" t="str">
            <v>DK-HM0280</v>
          </cell>
        </row>
        <row r="943">
          <cell r="A943" t="str">
            <v>DK-HM0280-R0-M</v>
          </cell>
          <cell r="B943" t="str">
            <v>DK-HM0280</v>
          </cell>
        </row>
        <row r="944">
          <cell r="A944" t="str">
            <v>DK-HM0280-YH-L</v>
          </cell>
          <cell r="B944" t="str">
            <v>DK-HM0280</v>
          </cell>
        </row>
        <row r="945">
          <cell r="A945" t="str">
            <v>DK-HM0280-YH-M</v>
          </cell>
          <cell r="B945" t="str">
            <v>DK-HM0280</v>
          </cell>
        </row>
        <row r="946">
          <cell r="A946" t="str">
            <v>DK-HM1789</v>
          </cell>
          <cell r="B946" t="str">
            <v>DK-HM1789</v>
          </cell>
        </row>
        <row r="947">
          <cell r="A947" t="str">
            <v>DK-HM1789-B0TW-2XL</v>
          </cell>
          <cell r="B947" t="str">
            <v>DK-HM1789</v>
          </cell>
        </row>
        <row r="948">
          <cell r="A948" t="str">
            <v>DK-HM1789-B0TW-L</v>
          </cell>
          <cell r="B948" t="str">
            <v>DK-HM1789</v>
          </cell>
        </row>
        <row r="949">
          <cell r="A949" t="str">
            <v>DK-HM1789-B0TW-M</v>
          </cell>
          <cell r="B949" t="str">
            <v>DK-HM1789</v>
          </cell>
        </row>
        <row r="950">
          <cell r="A950" t="str">
            <v>DK-HM1789-B0TW-S</v>
          </cell>
          <cell r="B950" t="str">
            <v>DK-HM1789</v>
          </cell>
        </row>
        <row r="951">
          <cell r="A951" t="str">
            <v>DK-HM1789-B0TW-XL</v>
          </cell>
          <cell r="B951" t="str">
            <v>DK-HM1789</v>
          </cell>
        </row>
        <row r="952">
          <cell r="A952" t="str">
            <v>DK-HM1789-B2-2XL</v>
          </cell>
          <cell r="B952" t="str">
            <v>DK-HM1789</v>
          </cell>
        </row>
        <row r="953">
          <cell r="A953" t="str">
            <v>DK-HM1789-B2-2XL-MX</v>
          </cell>
          <cell r="B953" t="str">
            <v>DK-HM1789</v>
          </cell>
        </row>
        <row r="954">
          <cell r="A954" t="str">
            <v>DK-HM1789-B2-L</v>
          </cell>
          <cell r="B954" t="str">
            <v>DK-HM1789</v>
          </cell>
        </row>
        <row r="955">
          <cell r="A955" t="str">
            <v>DK-HM1789-B2-M</v>
          </cell>
          <cell r="B955" t="str">
            <v>DK-HM1789</v>
          </cell>
        </row>
        <row r="956">
          <cell r="A956" t="str">
            <v>DK-HM1789-B2-S</v>
          </cell>
          <cell r="B956" t="str">
            <v>DK-HM1789</v>
          </cell>
        </row>
        <row r="957">
          <cell r="A957" t="str">
            <v>DK-HM1789-B2-XL</v>
          </cell>
          <cell r="B957" t="str">
            <v>DK-HM1789</v>
          </cell>
        </row>
        <row r="958">
          <cell r="A958" t="str">
            <v>DK-HM1789-BD-2XL</v>
          </cell>
          <cell r="B958" t="str">
            <v>DK-HM1789</v>
          </cell>
        </row>
        <row r="959">
          <cell r="A959" t="str">
            <v>DK-HM1789-BD-L</v>
          </cell>
          <cell r="B959" t="str">
            <v>DK-HM1789</v>
          </cell>
        </row>
        <row r="960">
          <cell r="A960" t="str">
            <v>DK-HM1789-BD-M</v>
          </cell>
          <cell r="B960" t="str">
            <v>DK-HM1789</v>
          </cell>
        </row>
        <row r="961">
          <cell r="A961" t="str">
            <v>DK-HM1789-BD-S</v>
          </cell>
          <cell r="B961" t="str">
            <v>DK-HM1789</v>
          </cell>
        </row>
        <row r="962">
          <cell r="A962" t="str">
            <v>DK-HM1789-BD-XL</v>
          </cell>
          <cell r="B962" t="str">
            <v>DK-HM1789</v>
          </cell>
        </row>
        <row r="963">
          <cell r="A963" t="str">
            <v>DK-HM1789-Dot-2XL</v>
          </cell>
          <cell r="B963" t="str">
            <v>DK-HM1789</v>
          </cell>
        </row>
        <row r="964">
          <cell r="A964" t="str">
            <v>DK-HM1789-Dot-M</v>
          </cell>
          <cell r="B964" t="str">
            <v>DK-HM1789</v>
          </cell>
        </row>
        <row r="965">
          <cell r="A965" t="str">
            <v>DK-HM1789-Dot-XL</v>
          </cell>
          <cell r="B965" t="str">
            <v>DK-HM1789</v>
          </cell>
        </row>
        <row r="966">
          <cell r="A966" t="str">
            <v>DK-HM1789-FL-2XL</v>
          </cell>
          <cell r="B966" t="str">
            <v>DK-HM1789</v>
          </cell>
        </row>
        <row r="967">
          <cell r="A967" t="str">
            <v>DK-HM1789-FL-L</v>
          </cell>
          <cell r="B967" t="str">
            <v>DK-HM1789</v>
          </cell>
        </row>
        <row r="968">
          <cell r="A968" t="str">
            <v>DK-HM1789-FL-M</v>
          </cell>
          <cell r="B968" t="str">
            <v>DK-HM1789</v>
          </cell>
        </row>
        <row r="969">
          <cell r="A969" t="str">
            <v>DK-HM1789-FL-S</v>
          </cell>
          <cell r="B969" t="str">
            <v>DK-HM1789</v>
          </cell>
        </row>
        <row r="970">
          <cell r="A970" t="str">
            <v>DK-HM1789-FL-XL</v>
          </cell>
          <cell r="B970" t="str">
            <v>DK-HM1789</v>
          </cell>
        </row>
        <row r="971">
          <cell r="A971" t="str">
            <v>DK-HM1789-GrTW-2XL</v>
          </cell>
          <cell r="B971" t="str">
            <v>DK-HM1789</v>
          </cell>
        </row>
        <row r="972">
          <cell r="A972" t="str">
            <v>DK-HM1789-GrTW-L</v>
          </cell>
          <cell r="B972" t="str">
            <v>DK-HM1789</v>
          </cell>
        </row>
        <row r="973">
          <cell r="A973" t="str">
            <v>DK-HM1789-GrTW-M</v>
          </cell>
          <cell r="B973" t="str">
            <v>DK-HM1789</v>
          </cell>
        </row>
        <row r="974">
          <cell r="A974" t="str">
            <v>DK-HM1789-GrTW-S</v>
          </cell>
          <cell r="B974" t="str">
            <v>DK-HM1789</v>
          </cell>
        </row>
        <row r="975">
          <cell r="A975" t="str">
            <v>DK-HM1789-GrTW-XL</v>
          </cell>
          <cell r="B975" t="str">
            <v>DK-HM1789</v>
          </cell>
        </row>
        <row r="976">
          <cell r="A976" t="str">
            <v>DK-HM1789-GZ-2XL</v>
          </cell>
          <cell r="B976" t="str">
            <v>DK-HM1789</v>
          </cell>
        </row>
        <row r="977">
          <cell r="A977" t="str">
            <v>DK-HM1789-GZ-L</v>
          </cell>
          <cell r="B977" t="str">
            <v>DK-HM1789</v>
          </cell>
        </row>
        <row r="978">
          <cell r="A978" t="str">
            <v>DK-HM1789-GZ-M</v>
          </cell>
          <cell r="B978" t="str">
            <v>DK-HM1789</v>
          </cell>
        </row>
        <row r="979">
          <cell r="A979" t="str">
            <v>DK-HM1789-GZ-S</v>
          </cell>
          <cell r="B979" t="str">
            <v>DK-HM1789</v>
          </cell>
        </row>
        <row r="980">
          <cell r="A980" t="str">
            <v>DK-HM1789-GZ-XL</v>
          </cell>
          <cell r="B980" t="str">
            <v>DK-HM1789</v>
          </cell>
        </row>
        <row r="981">
          <cell r="A981" t="str">
            <v>DK-HM1789-K0-2XL</v>
          </cell>
          <cell r="B981" t="str">
            <v>DK-HM1789</v>
          </cell>
        </row>
        <row r="982">
          <cell r="A982" t="str">
            <v>DK-HM1789-K0-L</v>
          </cell>
          <cell r="B982" t="str">
            <v>DK-HM1789</v>
          </cell>
        </row>
        <row r="983">
          <cell r="A983" t="str">
            <v>DK-HM1789-K0-M</v>
          </cell>
          <cell r="B983" t="str">
            <v>DK-HM1789</v>
          </cell>
        </row>
        <row r="984">
          <cell r="A984" t="str">
            <v>DK-HM1789-K0-S</v>
          </cell>
          <cell r="B984" t="str">
            <v>DK-HM1789</v>
          </cell>
        </row>
        <row r="985">
          <cell r="A985" t="str">
            <v>DK-HM1789-K0-XL</v>
          </cell>
          <cell r="B985" t="str">
            <v>DK-HM1789</v>
          </cell>
        </row>
        <row r="986">
          <cell r="A986" t="str">
            <v>DK-HM1789-PI-2XL</v>
          </cell>
          <cell r="B986" t="str">
            <v>DK-HM1789</v>
          </cell>
        </row>
        <row r="987">
          <cell r="A987" t="str">
            <v>DK-HM1789-PI-L</v>
          </cell>
          <cell r="B987" t="str">
            <v>DK-HM1789</v>
          </cell>
        </row>
        <row r="988">
          <cell r="A988" t="str">
            <v>DK-HM1789-PI-M</v>
          </cell>
          <cell r="B988" t="str">
            <v>DK-HM1789</v>
          </cell>
        </row>
        <row r="989">
          <cell r="A989" t="str">
            <v>DK-HM1789-PI-S</v>
          </cell>
          <cell r="B989" t="str">
            <v>DK-HM1789</v>
          </cell>
        </row>
        <row r="990">
          <cell r="A990" t="str">
            <v>DK-HM1789-PiTW-2XL</v>
          </cell>
          <cell r="B990" t="str">
            <v>DK-HM1789</v>
          </cell>
        </row>
        <row r="991">
          <cell r="A991" t="str">
            <v>DK-HM1789-PiTW-L</v>
          </cell>
          <cell r="B991" t="str">
            <v>DK-HM1789</v>
          </cell>
        </row>
        <row r="992">
          <cell r="A992" t="str">
            <v>DK-HM1789-PiTW-M</v>
          </cell>
          <cell r="B992" t="str">
            <v>DK-HM1789</v>
          </cell>
        </row>
        <row r="993">
          <cell r="A993" t="str">
            <v>DK-HM1789-PiTW-S</v>
          </cell>
          <cell r="B993" t="str">
            <v>DK-HM1789</v>
          </cell>
        </row>
        <row r="994">
          <cell r="A994" t="str">
            <v>DK-HM1789-PiTW-XL</v>
          </cell>
          <cell r="B994" t="str">
            <v>DK-HM1789</v>
          </cell>
        </row>
        <row r="995">
          <cell r="A995" t="str">
            <v>DK-HM1789-PI-XL</v>
          </cell>
          <cell r="B995" t="str">
            <v>DK-HM1789</v>
          </cell>
        </row>
        <row r="996">
          <cell r="A996" t="str">
            <v>DK-HM1789-PP-2XL</v>
          </cell>
          <cell r="B996" t="str">
            <v>DK-HM1789</v>
          </cell>
        </row>
        <row r="997">
          <cell r="A997" t="str">
            <v>DK-HM1789-PP-L</v>
          </cell>
          <cell r="B997" t="str">
            <v>DK-HM1789</v>
          </cell>
        </row>
        <row r="998">
          <cell r="A998" t="str">
            <v>DK-HM1789-PP-M</v>
          </cell>
          <cell r="B998" t="str">
            <v>DK-HM1789</v>
          </cell>
        </row>
        <row r="999">
          <cell r="A999" t="str">
            <v>DK-HM1789-PP-S</v>
          </cell>
          <cell r="B999" t="str">
            <v>DK-HM1789</v>
          </cell>
        </row>
        <row r="1000">
          <cell r="A1000" t="str">
            <v>DK-HM1789-PP-XL</v>
          </cell>
          <cell r="B1000" t="str">
            <v>DK-HM1789</v>
          </cell>
        </row>
        <row r="1001">
          <cell r="A1001" t="str">
            <v>DK-HM1789-R2-2XL</v>
          </cell>
          <cell r="B1001" t="str">
            <v>DK-HM1789</v>
          </cell>
        </row>
        <row r="1002">
          <cell r="A1002" t="str">
            <v>DK-HM1789-R2-L</v>
          </cell>
          <cell r="B1002" t="str">
            <v>DK-HM1789</v>
          </cell>
        </row>
        <row r="1003">
          <cell r="A1003" t="str">
            <v>DK-HM1789-R2-M</v>
          </cell>
          <cell r="B1003" t="str">
            <v>DK-HM1789</v>
          </cell>
        </row>
        <row r="1004">
          <cell r="A1004" t="str">
            <v>DK-HM1789-R2-S</v>
          </cell>
          <cell r="B1004" t="str">
            <v>DK-HM1789</v>
          </cell>
        </row>
        <row r="1005">
          <cell r="A1005" t="str">
            <v>DK-HM1789-R2-XL</v>
          </cell>
          <cell r="B1005" t="str">
            <v>DK-HM1789</v>
          </cell>
        </row>
        <row r="1006">
          <cell r="A1006" t="str">
            <v>DK-HM1789-W0-2XL</v>
          </cell>
          <cell r="B1006" t="str">
            <v>DK-HM1789</v>
          </cell>
        </row>
        <row r="1007">
          <cell r="A1007" t="str">
            <v>DK-HM1789-W0-L</v>
          </cell>
          <cell r="B1007" t="str">
            <v>DK-HM1789</v>
          </cell>
        </row>
        <row r="1008">
          <cell r="A1008" t="str">
            <v>DK-HM1789-W0-M</v>
          </cell>
          <cell r="B1008" t="str">
            <v>DK-HM1789</v>
          </cell>
        </row>
        <row r="1009">
          <cell r="A1009" t="str">
            <v>DK-HM1789-W0-S</v>
          </cell>
          <cell r="B1009" t="str">
            <v>DK-HM1789</v>
          </cell>
        </row>
        <row r="1010">
          <cell r="A1010" t="str">
            <v>DK-HM1789-W0-XL</v>
          </cell>
          <cell r="B1010" t="str">
            <v>DK-HM1789</v>
          </cell>
        </row>
        <row r="1011">
          <cell r="A1011" t="str">
            <v>DK-HM1789-Y0-L</v>
          </cell>
          <cell r="B1011" t="str">
            <v>DK-HM1789</v>
          </cell>
        </row>
        <row r="1012">
          <cell r="A1012" t="str">
            <v>DK-HM1789-Y0-M</v>
          </cell>
          <cell r="B1012" t="str">
            <v>DK-HM1789</v>
          </cell>
        </row>
        <row r="1013">
          <cell r="A1013" t="str">
            <v>DK-HM1789-Y0-S</v>
          </cell>
          <cell r="B1013" t="str">
            <v>DK-HM1789</v>
          </cell>
        </row>
        <row r="1014">
          <cell r="A1014" t="str">
            <v>DK-HM1789-Y0-XL</v>
          </cell>
          <cell r="B1014" t="str">
            <v>DK-HM1789</v>
          </cell>
        </row>
        <row r="1015">
          <cell r="A1015" t="str">
            <v>DK-HM1789-ZL-2XL</v>
          </cell>
          <cell r="B1015" t="str">
            <v>DK-HM1789</v>
          </cell>
        </row>
        <row r="1016">
          <cell r="A1016" t="str">
            <v>DK-HM1789-ZL-2XL-GM</v>
          </cell>
          <cell r="B1016" t="str">
            <v>DK-HM1789</v>
          </cell>
        </row>
        <row r="1017">
          <cell r="A1017" t="str">
            <v>DK-HM1789-ZL-L</v>
          </cell>
          <cell r="B1017" t="str">
            <v>DK-HM1789</v>
          </cell>
        </row>
        <row r="1018">
          <cell r="A1018" t="str">
            <v>DK-HM1789-ZL-M</v>
          </cell>
          <cell r="B1018" t="str">
            <v>DK-HM1789</v>
          </cell>
        </row>
        <row r="1019">
          <cell r="A1019" t="str">
            <v>DK-HM1789-ZL-S</v>
          </cell>
          <cell r="B1019" t="str">
            <v>DK-HM1789</v>
          </cell>
        </row>
        <row r="1020">
          <cell r="A1020" t="str">
            <v>DK-HM1789-ZL-XL</v>
          </cell>
          <cell r="B1020" t="str">
            <v>DK-HM1789</v>
          </cell>
        </row>
        <row r="1021">
          <cell r="A1021" t="str">
            <v>DK-LY110-KQ-29-GM</v>
          </cell>
          <cell r="B1021" t="str">
            <v>DK-LY110</v>
          </cell>
        </row>
        <row r="1022">
          <cell r="A1022" t="str">
            <v>DK-LY110-KQ-30-GM</v>
          </cell>
          <cell r="B1022" t="str">
            <v>DK-LY110</v>
          </cell>
        </row>
        <row r="1023">
          <cell r="A1023" t="str">
            <v>DK-LY110-KQ-31-GM</v>
          </cell>
          <cell r="B1023" t="str">
            <v>DK-LY110</v>
          </cell>
        </row>
        <row r="1024">
          <cell r="A1024" t="str">
            <v>DK-LY110-KQ-32-GM</v>
          </cell>
          <cell r="B1024" t="str">
            <v>DK-LY110</v>
          </cell>
        </row>
        <row r="1025">
          <cell r="A1025" t="str">
            <v>DK-LY110-KQ-33-GM</v>
          </cell>
          <cell r="B1025" t="str">
            <v>DK-LY110</v>
          </cell>
        </row>
        <row r="1026">
          <cell r="A1026" t="str">
            <v>DK-LY110-KQ-34-GM</v>
          </cell>
          <cell r="B1026" t="str">
            <v>DK-LY110</v>
          </cell>
        </row>
        <row r="1027">
          <cell r="A1027" t="str">
            <v>DK-LY110-KQ-38-GM</v>
          </cell>
          <cell r="B1027" t="str">
            <v>DK-LY110</v>
          </cell>
        </row>
        <row r="1028">
          <cell r="A1028" t="str">
            <v>DK-LY110-KQ-38-GM-1</v>
          </cell>
          <cell r="B1028" t="str">
            <v>DK-LY110</v>
          </cell>
        </row>
        <row r="1029">
          <cell r="A1029" t="str">
            <v>DK-LY110-KQ-42-GM</v>
          </cell>
          <cell r="B1029" t="str">
            <v>DK-LY110</v>
          </cell>
        </row>
        <row r="1030">
          <cell r="A1030" t="str">
            <v>DK-LY110-KQ-44-GM</v>
          </cell>
          <cell r="B1030" t="str">
            <v>DK-LY110</v>
          </cell>
        </row>
        <row r="1031">
          <cell r="A1031" t="str">
            <v>DK-LY110-OR-29-GM</v>
          </cell>
          <cell r="B1031" t="str">
            <v>DK-LY110</v>
          </cell>
        </row>
        <row r="1032">
          <cell r="A1032" t="str">
            <v>DK-LY110-OR-30-GM</v>
          </cell>
          <cell r="B1032" t="str">
            <v>DK-LY110</v>
          </cell>
        </row>
        <row r="1033">
          <cell r="A1033" t="str">
            <v>DK-LY110-OR-31-GM</v>
          </cell>
          <cell r="B1033" t="str">
            <v>DK-LY110</v>
          </cell>
        </row>
        <row r="1034">
          <cell r="A1034" t="str">
            <v>DK-LY110-OR-32-GM</v>
          </cell>
          <cell r="B1034" t="str">
            <v>DK-LY110</v>
          </cell>
        </row>
        <row r="1035">
          <cell r="A1035" t="str">
            <v>DK-LY110-OR-33-GM</v>
          </cell>
          <cell r="B1035" t="str">
            <v>DK-LY110</v>
          </cell>
        </row>
        <row r="1036">
          <cell r="A1036" t="str">
            <v>DK-LY110-OR-34-GM</v>
          </cell>
          <cell r="B1036" t="str">
            <v>DK-LY110</v>
          </cell>
        </row>
        <row r="1037">
          <cell r="A1037" t="str">
            <v>DK-LY110-OR-36-GM</v>
          </cell>
          <cell r="B1037" t="str">
            <v>DK-LY110</v>
          </cell>
        </row>
        <row r="1038">
          <cell r="A1038" t="str">
            <v>DK-LY110-OR-38-GM</v>
          </cell>
          <cell r="B1038" t="str">
            <v>DK-LY110</v>
          </cell>
        </row>
        <row r="1039">
          <cell r="A1039" t="str">
            <v>DK-LY110-OR-40-GM</v>
          </cell>
          <cell r="B1039" t="str">
            <v>DK-LY110</v>
          </cell>
        </row>
        <row r="1040">
          <cell r="A1040" t="str">
            <v>DK-LY110-OR-42-GM</v>
          </cell>
          <cell r="B1040" t="str">
            <v>DK-LY110</v>
          </cell>
        </row>
        <row r="1041">
          <cell r="A1041" t="str">
            <v>DK-LY110-OR-44-GM</v>
          </cell>
          <cell r="B1041" t="str">
            <v>DK-LY110</v>
          </cell>
        </row>
        <row r="1042">
          <cell r="A1042" t="str">
            <v>DK-LY155-K0-30</v>
          </cell>
          <cell r="B1042" t="str">
            <v>DK-LY155</v>
          </cell>
        </row>
        <row r="1043">
          <cell r="A1043" t="str">
            <v>DK-LY155-K0-32</v>
          </cell>
          <cell r="B1043" t="str">
            <v>DK-LY155</v>
          </cell>
        </row>
        <row r="1044">
          <cell r="A1044" t="str">
            <v>DK-LY155-K0-34</v>
          </cell>
          <cell r="B1044" t="str">
            <v>DK-LY155</v>
          </cell>
        </row>
        <row r="1045">
          <cell r="A1045" t="str">
            <v>DK-LY155-K0-36</v>
          </cell>
          <cell r="B1045" t="str">
            <v>DK-LY155</v>
          </cell>
        </row>
        <row r="1046">
          <cell r="A1046" t="str">
            <v>DK-LY155-K0-38</v>
          </cell>
          <cell r="B1046" t="str">
            <v>DK-LY155</v>
          </cell>
        </row>
        <row r="1047">
          <cell r="A1047" t="str">
            <v>DK-LY155-K0-40</v>
          </cell>
          <cell r="B1047" t="str">
            <v>DK-LY155</v>
          </cell>
        </row>
        <row r="1048">
          <cell r="A1048" t="str">
            <v>DK-LY155-K0-42</v>
          </cell>
          <cell r="B1048" t="str">
            <v>DK-LY155</v>
          </cell>
        </row>
        <row r="1049">
          <cell r="A1049" t="str">
            <v>DK-LY155-KQ-30</v>
          </cell>
          <cell r="B1049" t="str">
            <v>DK-LY155</v>
          </cell>
        </row>
        <row r="1050">
          <cell r="A1050" t="str">
            <v>DK-LY155-KQ-32</v>
          </cell>
          <cell r="B1050" t="str">
            <v>DK-LY155</v>
          </cell>
        </row>
        <row r="1051">
          <cell r="A1051" t="str">
            <v>DK-LY155-KQ-34</v>
          </cell>
          <cell r="B1051" t="str">
            <v>DK-LY155</v>
          </cell>
        </row>
        <row r="1052">
          <cell r="A1052" t="str">
            <v>DK-LY155-KQ-36</v>
          </cell>
          <cell r="B1052" t="str">
            <v>DK-LY155</v>
          </cell>
        </row>
        <row r="1053">
          <cell r="A1053" t="str">
            <v>DK-LY155-KQ-38</v>
          </cell>
          <cell r="B1053" t="str">
            <v>DK-LY155</v>
          </cell>
        </row>
        <row r="1054">
          <cell r="A1054" t="str">
            <v>DK-LY155-KQ-40</v>
          </cell>
          <cell r="B1054" t="str">
            <v>DK-LY155</v>
          </cell>
        </row>
        <row r="1055">
          <cell r="A1055" t="str">
            <v>DK-LY155-KQ-42</v>
          </cell>
          <cell r="B1055" t="str">
            <v>DK-LY155</v>
          </cell>
        </row>
        <row r="1056">
          <cell r="A1056" t="str">
            <v>DK-LY155-N0-30</v>
          </cell>
          <cell r="B1056" t="str">
            <v>DK-LY155</v>
          </cell>
        </row>
        <row r="1057">
          <cell r="A1057" t="str">
            <v>DK-LY155-N0-32</v>
          </cell>
          <cell r="B1057" t="str">
            <v>DK-LY155</v>
          </cell>
        </row>
        <row r="1058">
          <cell r="A1058" t="str">
            <v>DK-LY155-N0-34</v>
          </cell>
          <cell r="B1058" t="str">
            <v>DK-LY155</v>
          </cell>
        </row>
        <row r="1059">
          <cell r="A1059" t="str">
            <v>DK-LY155-N0-38</v>
          </cell>
          <cell r="B1059" t="str">
            <v>DK-LY155</v>
          </cell>
        </row>
        <row r="1060">
          <cell r="A1060" t="str">
            <v>DK-LY155-N0-40</v>
          </cell>
          <cell r="B1060" t="str">
            <v>DK-LY155</v>
          </cell>
        </row>
        <row r="1061">
          <cell r="A1061" t="str">
            <v>DK-LY155-N0-42</v>
          </cell>
          <cell r="B1061" t="str">
            <v>DK-LY155</v>
          </cell>
        </row>
        <row r="1062">
          <cell r="A1062" t="str">
            <v>DK-LY-K157-AG-32</v>
          </cell>
          <cell r="B1062" t="str">
            <v>DK-LY-K157</v>
          </cell>
        </row>
        <row r="1063">
          <cell r="A1063" t="str">
            <v>DK-LY-K157-AG-34</v>
          </cell>
          <cell r="B1063" t="str">
            <v>DK-LY-K157</v>
          </cell>
        </row>
        <row r="1064">
          <cell r="A1064" t="str">
            <v>DK-LY-K157-AG-36</v>
          </cell>
          <cell r="B1064" t="str">
            <v>DK-LY-K157</v>
          </cell>
        </row>
        <row r="1065">
          <cell r="A1065" t="str">
            <v>DK-LY-K157-AG-38</v>
          </cell>
          <cell r="B1065" t="str">
            <v>DK-LY-K157</v>
          </cell>
        </row>
        <row r="1066">
          <cell r="A1066" t="str">
            <v>DK-LY-K157-AG-40</v>
          </cell>
          <cell r="B1066" t="str">
            <v>DK-LY-K157</v>
          </cell>
        </row>
        <row r="1067">
          <cell r="A1067" t="str">
            <v>DK-LY-K157-AG-42</v>
          </cell>
          <cell r="B1067" t="str">
            <v>DK-LY-K157</v>
          </cell>
        </row>
        <row r="1068">
          <cell r="A1068" t="str">
            <v>DK-LY-K157-AG-44</v>
          </cell>
          <cell r="B1068" t="str">
            <v>DK-LY-K157</v>
          </cell>
        </row>
        <row r="1069">
          <cell r="A1069" t="str">
            <v>DK-LY-K157-B0-32</v>
          </cell>
          <cell r="B1069" t="str">
            <v>DK-LY-K157</v>
          </cell>
        </row>
        <row r="1070">
          <cell r="A1070" t="str">
            <v>DK-LY-K157-B0-34</v>
          </cell>
          <cell r="B1070" t="str">
            <v>DK-LY-K157</v>
          </cell>
        </row>
        <row r="1071">
          <cell r="A1071" t="str">
            <v>DK-LY-K157-B0-36</v>
          </cell>
          <cell r="B1071" t="str">
            <v>DK-LY-K157</v>
          </cell>
        </row>
        <row r="1072">
          <cell r="A1072" t="str">
            <v>DK-LY-K157-B0-38</v>
          </cell>
          <cell r="B1072" t="str">
            <v>DK-LY-K157</v>
          </cell>
        </row>
        <row r="1073">
          <cell r="A1073" t="str">
            <v>DK-LY-K157-B0-40</v>
          </cell>
          <cell r="B1073" t="str">
            <v>DK-LY-K157</v>
          </cell>
        </row>
        <row r="1074">
          <cell r="A1074" t="str">
            <v>DK-LY-K157-B0-42</v>
          </cell>
          <cell r="B1074" t="str">
            <v>DK-LY-K157</v>
          </cell>
        </row>
        <row r="1075">
          <cell r="A1075" t="str">
            <v>DK-LY-K157-B0-44</v>
          </cell>
          <cell r="B1075" t="str">
            <v>DK-LY-K157</v>
          </cell>
        </row>
        <row r="1076">
          <cell r="A1076" t="str">
            <v>DK-LY-K157-K0-32</v>
          </cell>
          <cell r="B1076" t="str">
            <v>DK-LY-K157</v>
          </cell>
        </row>
        <row r="1077">
          <cell r="A1077" t="str">
            <v>DK-LY-K157-K0-34</v>
          </cell>
          <cell r="B1077" t="str">
            <v>DK-LY-K157</v>
          </cell>
        </row>
        <row r="1078">
          <cell r="A1078" t="str">
            <v>DK-LY-K157-K0-36</v>
          </cell>
          <cell r="B1078" t="str">
            <v>DK-LY-K157</v>
          </cell>
        </row>
        <row r="1079">
          <cell r="A1079" t="str">
            <v>DK-LY-K157-K0-38</v>
          </cell>
          <cell r="B1079" t="str">
            <v>DK-LY-K157</v>
          </cell>
        </row>
        <row r="1080">
          <cell r="A1080" t="str">
            <v>DK-LY-K157-K0-40</v>
          </cell>
          <cell r="B1080" t="str">
            <v>DK-LY-K157</v>
          </cell>
        </row>
        <row r="1081">
          <cell r="A1081" t="str">
            <v>DK-LY-K157-K0-42</v>
          </cell>
          <cell r="B1081" t="str">
            <v>DK-LY-K157</v>
          </cell>
        </row>
        <row r="1082">
          <cell r="A1082" t="str">
            <v>DK-LY-K157-K0-44</v>
          </cell>
          <cell r="B1082" t="str">
            <v>DK-LY-K157</v>
          </cell>
        </row>
        <row r="1083">
          <cell r="A1083" t="str">
            <v>DK-LY-K157-KQ-32</v>
          </cell>
          <cell r="B1083" t="str">
            <v>DK-LY-K157</v>
          </cell>
        </row>
        <row r="1084">
          <cell r="A1084" t="str">
            <v>DK-LY-K157-KQ-34</v>
          </cell>
          <cell r="B1084" t="str">
            <v>DK-LY-K157</v>
          </cell>
        </row>
        <row r="1085">
          <cell r="A1085" t="str">
            <v>DK-LY-K157-KQ-36</v>
          </cell>
          <cell r="B1085" t="str">
            <v>DK-LY-K157</v>
          </cell>
        </row>
        <row r="1086">
          <cell r="A1086" t="str">
            <v>DK-LY-K157-KQ-38</v>
          </cell>
          <cell r="B1086" t="str">
            <v>DK-LY-K157</v>
          </cell>
        </row>
        <row r="1087">
          <cell r="A1087" t="str">
            <v>DK-LY-K157-KQ-40</v>
          </cell>
          <cell r="B1087" t="str">
            <v>DK-LY-K157</v>
          </cell>
        </row>
        <row r="1088">
          <cell r="A1088" t="str">
            <v>DK-LY-K157-KQ-42</v>
          </cell>
          <cell r="B1088" t="str">
            <v>DK-LY-K157</v>
          </cell>
        </row>
        <row r="1089">
          <cell r="A1089" t="str">
            <v>DK-LY-K157-KQ-44</v>
          </cell>
          <cell r="B1089" t="str">
            <v>DK-LY-K157</v>
          </cell>
        </row>
        <row r="1090">
          <cell r="A1090" t="str">
            <v>DK-LY-K157-OR-32</v>
          </cell>
          <cell r="B1090" t="str">
            <v>DK-LY-K157</v>
          </cell>
        </row>
        <row r="1091">
          <cell r="A1091" t="str">
            <v>DK-LY-K157-OR-34</v>
          </cell>
          <cell r="B1091" t="str">
            <v>DK-LY-K157</v>
          </cell>
        </row>
        <row r="1092">
          <cell r="A1092" t="str">
            <v>DK-LY-K157-OR-36</v>
          </cell>
          <cell r="B1092" t="str">
            <v>DK-LY-K157</v>
          </cell>
        </row>
        <row r="1093">
          <cell r="A1093" t="str">
            <v>DK-LY-K157-OR-38</v>
          </cell>
          <cell r="B1093" t="str">
            <v>DK-LY-K157</v>
          </cell>
        </row>
        <row r="1094">
          <cell r="A1094" t="str">
            <v>DK-LY-K157-OR-40</v>
          </cell>
          <cell r="B1094" t="str">
            <v>DK-LY-K157</v>
          </cell>
        </row>
        <row r="1095">
          <cell r="A1095" t="str">
            <v>DK-LY-K157-OR-42</v>
          </cell>
          <cell r="B1095" t="str">
            <v>DK-LY-K157</v>
          </cell>
        </row>
        <row r="1096">
          <cell r="A1096" t="str">
            <v>DK-LY-K157-OR-44</v>
          </cell>
          <cell r="B1096" t="str">
            <v>DK-LY-K157</v>
          </cell>
        </row>
        <row r="1097">
          <cell r="A1097" t="str">
            <v>DK-LY-K518-B0-32</v>
          </cell>
          <cell r="B1097" t="str">
            <v>DK-LY-K5184</v>
          </cell>
        </row>
        <row r="1098">
          <cell r="A1098" t="str">
            <v>DK-LY-K518-B0-34</v>
          </cell>
          <cell r="B1098" t="str">
            <v>DK-LY-K5184</v>
          </cell>
        </row>
        <row r="1099">
          <cell r="A1099" t="str">
            <v>DK-LY-K518-B0-36</v>
          </cell>
          <cell r="B1099" t="str">
            <v>DK-LY-K518</v>
          </cell>
        </row>
        <row r="1100">
          <cell r="A1100" t="str">
            <v>DK-LY-K518-B0-38</v>
          </cell>
          <cell r="B1100" t="str">
            <v>DK-LY-K518</v>
          </cell>
        </row>
        <row r="1101">
          <cell r="A1101" t="str">
            <v>DK-LY-K518-B0-40</v>
          </cell>
          <cell r="B1101" t="str">
            <v>DK-LY-K518</v>
          </cell>
        </row>
        <row r="1102">
          <cell r="A1102" t="str">
            <v>DK-LY-K518-B0-42</v>
          </cell>
          <cell r="B1102" t="str">
            <v>DK-LY-K518</v>
          </cell>
        </row>
        <row r="1103">
          <cell r="A1103" t="str">
            <v>DK-LY-K518-B0-44</v>
          </cell>
          <cell r="B1103" t="str">
            <v>DK-LY-K518</v>
          </cell>
        </row>
        <row r="1104">
          <cell r="A1104" t="str">
            <v>DK-LY-K518-G0-32</v>
          </cell>
          <cell r="B1104" t="str">
            <v>DK-LY-K518</v>
          </cell>
        </row>
        <row r="1105">
          <cell r="A1105" t="str">
            <v>DK-LY-K518-G0-34</v>
          </cell>
          <cell r="B1105" t="str">
            <v>DK-LY-K518</v>
          </cell>
        </row>
        <row r="1106">
          <cell r="A1106" t="str">
            <v>DK-LY-K518-G0-36</v>
          </cell>
          <cell r="B1106" t="str">
            <v>DK-LY-K518</v>
          </cell>
        </row>
        <row r="1107">
          <cell r="A1107" t="str">
            <v>DK-LY-K518-G0-38</v>
          </cell>
          <cell r="B1107" t="str">
            <v>DK-LY-K518</v>
          </cell>
        </row>
        <row r="1108">
          <cell r="A1108" t="str">
            <v>DK-LY-K518-G0-40</v>
          </cell>
          <cell r="B1108" t="str">
            <v>DK-LY-K518</v>
          </cell>
        </row>
        <row r="1109">
          <cell r="A1109" t="str">
            <v>DK-LY-K518-G0-42</v>
          </cell>
          <cell r="B1109" t="str">
            <v>DK-LY-K518</v>
          </cell>
        </row>
        <row r="1110">
          <cell r="A1110" t="str">
            <v>DK-LY-K518-G0-44</v>
          </cell>
          <cell r="B1110" t="str">
            <v>DK-LY-K518</v>
          </cell>
        </row>
        <row r="1111">
          <cell r="A1111" t="str">
            <v>DK-LY-K518-K0-32</v>
          </cell>
          <cell r="B1111" t="str">
            <v>DK-LY-K518</v>
          </cell>
        </row>
        <row r="1112">
          <cell r="A1112" t="str">
            <v>DK-LY-K518-K0-34</v>
          </cell>
          <cell r="B1112" t="str">
            <v>DK-LY-K518</v>
          </cell>
        </row>
        <row r="1113">
          <cell r="A1113" t="str">
            <v>DK-LY-K518-K0-36</v>
          </cell>
          <cell r="B1113" t="str">
            <v>DK-LY-K518</v>
          </cell>
        </row>
        <row r="1114">
          <cell r="A1114" t="str">
            <v>DK-LY-K518-K0-38</v>
          </cell>
          <cell r="B1114" t="str">
            <v>DK-LY-K518</v>
          </cell>
        </row>
        <row r="1115">
          <cell r="A1115" t="str">
            <v>DK-LY-K518-K0-40</v>
          </cell>
          <cell r="B1115" t="str">
            <v>DK-LY-K518</v>
          </cell>
        </row>
        <row r="1116">
          <cell r="A1116" t="str">
            <v>DK-LY-K518-K0-42</v>
          </cell>
          <cell r="B1116" t="str">
            <v>DK-LY-K518</v>
          </cell>
        </row>
        <row r="1117">
          <cell r="A1117" t="str">
            <v>DK-LY-K518-K0-44</v>
          </cell>
          <cell r="B1117" t="str">
            <v>DK-LY-K518</v>
          </cell>
        </row>
        <row r="1118">
          <cell r="A1118" t="str">
            <v>DK-LY-K518-KQ-32</v>
          </cell>
          <cell r="B1118" t="str">
            <v>DK-LY-K518</v>
          </cell>
        </row>
        <row r="1119">
          <cell r="A1119" t="str">
            <v>DK-LY-K518-KQ-34</v>
          </cell>
          <cell r="B1119" t="str">
            <v>DK-LY-K518</v>
          </cell>
        </row>
        <row r="1120">
          <cell r="A1120" t="str">
            <v>DK-LY-K518-KQ-36</v>
          </cell>
          <cell r="B1120" t="str">
            <v>DK-LY-K518</v>
          </cell>
        </row>
        <row r="1121">
          <cell r="A1121" t="str">
            <v>DK-LY-K518-KQ-38</v>
          </cell>
          <cell r="B1121" t="str">
            <v>DK-LY-K518</v>
          </cell>
        </row>
        <row r="1122">
          <cell r="A1122" t="str">
            <v>DK-LY-K518-KQ-40</v>
          </cell>
          <cell r="B1122" t="str">
            <v>DK-LY-K518</v>
          </cell>
        </row>
        <row r="1123">
          <cell r="A1123" t="str">
            <v>DK-LY-K518-KQ-42</v>
          </cell>
          <cell r="B1123" t="str">
            <v>DK-LY-K518</v>
          </cell>
        </row>
        <row r="1124">
          <cell r="A1124" t="str">
            <v>DK-LY-K518-KQ-44</v>
          </cell>
          <cell r="B1124" t="str">
            <v>DK-LY-K518</v>
          </cell>
        </row>
        <row r="1125">
          <cell r="A1125" t="str">
            <v>DK-LY-K518-OR-32</v>
          </cell>
          <cell r="B1125" t="str">
            <v>DK-LY-K518</v>
          </cell>
        </row>
        <row r="1126">
          <cell r="A1126" t="str">
            <v>DK-LY-K518-OR-34</v>
          </cell>
          <cell r="B1126" t="str">
            <v>DK-LY-K518</v>
          </cell>
        </row>
        <row r="1127">
          <cell r="A1127" t="str">
            <v>DK-LY-K518-OR-36</v>
          </cell>
          <cell r="B1127" t="str">
            <v>DK-LY-K518</v>
          </cell>
        </row>
        <row r="1128">
          <cell r="A1128" t="str">
            <v>DK-LY-K518-OR-38</v>
          </cell>
          <cell r="B1128" t="str">
            <v>DK-LY-K518</v>
          </cell>
        </row>
        <row r="1129">
          <cell r="A1129" t="str">
            <v>DK-LY-K518-OR-40</v>
          </cell>
          <cell r="B1129" t="str">
            <v>DK-LY-K518</v>
          </cell>
        </row>
        <row r="1130">
          <cell r="A1130" t="str">
            <v>DK-LY-K518-OR-42</v>
          </cell>
          <cell r="B1130" t="str">
            <v>DK-LY-K518</v>
          </cell>
        </row>
        <row r="1131">
          <cell r="A1131" t="str">
            <v>DK-LY-K518-OR-44</v>
          </cell>
          <cell r="B1131" t="str">
            <v>DK-LY-K518</v>
          </cell>
        </row>
        <row r="1132">
          <cell r="A1132" t="str">
            <v>DK-LY-K559-K0-32</v>
          </cell>
          <cell r="B1132" t="str">
            <v>DK-LY-K559</v>
          </cell>
        </row>
        <row r="1133">
          <cell r="A1133" t="str">
            <v>DK-LY-K559-K0-34</v>
          </cell>
          <cell r="B1133" t="str">
            <v>DK-LY-K559</v>
          </cell>
        </row>
        <row r="1134">
          <cell r="A1134" t="str">
            <v>DK-LY-K559-K0-36</v>
          </cell>
          <cell r="B1134" t="str">
            <v>DK-LY-K559</v>
          </cell>
        </row>
        <row r="1135">
          <cell r="A1135" t="str">
            <v>DK-LY-K559-K0-38</v>
          </cell>
          <cell r="B1135" t="str">
            <v>DK-LY-K559</v>
          </cell>
        </row>
        <row r="1136">
          <cell r="A1136" t="str">
            <v>DK-LY-K559-K0-40</v>
          </cell>
          <cell r="B1136" t="str">
            <v>DK-LY-K559</v>
          </cell>
        </row>
        <row r="1137">
          <cell r="A1137" t="str">
            <v>DK-LY-K559-K0-42</v>
          </cell>
          <cell r="B1137" t="str">
            <v>DK-LY-K559</v>
          </cell>
        </row>
        <row r="1138">
          <cell r="A1138" t="str">
            <v>DK-LY-K559-K0-44</v>
          </cell>
          <cell r="B1138" t="str">
            <v>DK-LY-K559</v>
          </cell>
        </row>
        <row r="1139">
          <cell r="A1139" t="str">
            <v>DK-LY-K559-KQ-32</v>
          </cell>
          <cell r="B1139" t="str">
            <v>DK-LY-K559</v>
          </cell>
        </row>
        <row r="1140">
          <cell r="A1140" t="str">
            <v>DK-LY-K559-KQ-34</v>
          </cell>
          <cell r="B1140" t="str">
            <v>DK-LY-K559</v>
          </cell>
        </row>
        <row r="1141">
          <cell r="A1141" t="str">
            <v>DK-LY-K559-KQ-36</v>
          </cell>
          <cell r="B1141" t="str">
            <v>DK-LY-K559</v>
          </cell>
        </row>
        <row r="1142">
          <cell r="A1142" t="str">
            <v>DK-LY-K559-KQ-38</v>
          </cell>
          <cell r="B1142" t="str">
            <v>DK-LY-K559</v>
          </cell>
        </row>
        <row r="1143">
          <cell r="A1143" t="str">
            <v>DK-LY-K559-KQ-40</v>
          </cell>
          <cell r="B1143" t="str">
            <v>DK-LY-K559</v>
          </cell>
        </row>
        <row r="1144">
          <cell r="A1144" t="str">
            <v>DK-LY-K559-KQ-42</v>
          </cell>
          <cell r="B1144" t="str">
            <v>DK-LY-K559</v>
          </cell>
        </row>
        <row r="1145">
          <cell r="A1145" t="str">
            <v>DK-LY-K559-KQ-44</v>
          </cell>
          <cell r="B1145" t="str">
            <v>DK-LY-K559</v>
          </cell>
        </row>
        <row r="1146">
          <cell r="A1146" t="str">
            <v>DK-LY-K559-LB-32</v>
          </cell>
          <cell r="B1146" t="str">
            <v>DK-LY-K559</v>
          </cell>
        </row>
        <row r="1147">
          <cell r="A1147" t="str">
            <v>DK-LY-K559-LB-34</v>
          </cell>
          <cell r="B1147" t="str">
            <v>DK-LY-K559</v>
          </cell>
        </row>
        <row r="1148">
          <cell r="A1148" t="str">
            <v>DK-LY-K559-LB-36</v>
          </cell>
          <cell r="B1148" t="str">
            <v>DK-LY-K559</v>
          </cell>
        </row>
        <row r="1149">
          <cell r="A1149" t="str">
            <v>DK-LY-K559-LB-38</v>
          </cell>
          <cell r="B1149" t="str">
            <v>DK-LY-K559</v>
          </cell>
        </row>
        <row r="1150">
          <cell r="A1150" t="str">
            <v>DK-LY-K559-LB-40</v>
          </cell>
          <cell r="B1150" t="str">
            <v>DK-LY-K559</v>
          </cell>
        </row>
        <row r="1151">
          <cell r="A1151" t="str">
            <v>DK-LY-K559-LB-42</v>
          </cell>
          <cell r="B1151" t="str">
            <v>DK-LY-K559</v>
          </cell>
        </row>
        <row r="1152">
          <cell r="A1152" t="str">
            <v>DK-LY-K559-LB-44</v>
          </cell>
          <cell r="B1152" t="str">
            <v>DK-LY-K559</v>
          </cell>
        </row>
        <row r="1153">
          <cell r="A1153" t="str">
            <v>DK-LY-K559-OR-32</v>
          </cell>
          <cell r="B1153" t="str">
            <v>DK-LY-K559</v>
          </cell>
        </row>
        <row r="1154">
          <cell r="A1154" t="str">
            <v>DK-LY-K559-OR-34</v>
          </cell>
          <cell r="B1154" t="str">
            <v>DK-LY-K559</v>
          </cell>
        </row>
        <row r="1155">
          <cell r="A1155" t="str">
            <v>DK-LY-K559-OR-36</v>
          </cell>
          <cell r="B1155" t="str">
            <v>DK-LY-K559</v>
          </cell>
        </row>
        <row r="1156">
          <cell r="A1156" t="str">
            <v>DK-LY-K559-OR-38</v>
          </cell>
          <cell r="B1156" t="str">
            <v>DK-LY-K559</v>
          </cell>
        </row>
        <row r="1157">
          <cell r="A1157" t="str">
            <v>DK-LY-K559-OR-40</v>
          </cell>
          <cell r="B1157" t="str">
            <v>DK-LY-K559</v>
          </cell>
        </row>
        <row r="1158">
          <cell r="A1158" t="str">
            <v>DK-LY-K559-OR-42</v>
          </cell>
          <cell r="B1158" t="str">
            <v>DK-LY-K559</v>
          </cell>
        </row>
        <row r="1159">
          <cell r="A1159" t="str">
            <v>DK-LY-K559-OR-44</v>
          </cell>
          <cell r="B1159" t="str">
            <v>DK-LY-K559</v>
          </cell>
        </row>
        <row r="1160">
          <cell r="A1160" t="str">
            <v>DK-LY-K559-R0-32</v>
          </cell>
          <cell r="B1160" t="str">
            <v>DK-LY-K559</v>
          </cell>
        </row>
        <row r="1161">
          <cell r="A1161" t="str">
            <v>DK-LY-K559-R0-34</v>
          </cell>
          <cell r="B1161" t="str">
            <v>DK-LY-K559</v>
          </cell>
        </row>
        <row r="1162">
          <cell r="A1162" t="str">
            <v>DK-LY-K559-R0-36</v>
          </cell>
          <cell r="B1162" t="str">
            <v>DK-LY-K559</v>
          </cell>
        </row>
        <row r="1163">
          <cell r="A1163" t="str">
            <v>DK-LY-K559-R0-38</v>
          </cell>
          <cell r="B1163" t="str">
            <v>DK-LY-K559</v>
          </cell>
        </row>
        <row r="1164">
          <cell r="A1164" t="str">
            <v>DK-LY-K559-R0-40</v>
          </cell>
          <cell r="B1164" t="str">
            <v>DK-LY-K559</v>
          </cell>
        </row>
        <row r="1165">
          <cell r="A1165" t="str">
            <v>DK-LY-K559-R0-42</v>
          </cell>
          <cell r="B1165" t="str">
            <v>DK-LY-K559</v>
          </cell>
        </row>
        <row r="1166">
          <cell r="A1166" t="str">
            <v>DK-LY-K559-R0-44</v>
          </cell>
          <cell r="B1166" t="str">
            <v>DK-LY-K559</v>
          </cell>
        </row>
        <row r="1167">
          <cell r="A1167" t="str">
            <v>DK-MCCL315-K0-L</v>
          </cell>
          <cell r="B1167" t="str">
            <v>DK-MCCL315</v>
          </cell>
        </row>
        <row r="1168">
          <cell r="A1168" t="str">
            <v>DK-MCCL315-K0-S</v>
          </cell>
          <cell r="B1168" t="str">
            <v>DK-MCCL315</v>
          </cell>
        </row>
        <row r="1169">
          <cell r="A1169" t="str">
            <v>DK-MCCL315-K0-XL</v>
          </cell>
          <cell r="B1169" t="str">
            <v>DK-MCCL315</v>
          </cell>
        </row>
        <row r="1170">
          <cell r="A1170" t="str">
            <v>DK-MCCL315-RF-M</v>
          </cell>
          <cell r="B1170" t="str">
            <v>DK-MCCL315</v>
          </cell>
        </row>
        <row r="1171">
          <cell r="A1171" t="str">
            <v>DK-MCCL315-W0-XL</v>
          </cell>
          <cell r="B1171" t="str">
            <v>DK-MCCL315</v>
          </cell>
        </row>
        <row r="1172">
          <cell r="A1172" t="str">
            <v>DK-MUCL315-B7-L</v>
          </cell>
          <cell r="B1172" t="str">
            <v>DK-MCCL315</v>
          </cell>
        </row>
        <row r="1173">
          <cell r="A1173" t="str">
            <v>DK-MUCL315-B7-M</v>
          </cell>
          <cell r="B1173" t="str">
            <v>DK-MCCL315</v>
          </cell>
        </row>
        <row r="1174">
          <cell r="A1174" t="str">
            <v>DK-MUCL315-K0-M</v>
          </cell>
          <cell r="B1174" t="str">
            <v>DK-MCCL315</v>
          </cell>
        </row>
        <row r="1175">
          <cell r="A1175" t="str">
            <v>DK-MUCL315-K0-S</v>
          </cell>
          <cell r="B1175" t="str">
            <v>DK-MCCL315</v>
          </cell>
        </row>
        <row r="1176">
          <cell r="A1176" t="str">
            <v>DK-MUCL315-K0-XL</v>
          </cell>
          <cell r="B1176" t="str">
            <v>DK-MCCL315</v>
          </cell>
        </row>
        <row r="1177">
          <cell r="A1177" t="str">
            <v>DK-MUCL315-P0-L</v>
          </cell>
          <cell r="B1177" t="str">
            <v>DK-MCCL315</v>
          </cell>
        </row>
        <row r="1178">
          <cell r="A1178" t="str">
            <v>DK-MUCL315-P0-S</v>
          </cell>
          <cell r="B1178" t="str">
            <v>DK-MCCL315</v>
          </cell>
        </row>
        <row r="1179">
          <cell r="A1179" t="str">
            <v>DK-MUCL315-P0-XL</v>
          </cell>
          <cell r="B1179" t="str">
            <v>DK-MCCL315</v>
          </cell>
        </row>
        <row r="1180">
          <cell r="A1180" t="str">
            <v>DK-MUCL315-R0-2XL</v>
          </cell>
          <cell r="B1180" t="str">
            <v>DK-MCCL315</v>
          </cell>
        </row>
        <row r="1181">
          <cell r="A1181" t="str">
            <v>DK-MUCL315-R0-L</v>
          </cell>
          <cell r="B1181" t="str">
            <v>DK-MCCL315</v>
          </cell>
        </row>
        <row r="1182">
          <cell r="A1182" t="str">
            <v>DK-MUCL315-R0-M</v>
          </cell>
          <cell r="B1182" t="str">
            <v>DK-MCCL315</v>
          </cell>
        </row>
        <row r="1183">
          <cell r="A1183" t="str">
            <v>DK-MUCL315-R0-S</v>
          </cell>
          <cell r="B1183" t="str">
            <v>DK-MCCL315</v>
          </cell>
        </row>
        <row r="1184">
          <cell r="A1184" t="str">
            <v>DK-MUCL315-R0-XL</v>
          </cell>
          <cell r="B1184" t="str">
            <v>DK-MCCL315</v>
          </cell>
        </row>
        <row r="1185">
          <cell r="A1185" t="str">
            <v>DK-MUCL315-RF-L</v>
          </cell>
          <cell r="B1185" t="str">
            <v>DK-MCCL315</v>
          </cell>
        </row>
        <row r="1186">
          <cell r="A1186" t="str">
            <v>DK-MUCL315-RF-M</v>
          </cell>
          <cell r="B1186" t="str">
            <v>DK-MCCL315</v>
          </cell>
        </row>
        <row r="1187">
          <cell r="A1187" t="str">
            <v>DK-MUCL315-W0-2XL</v>
          </cell>
          <cell r="B1187" t="str">
            <v>DK-MCCL315</v>
          </cell>
        </row>
        <row r="1188">
          <cell r="A1188" t="str">
            <v>DK-MUCL315-W0-L</v>
          </cell>
          <cell r="B1188" t="str">
            <v>DK-MCCL315</v>
          </cell>
        </row>
        <row r="1189">
          <cell r="A1189" t="str">
            <v>DK-MUCL315-W0-M</v>
          </cell>
          <cell r="B1189" t="str">
            <v>DK-MCCL315</v>
          </cell>
        </row>
        <row r="1190">
          <cell r="A1190" t="str">
            <v>DK-MUCL315-W0-S</v>
          </cell>
          <cell r="B1190" t="str">
            <v>DK-MCCL315</v>
          </cell>
        </row>
        <row r="1191">
          <cell r="A1191" t="str">
            <v>DK-MUCL315-W0-XL</v>
          </cell>
          <cell r="B1191" t="str">
            <v>DK-MCCL315</v>
          </cell>
        </row>
        <row r="1192">
          <cell r="A1192" t="str">
            <v>DS002</v>
          </cell>
          <cell r="B1192" t="str">
            <v>DS002</v>
          </cell>
        </row>
        <row r="1193">
          <cell r="A1193" t="str">
            <v>DX-MU410-W0-L</v>
          </cell>
          <cell r="B1193" t="str">
            <v>DX-MU410</v>
          </cell>
        </row>
        <row r="1194">
          <cell r="A1194" t="str">
            <v>DX-TW410</v>
          </cell>
          <cell r="B1194" t="str">
            <v>DX-TW410</v>
          </cell>
        </row>
        <row r="1195">
          <cell r="A1195" t="str">
            <v>DX-TW410-K0-2X</v>
          </cell>
          <cell r="B1195" t="str">
            <v>DX-TW410</v>
          </cell>
        </row>
        <row r="1196">
          <cell r="A1196" t="str">
            <v>DX-TW410-K0-L</v>
          </cell>
          <cell r="B1196" t="str">
            <v>DX-TW410</v>
          </cell>
        </row>
        <row r="1197">
          <cell r="A1197" t="str">
            <v>DX-TW410-K0-M</v>
          </cell>
          <cell r="B1197" t="str">
            <v>DX-TW410</v>
          </cell>
        </row>
        <row r="1198">
          <cell r="A1198" t="str">
            <v>DX-TW410-K0-S</v>
          </cell>
          <cell r="B1198" t="str">
            <v>DX-TW410</v>
          </cell>
        </row>
        <row r="1199">
          <cell r="A1199" t="str">
            <v>DX-TW410-K0-XL</v>
          </cell>
          <cell r="B1199" t="str">
            <v>DX-TW410</v>
          </cell>
        </row>
        <row r="1200">
          <cell r="A1200" t="str">
            <v>DX-TW410-K0-XS</v>
          </cell>
          <cell r="B1200" t="str">
            <v>DX-TW410</v>
          </cell>
        </row>
        <row r="1201">
          <cell r="A1201" t="str">
            <v>FBA-YZ5505Da0L</v>
          </cell>
          <cell r="B1201" t="str">
            <v>YZ5505</v>
          </cell>
        </row>
        <row r="1202">
          <cell r="A1202" t="str">
            <v>FBA-YZ5505Da2L</v>
          </cell>
          <cell r="B1202" t="str">
            <v>YZ5505</v>
          </cell>
        </row>
        <row r="1203">
          <cell r="A1203" t="str">
            <v>FBA-YZ5505DaM</v>
          </cell>
          <cell r="B1203" t="str">
            <v>YZ5505</v>
          </cell>
        </row>
        <row r="1204">
          <cell r="A1204" t="str">
            <v>FBA-YZ5505DaS</v>
          </cell>
          <cell r="B1204" t="str">
            <v>YZ5505</v>
          </cell>
        </row>
        <row r="1205">
          <cell r="A1205" t="str">
            <v>FBA-YZ5505DaXL</v>
          </cell>
          <cell r="B1205" t="str">
            <v>YZ5505</v>
          </cell>
        </row>
        <row r="1206">
          <cell r="A1206" t="str">
            <v>FBA-YZ5505DaXS</v>
          </cell>
          <cell r="B1206" t="str">
            <v>YZ5505</v>
          </cell>
        </row>
        <row r="1207">
          <cell r="A1207" t="str">
            <v>FT5505</v>
          </cell>
          <cell r="B1207" t="str">
            <v>FT5505</v>
          </cell>
        </row>
        <row r="1208">
          <cell r="A1208" t="str">
            <v>GM-0012L-ZJ</v>
          </cell>
          <cell r="B1208" t="str">
            <v>GM-001</v>
          </cell>
        </row>
        <row r="1209">
          <cell r="A1209" t="str">
            <v>GM-0013L</v>
          </cell>
          <cell r="B1209" t="str">
            <v>GM-001</v>
          </cell>
        </row>
        <row r="1210">
          <cell r="A1210" t="str">
            <v>GM-0014L-C</v>
          </cell>
          <cell r="B1210" t="str">
            <v>GM-001</v>
          </cell>
        </row>
        <row r="1211">
          <cell r="A1211" t="str">
            <v>GM-001L</v>
          </cell>
          <cell r="B1211" t="str">
            <v>GM-001</v>
          </cell>
        </row>
        <row r="1212">
          <cell r="A1212" t="str">
            <v>GM-001L-ZJ</v>
          </cell>
          <cell r="B1212" t="str">
            <v>GM-001</v>
          </cell>
        </row>
        <row r="1213">
          <cell r="A1213" t="str">
            <v>GM-001M-ZJ</v>
          </cell>
          <cell r="B1213" t="str">
            <v>GM-001</v>
          </cell>
        </row>
        <row r="1214">
          <cell r="A1214" t="str">
            <v>GM-001XL-ZJ</v>
          </cell>
          <cell r="B1214" t="str">
            <v>GM-001</v>
          </cell>
        </row>
        <row r="1215">
          <cell r="A1215" t="str">
            <v>GM-AC</v>
          </cell>
          <cell r="B1215" t="str">
            <v>GM-AC</v>
          </cell>
        </row>
        <row r="1216">
          <cell r="A1216" t="str">
            <v>GM-SJ002</v>
          </cell>
          <cell r="B1216" t="str">
            <v>GM-SJ002</v>
          </cell>
        </row>
        <row r="1217">
          <cell r="A1217" t="str">
            <v>GM-SJ002B0</v>
          </cell>
          <cell r="B1217" t="str">
            <v>GM-SJ002</v>
          </cell>
        </row>
        <row r="1218">
          <cell r="A1218" t="str">
            <v>GM-SJ002B0-GM</v>
          </cell>
          <cell r="B1218" t="str">
            <v>GM-SJ002</v>
          </cell>
        </row>
        <row r="1219">
          <cell r="A1219" t="str">
            <v>GM-SJ002B0-MX</v>
          </cell>
          <cell r="B1219" t="str">
            <v>GM-SJ002</v>
          </cell>
        </row>
        <row r="1220">
          <cell r="A1220" t="str">
            <v>GM-SJ002BW</v>
          </cell>
          <cell r="B1220" t="str">
            <v>GM-SJ002</v>
          </cell>
        </row>
        <row r="1221">
          <cell r="A1221" t="str">
            <v>GM-SJ002G0</v>
          </cell>
          <cell r="B1221" t="str">
            <v>GM-SJ002</v>
          </cell>
        </row>
        <row r="1222">
          <cell r="A1222" t="str">
            <v>GM-SJ002-Pi</v>
          </cell>
          <cell r="B1222" t="str">
            <v>GM-SJ002</v>
          </cell>
        </row>
        <row r="1223">
          <cell r="A1223" t="str">
            <v>GM-SJ002W0</v>
          </cell>
          <cell r="B1223" t="str">
            <v>GM-SJ002</v>
          </cell>
        </row>
        <row r="1224">
          <cell r="A1224" t="str">
            <v>GM-SJ002W0-GM</v>
          </cell>
          <cell r="B1224" t="str">
            <v>GM-SJ002</v>
          </cell>
        </row>
        <row r="1225">
          <cell r="A1225" t="str">
            <v>JK-CL0137</v>
          </cell>
          <cell r="B1225" t="str">
            <v>JK-CL0137</v>
          </cell>
        </row>
        <row r="1226">
          <cell r="A1226" t="str">
            <v>JK-CL0137-BD-2XL</v>
          </cell>
          <cell r="B1226" t="str">
            <v>JK-CL0137</v>
          </cell>
        </row>
        <row r="1227">
          <cell r="A1227" t="str">
            <v>JK-CL0137-BD-3XL</v>
          </cell>
          <cell r="B1227" t="str">
            <v>JK-CL0137</v>
          </cell>
        </row>
        <row r="1228">
          <cell r="A1228" t="str">
            <v>JK-CL0137-BD-L</v>
          </cell>
          <cell r="B1228" t="str">
            <v>JK-CL0137</v>
          </cell>
        </row>
        <row r="1229">
          <cell r="A1229" t="str">
            <v>JK-CL0137-BD-M</v>
          </cell>
          <cell r="B1229" t="str">
            <v>JK-CL0137</v>
          </cell>
        </row>
        <row r="1230">
          <cell r="A1230" t="str">
            <v>JK-CL0137-BD-S</v>
          </cell>
          <cell r="B1230" t="str">
            <v>JK-CL0137</v>
          </cell>
        </row>
        <row r="1231">
          <cell r="A1231" t="str">
            <v>JK-CL0137-BD-XL</v>
          </cell>
          <cell r="B1231" t="str">
            <v>JK-CL0137</v>
          </cell>
        </row>
        <row r="1232">
          <cell r="A1232" t="str">
            <v>JK-CL0137-G7-2XL</v>
          </cell>
          <cell r="B1232" t="str">
            <v>JK-CL0137</v>
          </cell>
        </row>
        <row r="1233">
          <cell r="A1233" t="str">
            <v>JK-CL0137-G7-3XL</v>
          </cell>
          <cell r="B1233" t="str">
            <v>JK-CL0137</v>
          </cell>
        </row>
        <row r="1234">
          <cell r="A1234" t="str">
            <v>JK-CL0137-G7-L</v>
          </cell>
          <cell r="B1234" t="str">
            <v>JK-CL0137</v>
          </cell>
        </row>
        <row r="1235">
          <cell r="A1235" t="str">
            <v>JK-CL0137-G7-M</v>
          </cell>
          <cell r="B1235" t="str">
            <v>JK-CL0137</v>
          </cell>
        </row>
        <row r="1236">
          <cell r="A1236" t="str">
            <v>JK-CL0137-G7-S</v>
          </cell>
          <cell r="B1236" t="str">
            <v>JK-CL0137</v>
          </cell>
        </row>
        <row r="1237">
          <cell r="A1237" t="str">
            <v>JK-CL0137-G7-XL</v>
          </cell>
          <cell r="B1237" t="str">
            <v>JK-CL0137</v>
          </cell>
        </row>
        <row r="1238">
          <cell r="A1238" t="str">
            <v>JK-CL0137-K0-2XL</v>
          </cell>
          <cell r="B1238" t="str">
            <v>JK-CL0137</v>
          </cell>
        </row>
        <row r="1239">
          <cell r="A1239" t="str">
            <v>JK-CL0137-K0-3XL</v>
          </cell>
          <cell r="B1239" t="str">
            <v>JK-CL0137</v>
          </cell>
        </row>
        <row r="1240">
          <cell r="A1240" t="str">
            <v>JK-CL0137-K0-L</v>
          </cell>
          <cell r="B1240" t="str">
            <v>JK-CL0137</v>
          </cell>
        </row>
        <row r="1241">
          <cell r="A1241" t="str">
            <v>JK-CL0137-K0-M</v>
          </cell>
          <cell r="B1241" t="str">
            <v>JK-CL0137</v>
          </cell>
        </row>
        <row r="1242">
          <cell r="A1242" t="str">
            <v>JK-CL0137-K0-S</v>
          </cell>
          <cell r="B1242" t="str">
            <v>JK-CL0137</v>
          </cell>
        </row>
        <row r="1243">
          <cell r="A1243" t="str">
            <v>JK-CL0137-K0-XL</v>
          </cell>
          <cell r="B1243" t="str">
            <v>JK-CL0137</v>
          </cell>
        </row>
        <row r="1244">
          <cell r="A1244" t="str">
            <v>JK-CL0137-ZL-2XL</v>
          </cell>
          <cell r="B1244" t="str">
            <v>JK-CL0137</v>
          </cell>
        </row>
        <row r="1245">
          <cell r="A1245" t="str">
            <v>JK-CL0137-ZL-3XL</v>
          </cell>
          <cell r="B1245" t="str">
            <v>JK-CL0137</v>
          </cell>
        </row>
        <row r="1246">
          <cell r="A1246" t="str">
            <v>JK-CL0137-ZL-L</v>
          </cell>
          <cell r="B1246" t="str">
            <v>JK-CL0137</v>
          </cell>
        </row>
        <row r="1247">
          <cell r="A1247" t="str">
            <v>JK-CL0137-ZL-M</v>
          </cell>
          <cell r="B1247" t="str">
            <v>JK-CL0137</v>
          </cell>
        </row>
        <row r="1248">
          <cell r="A1248" t="str">
            <v>JK-CL0137-ZL-S</v>
          </cell>
          <cell r="B1248" t="str">
            <v>JK-CL0137</v>
          </cell>
        </row>
        <row r="1249">
          <cell r="A1249" t="str">
            <v>JK-CL0137-ZL-XL</v>
          </cell>
          <cell r="B1249" t="str">
            <v>JK-CL0137</v>
          </cell>
        </row>
        <row r="1250">
          <cell r="A1250" t="str">
            <v>JK-SB015-DG-L</v>
          </cell>
          <cell r="B1250" t="str">
            <v>JK-SB015</v>
          </cell>
        </row>
        <row r="1251">
          <cell r="A1251" t="str">
            <v>JK-SB015-DG-M</v>
          </cell>
          <cell r="B1251" t="str">
            <v>JK-SB015</v>
          </cell>
        </row>
        <row r="1252">
          <cell r="A1252" t="str">
            <v>JK-SB015-DG-S</v>
          </cell>
          <cell r="B1252" t="str">
            <v>JK-SB015</v>
          </cell>
        </row>
        <row r="1253">
          <cell r="A1253" t="str">
            <v>JK-SB015-DG-XL</v>
          </cell>
          <cell r="B1253" t="str">
            <v>JK-SB015</v>
          </cell>
        </row>
        <row r="1254">
          <cell r="A1254" t="str">
            <v>JK-SB015-DG-XXL</v>
          </cell>
          <cell r="B1254" t="str">
            <v>JK-SB015</v>
          </cell>
        </row>
        <row r="1255">
          <cell r="A1255" t="str">
            <v>JK-SB015-KK-L</v>
          </cell>
          <cell r="B1255" t="str">
            <v>JK-SB015</v>
          </cell>
        </row>
        <row r="1256">
          <cell r="A1256" t="str">
            <v>JK-SB015-KK-M</v>
          </cell>
          <cell r="B1256" t="str">
            <v>JK-SB015</v>
          </cell>
        </row>
        <row r="1257">
          <cell r="A1257" t="str">
            <v>JK-SB015-KK-S</v>
          </cell>
          <cell r="B1257" t="str">
            <v>JK-SB015</v>
          </cell>
        </row>
        <row r="1258">
          <cell r="A1258" t="str">
            <v>JK-SB015-KK-XL</v>
          </cell>
          <cell r="B1258" t="str">
            <v>JK-SB015</v>
          </cell>
        </row>
        <row r="1259">
          <cell r="A1259" t="str">
            <v>JK-SB015-KK-XXL</v>
          </cell>
          <cell r="B1259" t="str">
            <v>JK-SB015</v>
          </cell>
        </row>
        <row r="1260">
          <cell r="A1260" t="str">
            <v>JK-SB015-LG-L</v>
          </cell>
          <cell r="B1260" t="str">
            <v>JK-SB015</v>
          </cell>
        </row>
        <row r="1261">
          <cell r="A1261" t="str">
            <v>JK-SB015-LG-M</v>
          </cell>
          <cell r="B1261" t="str">
            <v>JK-SB015</v>
          </cell>
        </row>
        <row r="1262">
          <cell r="A1262" t="str">
            <v>JK-SB015-LG-S</v>
          </cell>
          <cell r="B1262" t="str">
            <v>JK-SB015</v>
          </cell>
        </row>
        <row r="1263">
          <cell r="A1263" t="str">
            <v>JK-SB015-LG-XL</v>
          </cell>
          <cell r="B1263" t="str">
            <v>JK-SB015</v>
          </cell>
        </row>
        <row r="1264">
          <cell r="A1264" t="str">
            <v>JK-SB015-LG-XXL</v>
          </cell>
          <cell r="B1264" t="str">
            <v>JK-SB015</v>
          </cell>
        </row>
        <row r="1265">
          <cell r="A1265" t="str">
            <v>JK-SB016-BK-L</v>
          </cell>
          <cell r="B1265" t="str">
            <v>JK-SB016</v>
          </cell>
        </row>
        <row r="1266">
          <cell r="A1266" t="str">
            <v>JK-SB016-BK-M</v>
          </cell>
          <cell r="B1266" t="str">
            <v>JK-SB016</v>
          </cell>
        </row>
        <row r="1267">
          <cell r="A1267" t="str">
            <v>JK-SB016-BK-S</v>
          </cell>
          <cell r="B1267" t="str">
            <v>JK-SB016</v>
          </cell>
        </row>
        <row r="1268">
          <cell r="A1268" t="str">
            <v>JK-SB016-BK-XL</v>
          </cell>
          <cell r="B1268" t="str">
            <v>JK-SB016</v>
          </cell>
        </row>
        <row r="1269">
          <cell r="A1269" t="str">
            <v>JK-SB016-BK-XXL</v>
          </cell>
          <cell r="B1269" t="str">
            <v>JK-SB016</v>
          </cell>
        </row>
        <row r="1270">
          <cell r="A1270" t="str">
            <v>JK-SB016-CF-L</v>
          </cell>
          <cell r="B1270" t="str">
            <v>JK-SB016</v>
          </cell>
        </row>
        <row r="1271">
          <cell r="A1271" t="str">
            <v>JK-SB016-CF-M</v>
          </cell>
          <cell r="B1271" t="str">
            <v>JK-SB016</v>
          </cell>
        </row>
        <row r="1272">
          <cell r="A1272" t="str">
            <v>JK-SB016-CF-S</v>
          </cell>
          <cell r="B1272" t="str">
            <v>JK-SB016</v>
          </cell>
        </row>
        <row r="1273">
          <cell r="A1273" t="str">
            <v>JK-SB016-CF-XL</v>
          </cell>
          <cell r="B1273" t="str">
            <v>JK-SB016</v>
          </cell>
        </row>
        <row r="1274">
          <cell r="A1274" t="str">
            <v>JK-SB016-CF-XXL</v>
          </cell>
          <cell r="B1274" t="str">
            <v>JK-SB016</v>
          </cell>
        </row>
        <row r="1275">
          <cell r="A1275" t="str">
            <v>JK-SB016-GR-L</v>
          </cell>
          <cell r="B1275" t="str">
            <v>JK-SB016</v>
          </cell>
        </row>
        <row r="1276">
          <cell r="A1276" t="str">
            <v>JK-SB016-GR-M</v>
          </cell>
          <cell r="B1276" t="str">
            <v>JK-SB016</v>
          </cell>
        </row>
        <row r="1277">
          <cell r="A1277" t="str">
            <v>JK-SB016-GR-S</v>
          </cell>
          <cell r="B1277" t="str">
            <v>JK-SB016</v>
          </cell>
        </row>
        <row r="1278">
          <cell r="A1278" t="str">
            <v>JK-SB016-GR-XL</v>
          </cell>
          <cell r="B1278" t="str">
            <v>JK-SB016</v>
          </cell>
        </row>
        <row r="1279">
          <cell r="A1279" t="str">
            <v>JK-SB016-GR-XXL</v>
          </cell>
          <cell r="B1279" t="str">
            <v>JK-SB016</v>
          </cell>
        </row>
        <row r="1280">
          <cell r="A1280" t="str">
            <v>LYQ-1001-B0-2XL</v>
          </cell>
          <cell r="B1280" t="str">
            <v>LYQ-1001</v>
          </cell>
        </row>
        <row r="1281">
          <cell r="A1281" t="str">
            <v>LYQ-1001-B0-L</v>
          </cell>
          <cell r="B1281" t="str">
            <v>LYQ-1001</v>
          </cell>
        </row>
        <row r="1282">
          <cell r="A1282" t="str">
            <v>LYQ-1001-B0-M</v>
          </cell>
          <cell r="B1282" t="str">
            <v>LYQ-1001</v>
          </cell>
        </row>
        <row r="1283">
          <cell r="A1283" t="str">
            <v>LYQ-1001-B0-S</v>
          </cell>
          <cell r="B1283" t="str">
            <v>LYQ-1001</v>
          </cell>
        </row>
        <row r="1284">
          <cell r="A1284" t="str">
            <v>LYQ-1001-B0-XL</v>
          </cell>
          <cell r="B1284" t="str">
            <v>LYQ-1001</v>
          </cell>
        </row>
        <row r="1285">
          <cell r="A1285" t="str">
            <v>LYQ-1001-B0-XS</v>
          </cell>
          <cell r="B1285" t="str">
            <v>LYQ-1001</v>
          </cell>
        </row>
        <row r="1286">
          <cell r="A1286" t="str">
            <v>LYQ-1001-G0-2XL</v>
          </cell>
          <cell r="B1286" t="str">
            <v>LYQ-1001</v>
          </cell>
        </row>
        <row r="1287">
          <cell r="A1287" t="str">
            <v>LYQ-1001-G0-L</v>
          </cell>
          <cell r="B1287" t="str">
            <v>LYQ-1001</v>
          </cell>
        </row>
        <row r="1288">
          <cell r="A1288" t="str">
            <v>LYQ-1001-G0-M</v>
          </cell>
          <cell r="B1288" t="str">
            <v>LYQ-1001</v>
          </cell>
        </row>
        <row r="1289">
          <cell r="A1289" t="str">
            <v>LYQ-1001-G0-S</v>
          </cell>
          <cell r="B1289" t="str">
            <v>LYQ-1001</v>
          </cell>
        </row>
        <row r="1290">
          <cell r="A1290" t="str">
            <v>LYQ-1001-G0-XL</v>
          </cell>
          <cell r="B1290" t="str">
            <v>LYQ-1001</v>
          </cell>
        </row>
        <row r="1291">
          <cell r="A1291" t="str">
            <v>LYQ-1001-G0-XS</v>
          </cell>
          <cell r="B1291" t="str">
            <v>LYQ-1001</v>
          </cell>
        </row>
        <row r="1292">
          <cell r="A1292" t="str">
            <v>LYQ-1001-G7-2XL</v>
          </cell>
          <cell r="B1292" t="str">
            <v>LYQ-1001</v>
          </cell>
        </row>
        <row r="1293">
          <cell r="A1293" t="str">
            <v>LYQ-1001-G7-L</v>
          </cell>
          <cell r="B1293" t="str">
            <v>LYQ-1001</v>
          </cell>
        </row>
        <row r="1294">
          <cell r="A1294" t="str">
            <v>LYQ-1001-G7-M</v>
          </cell>
          <cell r="B1294" t="str">
            <v>LYQ-1001</v>
          </cell>
        </row>
        <row r="1295">
          <cell r="A1295" t="str">
            <v>LYQ-1001-G7-S</v>
          </cell>
          <cell r="B1295" t="str">
            <v>LYQ-1001</v>
          </cell>
        </row>
        <row r="1296">
          <cell r="A1296" t="str">
            <v>LYQ-1001-G7-XL</v>
          </cell>
          <cell r="B1296" t="str">
            <v>LYQ-1001</v>
          </cell>
        </row>
        <row r="1297">
          <cell r="A1297" t="str">
            <v>LYQ-1001-G7-XS</v>
          </cell>
          <cell r="B1297" t="str">
            <v>LYQ-1001</v>
          </cell>
        </row>
        <row r="1298">
          <cell r="A1298" t="str">
            <v>LYQ-1001-K0-2XL</v>
          </cell>
          <cell r="B1298" t="str">
            <v>LYQ-1001</v>
          </cell>
        </row>
        <row r="1299">
          <cell r="A1299" t="str">
            <v>LYQ-1001-K0-L</v>
          </cell>
          <cell r="B1299" t="str">
            <v>LYQ-1001</v>
          </cell>
        </row>
        <row r="1300">
          <cell r="A1300" t="str">
            <v>LYQ-1001-K0-M</v>
          </cell>
          <cell r="B1300" t="str">
            <v>LYQ-1001</v>
          </cell>
        </row>
        <row r="1301">
          <cell r="A1301" t="str">
            <v>LYQ-1001-K0-S</v>
          </cell>
          <cell r="B1301" t="str">
            <v>LYQ-1001</v>
          </cell>
        </row>
        <row r="1302">
          <cell r="A1302" t="str">
            <v>LYQ-1001-K0-XL</v>
          </cell>
          <cell r="B1302" t="str">
            <v>LYQ-1001</v>
          </cell>
        </row>
        <row r="1303">
          <cell r="A1303" t="str">
            <v>LYQ-1001-K0-XS</v>
          </cell>
          <cell r="B1303" t="str">
            <v>LYQ-1001</v>
          </cell>
        </row>
        <row r="1304">
          <cell r="A1304" t="str">
            <v>LYQ-1001-KQ-2XL</v>
          </cell>
          <cell r="B1304" t="str">
            <v>LYQ-1001</v>
          </cell>
        </row>
        <row r="1305">
          <cell r="A1305" t="str">
            <v>LYQ-1001-KQ-L</v>
          </cell>
          <cell r="B1305" t="str">
            <v>LYQ-1001</v>
          </cell>
        </row>
        <row r="1306">
          <cell r="A1306" t="str">
            <v>LYQ-1001-KQ-M</v>
          </cell>
          <cell r="B1306" t="str">
            <v>LYQ-1001</v>
          </cell>
        </row>
        <row r="1307">
          <cell r="A1307" t="str">
            <v>LYQ-1001-KQ-S</v>
          </cell>
          <cell r="B1307" t="str">
            <v>LYQ-1001</v>
          </cell>
        </row>
        <row r="1308">
          <cell r="A1308" t="str">
            <v>LYQ-1001-KQ-XL</v>
          </cell>
          <cell r="B1308" t="str">
            <v>LYQ-1001</v>
          </cell>
        </row>
        <row r="1309">
          <cell r="A1309" t="str">
            <v>LYQ-1001-KQ-XS</v>
          </cell>
          <cell r="B1309" t="str">
            <v>LYQ-1001</v>
          </cell>
        </row>
        <row r="1310">
          <cell r="A1310" t="str">
            <v>LYQ-1001-N0-2XL</v>
          </cell>
          <cell r="B1310" t="str">
            <v>LYQ-1001</v>
          </cell>
        </row>
        <row r="1311">
          <cell r="A1311" t="str">
            <v>LYQ-1001-N0-L</v>
          </cell>
          <cell r="B1311" t="str">
            <v>LYQ-1001</v>
          </cell>
        </row>
        <row r="1312">
          <cell r="A1312" t="str">
            <v>LYQ-1001-N0-M</v>
          </cell>
          <cell r="B1312" t="str">
            <v>LYQ-1001</v>
          </cell>
        </row>
        <row r="1313">
          <cell r="A1313" t="str">
            <v>LYQ-1001-N0-S</v>
          </cell>
          <cell r="B1313" t="str">
            <v>LYQ-1001</v>
          </cell>
        </row>
        <row r="1314">
          <cell r="A1314" t="str">
            <v>LYQ-1001-N0-XL</v>
          </cell>
          <cell r="B1314" t="str">
            <v>LYQ-1001</v>
          </cell>
        </row>
        <row r="1315">
          <cell r="A1315" t="str">
            <v>LYQ-1001-N0-XS</v>
          </cell>
          <cell r="B1315" t="str">
            <v>LYQ-1001</v>
          </cell>
        </row>
        <row r="1316">
          <cell r="A1316" t="str">
            <v>LYQ-1001New-P0-2XL</v>
          </cell>
          <cell r="B1316" t="str">
            <v>LYQ-1001</v>
          </cell>
        </row>
        <row r="1317">
          <cell r="A1317" t="str">
            <v>LYQ-1001New-P0-L</v>
          </cell>
          <cell r="B1317" t="str">
            <v>LYQ-1001</v>
          </cell>
        </row>
        <row r="1318">
          <cell r="A1318" t="str">
            <v>LYQ-1001New-P0-M</v>
          </cell>
          <cell r="B1318" t="str">
            <v>LYQ-1001</v>
          </cell>
        </row>
        <row r="1319">
          <cell r="A1319" t="str">
            <v>LYQ-1001New-P0-S</v>
          </cell>
          <cell r="B1319" t="str">
            <v>LYQ-1001</v>
          </cell>
        </row>
        <row r="1320">
          <cell r="A1320" t="str">
            <v>LYQ-1001New-P0-XL</v>
          </cell>
          <cell r="B1320" t="str">
            <v>LYQ-1001</v>
          </cell>
        </row>
        <row r="1321">
          <cell r="A1321" t="str">
            <v>LYQ-1001New-P0-XS</v>
          </cell>
          <cell r="B1321" t="str">
            <v>LYQ-1001</v>
          </cell>
        </row>
        <row r="1322">
          <cell r="A1322" t="str">
            <v>LYQ-1001-P0-2XL</v>
          </cell>
          <cell r="B1322" t="str">
            <v>LYQ-1001</v>
          </cell>
        </row>
        <row r="1323">
          <cell r="A1323" t="str">
            <v>LYQ-1001-P0-L</v>
          </cell>
          <cell r="B1323" t="str">
            <v>LYQ-1001</v>
          </cell>
        </row>
        <row r="1324">
          <cell r="A1324" t="str">
            <v>LYQ-1001-P0-M</v>
          </cell>
          <cell r="B1324" t="str">
            <v>LYQ-1001</v>
          </cell>
        </row>
        <row r="1325">
          <cell r="A1325" t="str">
            <v>LYQ-1001-P0-S</v>
          </cell>
          <cell r="B1325" t="str">
            <v>LYQ-1001</v>
          </cell>
        </row>
        <row r="1326">
          <cell r="A1326" t="str">
            <v>LYQ-1001-P0-XL</v>
          </cell>
          <cell r="B1326" t="str">
            <v>LYQ-1001</v>
          </cell>
        </row>
        <row r="1327">
          <cell r="A1327" t="str">
            <v>LYQ-1001-P0-XS</v>
          </cell>
          <cell r="B1327" t="str">
            <v>LYQ-1001</v>
          </cell>
        </row>
        <row r="1328">
          <cell r="A1328" t="str">
            <v>LYQ-1001-R0-2XL</v>
          </cell>
          <cell r="B1328" t="str">
            <v>LYQ-1001</v>
          </cell>
        </row>
        <row r="1329">
          <cell r="A1329" t="str">
            <v>LYQ-1001-R0-L</v>
          </cell>
          <cell r="B1329" t="str">
            <v>LYQ-1001</v>
          </cell>
        </row>
        <row r="1330">
          <cell r="A1330" t="str">
            <v>LYQ-1001-R0-M</v>
          </cell>
          <cell r="B1330" t="str">
            <v>LYQ-1001</v>
          </cell>
        </row>
        <row r="1331">
          <cell r="A1331" t="str">
            <v>LYQ-1001-R0-S</v>
          </cell>
          <cell r="B1331" t="str">
            <v>LYQ-1001</v>
          </cell>
        </row>
        <row r="1332">
          <cell r="A1332" t="str">
            <v>LYQ-1001-R0-XL</v>
          </cell>
          <cell r="B1332" t="str">
            <v>LYQ-1001</v>
          </cell>
        </row>
        <row r="1333">
          <cell r="A1333" t="str">
            <v>LYQ-1001-R0-XS</v>
          </cell>
          <cell r="B1333" t="str">
            <v>LYQ-1001</v>
          </cell>
        </row>
        <row r="1334">
          <cell r="A1334" t="str">
            <v>LYQ-1001-W0-2XL</v>
          </cell>
          <cell r="B1334" t="str">
            <v>LYQ-1001</v>
          </cell>
        </row>
        <row r="1335">
          <cell r="A1335" t="str">
            <v>LYQ-1001-W0-L</v>
          </cell>
          <cell r="B1335" t="str">
            <v>LYQ-1001</v>
          </cell>
        </row>
        <row r="1336">
          <cell r="A1336" t="str">
            <v>LYQ-1001-W0-M</v>
          </cell>
          <cell r="B1336" t="str">
            <v>LYQ-1001</v>
          </cell>
        </row>
        <row r="1337">
          <cell r="A1337" t="str">
            <v>LYQ-1001-W0-S</v>
          </cell>
          <cell r="B1337" t="str">
            <v>LYQ-1001</v>
          </cell>
        </row>
        <row r="1338">
          <cell r="A1338" t="str">
            <v>LYQ-1001-W0-XL</v>
          </cell>
          <cell r="B1338" t="str">
            <v>LYQ-1001</v>
          </cell>
        </row>
        <row r="1339">
          <cell r="A1339" t="str">
            <v>LYQ-1001-W0-XS</v>
          </cell>
          <cell r="B1339" t="str">
            <v>LYQ-1001</v>
          </cell>
        </row>
        <row r="1340">
          <cell r="A1340" t="str">
            <v>LYQ-1001-Z0-2XL</v>
          </cell>
          <cell r="B1340" t="str">
            <v>LYQ-1001</v>
          </cell>
        </row>
        <row r="1341">
          <cell r="A1341" t="str">
            <v>LYQ-1001-Z0-L</v>
          </cell>
          <cell r="B1341" t="str">
            <v>LYQ-1001</v>
          </cell>
        </row>
        <row r="1342">
          <cell r="A1342" t="str">
            <v>LYQ-1001-Z0-M</v>
          </cell>
          <cell r="B1342" t="str">
            <v>LYQ-1001</v>
          </cell>
        </row>
        <row r="1343">
          <cell r="A1343" t="str">
            <v>LYQ-1001-Z0-S</v>
          </cell>
          <cell r="B1343" t="str">
            <v>LYQ-1001</v>
          </cell>
        </row>
        <row r="1344">
          <cell r="A1344" t="str">
            <v>LYQ-1001-Z0-XL</v>
          </cell>
          <cell r="B1344" t="str">
            <v>LYQ-1001</v>
          </cell>
        </row>
        <row r="1345">
          <cell r="A1345" t="str">
            <v>LYQ-1001-Z0-XS</v>
          </cell>
          <cell r="B1345" t="str">
            <v>LYQ-1001</v>
          </cell>
        </row>
        <row r="1346">
          <cell r="A1346" t="str">
            <v>LYQ-1010</v>
          </cell>
          <cell r="B1346" t="str">
            <v>LYQ-1010</v>
          </cell>
        </row>
        <row r="1347">
          <cell r="A1347" t="str">
            <v>LYQ-1010DX-B0-2XL</v>
          </cell>
          <cell r="B1347" t="str">
            <v>LYQ-1010</v>
          </cell>
        </row>
        <row r="1348">
          <cell r="A1348" t="str">
            <v>LYQ-1010DX-B0-M</v>
          </cell>
          <cell r="B1348" t="str">
            <v>LYQ-1010</v>
          </cell>
        </row>
        <row r="1349">
          <cell r="A1349" t="str">
            <v>LYQ-1010DX-B0-S</v>
          </cell>
          <cell r="B1349" t="str">
            <v>LYQ-1010</v>
          </cell>
        </row>
        <row r="1350">
          <cell r="A1350" t="str">
            <v>LYQ-1010DX-B0-XL</v>
          </cell>
          <cell r="B1350" t="str">
            <v>LYQ-1010</v>
          </cell>
        </row>
        <row r="1351">
          <cell r="A1351" t="str">
            <v>LYQ-1010DX-BD-2XL</v>
          </cell>
          <cell r="B1351" t="str">
            <v>LYQ-1010</v>
          </cell>
        </row>
        <row r="1352">
          <cell r="A1352" t="str">
            <v>LYQ-1010DX-BD-L</v>
          </cell>
          <cell r="B1352" t="str">
            <v>LYQ-1010</v>
          </cell>
        </row>
        <row r="1353">
          <cell r="A1353" t="str">
            <v>LYQ-1010DX-BD-XL</v>
          </cell>
          <cell r="B1353" t="str">
            <v>LYQ-1010</v>
          </cell>
        </row>
        <row r="1354">
          <cell r="A1354" t="str">
            <v>LYQ-1010DX-E0-2XL</v>
          </cell>
          <cell r="B1354" t="str">
            <v>LYQ-1010</v>
          </cell>
        </row>
        <row r="1355">
          <cell r="A1355" t="str">
            <v>LYQ-1010DX-E0-L</v>
          </cell>
          <cell r="B1355" t="str">
            <v>LYQ-1010</v>
          </cell>
        </row>
        <row r="1356">
          <cell r="A1356" t="str">
            <v>LYQ-1010DX-K0-2XL</v>
          </cell>
          <cell r="B1356" t="str">
            <v>LYQ-1010</v>
          </cell>
        </row>
        <row r="1357">
          <cell r="A1357" t="str">
            <v>LYQ-1010DX-K0-L</v>
          </cell>
          <cell r="B1357" t="str">
            <v>LYQ-1010</v>
          </cell>
        </row>
        <row r="1358">
          <cell r="A1358" t="str">
            <v>LYQ-1010DX-K0-M</v>
          </cell>
          <cell r="B1358" t="str">
            <v>LYQ-1010</v>
          </cell>
        </row>
        <row r="1359">
          <cell r="A1359" t="str">
            <v>LYQ-1010DX-K0-XL</v>
          </cell>
          <cell r="B1359" t="str">
            <v>LYQ-1010</v>
          </cell>
        </row>
        <row r="1360">
          <cell r="A1360" t="str">
            <v>LYQ-1010K02L</v>
          </cell>
          <cell r="B1360" t="str">
            <v>LYQ-1010</v>
          </cell>
        </row>
        <row r="1361">
          <cell r="A1361" t="str">
            <v>LYQ-1010K02L-MX</v>
          </cell>
          <cell r="B1361" t="str">
            <v>LYQ-1010</v>
          </cell>
        </row>
        <row r="1362">
          <cell r="A1362" t="str">
            <v>LYQ-1010K03L</v>
          </cell>
          <cell r="B1362" t="str">
            <v>LYQ-1010</v>
          </cell>
        </row>
        <row r="1363">
          <cell r="A1363" t="str">
            <v>LYQ-1010K03L-MX</v>
          </cell>
          <cell r="B1363" t="str">
            <v>LYQ-1010</v>
          </cell>
        </row>
        <row r="1364">
          <cell r="A1364" t="str">
            <v>LYQ-1010K0L</v>
          </cell>
          <cell r="B1364" t="str">
            <v>LYQ-1010</v>
          </cell>
        </row>
        <row r="1365">
          <cell r="A1365" t="str">
            <v>LYQ-1010K0L-MX</v>
          </cell>
          <cell r="B1365" t="str">
            <v>LYQ-1010</v>
          </cell>
        </row>
        <row r="1366">
          <cell r="A1366" t="str">
            <v>LYQ-1010K0M</v>
          </cell>
          <cell r="B1366" t="str">
            <v>LYQ-1010</v>
          </cell>
        </row>
        <row r="1367">
          <cell r="A1367" t="str">
            <v>LYQ-1010K0M-MX</v>
          </cell>
          <cell r="B1367" t="str">
            <v>LYQ-1010</v>
          </cell>
        </row>
        <row r="1368">
          <cell r="A1368" t="str">
            <v>LYQ-1010K0S</v>
          </cell>
          <cell r="B1368" t="str">
            <v>LYQ-1010</v>
          </cell>
        </row>
        <row r="1369">
          <cell r="A1369" t="str">
            <v>LYQ-1010K0S-MX</v>
          </cell>
          <cell r="B1369" t="str">
            <v>LYQ-1010</v>
          </cell>
        </row>
        <row r="1370">
          <cell r="A1370" t="str">
            <v>LYQ-1010K0XL</v>
          </cell>
          <cell r="B1370" t="str">
            <v>LYQ-1010</v>
          </cell>
        </row>
        <row r="1371">
          <cell r="A1371" t="str">
            <v>LYQ-1010K0XL-MX</v>
          </cell>
          <cell r="B1371" t="str">
            <v>LYQ-1010</v>
          </cell>
        </row>
        <row r="1372">
          <cell r="A1372" t="str">
            <v>LYQ-1010N02L</v>
          </cell>
          <cell r="B1372" t="str">
            <v>LYQ-1010</v>
          </cell>
        </row>
        <row r="1373">
          <cell r="A1373" t="str">
            <v>LYQ-1010N03L</v>
          </cell>
          <cell r="B1373" t="str">
            <v>LYQ-1010</v>
          </cell>
        </row>
        <row r="1374">
          <cell r="A1374" t="str">
            <v>LYQ-1010N0L</v>
          </cell>
          <cell r="B1374" t="str">
            <v>LYQ-1010</v>
          </cell>
        </row>
        <row r="1375">
          <cell r="A1375" t="str">
            <v>LYQ-1010N0M</v>
          </cell>
          <cell r="B1375" t="str">
            <v>LYQ-1010</v>
          </cell>
        </row>
        <row r="1376">
          <cell r="A1376" t="str">
            <v>LYQ-1010N0S</v>
          </cell>
          <cell r="B1376" t="str">
            <v>LYQ-1010</v>
          </cell>
        </row>
        <row r="1377">
          <cell r="A1377" t="str">
            <v>LYQ-1010N0S-New</v>
          </cell>
          <cell r="B1377" t="str">
            <v>LYQ-1010</v>
          </cell>
        </row>
        <row r="1378">
          <cell r="A1378" t="str">
            <v>LYQ-1010N0XL</v>
          </cell>
          <cell r="B1378" t="str">
            <v>LYQ-1010</v>
          </cell>
        </row>
        <row r="1379">
          <cell r="A1379" t="str">
            <v>LYQ-1010P02L</v>
          </cell>
          <cell r="B1379" t="str">
            <v>LYQ-1010</v>
          </cell>
        </row>
        <row r="1380">
          <cell r="A1380" t="str">
            <v>LYQ-1010P02L-MX</v>
          </cell>
          <cell r="B1380" t="str">
            <v>LYQ-1010</v>
          </cell>
        </row>
        <row r="1381">
          <cell r="A1381" t="str">
            <v>LYQ-1010P03L</v>
          </cell>
          <cell r="B1381" t="str">
            <v>LYQ-1010</v>
          </cell>
        </row>
        <row r="1382">
          <cell r="A1382" t="str">
            <v>LYQ-1010P03L-MX</v>
          </cell>
          <cell r="B1382" t="str">
            <v>LYQ-1010</v>
          </cell>
        </row>
        <row r="1383">
          <cell r="A1383" t="str">
            <v>LYQ-1010P0L</v>
          </cell>
          <cell r="B1383" t="str">
            <v>LYQ-1010</v>
          </cell>
        </row>
        <row r="1384">
          <cell r="A1384" t="str">
            <v>LYQ-1010P0L-MX</v>
          </cell>
          <cell r="B1384" t="str">
            <v>LYQ-1010</v>
          </cell>
        </row>
        <row r="1385">
          <cell r="A1385" t="str">
            <v>LYQ-1010P0M</v>
          </cell>
          <cell r="B1385" t="str">
            <v>LYQ-1010</v>
          </cell>
        </row>
        <row r="1386">
          <cell r="A1386" t="str">
            <v>LYQ-1010P0M-MX</v>
          </cell>
          <cell r="B1386" t="str">
            <v>LYQ-1010</v>
          </cell>
        </row>
        <row r="1387">
          <cell r="A1387" t="str">
            <v>LYQ-1010P0S</v>
          </cell>
          <cell r="B1387" t="str">
            <v>LYQ-1010</v>
          </cell>
        </row>
        <row r="1388">
          <cell r="A1388" t="str">
            <v>LYQ-1010P0S-MX</v>
          </cell>
          <cell r="B1388" t="str">
            <v>LYQ-1010</v>
          </cell>
        </row>
        <row r="1389">
          <cell r="A1389" t="str">
            <v>LYQ-1010P0XL</v>
          </cell>
          <cell r="B1389" t="str">
            <v>LYQ-1010</v>
          </cell>
        </row>
        <row r="1390">
          <cell r="A1390" t="str">
            <v>LYQ-1010P0XL-MX</v>
          </cell>
          <cell r="B1390" t="str">
            <v>LYQ-1010</v>
          </cell>
        </row>
        <row r="1391">
          <cell r="A1391" t="str">
            <v>LYQ-1010W02L</v>
          </cell>
          <cell r="B1391" t="str">
            <v>LYQ-1010</v>
          </cell>
        </row>
        <row r="1392">
          <cell r="A1392" t="str">
            <v>LYQ-1010W03L</v>
          </cell>
          <cell r="B1392" t="str">
            <v>LYQ-1010</v>
          </cell>
        </row>
        <row r="1393">
          <cell r="A1393" t="str">
            <v>LYQ-1010W0L</v>
          </cell>
          <cell r="B1393" t="str">
            <v>LYQ-1010</v>
          </cell>
        </row>
        <row r="1394">
          <cell r="A1394" t="str">
            <v>LYQ-1010W0M</v>
          </cell>
          <cell r="B1394" t="str">
            <v>LYQ-1010</v>
          </cell>
        </row>
        <row r="1395">
          <cell r="A1395" t="str">
            <v>LYQ-1010W0M-GM</v>
          </cell>
          <cell r="B1395" t="str">
            <v>LYQ-1010</v>
          </cell>
        </row>
        <row r="1396">
          <cell r="A1396" t="str">
            <v>LYQ-1010W0S</v>
          </cell>
          <cell r="B1396" t="str">
            <v>LYQ-1010</v>
          </cell>
        </row>
        <row r="1397">
          <cell r="A1397" t="str">
            <v>LYQ-1010W0XL</v>
          </cell>
          <cell r="B1397" t="str">
            <v>LYQ-1010</v>
          </cell>
        </row>
        <row r="1398">
          <cell r="A1398" t="str">
            <v>LYQ2015B0</v>
          </cell>
          <cell r="B1398" t="str">
            <v>LYQ2015</v>
          </cell>
        </row>
        <row r="1399">
          <cell r="A1399" t="str">
            <v>LYQ2015FB</v>
          </cell>
          <cell r="B1399" t="str">
            <v>LYQ2015</v>
          </cell>
        </row>
        <row r="1400">
          <cell r="A1400" t="str">
            <v>LYQ2015G0</v>
          </cell>
          <cell r="B1400" t="str">
            <v>LYQ2015</v>
          </cell>
        </row>
        <row r="1401">
          <cell r="A1401" t="str">
            <v>LYQ2015K0</v>
          </cell>
          <cell r="B1401" t="str">
            <v>LYQ2015</v>
          </cell>
        </row>
        <row r="1402">
          <cell r="A1402" t="str">
            <v>LYQ2015P0</v>
          </cell>
          <cell r="B1402" t="str">
            <v>LYQ2015</v>
          </cell>
        </row>
        <row r="1403">
          <cell r="A1403" t="str">
            <v>LYQ2015R0</v>
          </cell>
          <cell r="B1403" t="str">
            <v>LYQ2015</v>
          </cell>
        </row>
        <row r="1404">
          <cell r="A1404" t="str">
            <v>LYQ2015W0</v>
          </cell>
          <cell r="B1404" t="str">
            <v>LYQ2015</v>
          </cell>
        </row>
        <row r="1405">
          <cell r="A1405" t="str">
            <v>LYQ2015W0-GM</v>
          </cell>
          <cell r="B1405" t="str">
            <v>LYQ2015W0</v>
          </cell>
        </row>
        <row r="1406">
          <cell r="A1406" t="str">
            <v>LYQ-29CA-BD-L</v>
          </cell>
          <cell r="B1406" t="str">
            <v>LYQ-29CA</v>
          </cell>
        </row>
        <row r="1407">
          <cell r="A1407" t="str">
            <v>LYQ-29CA-BD-S</v>
          </cell>
          <cell r="B1407" t="str">
            <v>LYQ-29CA</v>
          </cell>
        </row>
        <row r="1408">
          <cell r="A1408" t="str">
            <v>LYQ-29CA-BD-XL</v>
          </cell>
          <cell r="B1408" t="str">
            <v>LYQ-29CA</v>
          </cell>
        </row>
        <row r="1409">
          <cell r="A1409" t="str">
            <v>LYQ-29CA-G7-L</v>
          </cell>
          <cell r="B1409" t="str">
            <v>LYQ-29CA</v>
          </cell>
        </row>
        <row r="1410">
          <cell r="A1410" t="str">
            <v>LYQ-29CA-G7-M</v>
          </cell>
          <cell r="B1410" t="str">
            <v>LYQ-29CA</v>
          </cell>
        </row>
        <row r="1411">
          <cell r="A1411" t="str">
            <v>LYQ-29CA-G7-S</v>
          </cell>
          <cell r="B1411" t="str">
            <v>LYQ-29CA</v>
          </cell>
        </row>
        <row r="1412">
          <cell r="A1412" t="str">
            <v>LYQ-29CA-G7-XL</v>
          </cell>
          <cell r="B1412" t="str">
            <v>LYQ-29CA</v>
          </cell>
        </row>
        <row r="1413">
          <cell r="A1413" t="str">
            <v>LYQ-29CA-K0-L</v>
          </cell>
          <cell r="B1413" t="str">
            <v>LYQ-29CA</v>
          </cell>
        </row>
        <row r="1414">
          <cell r="A1414" t="str">
            <v>LYQ-29CA-K0-M</v>
          </cell>
          <cell r="B1414" t="str">
            <v>LYQ-29CA</v>
          </cell>
        </row>
        <row r="1415">
          <cell r="A1415" t="str">
            <v>LYQ-29CA-K0-S</v>
          </cell>
          <cell r="B1415" t="str">
            <v>LYQ-29CA</v>
          </cell>
        </row>
        <row r="1416">
          <cell r="A1416" t="str">
            <v>LYQ-29CA-K0-XL</v>
          </cell>
          <cell r="B1416" t="str">
            <v>LYQ-29CA</v>
          </cell>
        </row>
        <row r="1417">
          <cell r="A1417" t="str">
            <v>LYQ-29PHJ-BD-L</v>
          </cell>
          <cell r="B1417" t="str">
            <v>LYQ-29PHJ</v>
          </cell>
        </row>
        <row r="1418">
          <cell r="A1418" t="str">
            <v>LYQ-29PHJ-BD-L-MX</v>
          </cell>
          <cell r="B1418" t="str">
            <v>LYQ-29PHJ</v>
          </cell>
        </row>
        <row r="1419">
          <cell r="A1419" t="str">
            <v>LYQ-29PHJ-BD-M</v>
          </cell>
          <cell r="B1419" t="str">
            <v>LYQ-29PHJ</v>
          </cell>
        </row>
        <row r="1420">
          <cell r="A1420" t="str">
            <v>LYQ-29PHJ-BD-M-MX</v>
          </cell>
          <cell r="B1420" t="str">
            <v>LYQ-29PHJ</v>
          </cell>
        </row>
        <row r="1421">
          <cell r="A1421" t="str">
            <v>LYQ-29PHJ-BD-S</v>
          </cell>
          <cell r="B1421" t="str">
            <v>LYQ-29PHJ</v>
          </cell>
        </row>
        <row r="1422">
          <cell r="A1422" t="str">
            <v>LYQ-29PHJ-BD-XL</v>
          </cell>
          <cell r="B1422" t="str">
            <v>LYQ-29PHJ</v>
          </cell>
        </row>
        <row r="1423">
          <cell r="A1423" t="str">
            <v>LYQ-29PHJ-BD-XL-MX</v>
          </cell>
          <cell r="B1423" t="str">
            <v>LYQ-29PHJ</v>
          </cell>
        </row>
        <row r="1424">
          <cell r="A1424" t="str">
            <v>LYQ-29PHJ-C0-L</v>
          </cell>
          <cell r="B1424" t="str">
            <v>LYQ-29PHJ</v>
          </cell>
        </row>
        <row r="1425">
          <cell r="A1425" t="str">
            <v>LYQ-29PHJ-C0-M</v>
          </cell>
          <cell r="B1425" t="str">
            <v>LYQ-29PHJ</v>
          </cell>
        </row>
        <row r="1426">
          <cell r="A1426" t="str">
            <v>LYQ-29PHJ-C0-S</v>
          </cell>
          <cell r="B1426" t="str">
            <v>LYQ-29PHJ</v>
          </cell>
        </row>
        <row r="1427">
          <cell r="A1427" t="str">
            <v>LYQ-29PHJ-C0-XL</v>
          </cell>
          <cell r="B1427" t="str">
            <v>LYQ-29PHJ</v>
          </cell>
        </row>
        <row r="1428">
          <cell r="A1428" t="str">
            <v>LYQ-29PHJ-G7-L</v>
          </cell>
          <cell r="B1428" t="str">
            <v>LYQ-29PHJ</v>
          </cell>
        </row>
        <row r="1429">
          <cell r="A1429" t="str">
            <v>LYQ-29PHJ-G7-L-MX</v>
          </cell>
          <cell r="B1429" t="str">
            <v>LYQ-29PHJ</v>
          </cell>
        </row>
        <row r="1430">
          <cell r="A1430" t="str">
            <v>LYQ-29PHJ-G7-M</v>
          </cell>
          <cell r="B1430" t="str">
            <v>LYQ-29PHJ</v>
          </cell>
        </row>
        <row r="1431">
          <cell r="A1431" t="str">
            <v>LYQ-29PHJ-G7-M-MX</v>
          </cell>
          <cell r="B1431" t="str">
            <v>LYQ-29PHJ</v>
          </cell>
        </row>
        <row r="1432">
          <cell r="A1432" t="str">
            <v>LYQ-29PHJ-G7-S</v>
          </cell>
          <cell r="B1432" t="str">
            <v>LYQ-29PHJ</v>
          </cell>
        </row>
        <row r="1433">
          <cell r="A1433" t="str">
            <v>LYQ-29PHJ-G7-S-MX</v>
          </cell>
          <cell r="B1433" t="str">
            <v>LYQ-29PHJ</v>
          </cell>
        </row>
        <row r="1434">
          <cell r="A1434" t="str">
            <v>LYQ-29PHJ-G7-XL</v>
          </cell>
          <cell r="B1434" t="str">
            <v>LYQ-29PHJ</v>
          </cell>
        </row>
        <row r="1435">
          <cell r="A1435" t="str">
            <v>LYQ-29PHJ-G7-XL-MX</v>
          </cell>
          <cell r="B1435" t="str">
            <v>LYQ-29PHJ</v>
          </cell>
        </row>
        <row r="1436">
          <cell r="A1436" t="str">
            <v>LYQ-29PHJ-K0-L</v>
          </cell>
          <cell r="B1436" t="str">
            <v>LYQ-29PHJ</v>
          </cell>
        </row>
        <row r="1437">
          <cell r="A1437" t="str">
            <v>LYQ-29PHJ-K0-L-MX</v>
          </cell>
          <cell r="B1437" t="str">
            <v>LYQ-29PHJ</v>
          </cell>
        </row>
        <row r="1438">
          <cell r="A1438" t="str">
            <v>LYQ-29PHJ-K0-M</v>
          </cell>
          <cell r="B1438" t="str">
            <v>LYQ-29PHJ</v>
          </cell>
        </row>
        <row r="1439">
          <cell r="A1439" t="str">
            <v>LYQ-29PHJ-K0-S</v>
          </cell>
          <cell r="B1439" t="str">
            <v>LYQ-29PHJ</v>
          </cell>
        </row>
        <row r="1440">
          <cell r="A1440" t="str">
            <v>LYQ-29PHJ-K0-XL</v>
          </cell>
          <cell r="B1440" t="str">
            <v>LYQ-29PHJ</v>
          </cell>
        </row>
        <row r="1441">
          <cell r="A1441" t="str">
            <v>LYQ-29PHJ-X0-L</v>
          </cell>
          <cell r="B1441" t="str">
            <v>LYQ-29PHJ</v>
          </cell>
        </row>
        <row r="1442">
          <cell r="A1442" t="str">
            <v>LYQ-29PHJ-X0-L-MX</v>
          </cell>
          <cell r="B1442" t="str">
            <v>LYQ-29PHJ</v>
          </cell>
        </row>
        <row r="1443">
          <cell r="A1443" t="str">
            <v>LYQ-29PHJ-X0-M</v>
          </cell>
          <cell r="B1443" t="str">
            <v>LYQ-29PHJ</v>
          </cell>
        </row>
        <row r="1444">
          <cell r="A1444" t="str">
            <v>LYQ-29PHJ-X0-S</v>
          </cell>
          <cell r="B1444" t="str">
            <v>LYQ-29PHJ</v>
          </cell>
        </row>
        <row r="1445">
          <cell r="A1445" t="str">
            <v>LYQ-29PHJ-X0-XL</v>
          </cell>
          <cell r="B1445" t="str">
            <v>LYQ-29PHJ</v>
          </cell>
        </row>
        <row r="1446">
          <cell r="A1446" t="str">
            <v>LYQ-29PHJ-ZL-L</v>
          </cell>
          <cell r="B1446" t="str">
            <v>LYQ-29PHJ</v>
          </cell>
        </row>
        <row r="1447">
          <cell r="A1447" t="str">
            <v>LYQ-29PHJ-ZL-M</v>
          </cell>
          <cell r="B1447" t="str">
            <v>LYQ-29PHJ</v>
          </cell>
        </row>
        <row r="1448">
          <cell r="A1448" t="str">
            <v>LYQ-29PHJ-ZL-S</v>
          </cell>
          <cell r="B1448" t="str">
            <v>LYQ-29PHJ</v>
          </cell>
        </row>
        <row r="1449">
          <cell r="A1449" t="str">
            <v>LYQ-29PHJ-ZL-XL</v>
          </cell>
          <cell r="B1449" t="str">
            <v>LYQ-29PHJ</v>
          </cell>
        </row>
        <row r="1450">
          <cell r="A1450" t="str">
            <v>LYQ-CA1377-blue-L</v>
          </cell>
          <cell r="B1450" t="str">
            <v>LYQ-CA1377</v>
          </cell>
        </row>
        <row r="1451">
          <cell r="A1451" t="str">
            <v>LYQ-CA1377-blue-M</v>
          </cell>
          <cell r="B1451" t="str">
            <v>LYQ-CA1377</v>
          </cell>
        </row>
        <row r="1452">
          <cell r="A1452" t="str">
            <v>LYQ-CA1377-blue-S</v>
          </cell>
          <cell r="B1452" t="str">
            <v>LYQ-CA1377</v>
          </cell>
        </row>
        <row r="1453">
          <cell r="A1453" t="str">
            <v>LYQ-CA1377-blue-XL</v>
          </cell>
          <cell r="B1453" t="str">
            <v>LYQ-CA1377</v>
          </cell>
        </row>
        <row r="1454">
          <cell r="A1454" t="str">
            <v>LYQ-CA1377-grey0-L</v>
          </cell>
          <cell r="B1454" t="str">
            <v>LYQ-CA1377</v>
          </cell>
        </row>
        <row r="1455">
          <cell r="A1455" t="str">
            <v>LYQ-CA1377-grey0-M</v>
          </cell>
          <cell r="B1455" t="str">
            <v>LYQ-CA1377</v>
          </cell>
        </row>
        <row r="1456">
          <cell r="A1456" t="str">
            <v>LYQ-CA1377-grey0-S</v>
          </cell>
          <cell r="B1456" t="str">
            <v>LYQ-CA1377</v>
          </cell>
        </row>
        <row r="1457">
          <cell r="A1457" t="str">
            <v>LYQ-CA1377-grey0-XL</v>
          </cell>
          <cell r="B1457" t="str">
            <v>LYQ-CA1377</v>
          </cell>
        </row>
        <row r="1458">
          <cell r="A1458" t="str">
            <v>LYQ-CA1377-grey1-L</v>
          </cell>
          <cell r="B1458" t="str">
            <v>LYQ-CA1377</v>
          </cell>
        </row>
        <row r="1459">
          <cell r="A1459" t="str">
            <v>LYQ-CA1377-grey1-M</v>
          </cell>
          <cell r="B1459" t="str">
            <v>LYQ-CA1377</v>
          </cell>
        </row>
        <row r="1460">
          <cell r="A1460" t="str">
            <v>LYQ-CA1377-grey1-S</v>
          </cell>
          <cell r="B1460" t="str">
            <v>LYQ-CA1377</v>
          </cell>
        </row>
        <row r="1461">
          <cell r="A1461" t="str">
            <v>LYQ-CA1377-grey1-XL</v>
          </cell>
          <cell r="B1461" t="str">
            <v>LYQ-CA1377</v>
          </cell>
        </row>
        <row r="1462">
          <cell r="A1462" t="str">
            <v>LYQ-CA1377-purple-L</v>
          </cell>
          <cell r="B1462" t="str">
            <v>LYQ-CA1377</v>
          </cell>
        </row>
        <row r="1463">
          <cell r="A1463" t="str">
            <v>LYQ-CA1377-purple-M</v>
          </cell>
          <cell r="B1463" t="str">
            <v>LYQ-CA1377</v>
          </cell>
        </row>
        <row r="1464">
          <cell r="A1464" t="str">
            <v>LYQ-CA1377-purple-S</v>
          </cell>
          <cell r="B1464" t="str">
            <v>LYQ-CA1377</v>
          </cell>
        </row>
        <row r="1465">
          <cell r="A1465" t="str">
            <v>LYQ-CA1377-rose-L</v>
          </cell>
          <cell r="B1465" t="str">
            <v>LYQ-CA1377</v>
          </cell>
        </row>
        <row r="1466">
          <cell r="A1466" t="str">
            <v>LYQ-CA1377-rose-M</v>
          </cell>
          <cell r="B1466" t="str">
            <v>LYQ-CA1377</v>
          </cell>
        </row>
        <row r="1467">
          <cell r="A1467" t="str">
            <v>LYQ-CA1377-rose-S</v>
          </cell>
          <cell r="B1467" t="str">
            <v>LYQ-CA1377</v>
          </cell>
        </row>
        <row r="1468">
          <cell r="A1468" t="str">
            <v>LYQ-CA1377-rose-XL</v>
          </cell>
          <cell r="B1468" t="str">
            <v>LYQ-CA1377</v>
          </cell>
        </row>
        <row r="1469">
          <cell r="A1469" t="str">
            <v>LYQ-CF0481-BK-2XL</v>
          </cell>
          <cell r="B1469" t="str">
            <v>LYQ-CF0481</v>
          </cell>
        </row>
        <row r="1470">
          <cell r="A1470" t="str">
            <v>LYQ-CF0481-BK-L</v>
          </cell>
          <cell r="B1470" t="str">
            <v>LYQ-CF0481</v>
          </cell>
        </row>
        <row r="1471">
          <cell r="A1471" t="str">
            <v>LYQ-CF0481-BK-M</v>
          </cell>
          <cell r="B1471" t="str">
            <v>LYQ-CF0481</v>
          </cell>
        </row>
        <row r="1472">
          <cell r="A1472" t="str">
            <v>LYQ-CF0481-BK-S</v>
          </cell>
          <cell r="B1472" t="str">
            <v>LYQ-CF0481</v>
          </cell>
        </row>
        <row r="1473">
          <cell r="A1473" t="str">
            <v>LYQ-CF0481-BK-XL</v>
          </cell>
          <cell r="B1473" t="str">
            <v>LYQ-CF0481</v>
          </cell>
        </row>
        <row r="1474">
          <cell r="A1474" t="str">
            <v>LYQ-CF352-LTBU-L</v>
          </cell>
          <cell r="B1474" t="str">
            <v>LYQ-CF352</v>
          </cell>
        </row>
        <row r="1475">
          <cell r="A1475" t="str">
            <v>LYQ-CF352-LTBU-M</v>
          </cell>
          <cell r="B1475" t="str">
            <v>LYQ-CF352</v>
          </cell>
        </row>
        <row r="1476">
          <cell r="A1476" t="str">
            <v>LYQ-CF352-LTBU-S</v>
          </cell>
          <cell r="B1476" t="str">
            <v>LYQ-CF352</v>
          </cell>
        </row>
        <row r="1477">
          <cell r="A1477" t="str">
            <v>LYQ-CF352-LTBU-XL</v>
          </cell>
          <cell r="B1477" t="str">
            <v>LYQ-CF352</v>
          </cell>
        </row>
        <row r="1478">
          <cell r="A1478" t="str">
            <v>LYQ-CF352-OR-L</v>
          </cell>
          <cell r="B1478" t="str">
            <v>LYQ-CF352</v>
          </cell>
        </row>
        <row r="1479">
          <cell r="A1479" t="str">
            <v>LYQ-CF352-OR-M</v>
          </cell>
          <cell r="B1479" t="str">
            <v>LYQ-CF352</v>
          </cell>
        </row>
        <row r="1480">
          <cell r="A1480" t="str">
            <v>LYQ-CF352-OR-S</v>
          </cell>
          <cell r="B1480" t="str">
            <v>LYQ-CF352</v>
          </cell>
        </row>
        <row r="1481">
          <cell r="A1481" t="str">
            <v>LYQ-CF352-OR-XL</v>
          </cell>
          <cell r="B1481" t="str">
            <v>LYQ-CF352</v>
          </cell>
        </row>
        <row r="1482">
          <cell r="A1482" t="str">
            <v>LYQ-CF352-PU-L</v>
          </cell>
          <cell r="B1482" t="str">
            <v>LYQ-CF352</v>
          </cell>
        </row>
        <row r="1483">
          <cell r="A1483" t="str">
            <v>LYQ-CF352-PU-M</v>
          </cell>
          <cell r="B1483" t="str">
            <v>LYQ-CF352</v>
          </cell>
        </row>
        <row r="1484">
          <cell r="A1484" t="str">
            <v>LYQ-CF352-PU-S</v>
          </cell>
          <cell r="B1484" t="str">
            <v>LYQ-CF352</v>
          </cell>
        </row>
        <row r="1485">
          <cell r="A1485" t="str">
            <v>LYQ-CF352-PU-XL</v>
          </cell>
          <cell r="B1485" t="str">
            <v>LYQ-CF352</v>
          </cell>
        </row>
        <row r="1486">
          <cell r="A1486" t="str">
            <v>LYQ-CF352-RD-L</v>
          </cell>
          <cell r="B1486" t="str">
            <v>LYQ-CF352</v>
          </cell>
        </row>
        <row r="1487">
          <cell r="A1487" t="str">
            <v>LYQ-CF352-RD-M</v>
          </cell>
          <cell r="B1487" t="str">
            <v>LYQ-CF352</v>
          </cell>
        </row>
        <row r="1488">
          <cell r="A1488" t="str">
            <v>LYQ-CF352-RD-XL</v>
          </cell>
          <cell r="B1488" t="str">
            <v>LYQ-CF352</v>
          </cell>
        </row>
        <row r="1489">
          <cell r="A1489" t="str">
            <v>LYQ-CF8215-BK-3XL</v>
          </cell>
          <cell r="B1489" t="str">
            <v>LYQ-CF8215</v>
          </cell>
        </row>
        <row r="1490">
          <cell r="A1490" t="str">
            <v>LYQ-CF8215-BK-L</v>
          </cell>
          <cell r="B1490" t="str">
            <v>LYQ-CF8215</v>
          </cell>
        </row>
        <row r="1491">
          <cell r="A1491" t="str">
            <v>LYQ-CF8215-BK-M</v>
          </cell>
          <cell r="B1491" t="str">
            <v>LYQ-CF8215</v>
          </cell>
        </row>
        <row r="1492">
          <cell r="A1492" t="str">
            <v>LYQ-CF8215-BK-XL</v>
          </cell>
          <cell r="B1492" t="str">
            <v>LYQ-CF8215</v>
          </cell>
        </row>
        <row r="1493">
          <cell r="A1493" t="str">
            <v>LYQ-CF8215-ZL-L</v>
          </cell>
          <cell r="B1493" t="str">
            <v>LYQ-CF8215</v>
          </cell>
        </row>
        <row r="1494">
          <cell r="A1494" t="str">
            <v>LYQ-CF8215-ZL-M</v>
          </cell>
          <cell r="B1494" t="str">
            <v>LYQ-CF8215</v>
          </cell>
        </row>
        <row r="1495">
          <cell r="A1495" t="str">
            <v>LYQ-CF8215-ZL-S</v>
          </cell>
          <cell r="B1495" t="str">
            <v>LYQ-CF8215</v>
          </cell>
        </row>
        <row r="1496">
          <cell r="A1496" t="str">
            <v>LYQ-CF8215-ZL-XL</v>
          </cell>
          <cell r="B1496" t="str">
            <v>LYQ-CF8215</v>
          </cell>
        </row>
        <row r="1497">
          <cell r="A1497" t="str">
            <v>LYQ-CF8501-AMGR-L</v>
          </cell>
          <cell r="B1497" t="str">
            <v>LYQ-CF8501</v>
          </cell>
        </row>
        <row r="1498">
          <cell r="A1498" t="str">
            <v>LYQ-CF8501-AMGR-M</v>
          </cell>
          <cell r="B1498" t="str">
            <v>LYQ-CF8501</v>
          </cell>
        </row>
        <row r="1499">
          <cell r="A1499" t="str">
            <v>LYQ-CF8501-AMGR-S</v>
          </cell>
          <cell r="B1499" t="str">
            <v>LYQ-CF8501</v>
          </cell>
        </row>
        <row r="1500">
          <cell r="A1500" t="str">
            <v>LYQ-CF8501-BK-2XL</v>
          </cell>
          <cell r="B1500" t="str">
            <v>LYQ-CF8501</v>
          </cell>
        </row>
        <row r="1501">
          <cell r="A1501" t="str">
            <v>LYQ-CF8501-BK-3XL</v>
          </cell>
          <cell r="B1501" t="str">
            <v>LYQ-CF8501</v>
          </cell>
        </row>
        <row r="1502">
          <cell r="A1502" t="str">
            <v>LYQ-CF8501-BK-L</v>
          </cell>
          <cell r="B1502" t="str">
            <v>LYQ-CF8501</v>
          </cell>
        </row>
        <row r="1503">
          <cell r="A1503" t="str">
            <v>LYQ-CF8501-BK-M</v>
          </cell>
          <cell r="B1503" t="str">
            <v>LYQ-CF8501</v>
          </cell>
        </row>
        <row r="1504">
          <cell r="A1504" t="str">
            <v>LYQ-CF8501-BK-S</v>
          </cell>
          <cell r="B1504" t="str">
            <v>LYQ-CF8501</v>
          </cell>
        </row>
        <row r="1505">
          <cell r="A1505" t="str">
            <v>LYQ-CF8501-BK-XL</v>
          </cell>
          <cell r="B1505" t="str">
            <v>LYQ-CF8501</v>
          </cell>
        </row>
        <row r="1506">
          <cell r="A1506" t="str">
            <v>LYQ-CF8501-DKGY-4XL</v>
          </cell>
          <cell r="B1506" t="str">
            <v>LYQ-CF8501</v>
          </cell>
        </row>
        <row r="1507">
          <cell r="A1507" t="str">
            <v>LYQ-CF8501-WI-2XL</v>
          </cell>
          <cell r="B1507" t="str">
            <v>LYQ-CF8501</v>
          </cell>
        </row>
        <row r="1508">
          <cell r="A1508" t="str">
            <v>LYQ-CF8501-WI-3XL</v>
          </cell>
          <cell r="B1508" t="str">
            <v>LYQ-CF8501</v>
          </cell>
        </row>
        <row r="1509">
          <cell r="A1509" t="str">
            <v>LYQ-CF8501-WI-L</v>
          </cell>
          <cell r="B1509" t="str">
            <v>LYQ-CF8501</v>
          </cell>
        </row>
        <row r="1510">
          <cell r="A1510" t="str">
            <v>LYQ-CF8501-WI-M</v>
          </cell>
          <cell r="B1510" t="str">
            <v>LYQ-CF8501</v>
          </cell>
        </row>
        <row r="1511">
          <cell r="A1511" t="str">
            <v>LYQ-CF8501-WI-S</v>
          </cell>
          <cell r="B1511" t="str">
            <v>LYQ-CF8501</v>
          </cell>
        </row>
        <row r="1512">
          <cell r="A1512" t="str">
            <v>LYQ-CF8501-WI-XL</v>
          </cell>
          <cell r="B1512" t="str">
            <v>LYQ-CF8501</v>
          </cell>
        </row>
        <row r="1513">
          <cell r="A1513" t="str">
            <v>LYQ-CF8512-BK-L</v>
          </cell>
          <cell r="B1513" t="str">
            <v>LYQ-CF8512</v>
          </cell>
        </row>
        <row r="1514">
          <cell r="A1514" t="str">
            <v>LYQ-CF8512-BK-M</v>
          </cell>
          <cell r="B1514" t="str">
            <v>LYQ-CF8512</v>
          </cell>
        </row>
        <row r="1515">
          <cell r="A1515" t="str">
            <v>LYQ-CF8512-BK-S</v>
          </cell>
          <cell r="B1515" t="str">
            <v>LYQ-CF8512</v>
          </cell>
        </row>
        <row r="1516">
          <cell r="A1516" t="str">
            <v>LYQ-CF8512-BK-XL</v>
          </cell>
          <cell r="B1516" t="str">
            <v>LYQ-CF8512</v>
          </cell>
        </row>
        <row r="1517">
          <cell r="A1517" t="str">
            <v>LYQ-CF8512-BK-XXL</v>
          </cell>
          <cell r="B1517" t="str">
            <v>LYQ-CF8512</v>
          </cell>
        </row>
        <row r="1518">
          <cell r="A1518" t="str">
            <v>LYQ-CF8512-BU-L</v>
          </cell>
          <cell r="B1518" t="str">
            <v>LYQ-CF8512</v>
          </cell>
        </row>
        <row r="1519">
          <cell r="A1519" t="str">
            <v>LYQ-CF8512-BU-M</v>
          </cell>
          <cell r="B1519" t="str">
            <v>LYQ-CF8512</v>
          </cell>
        </row>
        <row r="1520">
          <cell r="A1520" t="str">
            <v>LYQ-CF8512-BU-S</v>
          </cell>
          <cell r="B1520" t="str">
            <v>LYQ-CF8512</v>
          </cell>
        </row>
        <row r="1521">
          <cell r="A1521" t="str">
            <v>LYQ-CF8512-BU-XL</v>
          </cell>
          <cell r="B1521" t="str">
            <v>LYQ-CF8512</v>
          </cell>
        </row>
        <row r="1522">
          <cell r="A1522" t="str">
            <v>LYQ-CF8512-BU-XXL</v>
          </cell>
          <cell r="B1522" t="str">
            <v>LYQ-CF8512</v>
          </cell>
        </row>
        <row r="1523">
          <cell r="A1523" t="str">
            <v>LYQ-CF8512-DKGR-L</v>
          </cell>
          <cell r="B1523" t="str">
            <v>LYQ-CF8512</v>
          </cell>
        </row>
        <row r="1524">
          <cell r="A1524" t="str">
            <v>LYQ-CF8512-DKGR-M</v>
          </cell>
          <cell r="B1524" t="str">
            <v>LYQ-CF8512</v>
          </cell>
        </row>
        <row r="1525">
          <cell r="A1525" t="str">
            <v>LYQ-CF8512-DKGR-S</v>
          </cell>
          <cell r="B1525" t="str">
            <v>LYQ-CF8512</v>
          </cell>
        </row>
        <row r="1526">
          <cell r="A1526" t="str">
            <v>LYQ-CF8512-DKGR-XL</v>
          </cell>
          <cell r="B1526" t="str">
            <v>LYQ-CF8512</v>
          </cell>
        </row>
        <row r="1527">
          <cell r="A1527" t="str">
            <v>LYQ-CF8512-DKGR-XXL</v>
          </cell>
          <cell r="B1527" t="str">
            <v>LYQ-CF8512</v>
          </cell>
        </row>
        <row r="1528">
          <cell r="A1528" t="str">
            <v>LYQ-CF8512-GR-L</v>
          </cell>
          <cell r="B1528" t="str">
            <v>LYQ-CF8512</v>
          </cell>
        </row>
        <row r="1529">
          <cell r="A1529" t="str">
            <v>LYQ-CF8512-GR-M</v>
          </cell>
          <cell r="B1529" t="str">
            <v>LYQ-CF8512</v>
          </cell>
        </row>
        <row r="1530">
          <cell r="A1530" t="str">
            <v>LYQ-CF8512-GR-S</v>
          </cell>
          <cell r="B1530" t="str">
            <v>LYQ-CF8512</v>
          </cell>
        </row>
        <row r="1531">
          <cell r="A1531" t="str">
            <v>LYQ-CF8512-GR-XL</v>
          </cell>
          <cell r="B1531" t="str">
            <v>LYQ-CF8512</v>
          </cell>
        </row>
        <row r="1532">
          <cell r="A1532" t="str">
            <v>LYQ-CF8512-GR-XXL</v>
          </cell>
          <cell r="B1532" t="str">
            <v>LYQ-CF8512</v>
          </cell>
        </row>
        <row r="1533">
          <cell r="A1533" t="str">
            <v>LYQ-CF8512-NAVY-L</v>
          </cell>
          <cell r="B1533" t="str">
            <v>LYQ-CF8512</v>
          </cell>
        </row>
        <row r="1534">
          <cell r="A1534" t="str">
            <v>LYQ-CF8512-NAVY-M</v>
          </cell>
          <cell r="B1534" t="str">
            <v>LYQ-CF8512</v>
          </cell>
        </row>
        <row r="1535">
          <cell r="A1535" t="str">
            <v>LYQ-CF8512-NAVY-S</v>
          </cell>
          <cell r="B1535" t="str">
            <v>LYQ-CF8512</v>
          </cell>
        </row>
        <row r="1536">
          <cell r="A1536" t="str">
            <v>LYQ-CF8512-NAVY-XL</v>
          </cell>
          <cell r="B1536" t="str">
            <v>LYQ-CF8512</v>
          </cell>
        </row>
        <row r="1537">
          <cell r="A1537" t="str">
            <v>LYQ-CF8512-NAVY-XXL</v>
          </cell>
          <cell r="B1537" t="str">
            <v>LYQ-CF8512</v>
          </cell>
        </row>
        <row r="1538">
          <cell r="A1538" t="str">
            <v>LYQ-CF8512-WI-L</v>
          </cell>
          <cell r="B1538" t="str">
            <v>LYQ-CF8512</v>
          </cell>
        </row>
        <row r="1539">
          <cell r="A1539" t="str">
            <v>LYQ-CF8512-WI-M</v>
          </cell>
          <cell r="B1539" t="str">
            <v>LYQ-CF8512</v>
          </cell>
        </row>
        <row r="1540">
          <cell r="A1540" t="str">
            <v>LYQ-CF8512-WI-S</v>
          </cell>
          <cell r="B1540" t="str">
            <v>LYQ-CF8512</v>
          </cell>
        </row>
        <row r="1541">
          <cell r="A1541" t="str">
            <v>LYQ-CF8512-WI-XL</v>
          </cell>
          <cell r="B1541" t="str">
            <v>LYQ-CF8512</v>
          </cell>
        </row>
        <row r="1542">
          <cell r="A1542" t="str">
            <v>LYQ-CF8512-WI-XXL</v>
          </cell>
          <cell r="B1542" t="str">
            <v>LYQ-CF8512</v>
          </cell>
        </row>
        <row r="1543">
          <cell r="A1543" t="str">
            <v>LYQ-CFB0516-RDPO-S</v>
          </cell>
          <cell r="B1543" t="str">
            <v>LYQ-CFB0516</v>
          </cell>
        </row>
        <row r="1544">
          <cell r="A1544" t="str">
            <v>LYQ-CFL02-BK-2XL</v>
          </cell>
          <cell r="B1544" t="str">
            <v>LYQ-CFL02</v>
          </cell>
        </row>
        <row r="1545">
          <cell r="A1545" t="str">
            <v>LYQ-CFL02-BK-L</v>
          </cell>
          <cell r="B1545" t="str">
            <v>LYQ-CFL02</v>
          </cell>
        </row>
        <row r="1546">
          <cell r="A1546" t="str">
            <v>LYQ-CFL02-BK-M</v>
          </cell>
          <cell r="B1546" t="str">
            <v>LYQ-CFL02</v>
          </cell>
        </row>
        <row r="1547">
          <cell r="A1547" t="str">
            <v>LYQ-CFL02-BK-S</v>
          </cell>
          <cell r="B1547" t="str">
            <v>LYQ-CFL02</v>
          </cell>
        </row>
        <row r="1548">
          <cell r="A1548" t="str">
            <v>LYQ-CFL02-BK-XL</v>
          </cell>
          <cell r="B1548" t="str">
            <v>LYQ-CFL02</v>
          </cell>
        </row>
        <row r="1549">
          <cell r="A1549" t="str">
            <v>LYQ-CL0045-B6-M</v>
          </cell>
          <cell r="B1549" t="str">
            <v>LYQ-CL0045</v>
          </cell>
        </row>
        <row r="1550">
          <cell r="A1550" t="str">
            <v>LYQ-CL0045-E0-XL</v>
          </cell>
          <cell r="B1550" t="str">
            <v>LYQ-CL0045</v>
          </cell>
        </row>
        <row r="1551">
          <cell r="A1551" t="str">
            <v>LYQ-CL0045-K0-L</v>
          </cell>
          <cell r="B1551" t="str">
            <v>LYQ-CL0045</v>
          </cell>
        </row>
        <row r="1552">
          <cell r="A1552" t="str">
            <v>LYQ-CL0045-K0-M</v>
          </cell>
          <cell r="B1552" t="str">
            <v>LYQ-CL0045</v>
          </cell>
        </row>
        <row r="1553">
          <cell r="A1553" t="str">
            <v>LYQ-CL0045-K0-S</v>
          </cell>
          <cell r="B1553" t="str">
            <v>LYQ-CL0045</v>
          </cell>
        </row>
        <row r="1554">
          <cell r="A1554" t="str">
            <v>LYQ-CL0045-K0-XL</v>
          </cell>
          <cell r="B1554" t="str">
            <v>LYQ-CL0045</v>
          </cell>
        </row>
        <row r="1555">
          <cell r="A1555" t="str">
            <v>LYQ-CL0045-P4-XL</v>
          </cell>
          <cell r="B1555" t="str">
            <v>LYQ-CL0045</v>
          </cell>
        </row>
        <row r="1556">
          <cell r="A1556" t="str">
            <v>LYQ-CL0045-Y0-L</v>
          </cell>
          <cell r="B1556" t="str">
            <v>LYQ-CL0045</v>
          </cell>
        </row>
        <row r="1557">
          <cell r="A1557" t="str">
            <v>LYQ-CL0045-Y0-M</v>
          </cell>
          <cell r="B1557" t="str">
            <v>LYQ-CL0045</v>
          </cell>
        </row>
        <row r="1558">
          <cell r="A1558" t="str">
            <v>LYQ-CL0045-Y0-S</v>
          </cell>
          <cell r="B1558" t="str">
            <v>LYQ-CL0045</v>
          </cell>
        </row>
        <row r="1559">
          <cell r="A1559" t="str">
            <v>LYQ-CL0045-Y0-XL</v>
          </cell>
          <cell r="B1559" t="str">
            <v>LYQ-CL0045</v>
          </cell>
        </row>
        <row r="1560">
          <cell r="A1560" t="str">
            <v>LYQ-CL0127</v>
          </cell>
          <cell r="B1560" t="str">
            <v>LYQ-CL0127</v>
          </cell>
        </row>
        <row r="1561">
          <cell r="A1561" t="str">
            <v>LYQ-CL0127-B0-2XL</v>
          </cell>
          <cell r="B1561" t="str">
            <v>LYQ-CL0127</v>
          </cell>
        </row>
        <row r="1562">
          <cell r="A1562" t="str">
            <v>LYQ-CL0127-B0-3XL</v>
          </cell>
          <cell r="B1562" t="str">
            <v>LYQ-CL0127</v>
          </cell>
        </row>
        <row r="1563">
          <cell r="A1563" t="str">
            <v>LYQ-CL0127-B0-XL</v>
          </cell>
          <cell r="B1563" t="str">
            <v>LYQ-CL0127</v>
          </cell>
        </row>
        <row r="1564">
          <cell r="A1564" t="str">
            <v>LYQ-CL0127-KQ-2XL</v>
          </cell>
          <cell r="B1564" t="str">
            <v>LYQ-CL0127</v>
          </cell>
        </row>
        <row r="1565">
          <cell r="A1565" t="str">
            <v>LYQ-CL0127-KQ-3XL</v>
          </cell>
          <cell r="B1565" t="str">
            <v>LYQ-CL0127</v>
          </cell>
        </row>
        <row r="1566">
          <cell r="A1566" t="str">
            <v>LYQ-CL0127-KQ-XL</v>
          </cell>
          <cell r="B1566" t="str">
            <v>LYQ-CL0127</v>
          </cell>
        </row>
        <row r="1567">
          <cell r="A1567" t="str">
            <v>LYQ-CL0127-R2-2XL</v>
          </cell>
          <cell r="B1567" t="str">
            <v>LYQ-CL0127</v>
          </cell>
        </row>
        <row r="1568">
          <cell r="A1568" t="str">
            <v>LYQ-CL0127-R2-3XL</v>
          </cell>
          <cell r="B1568" t="str">
            <v>LYQ-CL0127</v>
          </cell>
        </row>
        <row r="1569">
          <cell r="A1569" t="str">
            <v>LYQ-CL0127-R2-XL</v>
          </cell>
          <cell r="B1569" t="str">
            <v>LYQ-CL0127</v>
          </cell>
        </row>
        <row r="1570">
          <cell r="A1570" t="str">
            <v>LYQ-CL430-BD-L</v>
          </cell>
          <cell r="B1570" t="str">
            <v>LYQ-CL430</v>
          </cell>
        </row>
        <row r="1571">
          <cell r="A1571" t="str">
            <v>LYQ-CL430-K0-M</v>
          </cell>
          <cell r="B1571" t="str">
            <v>LYQ-CL430</v>
          </cell>
        </row>
        <row r="1572">
          <cell r="A1572" t="str">
            <v>LYQ-CL430-K0-XL</v>
          </cell>
          <cell r="B1572" t="str">
            <v>LYQ-CL430</v>
          </cell>
        </row>
        <row r="1573">
          <cell r="A1573" t="str">
            <v>LYQ-CL435-W0-L</v>
          </cell>
          <cell r="B1573" t="str">
            <v>LYQ-CL435</v>
          </cell>
        </row>
        <row r="1574">
          <cell r="A1574" t="str">
            <v>LYQ-CL435-W0-XL</v>
          </cell>
          <cell r="B1574" t="str">
            <v>LYQ-CL435</v>
          </cell>
        </row>
        <row r="1575">
          <cell r="A1575" t="str">
            <v>LYQ-CL61652-B0-L</v>
          </cell>
          <cell r="B1575" t="str">
            <v>LYQ-CL61652</v>
          </cell>
        </row>
        <row r="1576">
          <cell r="A1576" t="str">
            <v>LYQ-CL61652-G0-L</v>
          </cell>
          <cell r="B1576" t="str">
            <v>LYQ-CL61652</v>
          </cell>
        </row>
        <row r="1577">
          <cell r="A1577" t="str">
            <v>LYQ-CL61652-P0-L</v>
          </cell>
          <cell r="B1577" t="str">
            <v>LYQ-CL61652</v>
          </cell>
        </row>
        <row r="1578">
          <cell r="A1578" t="str">
            <v>LYQ-CL61652-R6-L</v>
          </cell>
          <cell r="B1578" t="str">
            <v>LYQ-CL61652</v>
          </cell>
        </row>
        <row r="1579">
          <cell r="A1579" t="str">
            <v>LYQ-CL61652-R6-M</v>
          </cell>
          <cell r="B1579" t="str">
            <v>LYQ-CL61652</v>
          </cell>
        </row>
        <row r="1580">
          <cell r="A1580" t="str">
            <v>LYQ-CL61652-R6-S</v>
          </cell>
          <cell r="B1580" t="str">
            <v>LYQ-CL61652</v>
          </cell>
        </row>
        <row r="1581">
          <cell r="A1581" t="str">
            <v>LYQ-CL61652-R6-XL</v>
          </cell>
          <cell r="B1581" t="str">
            <v>LYQ-CL61652</v>
          </cell>
        </row>
        <row r="1582">
          <cell r="A1582" t="str">
            <v>LYQ-CL6287-00-L</v>
          </cell>
          <cell r="B1582" t="str">
            <v>LYQ-CL6287</v>
          </cell>
        </row>
        <row r="1583">
          <cell r="A1583" t="str">
            <v>LYQ-CL6287-B0-L</v>
          </cell>
          <cell r="B1583" t="str">
            <v>LYQ-CL6287</v>
          </cell>
        </row>
        <row r="1584">
          <cell r="A1584" t="str">
            <v>LYQ-CL6287-B0-S</v>
          </cell>
          <cell r="B1584" t="str">
            <v>LYQ-CL6287</v>
          </cell>
        </row>
        <row r="1585">
          <cell r="A1585" t="str">
            <v>LYQ-CL6287-BD-XL</v>
          </cell>
          <cell r="B1585" t="str">
            <v>LYQ-CL6287</v>
          </cell>
        </row>
        <row r="1586">
          <cell r="A1586" t="str">
            <v>LYQ-CL6287-FB-L</v>
          </cell>
          <cell r="B1586" t="str">
            <v>LYQ-CL6287</v>
          </cell>
        </row>
        <row r="1587">
          <cell r="A1587" t="str">
            <v>LYQ-CL6287-FB-S</v>
          </cell>
          <cell r="B1587" t="str">
            <v>LYQ-CL6287</v>
          </cell>
        </row>
        <row r="1588">
          <cell r="A1588" t="str">
            <v>LYQ-CL6287-FB-XL</v>
          </cell>
          <cell r="B1588" t="str">
            <v>LYQ-CL6287</v>
          </cell>
        </row>
        <row r="1589">
          <cell r="A1589" t="str">
            <v>LYQ-CL6287-G7-L</v>
          </cell>
          <cell r="B1589" t="str">
            <v>LYQ-CL6287</v>
          </cell>
        </row>
        <row r="1590">
          <cell r="A1590" t="str">
            <v>LYQ-CL6287-G7-M</v>
          </cell>
          <cell r="B1590" t="str">
            <v>LYQ-CL6287</v>
          </cell>
        </row>
        <row r="1591">
          <cell r="A1591" t="str">
            <v>LYQ-CL6287-K0-L</v>
          </cell>
          <cell r="B1591" t="str">
            <v>LYQ-CL6287</v>
          </cell>
        </row>
        <row r="1592">
          <cell r="A1592" t="str">
            <v>LYQ-CL6287-K0-M</v>
          </cell>
          <cell r="B1592" t="str">
            <v>LYQ-CL6287</v>
          </cell>
        </row>
        <row r="1593">
          <cell r="A1593" t="str">
            <v>LYQ-CL6287-K0-XL</v>
          </cell>
          <cell r="B1593" t="str">
            <v>LYQ-CL6287</v>
          </cell>
        </row>
        <row r="1594">
          <cell r="A1594" t="str">
            <v>LYQ-CL6287-R0-S</v>
          </cell>
          <cell r="B1594" t="str">
            <v>LYQ-CL6287</v>
          </cell>
        </row>
        <row r="1595">
          <cell r="A1595" t="str">
            <v>LYQ-CL6408NO-B0-L</v>
          </cell>
          <cell r="B1595" t="str">
            <v>LYQ-CL6408</v>
          </cell>
        </row>
        <row r="1596">
          <cell r="A1596" t="str">
            <v>LYQ-CL6408NO-G0-L</v>
          </cell>
          <cell r="B1596" t="str">
            <v>LYQ-CL6408</v>
          </cell>
        </row>
        <row r="1597">
          <cell r="A1597" t="str">
            <v>LYQ-CL6408NO-K0-L</v>
          </cell>
          <cell r="B1597" t="str">
            <v>LYQ-CL6408</v>
          </cell>
        </row>
        <row r="1598">
          <cell r="A1598" t="str">
            <v>LYQ-CL6408SL-E0-L</v>
          </cell>
          <cell r="B1598" t="str">
            <v>LYQ-CL6408</v>
          </cell>
        </row>
        <row r="1599">
          <cell r="A1599" t="str">
            <v>LYQ-CL6408SL-G0-M</v>
          </cell>
          <cell r="B1599" t="str">
            <v>LYQ-CL6408</v>
          </cell>
        </row>
        <row r="1600">
          <cell r="A1600" t="str">
            <v>LYQ-CL6408SL-G0XL</v>
          </cell>
          <cell r="B1600" t="str">
            <v>LYQ-CL6408</v>
          </cell>
        </row>
        <row r="1601">
          <cell r="A1601" t="str">
            <v>LYQ-CL6408SL-K0XL</v>
          </cell>
          <cell r="B1601" t="str">
            <v>LYQ-CL6408</v>
          </cell>
        </row>
        <row r="1602">
          <cell r="A1602" t="str">
            <v>LYQ-CL6808-B6-L</v>
          </cell>
          <cell r="B1602" t="str">
            <v>LYQ-CL6808</v>
          </cell>
        </row>
        <row r="1603">
          <cell r="A1603" t="str">
            <v>LYQ-CL6808-B6-M</v>
          </cell>
          <cell r="B1603" t="str">
            <v>LYQ-CL6808</v>
          </cell>
        </row>
        <row r="1604">
          <cell r="A1604" t="str">
            <v>LYQ-CL6808-B6-S</v>
          </cell>
          <cell r="B1604" t="str">
            <v>LYQ-CL6808</v>
          </cell>
        </row>
        <row r="1605">
          <cell r="A1605" t="str">
            <v>LYQ-CL6808-B6-XL</v>
          </cell>
          <cell r="B1605" t="str">
            <v>LYQ-CL6808</v>
          </cell>
        </row>
        <row r="1606">
          <cell r="A1606" t="str">
            <v>LYQ-CL6808-E0-L</v>
          </cell>
          <cell r="B1606" t="str">
            <v>LYQ-CL6808</v>
          </cell>
        </row>
        <row r="1607">
          <cell r="A1607" t="str">
            <v>LYQ-CL6808-E0-M</v>
          </cell>
          <cell r="B1607" t="str">
            <v>LYQ-CL6808</v>
          </cell>
        </row>
        <row r="1608">
          <cell r="A1608" t="str">
            <v>LYQ-CL6808-E0-S</v>
          </cell>
          <cell r="B1608" t="str">
            <v>LYQ-CL6808</v>
          </cell>
        </row>
        <row r="1609">
          <cell r="A1609" t="str">
            <v>LYQ-CL6808-E0-XL</v>
          </cell>
          <cell r="B1609" t="str">
            <v>LYQ-CL6808</v>
          </cell>
        </row>
        <row r="1610">
          <cell r="A1610" t="str">
            <v>LYQ-CL6808-G7-L</v>
          </cell>
          <cell r="B1610" t="str">
            <v>LYQ-CL6808</v>
          </cell>
        </row>
        <row r="1611">
          <cell r="A1611" t="str">
            <v>LYQ-CL6808-G7-M</v>
          </cell>
          <cell r="B1611" t="str">
            <v>LYQ-CL6808</v>
          </cell>
        </row>
        <row r="1612">
          <cell r="A1612" t="str">
            <v>LYQ-CL6808-G7-S</v>
          </cell>
          <cell r="B1612" t="str">
            <v>LYQ-CL6808</v>
          </cell>
        </row>
        <row r="1613">
          <cell r="A1613" t="str">
            <v>LYQ-CL6808-G7-XL</v>
          </cell>
          <cell r="B1613" t="str">
            <v>LYQ-CL6808</v>
          </cell>
        </row>
        <row r="1614">
          <cell r="A1614" t="str">
            <v>LYQ-CL6808-K0-L</v>
          </cell>
          <cell r="B1614" t="str">
            <v>LYQ-CL6808</v>
          </cell>
        </row>
        <row r="1615">
          <cell r="A1615" t="str">
            <v>LYQ-CL6808-K0-M</v>
          </cell>
          <cell r="B1615" t="str">
            <v>LYQ-CL6808</v>
          </cell>
        </row>
        <row r="1616">
          <cell r="A1616" t="str">
            <v>LYQ-CL6808-K0-S</v>
          </cell>
          <cell r="B1616" t="str">
            <v>LYQ-CL6808</v>
          </cell>
        </row>
        <row r="1617">
          <cell r="A1617" t="str">
            <v>LYQ-CL6808-R6-L</v>
          </cell>
          <cell r="B1617" t="str">
            <v>LYQ-CL6808</v>
          </cell>
        </row>
        <row r="1618">
          <cell r="A1618" t="str">
            <v>LYQ-CL6808-R6-M</v>
          </cell>
          <cell r="B1618" t="str">
            <v>LYQ-CL6808</v>
          </cell>
        </row>
        <row r="1619">
          <cell r="A1619" t="str">
            <v>LYQ-CL6808-R6-S</v>
          </cell>
          <cell r="B1619" t="str">
            <v>LYQ-CL6808</v>
          </cell>
        </row>
        <row r="1620">
          <cell r="A1620" t="str">
            <v>LYQ-CL6808-R6-XL</v>
          </cell>
          <cell r="B1620" t="str">
            <v>LYQ-CL6808</v>
          </cell>
        </row>
        <row r="1621">
          <cell r="A1621" t="str">
            <v>LYQ-CL6808-ZL-L</v>
          </cell>
          <cell r="B1621" t="str">
            <v>LYQ-CL6808</v>
          </cell>
        </row>
        <row r="1622">
          <cell r="A1622" t="str">
            <v>LYQ-CL6808-ZL-M</v>
          </cell>
          <cell r="B1622" t="str">
            <v>LYQ-CL6808</v>
          </cell>
        </row>
        <row r="1623">
          <cell r="A1623" t="str">
            <v>LYQ-CL6808-ZL-S</v>
          </cell>
          <cell r="B1623" t="str">
            <v>LYQ-CL6808</v>
          </cell>
        </row>
        <row r="1624">
          <cell r="A1624" t="str">
            <v>LYQ-CL6808-ZL-XL</v>
          </cell>
          <cell r="B1624" t="str">
            <v>LYQ-CL6808</v>
          </cell>
        </row>
        <row r="1625">
          <cell r="A1625" t="str">
            <v>LYQ-CL7232L</v>
          </cell>
          <cell r="B1625" t="str">
            <v>LYQ-CL7232</v>
          </cell>
        </row>
        <row r="1626">
          <cell r="A1626" t="str">
            <v>LYQ-CL7232M</v>
          </cell>
          <cell r="B1626" t="str">
            <v>LYQ-CL7232</v>
          </cell>
        </row>
        <row r="1627">
          <cell r="A1627" t="str">
            <v>LYQ-CL7232S</v>
          </cell>
          <cell r="B1627" t="str">
            <v>LYQ-CL7232</v>
          </cell>
        </row>
        <row r="1628">
          <cell r="A1628" t="str">
            <v>LYQ-CL90501</v>
          </cell>
          <cell r="B1628" t="str">
            <v>LYQ-CL90501</v>
          </cell>
        </row>
        <row r="1629">
          <cell r="A1629" t="str">
            <v>LYQ-CL90501-G7-2XL</v>
          </cell>
          <cell r="B1629" t="str">
            <v>LYQ-CL90501</v>
          </cell>
        </row>
        <row r="1630">
          <cell r="A1630" t="str">
            <v>LYQ-CL90501-G7-L</v>
          </cell>
          <cell r="B1630" t="str">
            <v>LYQ-CL90501</v>
          </cell>
        </row>
        <row r="1631">
          <cell r="A1631" t="str">
            <v>LYQ-CL90501-G7-M</v>
          </cell>
          <cell r="B1631" t="str">
            <v>LYQ-CL90501</v>
          </cell>
        </row>
        <row r="1632">
          <cell r="A1632" t="str">
            <v>LYQ-CL90501-G7-S</v>
          </cell>
          <cell r="B1632" t="str">
            <v>LYQ-CL90501</v>
          </cell>
        </row>
        <row r="1633">
          <cell r="A1633" t="str">
            <v>LYQ-CL90501-G7-XL</v>
          </cell>
          <cell r="B1633" t="str">
            <v>LYQ-CL90501</v>
          </cell>
        </row>
        <row r="1634">
          <cell r="A1634" t="str">
            <v>LYQ-CLA6005-BD-XL</v>
          </cell>
          <cell r="B1634" t="str">
            <v>LYQ-CLA6005</v>
          </cell>
        </row>
        <row r="1635">
          <cell r="A1635" t="str">
            <v>LYQ-CLAM035-FL-S</v>
          </cell>
          <cell r="B1635" t="str">
            <v>LYQ-CLAM035</v>
          </cell>
        </row>
        <row r="1636">
          <cell r="A1636" t="str">
            <v>LYQ-CLBAH002-L</v>
          </cell>
          <cell r="B1636" t="str">
            <v>LYQ-CLBAH002</v>
          </cell>
        </row>
        <row r="1637">
          <cell r="A1637" t="str">
            <v>LYQ-CLBAH002-M</v>
          </cell>
          <cell r="B1637" t="str">
            <v>LYQ-CLBAH002</v>
          </cell>
        </row>
        <row r="1638">
          <cell r="A1638" t="str">
            <v>LYQ-CLBAH002-S</v>
          </cell>
          <cell r="B1638" t="str">
            <v>LYQ-CLBAH002</v>
          </cell>
        </row>
        <row r="1639">
          <cell r="A1639" t="str">
            <v>LYQ-CLBAH002-XL</v>
          </cell>
          <cell r="B1639" t="str">
            <v>LYQ-CLBAH002</v>
          </cell>
        </row>
        <row r="1640">
          <cell r="A1640" t="str">
            <v>LYQ-CLJ2101-BD-2XL</v>
          </cell>
          <cell r="B1640" t="str">
            <v>LYQ-CLJ2101</v>
          </cell>
        </row>
        <row r="1641">
          <cell r="A1641" t="str">
            <v>LYQ-CLJ2101-K0-XL</v>
          </cell>
          <cell r="B1641" t="str">
            <v>LYQ-CLJ2101</v>
          </cell>
        </row>
        <row r="1642">
          <cell r="A1642" t="str">
            <v>LYQ-CLJ2101-R6-2XL</v>
          </cell>
          <cell r="B1642" t="str">
            <v>LYQ-CLJ2101</v>
          </cell>
        </row>
        <row r="1643">
          <cell r="A1643" t="str">
            <v>LYQ-CLZ095E02L</v>
          </cell>
          <cell r="B1643" t="str">
            <v>LYQ-CLZ095</v>
          </cell>
        </row>
        <row r="1644">
          <cell r="A1644" t="str">
            <v>LYQ-CLZ095E0L</v>
          </cell>
          <cell r="B1644" t="str">
            <v>LYQ-CLZ095</v>
          </cell>
        </row>
        <row r="1645">
          <cell r="A1645" t="str">
            <v>LYQ-CLZ095E0M</v>
          </cell>
          <cell r="B1645" t="str">
            <v>LYQ-CLZ095</v>
          </cell>
        </row>
        <row r="1646">
          <cell r="A1646" t="str">
            <v>LYQ-CLZ095E0S</v>
          </cell>
          <cell r="B1646" t="str">
            <v>LYQ-CLZ095</v>
          </cell>
        </row>
        <row r="1647">
          <cell r="A1647" t="str">
            <v>LYQ-CLZ095E0XL</v>
          </cell>
          <cell r="B1647" t="str">
            <v>LYQ-CLZ095</v>
          </cell>
        </row>
        <row r="1648">
          <cell r="A1648" t="str">
            <v>LYQ-CLZ095K02L</v>
          </cell>
          <cell r="B1648" t="str">
            <v>LYQ-CLZ095</v>
          </cell>
        </row>
        <row r="1649">
          <cell r="A1649" t="str">
            <v>LYQ-CLZ095K0L</v>
          </cell>
          <cell r="B1649" t="str">
            <v>LYQ-CLZ095</v>
          </cell>
        </row>
        <row r="1650">
          <cell r="A1650" t="str">
            <v>LYQ-CLZ095K0M</v>
          </cell>
          <cell r="B1650" t="str">
            <v>LYQ-CLZ095</v>
          </cell>
        </row>
        <row r="1651">
          <cell r="A1651" t="str">
            <v>LYQ-CLZ095R22L</v>
          </cell>
          <cell r="B1651" t="str">
            <v>LYQ-CLZ095</v>
          </cell>
        </row>
        <row r="1652">
          <cell r="A1652" t="str">
            <v>LYQ-CLZ095R2L</v>
          </cell>
          <cell r="B1652" t="str">
            <v>LYQ-CLZ095</v>
          </cell>
        </row>
        <row r="1653">
          <cell r="A1653" t="str">
            <v>LYQ-CLZ095R2M</v>
          </cell>
          <cell r="B1653" t="str">
            <v>LYQ-CLZ095</v>
          </cell>
        </row>
        <row r="1654">
          <cell r="A1654" t="str">
            <v>LYQ-CLZ095R2S</v>
          </cell>
          <cell r="B1654" t="str">
            <v>LYQ-CLZ095</v>
          </cell>
        </row>
        <row r="1655">
          <cell r="A1655" t="str">
            <v>LYQ-CLZ095R2XL</v>
          </cell>
          <cell r="B1655" t="str">
            <v>LYQ-CLZ095</v>
          </cell>
        </row>
        <row r="1656">
          <cell r="A1656" t="str">
            <v>LYQ-CS04</v>
          </cell>
          <cell r="B1656" t="str">
            <v>LYQ-CS04</v>
          </cell>
        </row>
        <row r="1657">
          <cell r="A1657" t="str">
            <v>LYQ-CS04-CO-2XL</v>
          </cell>
          <cell r="B1657" t="str">
            <v>LYQ-CS04</v>
          </cell>
        </row>
        <row r="1658">
          <cell r="A1658" t="str">
            <v>LYQ-CS04-CO-L</v>
          </cell>
          <cell r="B1658" t="str">
            <v>LYQ-CS04</v>
          </cell>
        </row>
        <row r="1659">
          <cell r="A1659" t="str">
            <v>LYQ-CS04-CO-M</v>
          </cell>
          <cell r="B1659" t="str">
            <v>LYQ-CS04</v>
          </cell>
        </row>
        <row r="1660">
          <cell r="A1660" t="str">
            <v>LYQ-CS04-CO-S</v>
          </cell>
          <cell r="B1660" t="str">
            <v>LYQ-CS04</v>
          </cell>
        </row>
        <row r="1661">
          <cell r="A1661" t="str">
            <v>LYQ-CS04-CO-XL</v>
          </cell>
          <cell r="B1661" t="str">
            <v>LYQ-CS04</v>
          </cell>
        </row>
        <row r="1662">
          <cell r="A1662" t="str">
            <v>LYQ-CS04-G0-2XL</v>
          </cell>
          <cell r="B1662" t="str">
            <v>LYQ-CS04</v>
          </cell>
        </row>
        <row r="1663">
          <cell r="A1663" t="str">
            <v>LYQ-CS04-G0-L</v>
          </cell>
          <cell r="B1663" t="str">
            <v>LYQ-CS04</v>
          </cell>
        </row>
        <row r="1664">
          <cell r="A1664" t="str">
            <v>LYQ-CS04-G0-M</v>
          </cell>
          <cell r="B1664" t="str">
            <v>LYQ-CS04</v>
          </cell>
        </row>
        <row r="1665">
          <cell r="A1665" t="str">
            <v>LYQ-CS04-G0-S</v>
          </cell>
          <cell r="B1665" t="str">
            <v>LYQ-CS04</v>
          </cell>
        </row>
        <row r="1666">
          <cell r="A1666" t="str">
            <v>LYQ-CS04-G0-XL</v>
          </cell>
          <cell r="B1666" t="str">
            <v>LYQ-CS04</v>
          </cell>
        </row>
        <row r="1667">
          <cell r="A1667" t="str">
            <v>LYQ-CS04-GR-2XL</v>
          </cell>
          <cell r="B1667" t="str">
            <v>LYQ-CS04</v>
          </cell>
        </row>
        <row r="1668">
          <cell r="A1668" t="str">
            <v>LYQ-CS04-GR-L</v>
          </cell>
          <cell r="B1668" t="str">
            <v>LYQ-CS04</v>
          </cell>
        </row>
        <row r="1669">
          <cell r="A1669" t="str">
            <v>LYQ-CS04-GR-M</v>
          </cell>
          <cell r="B1669" t="str">
            <v>LYQ-CS04</v>
          </cell>
        </row>
        <row r="1670">
          <cell r="A1670" t="str">
            <v>LYQ-CS04-GR-S</v>
          </cell>
          <cell r="B1670" t="str">
            <v>LYQ-CS04</v>
          </cell>
        </row>
        <row r="1671">
          <cell r="A1671" t="str">
            <v>LYQ-CS04-GR-XL</v>
          </cell>
          <cell r="B1671" t="str">
            <v>LYQ-CS04</v>
          </cell>
        </row>
        <row r="1672">
          <cell r="A1672" t="str">
            <v>LYQ-CS04-K0-2XL</v>
          </cell>
          <cell r="B1672" t="str">
            <v>LYQ-CS04</v>
          </cell>
        </row>
        <row r="1673">
          <cell r="A1673" t="str">
            <v>LYQ-CS04-K0-L</v>
          </cell>
          <cell r="B1673" t="str">
            <v>LYQ-CS04</v>
          </cell>
        </row>
        <row r="1674">
          <cell r="A1674" t="str">
            <v>LYQ-CS04-K0-M</v>
          </cell>
          <cell r="B1674" t="str">
            <v>LYQ-CS04</v>
          </cell>
        </row>
        <row r="1675">
          <cell r="A1675" t="str">
            <v>LYQ-CS04-K0-S</v>
          </cell>
          <cell r="B1675" t="str">
            <v>LYQ-CS04</v>
          </cell>
        </row>
        <row r="1676">
          <cell r="A1676" t="str">
            <v>LYQ-CS04-K0-XL</v>
          </cell>
          <cell r="B1676" t="str">
            <v>LYQ-CS04</v>
          </cell>
        </row>
        <row r="1677">
          <cell r="A1677" t="str">
            <v>LYQ-CS04-Wi-2XL</v>
          </cell>
          <cell r="B1677" t="str">
            <v>LYQ-CS04</v>
          </cell>
        </row>
        <row r="1678">
          <cell r="A1678" t="str">
            <v>LYQ-CS04-Wi-L</v>
          </cell>
          <cell r="B1678" t="str">
            <v>LYQ-CS04</v>
          </cell>
        </row>
        <row r="1679">
          <cell r="A1679" t="str">
            <v>LYQ-CS04-Wi-M</v>
          </cell>
          <cell r="B1679" t="str">
            <v>LYQ-CS04</v>
          </cell>
        </row>
        <row r="1680">
          <cell r="A1680" t="str">
            <v>LYQ-CS04-Wi-S</v>
          </cell>
          <cell r="B1680" t="str">
            <v>LYQ-CS04</v>
          </cell>
        </row>
        <row r="1681">
          <cell r="A1681" t="str">
            <v>LYQ-CS04-Wi-XL</v>
          </cell>
          <cell r="B1681" t="str">
            <v>LYQ-CS04</v>
          </cell>
        </row>
        <row r="1682">
          <cell r="A1682" t="str">
            <v>LYQ-CSM048-G0-L</v>
          </cell>
          <cell r="B1682" t="str">
            <v>LYQ-CSM048</v>
          </cell>
        </row>
        <row r="1683">
          <cell r="A1683" t="str">
            <v>LYQ-CSM048-G0-M</v>
          </cell>
          <cell r="B1683" t="str">
            <v>LYQ-CSM048</v>
          </cell>
        </row>
        <row r="1684">
          <cell r="A1684" t="str">
            <v>LYQ-CSM048-G0-S</v>
          </cell>
          <cell r="B1684" t="str">
            <v>LYQ-CSM048</v>
          </cell>
        </row>
        <row r="1685">
          <cell r="A1685" t="str">
            <v>LYQ-CSM048-G0-XL</v>
          </cell>
          <cell r="B1685" t="str">
            <v>LYQ-CSM048</v>
          </cell>
        </row>
        <row r="1686">
          <cell r="A1686" t="str">
            <v>LYQ-CSM048-GR0-L</v>
          </cell>
          <cell r="B1686" t="str">
            <v>LYQ-CSM048</v>
          </cell>
        </row>
        <row r="1687">
          <cell r="A1687" t="str">
            <v>LYQ-CSM048-GR0-L02</v>
          </cell>
          <cell r="B1687" t="str">
            <v>LYQ-CSM048</v>
          </cell>
        </row>
        <row r="1688">
          <cell r="A1688" t="str">
            <v>LYQ-CSM048-GR0-M</v>
          </cell>
          <cell r="B1688" t="str">
            <v>LYQ-CSM048</v>
          </cell>
        </row>
        <row r="1689">
          <cell r="A1689" t="str">
            <v>LYQ-CSM048-GR0-S</v>
          </cell>
          <cell r="B1689" t="str">
            <v>LYQ-CSM048</v>
          </cell>
        </row>
        <row r="1690">
          <cell r="A1690" t="str">
            <v>LYQ-CSM048-GR0-XL</v>
          </cell>
          <cell r="B1690" t="str">
            <v>LYQ-CSM048</v>
          </cell>
        </row>
        <row r="1691">
          <cell r="A1691" t="str">
            <v>LYQ-CSM048-GR1-L</v>
          </cell>
          <cell r="B1691" t="str">
            <v>LYQ-CSM048</v>
          </cell>
        </row>
        <row r="1692">
          <cell r="A1692" t="str">
            <v>LYQ-CSM048-GR1-M</v>
          </cell>
          <cell r="B1692" t="str">
            <v>LYQ-CSM048</v>
          </cell>
        </row>
        <row r="1693">
          <cell r="A1693" t="str">
            <v>LYQ-CSM048-GR1-S</v>
          </cell>
          <cell r="B1693" t="str">
            <v>LYQ-CSM048</v>
          </cell>
        </row>
        <row r="1694">
          <cell r="A1694" t="str">
            <v>LYQ-CSM048-GR1-XL</v>
          </cell>
          <cell r="B1694" t="str">
            <v>LYQ-CSM048</v>
          </cell>
        </row>
        <row r="1695">
          <cell r="A1695" t="str">
            <v>LYQ-CSM048-K0-L</v>
          </cell>
          <cell r="B1695" t="str">
            <v>LYQ-CSM048</v>
          </cell>
        </row>
        <row r="1696">
          <cell r="A1696" t="str">
            <v>LYQ-CSM048-K0-M</v>
          </cell>
          <cell r="B1696" t="str">
            <v>LYQ-CSM048</v>
          </cell>
        </row>
        <row r="1697">
          <cell r="A1697" t="str">
            <v>LYQ-CSM048-K0-S</v>
          </cell>
          <cell r="B1697" t="str">
            <v>LYQ-CSM048</v>
          </cell>
        </row>
        <row r="1698">
          <cell r="A1698" t="str">
            <v>LYQ-CSM048-K0-XL</v>
          </cell>
          <cell r="B1698" t="str">
            <v>LYQ-CSM048</v>
          </cell>
        </row>
        <row r="1699">
          <cell r="A1699" t="str">
            <v>LYQ-CSM048-R0-L</v>
          </cell>
          <cell r="B1699" t="str">
            <v>LYQ-CSM048</v>
          </cell>
        </row>
        <row r="1700">
          <cell r="A1700" t="str">
            <v>LYQ-CSM048-R0-M</v>
          </cell>
          <cell r="B1700" t="str">
            <v>LYQ-CSM048</v>
          </cell>
        </row>
        <row r="1701">
          <cell r="A1701" t="str">
            <v>LYQ-CSM048-R0-S</v>
          </cell>
          <cell r="B1701" t="str">
            <v>LYQ-CSM048</v>
          </cell>
        </row>
        <row r="1702">
          <cell r="A1702" t="str">
            <v>LYQ-CSM048-R0-XL</v>
          </cell>
          <cell r="B1702" t="str">
            <v>LYQ-CSM048</v>
          </cell>
        </row>
        <row r="1703">
          <cell r="A1703" t="str">
            <v>LYQ-CSM048-ZL-L</v>
          </cell>
          <cell r="B1703" t="str">
            <v>LYQ-CSM048</v>
          </cell>
        </row>
        <row r="1704">
          <cell r="A1704" t="str">
            <v>LYQ-CSM048-ZL-M</v>
          </cell>
          <cell r="B1704" t="str">
            <v>LYQ-CSM048</v>
          </cell>
        </row>
        <row r="1705">
          <cell r="A1705" t="str">
            <v>LYQ-CSM048-ZL-S</v>
          </cell>
          <cell r="B1705" t="str">
            <v>LYQ-CSM048</v>
          </cell>
        </row>
        <row r="1706">
          <cell r="A1706" t="str">
            <v>LYQ-CSM048-ZL-XL</v>
          </cell>
          <cell r="B1706" t="str">
            <v>LYQ-CSM048</v>
          </cell>
        </row>
        <row r="1707">
          <cell r="A1707" t="str">
            <v>LYQ-G003B02L</v>
          </cell>
          <cell r="B1707" t="str">
            <v>LYQ-G003</v>
          </cell>
        </row>
        <row r="1708">
          <cell r="A1708" t="str">
            <v>LYQ-G003B0L</v>
          </cell>
          <cell r="B1708" t="str">
            <v>LYQ-G003</v>
          </cell>
        </row>
        <row r="1709">
          <cell r="A1709" t="str">
            <v>LYQ-G003B0M</v>
          </cell>
          <cell r="B1709" t="str">
            <v>LYQ-G003</v>
          </cell>
        </row>
        <row r="1710">
          <cell r="A1710" t="str">
            <v>LYQ-G003B0S</v>
          </cell>
          <cell r="B1710" t="str">
            <v>LYQ-G003</v>
          </cell>
        </row>
        <row r="1711">
          <cell r="A1711" t="str">
            <v>LYQ-G003B0XL</v>
          </cell>
          <cell r="B1711" t="str">
            <v>LYQ-G003</v>
          </cell>
        </row>
        <row r="1712">
          <cell r="A1712" t="str">
            <v>LYQ-G003W12L</v>
          </cell>
          <cell r="B1712" t="str">
            <v>LYQ-G003</v>
          </cell>
        </row>
        <row r="1713">
          <cell r="A1713" t="str">
            <v>LYQ-G003W1L</v>
          </cell>
          <cell r="B1713" t="str">
            <v>LYQ-G003</v>
          </cell>
        </row>
        <row r="1714">
          <cell r="A1714" t="str">
            <v>LYQ-G003W1M</v>
          </cell>
          <cell r="B1714" t="str">
            <v>LYQ-G003</v>
          </cell>
        </row>
        <row r="1715">
          <cell r="A1715" t="str">
            <v>LYQ-G003W1S</v>
          </cell>
          <cell r="B1715" t="str">
            <v>LYQ-G003</v>
          </cell>
        </row>
        <row r="1716">
          <cell r="A1716" t="str">
            <v>LYQ-G003W1XL</v>
          </cell>
          <cell r="B1716" t="str">
            <v>LYQ-G003</v>
          </cell>
        </row>
        <row r="1717">
          <cell r="A1717" t="str">
            <v>LYQ-G003ZL2L</v>
          </cell>
          <cell r="B1717" t="str">
            <v>LYQ-G003</v>
          </cell>
        </row>
        <row r="1718">
          <cell r="A1718" t="str">
            <v>LYQ-G003ZLL</v>
          </cell>
          <cell r="B1718" t="str">
            <v>LYQ-G003</v>
          </cell>
        </row>
        <row r="1719">
          <cell r="A1719" t="str">
            <v>LYQ-G003ZLM</v>
          </cell>
          <cell r="B1719" t="str">
            <v>LYQ-G003</v>
          </cell>
        </row>
        <row r="1720">
          <cell r="A1720" t="str">
            <v>LYQ-G003ZLS</v>
          </cell>
          <cell r="B1720" t="str">
            <v>LYQ-G003</v>
          </cell>
        </row>
        <row r="1721">
          <cell r="A1721" t="str">
            <v>LYQ-G003ZLXL</v>
          </cell>
          <cell r="B1721" t="str">
            <v>LYQ-G003</v>
          </cell>
        </row>
        <row r="1722">
          <cell r="A1722" t="str">
            <v>LYQ-HB1377-blue-L</v>
          </cell>
          <cell r="B1722" t="str">
            <v>LYQ-HB1377</v>
          </cell>
        </row>
        <row r="1723">
          <cell r="A1723" t="str">
            <v>LYQ-HB1377-blue-M</v>
          </cell>
          <cell r="B1723" t="str">
            <v>LYQ-HB1377</v>
          </cell>
        </row>
        <row r="1724">
          <cell r="A1724" t="str">
            <v>LYQ-HB1377-blue-S</v>
          </cell>
          <cell r="B1724" t="str">
            <v>LYQ-HB1377</v>
          </cell>
        </row>
        <row r="1725">
          <cell r="A1725" t="str">
            <v>LYQ-HB1377-blue-XL</v>
          </cell>
          <cell r="B1725" t="str">
            <v>LYQ-HB1377</v>
          </cell>
        </row>
        <row r="1726">
          <cell r="A1726" t="str">
            <v>LYQ-HB1377-grey0-L</v>
          </cell>
          <cell r="B1726" t="str">
            <v>LYQ-HB1377</v>
          </cell>
        </row>
        <row r="1727">
          <cell r="A1727" t="str">
            <v>LYQ-HB1377-grey0-M</v>
          </cell>
          <cell r="B1727" t="str">
            <v>LYQ-HB1377</v>
          </cell>
        </row>
        <row r="1728">
          <cell r="A1728" t="str">
            <v>LYQ-HB1377-grey0-S</v>
          </cell>
          <cell r="B1728" t="str">
            <v>LYQ-HB1377</v>
          </cell>
        </row>
        <row r="1729">
          <cell r="A1729" t="str">
            <v>LYQ-HB1377-grey0-XL</v>
          </cell>
          <cell r="B1729" t="str">
            <v>LYQ-HB1377</v>
          </cell>
        </row>
        <row r="1730">
          <cell r="A1730" t="str">
            <v>LYQ-HB1377-grey1-L</v>
          </cell>
          <cell r="B1730" t="str">
            <v>LYQ-HB1377</v>
          </cell>
        </row>
        <row r="1731">
          <cell r="A1731" t="str">
            <v>LYQ-HB1377-grey1-M</v>
          </cell>
          <cell r="B1731" t="str">
            <v>LYQ-HB1377</v>
          </cell>
        </row>
        <row r="1732">
          <cell r="A1732" t="str">
            <v>LYQ-HB1377-grey1-S</v>
          </cell>
          <cell r="B1732" t="str">
            <v>LYQ-HB1377</v>
          </cell>
        </row>
        <row r="1733">
          <cell r="A1733" t="str">
            <v>LYQ-HB1377-grey1-XL</v>
          </cell>
          <cell r="B1733" t="str">
            <v>LYQ-HB1377</v>
          </cell>
        </row>
        <row r="1734">
          <cell r="A1734" t="str">
            <v>LYQ-HB1377-purple-L</v>
          </cell>
          <cell r="B1734" t="str">
            <v>LYQ-HB1377</v>
          </cell>
        </row>
        <row r="1735">
          <cell r="A1735" t="str">
            <v>LYQ-HB1377-purple-M</v>
          </cell>
          <cell r="B1735" t="str">
            <v>LYQ-HB1377</v>
          </cell>
        </row>
        <row r="1736">
          <cell r="A1736" t="str">
            <v>LYQ-HB1377-purple-S</v>
          </cell>
          <cell r="B1736" t="str">
            <v>LYQ-HB1377</v>
          </cell>
        </row>
        <row r="1737">
          <cell r="A1737" t="str">
            <v>LYQ-HB1377-purple-XL</v>
          </cell>
          <cell r="B1737" t="str">
            <v>LYQ-HB1377</v>
          </cell>
        </row>
        <row r="1738">
          <cell r="A1738" t="str">
            <v>LYQ-HB1377-rose-L</v>
          </cell>
          <cell r="B1738" t="str">
            <v>LYQ-HB1377</v>
          </cell>
        </row>
        <row r="1739">
          <cell r="A1739" t="str">
            <v>LYQ-HB1377-rose-M</v>
          </cell>
          <cell r="B1739" t="str">
            <v>LYQ-HB1377</v>
          </cell>
        </row>
        <row r="1740">
          <cell r="A1740" t="str">
            <v>LYQ-HB1377-rose-S</v>
          </cell>
          <cell r="B1740" t="str">
            <v>LYQ-HB1377</v>
          </cell>
        </row>
        <row r="1741">
          <cell r="A1741" t="str">
            <v>LYQ-HB1377-rose-XL</v>
          </cell>
          <cell r="B1741" t="str">
            <v>LYQ-HB1377</v>
          </cell>
        </row>
        <row r="1742">
          <cell r="A1742" t="str">
            <v>LYQ-HM010</v>
          </cell>
          <cell r="B1742" t="str">
            <v>LYQ-HM010</v>
          </cell>
        </row>
        <row r="1743">
          <cell r="A1743" t="str">
            <v>LYQ-HM010-B0YH-L</v>
          </cell>
          <cell r="B1743" t="str">
            <v>LYQ-HM010</v>
          </cell>
        </row>
        <row r="1744">
          <cell r="A1744" t="str">
            <v>LYQ-HM010-B0YH-M</v>
          </cell>
          <cell r="B1744" t="str">
            <v>LYQ-HM010</v>
          </cell>
        </row>
        <row r="1745">
          <cell r="A1745" t="str">
            <v>LYQ-HM010-K0-M</v>
          </cell>
          <cell r="B1745" t="str">
            <v>LYQ-HM010</v>
          </cell>
        </row>
        <row r="1746">
          <cell r="A1746" t="str">
            <v>LYQ-HM049</v>
          </cell>
          <cell r="B1746" t="str">
            <v>LYQ-HM049</v>
          </cell>
        </row>
        <row r="1747">
          <cell r="A1747" t="str">
            <v>LYQ-HM049-G0-XL</v>
          </cell>
          <cell r="B1747" t="str">
            <v>LYQ-HM049</v>
          </cell>
        </row>
        <row r="1748">
          <cell r="A1748" t="str">
            <v>LYQ-HM049-K0-L</v>
          </cell>
          <cell r="B1748" t="str">
            <v>LYQ-HM049</v>
          </cell>
        </row>
        <row r="1749">
          <cell r="A1749" t="str">
            <v>LYQ-HM049-K0-M</v>
          </cell>
          <cell r="B1749" t="str">
            <v>LYQ-HM049</v>
          </cell>
        </row>
        <row r="1750">
          <cell r="A1750" t="str">
            <v>LYQ-HM049-K0-XL</v>
          </cell>
          <cell r="B1750" t="str">
            <v>LYQ-HM049</v>
          </cell>
        </row>
        <row r="1751">
          <cell r="A1751" t="str">
            <v>LYQ-HM049-ZL-L</v>
          </cell>
          <cell r="B1751" t="str">
            <v>LYQ-HM049</v>
          </cell>
        </row>
        <row r="1752">
          <cell r="A1752" t="str">
            <v>LYQ-HM049-ZL-S</v>
          </cell>
          <cell r="B1752" t="str">
            <v>LYQ-HM049</v>
          </cell>
        </row>
        <row r="1753">
          <cell r="A1753" t="str">
            <v>LYQ-HM049-ZL-XL</v>
          </cell>
          <cell r="B1753" t="str">
            <v>LYQ-HM049</v>
          </cell>
        </row>
        <row r="1754">
          <cell r="A1754" t="str">
            <v>LYQ-HM0505-W0-2XL</v>
          </cell>
          <cell r="B1754" t="str">
            <v>LYQ-HM0505</v>
          </cell>
        </row>
        <row r="1755">
          <cell r="A1755" t="str">
            <v>LYQ-HM0505-W0-3XL</v>
          </cell>
          <cell r="B1755" t="str">
            <v>LYQ-HM0505</v>
          </cell>
        </row>
        <row r="1756">
          <cell r="A1756" t="str">
            <v>LYQ-HM0505-W0-XL</v>
          </cell>
          <cell r="B1756" t="str">
            <v>LYQ-HM0505</v>
          </cell>
        </row>
        <row r="1757">
          <cell r="A1757" t="str">
            <v>LYQ-HM0831-R0-L</v>
          </cell>
          <cell r="B1757" t="str">
            <v>LYQ-HM0831</v>
          </cell>
        </row>
        <row r="1758">
          <cell r="A1758" t="str">
            <v>LYQ-HM0831-R0-M</v>
          </cell>
          <cell r="B1758" t="str">
            <v>LYQ-HM0831</v>
          </cell>
        </row>
        <row r="1759">
          <cell r="A1759" t="str">
            <v>LYQ-HM1205-BR-L</v>
          </cell>
          <cell r="B1759" t="str">
            <v>LYQ-HM1205</v>
          </cell>
        </row>
        <row r="1760">
          <cell r="A1760" t="str">
            <v>LYQ-HM1205-BR-L-CA</v>
          </cell>
          <cell r="B1760" t="str">
            <v>LYQ-HM1205</v>
          </cell>
        </row>
        <row r="1761">
          <cell r="A1761" t="str">
            <v>LYQ-HM1205-BR-M</v>
          </cell>
          <cell r="B1761" t="str">
            <v>LYQ-HM1205</v>
          </cell>
        </row>
        <row r="1762">
          <cell r="A1762" t="str">
            <v>LYQ-HM1205-BR-M-CA</v>
          </cell>
          <cell r="B1762" t="str">
            <v>LYQ-HM1205</v>
          </cell>
        </row>
        <row r="1763">
          <cell r="A1763" t="str">
            <v>LYQ-HM1205-BR-S</v>
          </cell>
          <cell r="B1763" t="str">
            <v>LYQ-HM1205</v>
          </cell>
        </row>
        <row r="1764">
          <cell r="A1764" t="str">
            <v>LYQ-HM1205-BR-S-CA</v>
          </cell>
          <cell r="B1764" t="str">
            <v>LYQ-HM1205</v>
          </cell>
        </row>
        <row r="1765">
          <cell r="A1765" t="str">
            <v>LYQ-HM1205-BR-XL</v>
          </cell>
          <cell r="B1765" t="str">
            <v>LYQ-HM1205</v>
          </cell>
        </row>
        <row r="1766">
          <cell r="A1766" t="str">
            <v>LYQ-HM1205-BR-XL-CA</v>
          </cell>
          <cell r="B1766" t="str">
            <v>LYQ-HM1205</v>
          </cell>
        </row>
        <row r="1767">
          <cell r="A1767" t="str">
            <v>LYQ-HM1205-K0-L</v>
          </cell>
          <cell r="B1767" t="str">
            <v>LYQ-HM1205</v>
          </cell>
        </row>
        <row r="1768">
          <cell r="A1768" t="str">
            <v>LYQ-HM1205-K0-L-CA</v>
          </cell>
          <cell r="B1768" t="str">
            <v>LYQ-HM1205</v>
          </cell>
        </row>
        <row r="1769">
          <cell r="A1769" t="str">
            <v>LYQ-HM1205-K0-M</v>
          </cell>
          <cell r="B1769" t="str">
            <v>LYQ-HM1205</v>
          </cell>
        </row>
        <row r="1770">
          <cell r="A1770" t="str">
            <v>LYQ-HM1205-K0-M-CA</v>
          </cell>
          <cell r="B1770" t="str">
            <v>LYQ-HM1205</v>
          </cell>
        </row>
        <row r="1771">
          <cell r="A1771" t="str">
            <v>LYQ-HM1205-K0-S</v>
          </cell>
          <cell r="B1771" t="str">
            <v>LYQ-HM1205</v>
          </cell>
        </row>
        <row r="1772">
          <cell r="A1772" t="str">
            <v>LYQ-HM1205-K0-S-CA</v>
          </cell>
          <cell r="B1772" t="str">
            <v>LYQ-HM1205</v>
          </cell>
        </row>
        <row r="1773">
          <cell r="A1773" t="str">
            <v>LYQ-HM1205-K0-XL</v>
          </cell>
          <cell r="B1773" t="str">
            <v>LYQ-HM1205</v>
          </cell>
        </row>
        <row r="1774">
          <cell r="A1774" t="str">
            <v>LYQ-HM1205-K0-XL-CA</v>
          </cell>
          <cell r="B1774" t="str">
            <v>LYQ-HM1205</v>
          </cell>
        </row>
        <row r="1775">
          <cell r="A1775" t="str">
            <v>LYQ-HM1205-K0-XL-GM</v>
          </cell>
          <cell r="B1775" t="str">
            <v>LYQ-HM1205</v>
          </cell>
        </row>
        <row r="1776">
          <cell r="A1776" t="str">
            <v>LYQ-HM1205-KH-L</v>
          </cell>
          <cell r="B1776" t="str">
            <v>LYQ-HM1205</v>
          </cell>
        </row>
        <row r="1777">
          <cell r="A1777" t="str">
            <v>LYQ-HM1205-KH-L-CA</v>
          </cell>
          <cell r="B1777" t="str">
            <v>LYQ-HM1205</v>
          </cell>
        </row>
        <row r="1778">
          <cell r="A1778" t="str">
            <v>LYQ-HM1205-KH-L-GM</v>
          </cell>
          <cell r="B1778" t="str">
            <v>LYQ-HM1205</v>
          </cell>
        </row>
        <row r="1779">
          <cell r="A1779" t="str">
            <v>LYQ-HM1205-KH-M</v>
          </cell>
          <cell r="B1779" t="str">
            <v>LYQ-HM1205</v>
          </cell>
        </row>
        <row r="1780">
          <cell r="A1780" t="str">
            <v>LYQ-HM1205-KH-M-CA</v>
          </cell>
          <cell r="B1780" t="str">
            <v>LYQ-HM1205</v>
          </cell>
        </row>
        <row r="1781">
          <cell r="A1781" t="str">
            <v>LYQ-HM1205-KH-S</v>
          </cell>
          <cell r="B1781" t="str">
            <v>LYQ-HM1205</v>
          </cell>
        </row>
        <row r="1782">
          <cell r="A1782" t="str">
            <v>LYQ-HM1205-KH-S-CA</v>
          </cell>
          <cell r="B1782" t="str">
            <v>LYQ-HM1205</v>
          </cell>
        </row>
        <row r="1783">
          <cell r="A1783" t="str">
            <v>LYQ-HM1205-KH-XL</v>
          </cell>
          <cell r="B1783" t="str">
            <v>LYQ-HM1205</v>
          </cell>
        </row>
        <row r="1784">
          <cell r="A1784" t="str">
            <v>LYQ-HM1205-KH-XL-CA</v>
          </cell>
          <cell r="B1784" t="str">
            <v>LYQ-HM1205</v>
          </cell>
        </row>
        <row r="1785">
          <cell r="A1785" t="str">
            <v>LYQ-HM1205-OR-L</v>
          </cell>
          <cell r="B1785" t="str">
            <v>LYQ-HM1205</v>
          </cell>
        </row>
        <row r="1786">
          <cell r="A1786" t="str">
            <v>LYQ-HM1205-OR-L-CA</v>
          </cell>
          <cell r="B1786" t="str">
            <v>LYQ-HM1205</v>
          </cell>
        </row>
        <row r="1787">
          <cell r="A1787" t="str">
            <v>LYQ-HM1205-OR-L-GM</v>
          </cell>
          <cell r="B1787" t="str">
            <v>LYQ-HM1205</v>
          </cell>
        </row>
        <row r="1788">
          <cell r="A1788" t="str">
            <v>LYQ-HM1205-OR-M</v>
          </cell>
          <cell r="B1788" t="str">
            <v>LYQ-HM1205</v>
          </cell>
        </row>
        <row r="1789">
          <cell r="A1789" t="str">
            <v>LYQ-HM1205-OR-M-CA</v>
          </cell>
          <cell r="B1789" t="str">
            <v>LYQ-HM1205</v>
          </cell>
        </row>
        <row r="1790">
          <cell r="A1790" t="str">
            <v>LYQ-HM1205-OR-S</v>
          </cell>
          <cell r="B1790" t="str">
            <v>LYQ-HM1205</v>
          </cell>
        </row>
        <row r="1791">
          <cell r="A1791" t="str">
            <v>LYQ-HM1205-OR-S-CA</v>
          </cell>
          <cell r="B1791" t="str">
            <v>LYQ-HM1205</v>
          </cell>
        </row>
        <row r="1792">
          <cell r="A1792" t="str">
            <v>LYQ-HM1205-OR-XL</v>
          </cell>
          <cell r="B1792" t="str">
            <v>LYQ-HM1205</v>
          </cell>
        </row>
        <row r="1793">
          <cell r="A1793" t="str">
            <v>LYQ-HM1205-OR-XL-CA</v>
          </cell>
          <cell r="B1793" t="str">
            <v>LYQ-HM1205</v>
          </cell>
        </row>
        <row r="1794">
          <cell r="A1794" t="str">
            <v>LYQ-HM1205-OR-XL-GM</v>
          </cell>
          <cell r="B1794" t="str">
            <v>LYQ-HM1205</v>
          </cell>
        </row>
        <row r="1795">
          <cell r="A1795" t="str">
            <v>LYQ-HM1205-W0-L</v>
          </cell>
          <cell r="B1795" t="str">
            <v>LYQ-HM1205</v>
          </cell>
        </row>
        <row r="1796">
          <cell r="A1796" t="str">
            <v>LYQ-HM1205-W0-L-CA</v>
          </cell>
          <cell r="B1796" t="str">
            <v>LYQ-HM1205</v>
          </cell>
        </row>
        <row r="1797">
          <cell r="A1797" t="str">
            <v>LYQ-HM1205-W0-M</v>
          </cell>
          <cell r="B1797" t="str">
            <v>LYQ-HM1205</v>
          </cell>
        </row>
        <row r="1798">
          <cell r="A1798" t="str">
            <v>LYQ-HM1205-W0-M-CA</v>
          </cell>
          <cell r="B1798" t="str">
            <v>LYQ-HM1205</v>
          </cell>
        </row>
        <row r="1799">
          <cell r="A1799" t="str">
            <v>LYQ-HM1205-W0-S</v>
          </cell>
          <cell r="B1799" t="str">
            <v>LYQ-HM1205</v>
          </cell>
        </row>
        <row r="1800">
          <cell r="A1800" t="str">
            <v>LYQ-HM1205-W0-S-CA</v>
          </cell>
          <cell r="B1800" t="str">
            <v>LYQ-HM1205</v>
          </cell>
        </row>
        <row r="1801">
          <cell r="A1801" t="str">
            <v>LYQ-HM1205-W0-XL</v>
          </cell>
          <cell r="B1801" t="str">
            <v>LYQ-HM1205</v>
          </cell>
        </row>
        <row r="1802">
          <cell r="A1802" t="str">
            <v>LYQ-HM1205-W0-XL-CA</v>
          </cell>
          <cell r="B1802" t="str">
            <v>LYQ-HM1205</v>
          </cell>
        </row>
        <row r="1803">
          <cell r="A1803" t="str">
            <v>LYQ-HM1234-W0-L</v>
          </cell>
          <cell r="B1803" t="str">
            <v>LYQ-HM1234</v>
          </cell>
        </row>
        <row r="1804">
          <cell r="A1804" t="str">
            <v>LYQ-HM155-PU-L</v>
          </cell>
          <cell r="B1804" t="str">
            <v>LYQ-HM155</v>
          </cell>
        </row>
        <row r="1805">
          <cell r="A1805" t="str">
            <v>LYQ-HM155-WR-L</v>
          </cell>
          <cell r="B1805" t="str">
            <v>LYQ-HM155</v>
          </cell>
        </row>
        <row r="1806">
          <cell r="A1806" t="str">
            <v>LYQ-HMAM002</v>
          </cell>
          <cell r="B1806" t="str">
            <v>LYQ-HMAM002</v>
          </cell>
        </row>
        <row r="1807">
          <cell r="A1807" t="str">
            <v>LYQ-HMAM002-ZL-L</v>
          </cell>
          <cell r="B1807" t="str">
            <v>LYQ-HMAM002</v>
          </cell>
        </row>
        <row r="1808">
          <cell r="A1808" t="str">
            <v>LYQ-HMAM002-ZL-M</v>
          </cell>
          <cell r="B1808" t="str">
            <v>LYQ-HMAM002</v>
          </cell>
        </row>
        <row r="1809">
          <cell r="A1809" t="str">
            <v>LYQ-HMAM002-ZL-S</v>
          </cell>
          <cell r="B1809" t="str">
            <v>LYQ-HMAM002</v>
          </cell>
        </row>
        <row r="1810">
          <cell r="A1810" t="str">
            <v>LYQ-HMAM002-ZL-XL</v>
          </cell>
          <cell r="B1810" t="str">
            <v>LYQ-HMAM002</v>
          </cell>
        </row>
        <row r="1811">
          <cell r="A1811" t="str">
            <v>LYQ-HMBX46</v>
          </cell>
          <cell r="B1811" t="str">
            <v>LYQ-HMBX46</v>
          </cell>
        </row>
        <row r="1812">
          <cell r="A1812" t="str">
            <v>LYQ-HMBX46-DXK0-L</v>
          </cell>
          <cell r="B1812" t="str">
            <v>LYQ-HMBX46</v>
          </cell>
        </row>
        <row r="1813">
          <cell r="A1813" t="str">
            <v>LYQ-HMBX46-DXK0-M</v>
          </cell>
          <cell r="B1813" t="str">
            <v>LYQ-HMBX46</v>
          </cell>
        </row>
        <row r="1814">
          <cell r="A1814" t="str">
            <v>LYQ-HMBX46-DXK0-S</v>
          </cell>
          <cell r="B1814" t="str">
            <v>LYQ-HMBX46</v>
          </cell>
        </row>
        <row r="1815">
          <cell r="A1815" t="str">
            <v>LYQ-HMBX46-DXK0-XL</v>
          </cell>
          <cell r="B1815" t="str">
            <v>LYQ-HMBX46</v>
          </cell>
        </row>
        <row r="1816">
          <cell r="A1816" t="str">
            <v>LYQ-HMBX46-DXZL-L</v>
          </cell>
          <cell r="B1816" t="str">
            <v>LYQ-HMBX46</v>
          </cell>
        </row>
        <row r="1817">
          <cell r="A1817" t="str">
            <v>LYQ-HMBX46-DXZL-M</v>
          </cell>
          <cell r="B1817" t="str">
            <v>LYQ-HMBX46</v>
          </cell>
        </row>
        <row r="1818">
          <cell r="A1818" t="str">
            <v>LYQ-HMBX46-DXZL-S</v>
          </cell>
          <cell r="B1818" t="str">
            <v>LYQ-HMBX46</v>
          </cell>
        </row>
        <row r="1819">
          <cell r="A1819" t="str">
            <v>LYQ-HMBX46-DXZL-XL</v>
          </cell>
          <cell r="B1819" t="str">
            <v>LYQ-HMBX46</v>
          </cell>
        </row>
        <row r="1820">
          <cell r="A1820" t="str">
            <v>LYQ-HMBX46-W0-L</v>
          </cell>
          <cell r="B1820" t="str">
            <v>LYQ-HMBX46</v>
          </cell>
        </row>
        <row r="1821">
          <cell r="A1821" t="str">
            <v>LYQ-HMBX46-W0-M</v>
          </cell>
          <cell r="B1821" t="str">
            <v>LYQ-HMBX46</v>
          </cell>
        </row>
        <row r="1822">
          <cell r="A1822" t="str">
            <v>LYQ-HMBX46-W0-S</v>
          </cell>
          <cell r="B1822" t="str">
            <v>LYQ-HMBX46</v>
          </cell>
        </row>
        <row r="1823">
          <cell r="A1823" t="str">
            <v>LYQ-HMBX46-W0-XL</v>
          </cell>
          <cell r="B1823" t="str">
            <v>LYQ-HMBX46</v>
          </cell>
        </row>
        <row r="1824">
          <cell r="A1824" t="str">
            <v>LYQ-HMBX46-ZXBE-L</v>
          </cell>
          <cell r="B1824" t="str">
            <v>LYQ-HMBX46</v>
          </cell>
        </row>
        <row r="1825">
          <cell r="A1825" t="str">
            <v>LYQ-HMBX46-ZXBE-M</v>
          </cell>
          <cell r="B1825" t="str">
            <v>LYQ-HMBX46</v>
          </cell>
        </row>
        <row r="1826">
          <cell r="A1826" t="str">
            <v>LYQ-HMBX46-ZXBE-S</v>
          </cell>
          <cell r="B1826" t="str">
            <v>LYQ-HMBX46</v>
          </cell>
        </row>
        <row r="1827">
          <cell r="A1827" t="str">
            <v>LYQ-HMBX46-ZXBE-XL</v>
          </cell>
          <cell r="B1827" t="str">
            <v>LYQ-HMBX46</v>
          </cell>
        </row>
        <row r="1828">
          <cell r="A1828" t="str">
            <v>LYQ-HMBX46-ZXK0-L</v>
          </cell>
          <cell r="B1828" t="str">
            <v>LYQ-HMBX46</v>
          </cell>
        </row>
        <row r="1829">
          <cell r="A1829" t="str">
            <v>LYQ-HMBX46-ZXK0-M</v>
          </cell>
          <cell r="B1829" t="str">
            <v>LYQ-HMBX46</v>
          </cell>
        </row>
        <row r="1830">
          <cell r="A1830" t="str">
            <v>LYQ-HMBX46-ZXK0-S</v>
          </cell>
          <cell r="B1830" t="str">
            <v>LYQ-HMBX46</v>
          </cell>
        </row>
        <row r="1831">
          <cell r="A1831" t="str">
            <v>LYQ-HMBX46-ZXK0-XL</v>
          </cell>
          <cell r="B1831" t="str">
            <v>LYQ-HMBX46</v>
          </cell>
        </row>
        <row r="1832">
          <cell r="A1832" t="str">
            <v>LYQ-HMBX46-ZXW0-L</v>
          </cell>
          <cell r="B1832" t="str">
            <v>LYQ-HMBX46</v>
          </cell>
        </row>
        <row r="1833">
          <cell r="A1833" t="str">
            <v>LYQ-HMBX46-ZXW0-M</v>
          </cell>
          <cell r="B1833" t="str">
            <v>LYQ-HMBX46</v>
          </cell>
        </row>
        <row r="1834">
          <cell r="A1834" t="str">
            <v>LYQ-HMBX46-ZXW0-S</v>
          </cell>
          <cell r="B1834" t="str">
            <v>LYQ-HMBX46</v>
          </cell>
        </row>
        <row r="1835">
          <cell r="A1835" t="str">
            <v>LYQ-HMBX46-ZXW0-XL</v>
          </cell>
          <cell r="B1835" t="str">
            <v>LYQ-HMBX46</v>
          </cell>
        </row>
        <row r="1836">
          <cell r="A1836" t="str">
            <v>LYQ-HMCX22</v>
          </cell>
          <cell r="B1836" t="str">
            <v>LYQ-HMCX22</v>
          </cell>
        </row>
        <row r="1837">
          <cell r="A1837" t="str">
            <v>LYQ-HMCX22-K0-L</v>
          </cell>
          <cell r="B1837" t="str">
            <v>LYQ-HMCX22</v>
          </cell>
        </row>
        <row r="1838">
          <cell r="A1838" t="str">
            <v>LYQ-HMCX22-K0-M</v>
          </cell>
          <cell r="B1838" t="str">
            <v>LYQ-HMCX22</v>
          </cell>
        </row>
        <row r="1839">
          <cell r="A1839" t="str">
            <v>LYQ-HMCX22-K0-S</v>
          </cell>
          <cell r="B1839" t="str">
            <v>LYQ-HMCX22</v>
          </cell>
        </row>
        <row r="1840">
          <cell r="A1840" t="str">
            <v>LYQ-HMCX22-K0-XS</v>
          </cell>
          <cell r="B1840" t="str">
            <v>LYQ-HMCX22</v>
          </cell>
        </row>
        <row r="1841">
          <cell r="A1841" t="str">
            <v>LYQ-HMCX22-W0-L</v>
          </cell>
          <cell r="B1841" t="str">
            <v>LYQ-HMCX22</v>
          </cell>
        </row>
        <row r="1842">
          <cell r="A1842" t="str">
            <v>LYQ-HMCX22-W0-M</v>
          </cell>
          <cell r="B1842" t="str">
            <v>LYQ-HMCX22</v>
          </cell>
        </row>
        <row r="1843">
          <cell r="A1843" t="str">
            <v>LYQ-HMCX22-W0-S</v>
          </cell>
          <cell r="B1843" t="str">
            <v>LYQ-HMCX22</v>
          </cell>
        </row>
        <row r="1844">
          <cell r="A1844" t="str">
            <v>LYQ-HMCX22-W0-XS</v>
          </cell>
          <cell r="B1844" t="str">
            <v>LYQ-HMCX22</v>
          </cell>
        </row>
        <row r="1845">
          <cell r="A1845" t="str">
            <v>LYQ-HMCX22-ZL-L</v>
          </cell>
          <cell r="B1845" t="str">
            <v>LYQ-HMCX22</v>
          </cell>
        </row>
        <row r="1846">
          <cell r="A1846" t="str">
            <v>LYQ-HMCX22-ZL-M</v>
          </cell>
          <cell r="B1846" t="str">
            <v>LYQ-HMCX22</v>
          </cell>
        </row>
        <row r="1847">
          <cell r="A1847" t="str">
            <v>LYQ-HMCX22-ZL-S</v>
          </cell>
          <cell r="B1847" t="str">
            <v>LYQ-HMCX22</v>
          </cell>
        </row>
        <row r="1848">
          <cell r="A1848" t="str">
            <v>LYQ-HMCX22-ZL-XS</v>
          </cell>
          <cell r="B1848" t="str">
            <v>LYQ-HMCX22</v>
          </cell>
        </row>
        <row r="1849">
          <cell r="A1849" t="str">
            <v>LYQ-HMQZZ-MOM-2XL</v>
          </cell>
          <cell r="B1849" t="str">
            <v>LYQ-HMQZZ</v>
          </cell>
        </row>
        <row r="1850">
          <cell r="A1850" t="str">
            <v>LYQ-HMQZZ-MOM-L</v>
          </cell>
          <cell r="B1850" t="str">
            <v>LYQ-HMQZZ</v>
          </cell>
        </row>
        <row r="1851">
          <cell r="A1851" t="str">
            <v>LYQ-HMQZZ-MOM-M</v>
          </cell>
          <cell r="B1851" t="str">
            <v>LYQ-HMQZZ</v>
          </cell>
        </row>
        <row r="1852">
          <cell r="A1852" t="str">
            <v>LYQ-HMQZZ-MOM-S</v>
          </cell>
          <cell r="B1852" t="str">
            <v>LYQ-HMQZZ</v>
          </cell>
        </row>
        <row r="1853">
          <cell r="A1853" t="str">
            <v>LYQ-HMQZZ-MOM-XL</v>
          </cell>
          <cell r="B1853" t="str">
            <v>LYQ-HMQZZ</v>
          </cell>
        </row>
        <row r="1854">
          <cell r="A1854" t="str">
            <v>LYQ-HMQZZ-R0-L(7/8)T</v>
          </cell>
          <cell r="B1854" t="str">
            <v>LYQ-HMQZZ</v>
          </cell>
        </row>
        <row r="1855">
          <cell r="A1855" t="str">
            <v>LYQ-HMQZZ-R0-M(5/6)T</v>
          </cell>
          <cell r="B1855" t="str">
            <v>LYQ-HMQZZ</v>
          </cell>
        </row>
        <row r="1856">
          <cell r="A1856" t="str">
            <v>LYQ-HMQZZ-R0-XL(9/10)T</v>
          </cell>
          <cell r="B1856" t="str">
            <v>LYQ-HMQZZ</v>
          </cell>
        </row>
        <row r="1857">
          <cell r="A1857" t="str">
            <v>LYQ-JY1586-W0-L</v>
          </cell>
          <cell r="B1857" t="str">
            <v>LYQ-JY1586</v>
          </cell>
        </row>
        <row r="1858">
          <cell r="A1858" t="str">
            <v>LYQ-JY1586-W0-M</v>
          </cell>
          <cell r="B1858" t="str">
            <v>LYQ-JY1586</v>
          </cell>
        </row>
        <row r="1859">
          <cell r="A1859" t="str">
            <v>LYQ-JY1586-W0-S</v>
          </cell>
          <cell r="B1859" t="str">
            <v>LYQ-JY1586</v>
          </cell>
        </row>
        <row r="1860">
          <cell r="A1860" t="str">
            <v>LYQ-JY1586-W0-XL</v>
          </cell>
          <cell r="B1860" t="str">
            <v>LYQ-JY1586</v>
          </cell>
        </row>
        <row r="1861">
          <cell r="A1861" t="str">
            <v>LYQ-K1010-B0-2X</v>
          </cell>
          <cell r="B1861" t="str">
            <v>LYQ-1010</v>
          </cell>
        </row>
        <row r="1862">
          <cell r="A1862" t="str">
            <v>LYQ-K1010-B0-L</v>
          </cell>
          <cell r="B1862" t="str">
            <v>LYQ-1010</v>
          </cell>
        </row>
        <row r="1863">
          <cell r="A1863" t="str">
            <v>LYQ-K1010-B0-M</v>
          </cell>
          <cell r="B1863" t="str">
            <v>LYQ-1010</v>
          </cell>
        </row>
        <row r="1864">
          <cell r="A1864" t="str">
            <v>LYQ-K1010-B0-M-GM</v>
          </cell>
          <cell r="B1864" t="str">
            <v>LYQ-1010</v>
          </cell>
        </row>
        <row r="1865">
          <cell r="A1865" t="str">
            <v>LYQ-K1010-B0-S</v>
          </cell>
          <cell r="B1865" t="str">
            <v>LYQ-1010</v>
          </cell>
        </row>
        <row r="1866">
          <cell r="A1866" t="str">
            <v>LYQ-K1010-B0-XL</v>
          </cell>
          <cell r="B1866" t="str">
            <v>LYQ-1010</v>
          </cell>
        </row>
        <row r="1867">
          <cell r="A1867" t="str">
            <v>LYQ-K1010-B0-XS</v>
          </cell>
          <cell r="B1867" t="str">
            <v>LYQ-1010</v>
          </cell>
        </row>
        <row r="1868">
          <cell r="A1868" t="str">
            <v>LYQ-K1010-G0-2X</v>
          </cell>
          <cell r="B1868" t="str">
            <v>LYQ-1010</v>
          </cell>
        </row>
        <row r="1869">
          <cell r="A1869" t="str">
            <v>LYQ-K1010-G0-L</v>
          </cell>
          <cell r="B1869" t="str">
            <v>LYQ-1010</v>
          </cell>
        </row>
        <row r="1870">
          <cell r="A1870" t="str">
            <v>LYQ-K1010-G0-L-GM</v>
          </cell>
          <cell r="B1870" t="str">
            <v>LYQ-1010</v>
          </cell>
        </row>
        <row r="1871">
          <cell r="A1871" t="str">
            <v>LYQ-K1010-G0-M</v>
          </cell>
          <cell r="B1871" t="str">
            <v>LYQ-1010</v>
          </cell>
        </row>
        <row r="1872">
          <cell r="A1872" t="str">
            <v>LYQ-K1010-G0-S</v>
          </cell>
          <cell r="B1872" t="str">
            <v>LYQ-1010</v>
          </cell>
        </row>
        <row r="1873">
          <cell r="A1873" t="str">
            <v>LYQ-K1010-G0-XL</v>
          </cell>
          <cell r="B1873" t="str">
            <v>LYQ-1010</v>
          </cell>
        </row>
        <row r="1874">
          <cell r="A1874" t="str">
            <v>LYQ-K1010-G0-XS</v>
          </cell>
          <cell r="B1874" t="str">
            <v>LYQ-1010</v>
          </cell>
        </row>
        <row r="1875">
          <cell r="A1875" t="str">
            <v>LYQ-K1010-G7-2X</v>
          </cell>
          <cell r="B1875" t="str">
            <v>LYQ-1010</v>
          </cell>
        </row>
        <row r="1876">
          <cell r="A1876" t="str">
            <v>LYQ-K1010-G7-L</v>
          </cell>
          <cell r="B1876" t="str">
            <v>LYQ-1010</v>
          </cell>
        </row>
        <row r="1877">
          <cell r="A1877" t="str">
            <v>LYQ-K1010-G7-M</v>
          </cell>
          <cell r="B1877" t="str">
            <v>LYQ-1010</v>
          </cell>
        </row>
        <row r="1878">
          <cell r="A1878" t="str">
            <v>LYQ-K1010-G7-S</v>
          </cell>
          <cell r="B1878" t="str">
            <v>LYQ-1010</v>
          </cell>
        </row>
        <row r="1879">
          <cell r="A1879" t="str">
            <v>LYQ-K1010-G7-XL</v>
          </cell>
          <cell r="B1879" t="str">
            <v>LYQ-1010</v>
          </cell>
        </row>
        <row r="1880">
          <cell r="A1880" t="str">
            <v>LYQ-K1010-G7-XL-GM</v>
          </cell>
          <cell r="B1880" t="str">
            <v>LYQ-1010</v>
          </cell>
        </row>
        <row r="1881">
          <cell r="A1881" t="str">
            <v>LYQ-K1010-G7-XS</v>
          </cell>
          <cell r="B1881" t="str">
            <v>LYQ-1010</v>
          </cell>
        </row>
        <row r="1882">
          <cell r="A1882" t="str">
            <v>LYQ-K1010-K0-2X</v>
          </cell>
          <cell r="B1882" t="str">
            <v>LYQ-1010</v>
          </cell>
        </row>
        <row r="1883">
          <cell r="A1883" t="str">
            <v>LYQ-K1010-K0-M</v>
          </cell>
          <cell r="B1883" t="str">
            <v>LYQ-1010</v>
          </cell>
        </row>
        <row r="1884">
          <cell r="A1884" t="str">
            <v>LYQ-K1010-KQ-2X</v>
          </cell>
          <cell r="B1884" t="str">
            <v>LYQ-1010</v>
          </cell>
        </row>
        <row r="1885">
          <cell r="A1885" t="str">
            <v>LYQ-K1010-KQ-L</v>
          </cell>
          <cell r="B1885" t="str">
            <v>LYQ-1010</v>
          </cell>
        </row>
        <row r="1886">
          <cell r="A1886" t="str">
            <v>LYQ-K1010-KQ-L-GM</v>
          </cell>
          <cell r="B1886" t="str">
            <v>LYQ-1010</v>
          </cell>
        </row>
        <row r="1887">
          <cell r="A1887" t="str">
            <v>LYQ-K1010-KQ-M</v>
          </cell>
          <cell r="B1887" t="str">
            <v>LYQ-1010</v>
          </cell>
        </row>
        <row r="1888">
          <cell r="A1888" t="str">
            <v>LYQ-K1010-KQ-S</v>
          </cell>
          <cell r="B1888" t="str">
            <v>LYQ-1010</v>
          </cell>
        </row>
        <row r="1889">
          <cell r="A1889" t="str">
            <v>LYQ-K1010-KQ-S-GM</v>
          </cell>
          <cell r="B1889" t="str">
            <v>LYQ-1010</v>
          </cell>
        </row>
        <row r="1890">
          <cell r="A1890" t="str">
            <v>LYQ-K1010-KQ-S-MX</v>
          </cell>
          <cell r="B1890" t="str">
            <v>LYQ-1010</v>
          </cell>
        </row>
        <row r="1891">
          <cell r="A1891" t="str">
            <v>LYQ-K1010-KQ-XL</v>
          </cell>
          <cell r="B1891" t="str">
            <v>LYQ-1010</v>
          </cell>
        </row>
        <row r="1892">
          <cell r="A1892" t="str">
            <v>LYQ-K1010-KQ-XS</v>
          </cell>
          <cell r="B1892" t="str">
            <v>LYQ-1010</v>
          </cell>
        </row>
        <row r="1893">
          <cell r="A1893" t="str">
            <v>LYQ-K1010-N0-L</v>
          </cell>
          <cell r="B1893" t="str">
            <v>LYQ-1010</v>
          </cell>
        </row>
        <row r="1894">
          <cell r="A1894" t="str">
            <v>LYQ-K1010-N0-M</v>
          </cell>
          <cell r="B1894" t="str">
            <v>LYQ-1010</v>
          </cell>
        </row>
        <row r="1895">
          <cell r="A1895" t="str">
            <v>LYQ-K1010-R0-2X</v>
          </cell>
          <cell r="B1895" t="str">
            <v>LYQ-1010</v>
          </cell>
        </row>
        <row r="1896">
          <cell r="A1896" t="str">
            <v>LYQ-K1010-R0-L</v>
          </cell>
          <cell r="B1896" t="str">
            <v>LYQ-1010</v>
          </cell>
        </row>
        <row r="1897">
          <cell r="A1897" t="str">
            <v>LYQ-K1010-R0-M</v>
          </cell>
          <cell r="B1897" t="str">
            <v>LYQ-1010</v>
          </cell>
        </row>
        <row r="1898">
          <cell r="A1898" t="str">
            <v>LYQ-K1010-R0-M-GM</v>
          </cell>
          <cell r="B1898" t="str">
            <v>LYQ-1010</v>
          </cell>
        </row>
        <row r="1899">
          <cell r="A1899" t="str">
            <v>LYQ-K1010-R0-M-MX</v>
          </cell>
          <cell r="B1899" t="str">
            <v>LYQ-1010</v>
          </cell>
        </row>
        <row r="1900">
          <cell r="A1900" t="str">
            <v>LYQ-K1010-R0-S</v>
          </cell>
          <cell r="B1900" t="str">
            <v>LYQ-1010</v>
          </cell>
        </row>
        <row r="1901">
          <cell r="A1901" t="str">
            <v>LYQ-K1010-R0-S-GM</v>
          </cell>
          <cell r="B1901" t="str">
            <v>LYQ-1010</v>
          </cell>
        </row>
        <row r="1902">
          <cell r="A1902" t="str">
            <v>LYQ-K1010-R0-XL</v>
          </cell>
          <cell r="B1902" t="str">
            <v>LYQ-1010</v>
          </cell>
        </row>
        <row r="1903">
          <cell r="A1903" t="str">
            <v>LYQ-K1010-R0-XL-GM</v>
          </cell>
          <cell r="B1903" t="str">
            <v>LYQ-1010</v>
          </cell>
        </row>
        <row r="1904">
          <cell r="A1904" t="str">
            <v>LYQ-K1010-R0-XS</v>
          </cell>
          <cell r="B1904" t="str">
            <v>LYQ-1010</v>
          </cell>
        </row>
        <row r="1905">
          <cell r="A1905" t="str">
            <v>LYQ-K1010-R0-XS-GM</v>
          </cell>
          <cell r="B1905" t="str">
            <v>LYQ-1010</v>
          </cell>
        </row>
        <row r="1906">
          <cell r="A1906" t="str">
            <v>LYQ-K1010-W0-2X</v>
          </cell>
          <cell r="B1906" t="str">
            <v>LYQ-1010</v>
          </cell>
        </row>
        <row r="1907">
          <cell r="A1907" t="str">
            <v>LYQ-K1010-W0-L</v>
          </cell>
          <cell r="B1907" t="str">
            <v>LYQ-1010</v>
          </cell>
        </row>
        <row r="1908">
          <cell r="A1908" t="str">
            <v>LYQ-K1010-W0-M</v>
          </cell>
          <cell r="B1908" t="str">
            <v>LYQ-1010</v>
          </cell>
        </row>
        <row r="1909">
          <cell r="A1909" t="str">
            <v>LYQ-K1010-W0-XS</v>
          </cell>
          <cell r="B1909" t="str">
            <v>LYQ-1010</v>
          </cell>
        </row>
        <row r="1910">
          <cell r="A1910" t="str">
            <v>LYQ-K1010-Z0-2X</v>
          </cell>
          <cell r="B1910" t="str">
            <v>LYQ-1010</v>
          </cell>
        </row>
        <row r="1911">
          <cell r="A1911" t="str">
            <v>LYQ-K1010-Z0-L</v>
          </cell>
          <cell r="B1911" t="str">
            <v>LYQ-1010</v>
          </cell>
        </row>
        <row r="1912">
          <cell r="A1912" t="str">
            <v>LYQ-K1010-Z0-M</v>
          </cell>
          <cell r="B1912" t="str">
            <v>LYQ-1010</v>
          </cell>
        </row>
        <row r="1913">
          <cell r="A1913" t="str">
            <v>LYQ-K1010-Z0-S</v>
          </cell>
          <cell r="B1913" t="str">
            <v>LYQ-1010</v>
          </cell>
        </row>
        <row r="1914">
          <cell r="A1914" t="str">
            <v>LYQ-K1010-Z0-XL</v>
          </cell>
          <cell r="B1914" t="str">
            <v>LYQ-1010</v>
          </cell>
        </row>
        <row r="1915">
          <cell r="A1915" t="str">
            <v>LYQ-K1010-Z0-XS</v>
          </cell>
          <cell r="B1915" t="str">
            <v>LYQ-1010</v>
          </cell>
        </row>
        <row r="1916">
          <cell r="A1916" t="str">
            <v>LYQ-LB01</v>
          </cell>
          <cell r="B1916" t="str">
            <v>LYQ-LB01</v>
          </cell>
        </row>
        <row r="1917">
          <cell r="A1917" t="str">
            <v>LYQ-LB01-G0-L</v>
          </cell>
          <cell r="B1917" t="str">
            <v>LYQ-LB01</v>
          </cell>
        </row>
        <row r="1918">
          <cell r="A1918" t="str">
            <v>LYQ-LB01-G0-M</v>
          </cell>
          <cell r="B1918" t="str">
            <v>LYQ-LB01</v>
          </cell>
        </row>
        <row r="1919">
          <cell r="A1919" t="str">
            <v>LYQ-LB01-G0-S</v>
          </cell>
          <cell r="B1919" t="str">
            <v>LYQ-LB01</v>
          </cell>
        </row>
        <row r="1920">
          <cell r="A1920" t="str">
            <v>LYQ-LB01-G0-XL</v>
          </cell>
          <cell r="B1920" t="str">
            <v>LYQ-LB01</v>
          </cell>
        </row>
        <row r="1921">
          <cell r="A1921" t="str">
            <v>LYQ-LB01-K0-L</v>
          </cell>
          <cell r="B1921" t="str">
            <v>LYQ-LB01</v>
          </cell>
        </row>
        <row r="1922">
          <cell r="A1922" t="str">
            <v>LYQ-LB01-K0-L-GM</v>
          </cell>
          <cell r="B1922" t="str">
            <v>LYQ-LB01</v>
          </cell>
        </row>
        <row r="1923">
          <cell r="A1923" t="str">
            <v>LYQ-LB01-K0-M</v>
          </cell>
          <cell r="B1923" t="str">
            <v>LYQ-LB01</v>
          </cell>
        </row>
        <row r="1924">
          <cell r="A1924" t="str">
            <v>LYQ-LB01-K0-S</v>
          </cell>
          <cell r="B1924" t="str">
            <v>LYQ-LB01</v>
          </cell>
        </row>
        <row r="1925">
          <cell r="A1925" t="str">
            <v>LYQ-LB01-K0-XL</v>
          </cell>
          <cell r="B1925" t="str">
            <v>LYQ-LB01</v>
          </cell>
        </row>
        <row r="1926">
          <cell r="A1926" t="str">
            <v>LYQ-LB01-K0-XL-GM</v>
          </cell>
          <cell r="B1926" t="str">
            <v>LYQ-LB01</v>
          </cell>
        </row>
        <row r="1927">
          <cell r="A1927" t="str">
            <v>LYQ-LB01-R0-L</v>
          </cell>
          <cell r="B1927" t="str">
            <v>LYQ-LB01</v>
          </cell>
        </row>
        <row r="1928">
          <cell r="A1928" t="str">
            <v>LYQ-LB01-R0-M</v>
          </cell>
          <cell r="B1928" t="str">
            <v>LYQ-LB01</v>
          </cell>
        </row>
        <row r="1929">
          <cell r="A1929" t="str">
            <v>LYQ-LB01-R0-S</v>
          </cell>
          <cell r="B1929" t="str">
            <v>LYQ-LB01</v>
          </cell>
        </row>
        <row r="1930">
          <cell r="A1930" t="str">
            <v>LYQ-LB01-R0-XL</v>
          </cell>
          <cell r="B1930" t="str">
            <v>LYQ-LB01</v>
          </cell>
        </row>
        <row r="1931">
          <cell r="A1931" t="str">
            <v>LYQ-LB01-Wi-L</v>
          </cell>
          <cell r="B1931" t="str">
            <v>LYQ-LB01</v>
          </cell>
        </row>
        <row r="1932">
          <cell r="A1932" t="str">
            <v>LYQ-LB01-Wi-M</v>
          </cell>
          <cell r="B1932" t="str">
            <v>LYQ-LB01</v>
          </cell>
        </row>
        <row r="1933">
          <cell r="A1933" t="str">
            <v>LYQ-LB01-Wi-S</v>
          </cell>
          <cell r="B1933" t="str">
            <v>LYQ-LB01</v>
          </cell>
        </row>
        <row r="1934">
          <cell r="A1934" t="str">
            <v>LYQ-LB01-Wi-XL</v>
          </cell>
          <cell r="B1934" t="str">
            <v>LYQ-LB01</v>
          </cell>
        </row>
        <row r="1935">
          <cell r="A1935" t="str">
            <v>LYQ-LS06</v>
          </cell>
          <cell r="B1935" t="str">
            <v>LYQ-LS06</v>
          </cell>
        </row>
        <row r="1936">
          <cell r="A1936" t="str">
            <v>LYQ-LS06-E0-L</v>
          </cell>
          <cell r="B1936" t="str">
            <v>LYQ-LS06</v>
          </cell>
        </row>
        <row r="1937">
          <cell r="A1937" t="str">
            <v>LYQ-LS06-E0-M</v>
          </cell>
          <cell r="B1937" t="str">
            <v>LYQ-LS06</v>
          </cell>
        </row>
        <row r="1938">
          <cell r="A1938" t="str">
            <v>LYQ-LS06-E0-S</v>
          </cell>
          <cell r="B1938" t="str">
            <v>LYQ-LS06</v>
          </cell>
        </row>
        <row r="1939">
          <cell r="A1939" t="str">
            <v>LYQ-LS06-E0-XL</v>
          </cell>
          <cell r="B1939" t="str">
            <v>LYQ-LS06</v>
          </cell>
        </row>
        <row r="1940">
          <cell r="A1940" t="str">
            <v>LYQ-LS06-K0-L</v>
          </cell>
          <cell r="B1940" t="str">
            <v>LYQ-LS06</v>
          </cell>
        </row>
        <row r="1941">
          <cell r="A1941" t="str">
            <v>LYQ-LS06-K0-M</v>
          </cell>
          <cell r="B1941" t="str">
            <v>LYQ-LS06</v>
          </cell>
        </row>
        <row r="1942">
          <cell r="A1942" t="str">
            <v>LYQ-LS06-K0-S</v>
          </cell>
          <cell r="B1942" t="str">
            <v>LYQ-LS06</v>
          </cell>
        </row>
        <row r="1943">
          <cell r="A1943" t="str">
            <v>LYQ-LS06-K0-XL</v>
          </cell>
          <cell r="B1943" t="str">
            <v>LYQ-LS06</v>
          </cell>
        </row>
        <row r="1944">
          <cell r="A1944" t="str">
            <v>LYQ-LS06-N5-L</v>
          </cell>
          <cell r="B1944" t="str">
            <v>LYQ-LS06</v>
          </cell>
        </row>
        <row r="1945">
          <cell r="A1945" t="str">
            <v>LYQ-LS06-N5-M</v>
          </cell>
          <cell r="B1945" t="str">
            <v>LYQ-LS06</v>
          </cell>
        </row>
        <row r="1946">
          <cell r="A1946" t="str">
            <v>LYQ-LS06-N5-S</v>
          </cell>
          <cell r="B1946" t="str">
            <v>LYQ-LS06</v>
          </cell>
        </row>
        <row r="1947">
          <cell r="A1947" t="str">
            <v>LYQ-LS06-N5-XL</v>
          </cell>
          <cell r="B1947" t="str">
            <v>LYQ-LS06</v>
          </cell>
        </row>
        <row r="1948">
          <cell r="A1948" t="str">
            <v>LYQ-LY014-K0-L</v>
          </cell>
          <cell r="B1948" t="str">
            <v>LYQ-LY014</v>
          </cell>
        </row>
        <row r="1949">
          <cell r="A1949" t="str">
            <v>LYQ-LY014-K0-XL</v>
          </cell>
          <cell r="B1949" t="str">
            <v>LYQ-LY014</v>
          </cell>
        </row>
        <row r="1950">
          <cell r="A1950" t="str">
            <v>LYQ-LY014-R0-M</v>
          </cell>
          <cell r="B1950" t="str">
            <v>LYQ-LY014</v>
          </cell>
        </row>
        <row r="1951">
          <cell r="A1951" t="str">
            <v>LYQ-LY064-B0-3XL</v>
          </cell>
          <cell r="B1951" t="str">
            <v>LYQ-LY064</v>
          </cell>
        </row>
        <row r="1952">
          <cell r="A1952" t="str">
            <v>LYQ-LY064-B0-4XL</v>
          </cell>
          <cell r="B1952" t="str">
            <v>LYQ-LY064</v>
          </cell>
        </row>
        <row r="1953">
          <cell r="A1953" t="str">
            <v>LYQ-LY064-B0-5XL</v>
          </cell>
          <cell r="B1953" t="str">
            <v>LYQ-LY064</v>
          </cell>
        </row>
        <row r="1954">
          <cell r="A1954" t="str">
            <v>LYQ-LY064-B0-L</v>
          </cell>
          <cell r="B1954" t="str">
            <v>LYQ-LY064</v>
          </cell>
        </row>
        <row r="1955">
          <cell r="A1955" t="str">
            <v>LYQ-LY064-B0-M</v>
          </cell>
          <cell r="B1955" t="str">
            <v>LYQ-LY064</v>
          </cell>
        </row>
        <row r="1956">
          <cell r="A1956" t="str">
            <v>LYQ-LY064-G0-3XL</v>
          </cell>
          <cell r="B1956" t="str">
            <v>LYQ-LY064</v>
          </cell>
        </row>
        <row r="1957">
          <cell r="A1957" t="str">
            <v>LYQ-LY064-G0-4XL</v>
          </cell>
          <cell r="B1957" t="str">
            <v>LYQ-LY014</v>
          </cell>
        </row>
        <row r="1958">
          <cell r="A1958" t="str">
            <v>LYQ-LY064-G0-L</v>
          </cell>
          <cell r="B1958" t="str">
            <v>LYQ-LY064</v>
          </cell>
        </row>
        <row r="1959">
          <cell r="A1959" t="str">
            <v>LYQ-LY064-G0-M</v>
          </cell>
          <cell r="B1959" t="str">
            <v>LYQ-LY064</v>
          </cell>
        </row>
        <row r="1960">
          <cell r="A1960" t="str">
            <v>LYQ-LY064-K0-2XL</v>
          </cell>
          <cell r="B1960" t="str">
            <v>LYQ-LY064</v>
          </cell>
        </row>
        <row r="1961">
          <cell r="A1961" t="str">
            <v>LYQ-LY064-K0-3XL</v>
          </cell>
          <cell r="B1961" t="str">
            <v>LYQ-LY064</v>
          </cell>
        </row>
        <row r="1962">
          <cell r="A1962" t="str">
            <v>LYQ-LY064-K0-4XL</v>
          </cell>
          <cell r="B1962" t="str">
            <v>LYQ-LY064</v>
          </cell>
        </row>
        <row r="1963">
          <cell r="A1963" t="str">
            <v>LYQ-LY064-K0-L</v>
          </cell>
          <cell r="B1963" t="str">
            <v>LYQ-LY064</v>
          </cell>
        </row>
        <row r="1964">
          <cell r="A1964" t="str">
            <v>LYQ-LY064-K0-M</v>
          </cell>
          <cell r="B1964" t="str">
            <v>LYQ-LY064</v>
          </cell>
        </row>
        <row r="1965">
          <cell r="A1965" t="str">
            <v>LYQ-LY064-K0-S</v>
          </cell>
          <cell r="B1965" t="str">
            <v>LYQ-LY064</v>
          </cell>
        </row>
        <row r="1966">
          <cell r="A1966" t="str">
            <v>LYQ-LY064-OR-4XL</v>
          </cell>
          <cell r="B1966" t="str">
            <v>LYQ-LY064</v>
          </cell>
        </row>
        <row r="1967">
          <cell r="A1967" t="str">
            <v>LYQ-LY064-OR-5XL</v>
          </cell>
          <cell r="B1967" t="str">
            <v>LYQ-LY064</v>
          </cell>
        </row>
        <row r="1968">
          <cell r="A1968" t="str">
            <v>LYQ-LY064-OR-M</v>
          </cell>
          <cell r="B1968" t="str">
            <v>LYQ-LY064</v>
          </cell>
        </row>
        <row r="1969">
          <cell r="A1969" t="str">
            <v>LYQ-LY064-OR-S</v>
          </cell>
          <cell r="B1969" t="str">
            <v>LYQ-LY064</v>
          </cell>
        </row>
        <row r="1970">
          <cell r="A1970" t="str">
            <v>LYQ-MCZQ604-B0-L</v>
          </cell>
          <cell r="B1970" t="str">
            <v>LYQ-MCZQ604</v>
          </cell>
        </row>
        <row r="1971">
          <cell r="A1971" t="str">
            <v>LYQ-MCZQ604-BL-L</v>
          </cell>
          <cell r="B1971" t="str">
            <v>LYQ-MCZQ604</v>
          </cell>
        </row>
        <row r="1972">
          <cell r="A1972" t="str">
            <v>LYQ-MCZQ604-BL-M</v>
          </cell>
          <cell r="B1972" t="str">
            <v>LYQ-MCZQ604</v>
          </cell>
        </row>
        <row r="1973">
          <cell r="A1973" t="str">
            <v>LYQ-MCZQ604-BL-S</v>
          </cell>
          <cell r="B1973" t="str">
            <v>LYQ-MCZQ604</v>
          </cell>
        </row>
        <row r="1974">
          <cell r="A1974" t="str">
            <v>LYQ-MCZQ604-BL-XL</v>
          </cell>
          <cell r="B1974" t="str">
            <v>LYQ-MCZQ604</v>
          </cell>
        </row>
        <row r="1975">
          <cell r="A1975" t="str">
            <v>LYQ-MCZQ604-BT-L</v>
          </cell>
          <cell r="B1975" t="str">
            <v>LYQ-MCZQ604</v>
          </cell>
        </row>
        <row r="1976">
          <cell r="A1976" t="str">
            <v>LYQ-MCZQ604-O0-L</v>
          </cell>
          <cell r="B1976" t="str">
            <v>LYQ-MCZQ604</v>
          </cell>
        </row>
        <row r="1977">
          <cell r="A1977" t="str">
            <v>LYQ-MCZQ604-O0-M</v>
          </cell>
          <cell r="B1977" t="str">
            <v>LYQ-MCZQ604</v>
          </cell>
        </row>
        <row r="1978">
          <cell r="A1978" t="str">
            <v>LYQ-MCZQ604-O0-S</v>
          </cell>
          <cell r="B1978" t="str">
            <v>LYQ-MCZQ604</v>
          </cell>
        </row>
        <row r="1979">
          <cell r="A1979" t="str">
            <v>LYQ-MCZQ604-O0-XL</v>
          </cell>
          <cell r="B1979" t="str">
            <v>LYQ-MCZQ604</v>
          </cell>
        </row>
        <row r="1980">
          <cell r="A1980" t="str">
            <v>LYQ-MCZQ819-ZL-S</v>
          </cell>
          <cell r="B1980" t="str">
            <v>LYQ-MCZQ819</v>
          </cell>
        </row>
        <row r="1981">
          <cell r="A1981" t="str">
            <v>LYQ-MUCL628-BD-L</v>
          </cell>
          <cell r="B1981" t="str">
            <v>LYQ-MUCL628</v>
          </cell>
        </row>
        <row r="1982">
          <cell r="A1982" t="str">
            <v>LYQ-MUCL628-BD-M</v>
          </cell>
          <cell r="B1982" t="str">
            <v>LYQ-MUCL628</v>
          </cell>
        </row>
        <row r="1983">
          <cell r="A1983" t="str">
            <v>LYQ-MUCL628-BD-S</v>
          </cell>
          <cell r="B1983" t="str">
            <v>LYQ-MUCL628</v>
          </cell>
        </row>
        <row r="1984">
          <cell r="A1984" t="str">
            <v>LYQ-MUCL628-BD-XL</v>
          </cell>
          <cell r="B1984" t="str">
            <v>LYQ-MUCL628</v>
          </cell>
        </row>
        <row r="1985">
          <cell r="A1985" t="str">
            <v>LYQ-MUCL628-G0-S</v>
          </cell>
          <cell r="B1985" t="str">
            <v>LYQ-MUCL628</v>
          </cell>
        </row>
        <row r="1986">
          <cell r="A1986" t="str">
            <v>LYQ-MUCL628-OR-M</v>
          </cell>
          <cell r="B1986" t="str">
            <v>LYQ-MUCL628</v>
          </cell>
        </row>
        <row r="1987">
          <cell r="A1987" t="str">
            <v>LYQ-MUCL628-Y0-L</v>
          </cell>
          <cell r="B1987" t="str">
            <v>LYQ-MUCL628</v>
          </cell>
        </row>
        <row r="1988">
          <cell r="A1988" t="str">
            <v>LYQ-MUCL628-Y0-M</v>
          </cell>
          <cell r="B1988" t="str">
            <v>LYQ-MUCL628</v>
          </cell>
        </row>
        <row r="1989">
          <cell r="A1989" t="str">
            <v>LYQ-MUCL628-Y0-S</v>
          </cell>
          <cell r="B1989" t="str">
            <v>LYQ-MUCL628</v>
          </cell>
        </row>
        <row r="1990">
          <cell r="A1990" t="str">
            <v>LYQ-MUCL628-Y0-XL</v>
          </cell>
          <cell r="B1990" t="str">
            <v>LYQ-MUCL628</v>
          </cell>
        </row>
        <row r="1991">
          <cell r="A1991" t="str">
            <v>LYQ-MY4600-N0-L</v>
          </cell>
          <cell r="B1991" t="str">
            <v>LYQ-MY4600</v>
          </cell>
        </row>
        <row r="1992">
          <cell r="A1992" t="str">
            <v>LYQ-MY6287</v>
          </cell>
          <cell r="B1992" t="str">
            <v>LYQ-MY6287</v>
          </cell>
        </row>
        <row r="1993">
          <cell r="A1993" t="str">
            <v>LYQ-MY6287-00-L</v>
          </cell>
          <cell r="B1993" t="str">
            <v>LYQ-MY6287</v>
          </cell>
        </row>
        <row r="1994">
          <cell r="A1994" t="str">
            <v>LYQ-MY6287-00-M</v>
          </cell>
          <cell r="B1994" t="str">
            <v>LYQ-MY6287</v>
          </cell>
        </row>
        <row r="1995">
          <cell r="A1995" t="str">
            <v>LYQ-MY6287-00-S</v>
          </cell>
          <cell r="B1995" t="str">
            <v>LYQ-MY6287</v>
          </cell>
        </row>
        <row r="1996">
          <cell r="A1996" t="str">
            <v>LYQ-MY6287-00-XL</v>
          </cell>
          <cell r="B1996" t="str">
            <v>LYQ-MY6287</v>
          </cell>
        </row>
        <row r="1997">
          <cell r="A1997" t="str">
            <v>LYQ-MY6287-B0-L</v>
          </cell>
          <cell r="B1997" t="str">
            <v>LYQ-MY6287</v>
          </cell>
        </row>
        <row r="1998">
          <cell r="A1998" t="str">
            <v>LYQ-MY6287-B0-M</v>
          </cell>
          <cell r="B1998" t="str">
            <v>LYQ-MY6287</v>
          </cell>
        </row>
        <row r="1999">
          <cell r="A1999" t="str">
            <v>LYQ-MY6287-B0-S</v>
          </cell>
          <cell r="B1999" t="str">
            <v>LYQ-MY6287</v>
          </cell>
        </row>
        <row r="2000">
          <cell r="A2000" t="str">
            <v>LYQ-MY6287-B0-XL</v>
          </cell>
          <cell r="B2000" t="str">
            <v>LYQ-MY6287</v>
          </cell>
        </row>
        <row r="2001">
          <cell r="A2001" t="str">
            <v>LYQ-MY6287-BD-L</v>
          </cell>
          <cell r="B2001" t="str">
            <v>LYQ-MY6287</v>
          </cell>
        </row>
        <row r="2002">
          <cell r="A2002" t="str">
            <v>LYQ-MY6287-BD-M</v>
          </cell>
          <cell r="B2002" t="str">
            <v>LYQ-MY6287</v>
          </cell>
        </row>
        <row r="2003">
          <cell r="A2003" t="str">
            <v>LYQ-MY6287-BD-S</v>
          </cell>
          <cell r="B2003" t="str">
            <v>LYQ-MY6287</v>
          </cell>
        </row>
        <row r="2004">
          <cell r="A2004" t="str">
            <v>LYQ-MY6287-BD-XL</v>
          </cell>
          <cell r="B2004" t="str">
            <v>LYQ-MY6287</v>
          </cell>
        </row>
        <row r="2005">
          <cell r="A2005" t="str">
            <v>LYQ-MY6287-E0-L</v>
          </cell>
          <cell r="B2005" t="str">
            <v>LYQ-MY6287</v>
          </cell>
        </row>
        <row r="2006">
          <cell r="A2006" t="str">
            <v>LYQ-MY6287-E0-M</v>
          </cell>
          <cell r="B2006" t="str">
            <v>LYQ-MY6287</v>
          </cell>
        </row>
        <row r="2007">
          <cell r="A2007" t="str">
            <v>LYQ-MY6287-E0-S</v>
          </cell>
          <cell r="B2007" t="str">
            <v>LYQ-MY6287</v>
          </cell>
        </row>
        <row r="2008">
          <cell r="A2008" t="str">
            <v>LYQ-MY6287-E0-XL</v>
          </cell>
          <cell r="B2008" t="str">
            <v>LYQ-MY6287</v>
          </cell>
        </row>
        <row r="2009">
          <cell r="A2009" t="str">
            <v>LYQ-MY6287-FB-L</v>
          </cell>
          <cell r="B2009" t="str">
            <v>LYQ-MY6287</v>
          </cell>
        </row>
        <row r="2010">
          <cell r="A2010" t="str">
            <v>LYQ-MY6287-FB-M</v>
          </cell>
          <cell r="B2010" t="str">
            <v>LYQ-MY6287</v>
          </cell>
        </row>
        <row r="2011">
          <cell r="A2011" t="str">
            <v>LYQ-MY6287-FB-S</v>
          </cell>
          <cell r="B2011" t="str">
            <v>LYQ-MY6287</v>
          </cell>
        </row>
        <row r="2012">
          <cell r="A2012" t="str">
            <v>LYQ-MY6287-FB-XL</v>
          </cell>
          <cell r="B2012" t="str">
            <v>LYQ-MY6287</v>
          </cell>
        </row>
        <row r="2013">
          <cell r="A2013" t="str">
            <v>LYQ-MY6287-G0-L</v>
          </cell>
          <cell r="B2013" t="str">
            <v>LYQ-MY6287</v>
          </cell>
        </row>
        <row r="2014">
          <cell r="A2014" t="str">
            <v>LYQ-MY6287-G0-M</v>
          </cell>
          <cell r="B2014" t="str">
            <v>LYQ-MY6287</v>
          </cell>
        </row>
        <row r="2015">
          <cell r="A2015" t="str">
            <v>LYQ-MY6287-G0-S</v>
          </cell>
          <cell r="B2015" t="str">
            <v>LYQ-MY6287</v>
          </cell>
        </row>
        <row r="2016">
          <cell r="A2016" t="str">
            <v>LYQ-MY6287-G0-XL</v>
          </cell>
          <cell r="B2016" t="str">
            <v>LYQ-MY6287</v>
          </cell>
        </row>
        <row r="2017">
          <cell r="A2017" t="str">
            <v>LYQ-MY6287-G7-L</v>
          </cell>
          <cell r="B2017" t="str">
            <v>LYQ-MY6287</v>
          </cell>
        </row>
        <row r="2018">
          <cell r="A2018" t="str">
            <v>LYQ-MY6287-G7-M</v>
          </cell>
          <cell r="B2018" t="str">
            <v>LYQ-MY6287</v>
          </cell>
        </row>
        <row r="2019">
          <cell r="A2019" t="str">
            <v>LYQ-MY6287-G7-S</v>
          </cell>
          <cell r="B2019" t="str">
            <v>LYQ-MY6287</v>
          </cell>
        </row>
        <row r="2020">
          <cell r="A2020" t="str">
            <v>LYQ-MY6287-G7-XL</v>
          </cell>
          <cell r="B2020" t="str">
            <v>LYQ-MY6287</v>
          </cell>
        </row>
        <row r="2021">
          <cell r="A2021" t="str">
            <v>LYQ-MY6287-K0-L</v>
          </cell>
          <cell r="B2021" t="str">
            <v>LYQ-MY6287</v>
          </cell>
        </row>
        <row r="2022">
          <cell r="A2022" t="str">
            <v>LYQ-MY6287-K0-M</v>
          </cell>
          <cell r="B2022" t="str">
            <v>LYQ-MY6287</v>
          </cell>
        </row>
        <row r="2023">
          <cell r="A2023" t="str">
            <v>LYQ-MY6287-K0-S</v>
          </cell>
          <cell r="B2023" t="str">
            <v>LYQ-MY6287</v>
          </cell>
        </row>
        <row r="2024">
          <cell r="A2024" t="str">
            <v>LYQ-MY6287-K0-XL</v>
          </cell>
          <cell r="B2024" t="str">
            <v>LYQ-MY6287</v>
          </cell>
        </row>
        <row r="2025">
          <cell r="A2025" t="str">
            <v>LYQ-MY6287-N5-L</v>
          </cell>
          <cell r="B2025" t="str">
            <v>LYQ-MY6287</v>
          </cell>
        </row>
        <row r="2026">
          <cell r="A2026" t="str">
            <v>LYQ-MY6287-N5-M</v>
          </cell>
          <cell r="B2026" t="str">
            <v>LYQ-MY6287</v>
          </cell>
        </row>
        <row r="2027">
          <cell r="A2027" t="str">
            <v>LYQ-MY6287-N5-S</v>
          </cell>
          <cell r="B2027" t="str">
            <v>LYQ-MY6287</v>
          </cell>
        </row>
        <row r="2028">
          <cell r="A2028" t="str">
            <v>LYQ-MY6287-P0-L</v>
          </cell>
          <cell r="B2028" t="str">
            <v>LYQ-MY6287</v>
          </cell>
        </row>
        <row r="2029">
          <cell r="A2029" t="str">
            <v>LYQ-MY6287-P0-M</v>
          </cell>
          <cell r="B2029" t="str">
            <v>LYQ-MY6287</v>
          </cell>
        </row>
        <row r="2030">
          <cell r="A2030" t="str">
            <v>LYQ-MY6287-P0-S</v>
          </cell>
          <cell r="B2030" t="str">
            <v>LYQ-MY6287</v>
          </cell>
        </row>
        <row r="2031">
          <cell r="A2031" t="str">
            <v>LYQ-MY6287-P0-XL</v>
          </cell>
          <cell r="B2031" t="str">
            <v>LYQ-MY6287</v>
          </cell>
        </row>
        <row r="2032">
          <cell r="A2032" t="str">
            <v>LYQ-MY6287-R0-L</v>
          </cell>
          <cell r="B2032" t="str">
            <v>LYQ-MY6287</v>
          </cell>
        </row>
        <row r="2033">
          <cell r="A2033" t="str">
            <v>LYQ-MY6287-R0-M</v>
          </cell>
          <cell r="B2033" t="str">
            <v>LYQ-MY6287</v>
          </cell>
        </row>
        <row r="2034">
          <cell r="A2034" t="str">
            <v>LYQ-MY6287-R0-S</v>
          </cell>
          <cell r="B2034" t="str">
            <v>LYQ-MY6287</v>
          </cell>
        </row>
        <row r="2035">
          <cell r="A2035" t="str">
            <v>LYQ-MY6287-R0-XL</v>
          </cell>
          <cell r="B2035" t="str">
            <v>LYQ-MY6287</v>
          </cell>
        </row>
        <row r="2036">
          <cell r="A2036" t="str">
            <v>LYQ-MY6287-R2-L</v>
          </cell>
          <cell r="B2036" t="str">
            <v>LYQ-MY6287</v>
          </cell>
        </row>
        <row r="2037">
          <cell r="A2037" t="str">
            <v>LYQ-MY6287-R2-M</v>
          </cell>
          <cell r="B2037" t="str">
            <v>LYQ-MY6287</v>
          </cell>
        </row>
        <row r="2038">
          <cell r="A2038" t="str">
            <v>LYQ-MY6287-R2-S</v>
          </cell>
          <cell r="B2038" t="str">
            <v>LYQ-MY6287</v>
          </cell>
        </row>
        <row r="2039">
          <cell r="A2039" t="str">
            <v>LYQ-MY6287-R2-XL</v>
          </cell>
          <cell r="B2039" t="str">
            <v>LYQ-MY6287</v>
          </cell>
        </row>
        <row r="2040">
          <cell r="A2040" t="str">
            <v>LYQ-MY6287-R6-L</v>
          </cell>
          <cell r="B2040" t="str">
            <v>LYQ-MY6287</v>
          </cell>
        </row>
        <row r="2041">
          <cell r="A2041" t="str">
            <v>LYQ-MY6287-R6-M</v>
          </cell>
          <cell r="B2041" t="str">
            <v>LYQ-MY6287</v>
          </cell>
        </row>
        <row r="2042">
          <cell r="A2042" t="str">
            <v>LYQ-MY6287-W0-L</v>
          </cell>
          <cell r="B2042" t="str">
            <v>LYQ-MY6287</v>
          </cell>
        </row>
        <row r="2043">
          <cell r="A2043" t="str">
            <v>LYQ-MY6287-W0-M</v>
          </cell>
          <cell r="B2043" t="str">
            <v>LYQ-MY6287</v>
          </cell>
        </row>
        <row r="2044">
          <cell r="A2044" t="str">
            <v>LYQ-MY6287-W0-S</v>
          </cell>
          <cell r="B2044" t="str">
            <v>LYQ-MY6287</v>
          </cell>
        </row>
        <row r="2045">
          <cell r="A2045" t="str">
            <v>LYQ-MY6287-W0-XL</v>
          </cell>
          <cell r="B2045" t="str">
            <v>LYQ-MY6287</v>
          </cell>
        </row>
        <row r="2046">
          <cell r="A2046" t="str">
            <v>LYQ-MY6287-XS-L</v>
          </cell>
          <cell r="B2046" t="str">
            <v>LYQ-MY6287</v>
          </cell>
        </row>
        <row r="2047">
          <cell r="A2047" t="str">
            <v>LYQ-MY6287-XS-M</v>
          </cell>
          <cell r="B2047" t="str">
            <v>LYQ-MY6287</v>
          </cell>
        </row>
        <row r="2048">
          <cell r="A2048" t="str">
            <v>LYQ-MY6287-XS-S</v>
          </cell>
          <cell r="B2048" t="str">
            <v>LYQ-MY6287</v>
          </cell>
        </row>
        <row r="2049">
          <cell r="A2049" t="str">
            <v>LYQ-MY6287-Y0-L</v>
          </cell>
          <cell r="B2049" t="str">
            <v>LYQ-MY6287</v>
          </cell>
        </row>
        <row r="2050">
          <cell r="A2050" t="str">
            <v>LYQ--MY-MX02-K0-L</v>
          </cell>
          <cell r="B2050" t="str">
            <v>LYQ--MY-MX02</v>
          </cell>
        </row>
        <row r="2051">
          <cell r="A2051" t="str">
            <v>LYQ--MY-MX02-K0-M</v>
          </cell>
          <cell r="B2051" t="str">
            <v>LYQ--MY-MX02</v>
          </cell>
        </row>
        <row r="2052">
          <cell r="A2052" t="str">
            <v>LYQ--MY-MX02-K0-S</v>
          </cell>
          <cell r="B2052" t="str">
            <v>LYQ--MY-MX02</v>
          </cell>
        </row>
        <row r="2053">
          <cell r="A2053" t="str">
            <v>LYQ--MY-MX02-K0-XL</v>
          </cell>
          <cell r="B2053" t="str">
            <v>LYQ--MY-MX02</v>
          </cell>
        </row>
        <row r="2054">
          <cell r="A2054" t="str">
            <v>LYQ--MY-MX02-N0-L</v>
          </cell>
          <cell r="B2054" t="str">
            <v>LYQ--MY-MX02</v>
          </cell>
        </row>
        <row r="2055">
          <cell r="A2055" t="str">
            <v>LYQ--MY-MX02-N0-M</v>
          </cell>
          <cell r="B2055" t="str">
            <v>LYQ--MY-MX02</v>
          </cell>
        </row>
        <row r="2056">
          <cell r="A2056" t="str">
            <v>LYQ--MY-MX02-N0-S</v>
          </cell>
          <cell r="B2056" t="str">
            <v>LYQ--MY-MX02</v>
          </cell>
        </row>
        <row r="2057">
          <cell r="A2057" t="str">
            <v>LYQ--MY-MX02-N0-XL</v>
          </cell>
          <cell r="B2057" t="str">
            <v>LYQ--MY-MX02</v>
          </cell>
        </row>
        <row r="2058">
          <cell r="A2058" t="str">
            <v>LYQ--MY-MX02-P0-L</v>
          </cell>
          <cell r="B2058" t="str">
            <v>LYQ--MY-MX02</v>
          </cell>
        </row>
        <row r="2059">
          <cell r="A2059" t="str">
            <v>LYQ--MY-MX02-P0-M</v>
          </cell>
          <cell r="B2059" t="str">
            <v>LYQ--MY-MX02</v>
          </cell>
        </row>
        <row r="2060">
          <cell r="A2060" t="str">
            <v>LYQ--MY-MX02-P0-S</v>
          </cell>
          <cell r="B2060" t="str">
            <v>LYQ--MY-MX02</v>
          </cell>
        </row>
        <row r="2061">
          <cell r="A2061" t="str">
            <v>LYQ--MY-MX02-P0-XL</v>
          </cell>
          <cell r="B2061" t="str">
            <v>LYQ--MY-MX02</v>
          </cell>
        </row>
        <row r="2062">
          <cell r="A2062" t="str">
            <v>LYQ--MY-MX02-R0-L</v>
          </cell>
          <cell r="B2062" t="str">
            <v>LYQ--MY-MX02</v>
          </cell>
        </row>
        <row r="2063">
          <cell r="A2063" t="str">
            <v>LYQ--MY-MX02-R0-M</v>
          </cell>
          <cell r="B2063" t="str">
            <v>LYQ--MY-MX02</v>
          </cell>
        </row>
        <row r="2064">
          <cell r="A2064" t="str">
            <v>LYQ--MY-MX02-R0-S</v>
          </cell>
          <cell r="B2064" t="str">
            <v>LYQ--MY-MX02</v>
          </cell>
        </row>
        <row r="2065">
          <cell r="A2065" t="str">
            <v>LYQ--MY-MX02-R0-XL</v>
          </cell>
          <cell r="B2065" t="str">
            <v>LYQ--MY-MX02</v>
          </cell>
        </row>
        <row r="2066">
          <cell r="A2066" t="str">
            <v>LYQ-NA1010-B0-2X</v>
          </cell>
          <cell r="B2066" t="str">
            <v>LYQ-NA1010</v>
          </cell>
        </row>
        <row r="2067">
          <cell r="A2067" t="str">
            <v>LYQ-NA1010-B0-L</v>
          </cell>
          <cell r="B2067" t="str">
            <v>LYQ-NA1010</v>
          </cell>
        </row>
        <row r="2068">
          <cell r="A2068" t="str">
            <v>LYQ-NA1010-B0-M</v>
          </cell>
          <cell r="B2068" t="str">
            <v>LYQ-NA1010</v>
          </cell>
        </row>
        <row r="2069">
          <cell r="A2069" t="str">
            <v>LYQ-NA1010-B0-S</v>
          </cell>
          <cell r="B2069" t="str">
            <v>LYQ-NA1010</v>
          </cell>
        </row>
        <row r="2070">
          <cell r="A2070" t="str">
            <v>LYQ-NA1010-B0-XL</v>
          </cell>
          <cell r="B2070" t="str">
            <v>LYQ-NA1010</v>
          </cell>
        </row>
        <row r="2071">
          <cell r="A2071" t="str">
            <v>LYQ-NA1010-B0-XS</v>
          </cell>
          <cell r="B2071" t="str">
            <v>LYQ-NA1010</v>
          </cell>
        </row>
        <row r="2072">
          <cell r="A2072" t="str">
            <v>LYQ-NA1010-G0-2X</v>
          </cell>
          <cell r="B2072" t="str">
            <v>LYQ-NA1010</v>
          </cell>
        </row>
        <row r="2073">
          <cell r="A2073" t="str">
            <v>LYQ-NA1010-G0-L</v>
          </cell>
          <cell r="B2073" t="str">
            <v>LYQ-NA1010</v>
          </cell>
        </row>
        <row r="2074">
          <cell r="A2074" t="str">
            <v>LYQ-NA1010-G0-M</v>
          </cell>
          <cell r="B2074" t="str">
            <v>LYQ-NA1010</v>
          </cell>
        </row>
        <row r="2075">
          <cell r="A2075" t="str">
            <v>LYQ-NA1010-G0-S</v>
          </cell>
          <cell r="B2075" t="str">
            <v>LYQ-NA1010</v>
          </cell>
        </row>
        <row r="2076">
          <cell r="A2076" t="str">
            <v>LYQ-NA1010-G0-XL</v>
          </cell>
          <cell r="B2076" t="str">
            <v>LYQ-NA1010</v>
          </cell>
        </row>
        <row r="2077">
          <cell r="A2077" t="str">
            <v>LYQ-NA1010-G0-XS</v>
          </cell>
          <cell r="B2077" t="str">
            <v>LYQ-NA1010</v>
          </cell>
        </row>
        <row r="2078">
          <cell r="A2078" t="str">
            <v>LYQ-NA1010-G7-2X</v>
          </cell>
          <cell r="B2078" t="str">
            <v>LYQ-NA1010</v>
          </cell>
        </row>
        <row r="2079">
          <cell r="A2079" t="str">
            <v>LYQ-NA1010-G7-L</v>
          </cell>
          <cell r="B2079" t="str">
            <v>LYQ-NA1010</v>
          </cell>
        </row>
        <row r="2080">
          <cell r="A2080" t="str">
            <v>LYQ-NA1010-G7-M</v>
          </cell>
          <cell r="B2080" t="str">
            <v>LYQ-NA1010</v>
          </cell>
        </row>
        <row r="2081">
          <cell r="A2081" t="str">
            <v>LYQ-NA1010-G7-S</v>
          </cell>
          <cell r="B2081" t="str">
            <v>LYQ-NA1010</v>
          </cell>
        </row>
        <row r="2082">
          <cell r="A2082" t="str">
            <v>LYQ-NA1010-G7-XL</v>
          </cell>
          <cell r="B2082" t="str">
            <v>LYQ-NA1010</v>
          </cell>
        </row>
        <row r="2083">
          <cell r="A2083" t="str">
            <v>LYQ-NA1010-G7-XS</v>
          </cell>
          <cell r="B2083" t="str">
            <v>LYQ-NA1010</v>
          </cell>
        </row>
        <row r="2084">
          <cell r="A2084" t="str">
            <v>LYQ-NA1010-K0-2X</v>
          </cell>
          <cell r="B2084" t="str">
            <v>LYQ-NA1010</v>
          </cell>
        </row>
        <row r="2085">
          <cell r="A2085" t="str">
            <v>LYQ-NA1010-K0-L</v>
          </cell>
          <cell r="B2085" t="str">
            <v>LYQ-NA1010</v>
          </cell>
        </row>
        <row r="2086">
          <cell r="A2086" t="str">
            <v>LYQ-NA1010-K0-M</v>
          </cell>
          <cell r="B2086" t="str">
            <v>LYQ-NA1010</v>
          </cell>
        </row>
        <row r="2087">
          <cell r="A2087" t="str">
            <v>LYQ-NA1010-K0-S</v>
          </cell>
          <cell r="B2087" t="str">
            <v>LYQ-NA1010</v>
          </cell>
        </row>
        <row r="2088">
          <cell r="A2088" t="str">
            <v>LYQ-NA1010-K0-XL</v>
          </cell>
          <cell r="B2088" t="str">
            <v>LYQ-NA1010</v>
          </cell>
        </row>
        <row r="2089">
          <cell r="A2089" t="str">
            <v>LYQ-NA1010-K0-XS</v>
          </cell>
          <cell r="B2089" t="str">
            <v>LYQ-NA1010</v>
          </cell>
        </row>
        <row r="2090">
          <cell r="A2090" t="str">
            <v>LYQ-NA1010-KQ-2X</v>
          </cell>
          <cell r="B2090" t="str">
            <v>LYQ-NA1010</v>
          </cell>
        </row>
        <row r="2091">
          <cell r="A2091" t="str">
            <v>LYQ-NA1010-KQ-L</v>
          </cell>
          <cell r="B2091" t="str">
            <v>LYQ-NA1010</v>
          </cell>
        </row>
        <row r="2092">
          <cell r="A2092" t="str">
            <v>LYQ-NA1010-KQ-M</v>
          </cell>
          <cell r="B2092" t="str">
            <v>LYQ-NA1010</v>
          </cell>
        </row>
        <row r="2093">
          <cell r="A2093" t="str">
            <v>LYQ-NA1010-KQ-S</v>
          </cell>
          <cell r="B2093" t="str">
            <v>LYQ-NA1010</v>
          </cell>
        </row>
        <row r="2094">
          <cell r="A2094" t="str">
            <v>LYQ-NA1010-KQ-XL</v>
          </cell>
          <cell r="B2094" t="str">
            <v>LYQ-NA1010</v>
          </cell>
        </row>
        <row r="2095">
          <cell r="A2095" t="str">
            <v>LYQ-NA1010-KQ-XS</v>
          </cell>
          <cell r="B2095" t="str">
            <v>LYQ-NA1010</v>
          </cell>
        </row>
        <row r="2096">
          <cell r="A2096" t="str">
            <v>LYQ-NA1010-N0-2X</v>
          </cell>
          <cell r="B2096" t="str">
            <v>LYQ-NA1010</v>
          </cell>
        </row>
        <row r="2097">
          <cell r="A2097" t="str">
            <v>LYQ-NA1010-N0-L</v>
          </cell>
          <cell r="B2097" t="str">
            <v>LYQ-NA1010</v>
          </cell>
        </row>
        <row r="2098">
          <cell r="A2098" t="str">
            <v>LYQ-NA1010-N0-M</v>
          </cell>
          <cell r="B2098" t="str">
            <v>LYQ-NA1010</v>
          </cell>
        </row>
        <row r="2099">
          <cell r="A2099" t="str">
            <v>LYQ-NA1010-N0-S</v>
          </cell>
          <cell r="B2099" t="str">
            <v>LYQ-NA1010</v>
          </cell>
        </row>
        <row r="2100">
          <cell r="A2100" t="str">
            <v>LYQ-NA1010-N0-XL</v>
          </cell>
          <cell r="B2100" t="str">
            <v>LYQ-NA1010</v>
          </cell>
        </row>
        <row r="2101">
          <cell r="A2101" t="str">
            <v>LYQ-NA1010-N0-XS</v>
          </cell>
          <cell r="B2101" t="str">
            <v>LYQ-NA1010</v>
          </cell>
        </row>
        <row r="2102">
          <cell r="A2102" t="str">
            <v>LYQ-NA1010-P0-2X</v>
          </cell>
          <cell r="B2102" t="str">
            <v>LYQ-NA1010</v>
          </cell>
        </row>
        <row r="2103">
          <cell r="A2103" t="str">
            <v>LYQ-NA1010-P0-L</v>
          </cell>
          <cell r="B2103" t="str">
            <v>LYQ-NA1010</v>
          </cell>
        </row>
        <row r="2104">
          <cell r="A2104" t="str">
            <v>LYQ-NA1010-P0-M</v>
          </cell>
          <cell r="B2104" t="str">
            <v>LYQ-NA1010</v>
          </cell>
        </row>
        <row r="2105">
          <cell r="A2105" t="str">
            <v>LYQ-NA1010-P0-S</v>
          </cell>
          <cell r="B2105" t="str">
            <v>LYQ-NA1010</v>
          </cell>
        </row>
        <row r="2106">
          <cell r="A2106" t="str">
            <v>LYQ-NA1010-P0-XL</v>
          </cell>
          <cell r="B2106" t="str">
            <v>LYQ-NA1010</v>
          </cell>
        </row>
        <row r="2107">
          <cell r="A2107" t="str">
            <v>LYQ-NA1010-P0-XS</v>
          </cell>
          <cell r="B2107" t="str">
            <v>LYQ-NA1010</v>
          </cell>
        </row>
        <row r="2108">
          <cell r="A2108" t="str">
            <v>LYQ-NA1010-R0-2X</v>
          </cell>
          <cell r="B2108" t="str">
            <v>LYQ-NA1010</v>
          </cell>
        </row>
        <row r="2109">
          <cell r="A2109" t="str">
            <v>LYQ-NA1010-R0-L</v>
          </cell>
          <cell r="B2109" t="str">
            <v>LYQ-NA1010</v>
          </cell>
        </row>
        <row r="2110">
          <cell r="A2110" t="str">
            <v>LYQ-NA1010-R0-M</v>
          </cell>
          <cell r="B2110" t="str">
            <v>LYQ-NA1010</v>
          </cell>
        </row>
        <row r="2111">
          <cell r="A2111" t="str">
            <v>LYQ-NA1010-R0-S</v>
          </cell>
          <cell r="B2111" t="str">
            <v>LYQ-NA1010</v>
          </cell>
        </row>
        <row r="2112">
          <cell r="A2112" t="str">
            <v>LYQ-NA1010-R0-XL</v>
          </cell>
          <cell r="B2112" t="str">
            <v>LYQ-NA1010</v>
          </cell>
        </row>
        <row r="2113">
          <cell r="A2113" t="str">
            <v>LYQ-NA1010-R0-XS</v>
          </cell>
          <cell r="B2113" t="str">
            <v>LYQ-NA1010</v>
          </cell>
        </row>
        <row r="2114">
          <cell r="A2114" t="str">
            <v>LYQ-NA1010-W0-2X</v>
          </cell>
          <cell r="B2114" t="str">
            <v>LYQ-NA1010</v>
          </cell>
        </row>
        <row r="2115">
          <cell r="A2115" t="str">
            <v>LYQ-NA1010-W0-L</v>
          </cell>
          <cell r="B2115" t="str">
            <v>LYQ-NA1010</v>
          </cell>
        </row>
        <row r="2116">
          <cell r="A2116" t="str">
            <v>LYQ-NA1010-W0-M</v>
          </cell>
          <cell r="B2116" t="str">
            <v>LYQ-NA1010</v>
          </cell>
        </row>
        <row r="2117">
          <cell r="A2117" t="str">
            <v>LYQ-NA1010-W0-S</v>
          </cell>
          <cell r="B2117" t="str">
            <v>LYQ-NA1010</v>
          </cell>
        </row>
        <row r="2118">
          <cell r="A2118" t="str">
            <v>LYQ-NA1010-W0-XL</v>
          </cell>
          <cell r="B2118" t="str">
            <v>LYQ-NA1010</v>
          </cell>
        </row>
        <row r="2119">
          <cell r="A2119" t="str">
            <v>LYQ-NA1010-W0-XS</v>
          </cell>
          <cell r="B2119" t="str">
            <v>LYQ-NA1010</v>
          </cell>
        </row>
        <row r="2120">
          <cell r="A2120" t="str">
            <v>LYQ-NA1010-Z0-2X</v>
          </cell>
          <cell r="B2120" t="str">
            <v>LYQ-NA1010</v>
          </cell>
        </row>
        <row r="2121">
          <cell r="A2121" t="str">
            <v>LYQ-NA1010-Z0-L</v>
          </cell>
          <cell r="B2121" t="str">
            <v>LYQ-NA1010</v>
          </cell>
        </row>
        <row r="2122">
          <cell r="A2122" t="str">
            <v>LYQ-NA1010-Z0-M</v>
          </cell>
          <cell r="B2122" t="str">
            <v>LYQ-NA1010</v>
          </cell>
        </row>
        <row r="2123">
          <cell r="A2123" t="str">
            <v>LYQ-NA1010-Z0-S</v>
          </cell>
          <cell r="B2123" t="str">
            <v>LYQ-NA1010</v>
          </cell>
        </row>
        <row r="2124">
          <cell r="A2124" t="str">
            <v>LYQ-NA1010-Z0-XL</v>
          </cell>
          <cell r="B2124" t="str">
            <v>LYQ-NA1010</v>
          </cell>
        </row>
        <row r="2125">
          <cell r="A2125" t="str">
            <v>LYQ-NA1010-Z0-XS</v>
          </cell>
          <cell r="B2125" t="str">
            <v>LYQ-NA1010</v>
          </cell>
        </row>
        <row r="2126">
          <cell r="A2126" t="str">
            <v>LYQ-SD16-BD-L</v>
          </cell>
          <cell r="B2126" t="str">
            <v>LYQ-SD16</v>
          </cell>
        </row>
        <row r="2127">
          <cell r="A2127" t="str">
            <v>LYQ-SD16-BD-M</v>
          </cell>
          <cell r="B2127" t="str">
            <v>LYQ-SD16</v>
          </cell>
        </row>
        <row r="2128">
          <cell r="A2128" t="str">
            <v>LYQ-SD16-BD-S</v>
          </cell>
          <cell r="B2128" t="str">
            <v>LYQ-SD16</v>
          </cell>
        </row>
        <row r="2129">
          <cell r="A2129" t="str">
            <v>LYQ-SD16-BD-XL</v>
          </cell>
          <cell r="B2129" t="str">
            <v>LYQ-SD16</v>
          </cell>
        </row>
        <row r="2130">
          <cell r="A2130" t="str">
            <v>LYQ-SD16-G7-L</v>
          </cell>
          <cell r="B2130" t="str">
            <v>LYQ-SD16</v>
          </cell>
        </row>
        <row r="2131">
          <cell r="A2131" t="str">
            <v>LYQ-SD16-G7-M</v>
          </cell>
          <cell r="B2131" t="str">
            <v>LYQ-SD16</v>
          </cell>
        </row>
        <row r="2132">
          <cell r="A2132" t="str">
            <v>LYQ-SD16-G7-S</v>
          </cell>
          <cell r="B2132" t="str">
            <v>LYQ-SD16</v>
          </cell>
        </row>
        <row r="2133">
          <cell r="A2133" t="str">
            <v>LYQ-SD16-G7-XL</v>
          </cell>
          <cell r="B2133" t="str">
            <v>LYQ-SD16</v>
          </cell>
        </row>
        <row r="2134">
          <cell r="A2134" t="str">
            <v>LYQ-SD16-K0-L</v>
          </cell>
          <cell r="B2134" t="str">
            <v>LYQ-SD16</v>
          </cell>
        </row>
        <row r="2135">
          <cell r="A2135" t="str">
            <v>LYQ-SD16-K0-M</v>
          </cell>
          <cell r="B2135" t="str">
            <v>LYQ-SD16</v>
          </cell>
        </row>
        <row r="2136">
          <cell r="A2136" t="str">
            <v>LYQ-SD16-K0-S</v>
          </cell>
          <cell r="B2136" t="str">
            <v>LYQ-SD16</v>
          </cell>
        </row>
        <row r="2137">
          <cell r="A2137" t="str">
            <v>LYQ-SD16-K0-XL</v>
          </cell>
          <cell r="B2137" t="str">
            <v>LYQ-SD16</v>
          </cell>
        </row>
        <row r="2138">
          <cell r="A2138" t="str">
            <v>LYQ-SD16-N0-L</v>
          </cell>
          <cell r="B2138" t="str">
            <v>LYQ-SD16</v>
          </cell>
        </row>
        <row r="2139">
          <cell r="A2139" t="str">
            <v>LYQ-SD16-N0-M</v>
          </cell>
          <cell r="B2139" t="str">
            <v>LYQ-SD16</v>
          </cell>
        </row>
        <row r="2140">
          <cell r="A2140" t="str">
            <v>LYQ-SD16-N0-S</v>
          </cell>
          <cell r="B2140" t="str">
            <v>LYQ-SD16</v>
          </cell>
        </row>
        <row r="2141">
          <cell r="A2141" t="str">
            <v>LYQ-SD16-N0-XL</v>
          </cell>
          <cell r="B2141" t="str">
            <v>LYQ-SD16</v>
          </cell>
        </row>
        <row r="2142">
          <cell r="A2142" t="str">
            <v>LYQ-SD16-Y0-L</v>
          </cell>
          <cell r="B2142" t="str">
            <v>LYQ-SD16</v>
          </cell>
        </row>
        <row r="2143">
          <cell r="A2143" t="str">
            <v>LYQ-SD16-Y0-M</v>
          </cell>
          <cell r="B2143" t="str">
            <v>LYQ-SD16</v>
          </cell>
        </row>
        <row r="2144">
          <cell r="A2144" t="str">
            <v>LYQ-SD16-Y0-S</v>
          </cell>
          <cell r="B2144" t="str">
            <v>LYQ-SD16</v>
          </cell>
        </row>
        <row r="2145">
          <cell r="A2145" t="str">
            <v>LYQ-SD16-Y0-XL</v>
          </cell>
          <cell r="B2145" t="str">
            <v>LYQ-SD16</v>
          </cell>
        </row>
        <row r="2146">
          <cell r="A2146" t="str">
            <v>LYQ-SD16-ZL-L</v>
          </cell>
          <cell r="B2146" t="str">
            <v>LYQ-SD16</v>
          </cell>
        </row>
        <row r="2147">
          <cell r="A2147" t="str">
            <v>LYQ-SD16-ZL-M</v>
          </cell>
          <cell r="B2147" t="str">
            <v>LYQ-SD16</v>
          </cell>
        </row>
        <row r="2148">
          <cell r="A2148" t="str">
            <v>LYQ-SD16-ZL-S</v>
          </cell>
          <cell r="B2148" t="str">
            <v>LYQ-SD16</v>
          </cell>
        </row>
        <row r="2149">
          <cell r="A2149" t="str">
            <v>LYQ-SD16-ZL-XL</v>
          </cell>
          <cell r="B2149" t="str">
            <v>LYQ-SD16</v>
          </cell>
        </row>
        <row r="2150">
          <cell r="A2150" t="str">
            <v>LYQ-TW03-B0-L</v>
          </cell>
          <cell r="B2150" t="str">
            <v>LYQ-TW03</v>
          </cell>
        </row>
        <row r="2151">
          <cell r="A2151" t="str">
            <v>LYQ-TW03-B0-M</v>
          </cell>
          <cell r="B2151" t="str">
            <v>LYQ-TW03</v>
          </cell>
        </row>
        <row r="2152">
          <cell r="A2152" t="str">
            <v>LYQ-TW03-B0-S</v>
          </cell>
          <cell r="B2152" t="str">
            <v>LYQ-TW03</v>
          </cell>
        </row>
        <row r="2153">
          <cell r="A2153" t="str">
            <v>LYQ-TW03-B0-XL</v>
          </cell>
          <cell r="B2153" t="str">
            <v>LYQ-TW03</v>
          </cell>
        </row>
        <row r="2154">
          <cell r="A2154" t="str">
            <v>LYQ-TW03-B0-XXL</v>
          </cell>
          <cell r="B2154" t="str">
            <v>LYQ-TW03</v>
          </cell>
        </row>
        <row r="2155">
          <cell r="A2155" t="str">
            <v>LYQ-TW03-K0-L</v>
          </cell>
          <cell r="B2155" t="str">
            <v>LYQ-TW03</v>
          </cell>
        </row>
        <row r="2156">
          <cell r="A2156" t="str">
            <v>LYQ-TW03-K0-M</v>
          </cell>
          <cell r="B2156" t="str">
            <v>LYQ-TW03</v>
          </cell>
        </row>
        <row r="2157">
          <cell r="A2157" t="str">
            <v>LYQ-TW03-K0-S</v>
          </cell>
          <cell r="B2157" t="str">
            <v>LYQ-TW03</v>
          </cell>
        </row>
        <row r="2158">
          <cell r="A2158" t="str">
            <v>LYQ-TW03-K0-XL</v>
          </cell>
          <cell r="B2158" t="str">
            <v>LYQ-TW03</v>
          </cell>
        </row>
        <row r="2159">
          <cell r="A2159" t="str">
            <v>LYQ-TW03-K0-XXL</v>
          </cell>
          <cell r="B2159" t="str">
            <v>LYQ-TW03</v>
          </cell>
        </row>
        <row r="2160">
          <cell r="A2160" t="str">
            <v>LYQ-WH885-RO-L</v>
          </cell>
          <cell r="B2160" t="str">
            <v>LYQ-WH885</v>
          </cell>
        </row>
        <row r="2161">
          <cell r="A2161" t="str">
            <v>LYQ-WH885-RO-M</v>
          </cell>
          <cell r="B2161" t="str">
            <v>LYQ-WH885</v>
          </cell>
        </row>
        <row r="2162">
          <cell r="A2162" t="str">
            <v>LYQ-WH885-RO-S</v>
          </cell>
          <cell r="B2162" t="str">
            <v>LYQ-WH885</v>
          </cell>
        </row>
        <row r="2163">
          <cell r="A2163" t="str">
            <v>LYQ-WH885-RO-XL</v>
          </cell>
          <cell r="B2163" t="str">
            <v>LYQ-WH885</v>
          </cell>
        </row>
        <row r="2164">
          <cell r="A2164" t="str">
            <v>LYQ-WH885-ZL-L</v>
          </cell>
          <cell r="B2164" t="str">
            <v>LYQ-WH885</v>
          </cell>
        </row>
        <row r="2165">
          <cell r="A2165" t="str">
            <v>LYQ-WH885-ZL-M</v>
          </cell>
          <cell r="B2165" t="str">
            <v>LYQ-WH885</v>
          </cell>
        </row>
        <row r="2166">
          <cell r="A2166" t="str">
            <v>LYQ-WH885-ZL-S</v>
          </cell>
          <cell r="B2166" t="str">
            <v>LYQ-WH885</v>
          </cell>
        </row>
        <row r="2167">
          <cell r="A2167" t="str">
            <v>LYQ-WH885-ZL-XL</v>
          </cell>
          <cell r="B2167" t="str">
            <v>LYQ-WH885</v>
          </cell>
        </row>
        <row r="2168">
          <cell r="A2168" t="str">
            <v>LYQ-YY05</v>
          </cell>
          <cell r="B2168" t="str">
            <v>LYQ-YY05</v>
          </cell>
        </row>
        <row r="2169">
          <cell r="A2169" t="str">
            <v>LYQ-YY05-E0-L</v>
          </cell>
          <cell r="B2169" t="str">
            <v>LYQ-YY05</v>
          </cell>
        </row>
        <row r="2170">
          <cell r="A2170" t="str">
            <v>LYQ-YY05-E0-M</v>
          </cell>
          <cell r="B2170" t="str">
            <v>LYQ-YY05</v>
          </cell>
        </row>
        <row r="2171">
          <cell r="A2171" t="str">
            <v>LYQ-YY05-E0-S</v>
          </cell>
          <cell r="B2171" t="str">
            <v>LYQ-YY05</v>
          </cell>
        </row>
        <row r="2172">
          <cell r="A2172" t="str">
            <v>LYQ-YY05-E0-XL</v>
          </cell>
          <cell r="B2172" t="str">
            <v>LYQ-YY05</v>
          </cell>
        </row>
        <row r="2173">
          <cell r="A2173" t="str">
            <v>LYQ-YY05-K0-L</v>
          </cell>
          <cell r="B2173" t="str">
            <v>LYQ-YY05</v>
          </cell>
        </row>
        <row r="2174">
          <cell r="A2174" t="str">
            <v>LYQ-YY05-K0-M</v>
          </cell>
          <cell r="B2174" t="str">
            <v>LYQ-YY05</v>
          </cell>
        </row>
        <row r="2175">
          <cell r="A2175" t="str">
            <v>LYQ-YY05-K0-S</v>
          </cell>
          <cell r="B2175" t="str">
            <v>LYQ-YY05</v>
          </cell>
        </row>
        <row r="2176">
          <cell r="A2176" t="str">
            <v>LYQ-YY05-K0-XL</v>
          </cell>
          <cell r="B2176" t="str">
            <v>LYQ-YY05</v>
          </cell>
        </row>
        <row r="2177">
          <cell r="A2177" t="str">
            <v>LYQ-YY05-R0-L</v>
          </cell>
          <cell r="B2177" t="str">
            <v>LYQ-YY05</v>
          </cell>
        </row>
        <row r="2178">
          <cell r="A2178" t="str">
            <v>LYQ-YY05-R0-M</v>
          </cell>
          <cell r="B2178" t="str">
            <v>LYQ-YY05</v>
          </cell>
        </row>
        <row r="2179">
          <cell r="A2179" t="str">
            <v>LYQ-YY05-R0-S</v>
          </cell>
          <cell r="B2179" t="str">
            <v>LYQ-YY05</v>
          </cell>
        </row>
        <row r="2180">
          <cell r="A2180" t="str">
            <v>LYQ-YY05-R0-XL</v>
          </cell>
          <cell r="B2180" t="str">
            <v>LYQ-YY05</v>
          </cell>
        </row>
        <row r="2181">
          <cell r="A2181" t="str">
            <v>LYQ-YY05-ZL-L</v>
          </cell>
          <cell r="B2181" t="str">
            <v>LYQ-YY05</v>
          </cell>
        </row>
        <row r="2182">
          <cell r="A2182" t="str">
            <v>LYQ-YY05-ZL-M</v>
          </cell>
          <cell r="B2182" t="str">
            <v>LYQ-YY05</v>
          </cell>
        </row>
        <row r="2183">
          <cell r="A2183" t="str">
            <v>LYQ-YY05-ZL-S</v>
          </cell>
          <cell r="B2183" t="str">
            <v>LYQ-YY05</v>
          </cell>
        </row>
        <row r="2184">
          <cell r="A2184" t="str">
            <v>LYQ-YY05-ZL-XL</v>
          </cell>
          <cell r="B2184" t="str">
            <v>LYQ-YY05</v>
          </cell>
        </row>
        <row r="2185">
          <cell r="A2185" t="str">
            <v>LYQ-ZQ05100-L0-M</v>
          </cell>
          <cell r="B2185" t="str">
            <v>LYQ-ZQ05100</v>
          </cell>
        </row>
        <row r="2186">
          <cell r="A2186" t="str">
            <v>LYQ-ZQ1052-G0-XL</v>
          </cell>
          <cell r="B2186" t="str">
            <v>LYQ-ZQ1052</v>
          </cell>
        </row>
        <row r="2187">
          <cell r="A2187" t="str">
            <v>LYQ-ZQ1052-R0-XL</v>
          </cell>
          <cell r="B2187" t="str">
            <v>LYQ-ZQ1052</v>
          </cell>
        </row>
        <row r="2188">
          <cell r="A2188" t="str">
            <v>LYQ-ZQ1052-W0-L</v>
          </cell>
          <cell r="B2188" t="str">
            <v>LYQ-ZQ1052</v>
          </cell>
        </row>
        <row r="2189">
          <cell r="A2189" t="str">
            <v>LYQ-ZQ1052-W0-M</v>
          </cell>
          <cell r="B2189" t="str">
            <v>LYQ-ZQ1052</v>
          </cell>
        </row>
        <row r="2190">
          <cell r="A2190" t="str">
            <v>LYQ-ZQ1052-W0-S</v>
          </cell>
          <cell r="B2190" t="str">
            <v>LYQ-ZQ1052</v>
          </cell>
        </row>
        <row r="2191">
          <cell r="A2191" t="str">
            <v>LYQ-ZQ1052-W0-XL</v>
          </cell>
          <cell r="B2191" t="str">
            <v>LYQ-ZQ1052</v>
          </cell>
        </row>
        <row r="2192">
          <cell r="A2192" t="str">
            <v>LYQ-ZQ1117-B0-2X</v>
          </cell>
          <cell r="B2192" t="str">
            <v>LYQ-ZQ1117</v>
          </cell>
        </row>
        <row r="2193">
          <cell r="A2193" t="str">
            <v>LYQ-ZQ1117-B0-2XL</v>
          </cell>
          <cell r="B2193" t="str">
            <v>LYQ-ZQ1117</v>
          </cell>
        </row>
        <row r="2194">
          <cell r="A2194" t="str">
            <v>LYQ-ZQ1117-B0-L</v>
          </cell>
          <cell r="B2194" t="str">
            <v>LYQ-ZQ1117</v>
          </cell>
        </row>
        <row r="2195">
          <cell r="A2195" t="str">
            <v>LYQ-ZQ1117-B0-M</v>
          </cell>
          <cell r="B2195" t="str">
            <v>LYQ-ZQ1117</v>
          </cell>
        </row>
        <row r="2196">
          <cell r="A2196" t="str">
            <v>LYQ-ZQ1117-B0-M-GM</v>
          </cell>
          <cell r="B2196" t="str">
            <v>LYQ-ZQ1117</v>
          </cell>
        </row>
        <row r="2197">
          <cell r="A2197" t="str">
            <v>LYQ-ZQ1117-B0-S</v>
          </cell>
          <cell r="B2197" t="str">
            <v>LYQ-ZQ1117</v>
          </cell>
        </row>
        <row r="2198">
          <cell r="A2198" t="str">
            <v>LYQ-ZQ1117-B0-XL</v>
          </cell>
          <cell r="B2198" t="str">
            <v>LYQ-ZQ1117</v>
          </cell>
        </row>
        <row r="2199">
          <cell r="A2199" t="str">
            <v>LYQ-ZQ1117-BD-2X</v>
          </cell>
          <cell r="B2199" t="str">
            <v>LYQ-ZQ1117</v>
          </cell>
        </row>
        <row r="2200">
          <cell r="A2200" t="str">
            <v>LYQ-ZQ1117-BD-2XL</v>
          </cell>
          <cell r="B2200" t="str">
            <v>LYQ-ZQ1117</v>
          </cell>
        </row>
        <row r="2201">
          <cell r="A2201" t="str">
            <v>LYQ-ZQ1117-BD-L</v>
          </cell>
          <cell r="B2201" t="str">
            <v>LYQ-ZQ1117</v>
          </cell>
        </row>
        <row r="2202">
          <cell r="A2202" t="str">
            <v>LYQ-ZQ1117-BD-M</v>
          </cell>
          <cell r="B2202" t="str">
            <v>LYQ-ZQ1117</v>
          </cell>
        </row>
        <row r="2203">
          <cell r="A2203" t="str">
            <v>LYQ-ZQ1117-BD-M-GM</v>
          </cell>
          <cell r="B2203" t="str">
            <v>LYQ-ZQ1117</v>
          </cell>
        </row>
        <row r="2204">
          <cell r="A2204" t="str">
            <v>LYQ-ZQ1117-BD-S</v>
          </cell>
          <cell r="B2204" t="str">
            <v>LYQ-ZQ1117</v>
          </cell>
        </row>
        <row r="2205">
          <cell r="A2205" t="str">
            <v>LYQ-ZQ1117-BD-XL</v>
          </cell>
          <cell r="B2205" t="str">
            <v>LYQ-ZQ1117</v>
          </cell>
        </row>
        <row r="2206">
          <cell r="A2206" t="str">
            <v>LYQ-ZQ1117-C0-2X</v>
          </cell>
          <cell r="B2206" t="str">
            <v>LYQ-ZQ1117</v>
          </cell>
        </row>
        <row r="2207">
          <cell r="A2207" t="str">
            <v>LYQ-ZQ1117-C0-2XL</v>
          </cell>
          <cell r="B2207" t="str">
            <v>LYQ-ZQ1117</v>
          </cell>
        </row>
        <row r="2208">
          <cell r="A2208" t="str">
            <v>LYQ-ZQ1117-C0-2XL-GM</v>
          </cell>
          <cell r="B2208" t="str">
            <v>LYQ-ZQ1117</v>
          </cell>
        </row>
        <row r="2209">
          <cell r="A2209" t="str">
            <v>LYQ-ZQ1117-C0-L</v>
          </cell>
          <cell r="B2209" t="str">
            <v>LYQ-ZQ1117</v>
          </cell>
        </row>
        <row r="2210">
          <cell r="A2210" t="str">
            <v>LYQ-ZQ1117-C0-M</v>
          </cell>
          <cell r="B2210" t="str">
            <v>LYQ-ZQ1117</v>
          </cell>
        </row>
        <row r="2211">
          <cell r="A2211" t="str">
            <v>LYQ-ZQ1117-C0-S</v>
          </cell>
          <cell r="B2211" t="str">
            <v>LYQ-ZQ1117</v>
          </cell>
        </row>
        <row r="2212">
          <cell r="A2212" t="str">
            <v>LYQ-ZQ1117-C0-XL</v>
          </cell>
          <cell r="B2212" t="str">
            <v>LYQ-ZQ1117</v>
          </cell>
        </row>
        <row r="2213">
          <cell r="A2213" t="str">
            <v>LYQ-ZQ1117-E0-2X</v>
          </cell>
          <cell r="B2213" t="str">
            <v>LYQ-ZQ1117</v>
          </cell>
        </row>
        <row r="2214">
          <cell r="A2214" t="str">
            <v>LYQ-ZQ1117-E0-2XL</v>
          </cell>
          <cell r="B2214" t="str">
            <v>LYQ-ZQ1117</v>
          </cell>
        </row>
        <row r="2215">
          <cell r="A2215" t="str">
            <v>LYQ-ZQ1117-E0-L</v>
          </cell>
          <cell r="B2215" t="str">
            <v>LYQ-ZQ1117</v>
          </cell>
        </row>
        <row r="2216">
          <cell r="A2216" t="str">
            <v>LYQ-ZQ1117-E0-M</v>
          </cell>
          <cell r="B2216" t="str">
            <v>LYQ-ZQ1117</v>
          </cell>
        </row>
        <row r="2217">
          <cell r="A2217" t="str">
            <v>LYQ-ZQ1117-E0-M-GM</v>
          </cell>
          <cell r="B2217" t="str">
            <v>LYQ-ZQ1117</v>
          </cell>
        </row>
        <row r="2218">
          <cell r="A2218" t="str">
            <v>LYQ-ZQ1117-E0-S</v>
          </cell>
          <cell r="B2218" t="str">
            <v>LYQ-ZQ1117</v>
          </cell>
        </row>
        <row r="2219">
          <cell r="A2219" t="str">
            <v>LYQ-ZQ1117-E0-XL</v>
          </cell>
          <cell r="B2219" t="str">
            <v>LYQ-ZQ1117</v>
          </cell>
        </row>
        <row r="2220">
          <cell r="A2220" t="str">
            <v>LYQ-ZQ1117-G7-2X</v>
          </cell>
          <cell r="B2220" t="str">
            <v>LYQ-ZQ1117</v>
          </cell>
        </row>
        <row r="2221">
          <cell r="A2221" t="str">
            <v>LYQ-ZQ1117-G7-2XL</v>
          </cell>
          <cell r="B2221" t="str">
            <v>LYQ-ZQ1117</v>
          </cell>
        </row>
        <row r="2222">
          <cell r="A2222" t="str">
            <v>LYQ-ZQ1117-G7-2XL-GM</v>
          </cell>
          <cell r="B2222" t="str">
            <v>LYQ-ZQ1117</v>
          </cell>
        </row>
        <row r="2223">
          <cell r="A2223" t="str">
            <v>LYQ-ZQ1117-G7-L</v>
          </cell>
          <cell r="B2223" t="str">
            <v>LYQ-ZQ1117</v>
          </cell>
        </row>
        <row r="2224">
          <cell r="A2224" t="str">
            <v>LYQ-ZQ1117-G7-L-GM</v>
          </cell>
          <cell r="B2224" t="str">
            <v>LYQ-ZQ1117</v>
          </cell>
        </row>
        <row r="2225">
          <cell r="A2225" t="str">
            <v>LYQ-ZQ1117-G7-M</v>
          </cell>
          <cell r="B2225" t="str">
            <v>LYQ-ZQ1117</v>
          </cell>
        </row>
        <row r="2226">
          <cell r="A2226" t="str">
            <v>LYQ-ZQ1117-G7-S</v>
          </cell>
          <cell r="B2226" t="str">
            <v>LYQ-ZQ1117</v>
          </cell>
        </row>
        <row r="2227">
          <cell r="A2227" t="str">
            <v>LYQ-ZQ1117-G7-XL</v>
          </cell>
          <cell r="B2227" t="str">
            <v>LYQ-ZQ1117</v>
          </cell>
        </row>
        <row r="2228">
          <cell r="A2228" t="str">
            <v>LYQ-ZQ1117-K0-2X</v>
          </cell>
          <cell r="B2228" t="str">
            <v>LYQ-ZQ1117</v>
          </cell>
        </row>
        <row r="2229">
          <cell r="A2229" t="str">
            <v>LYQ-ZQ1117-K0-2XL</v>
          </cell>
          <cell r="B2229" t="str">
            <v>LYQ-ZQ1117</v>
          </cell>
        </row>
        <row r="2230">
          <cell r="A2230" t="str">
            <v>LYQ-ZQ1117-K0-L</v>
          </cell>
          <cell r="B2230" t="str">
            <v>LYQ-ZQ1117</v>
          </cell>
        </row>
        <row r="2231">
          <cell r="A2231" t="str">
            <v>LYQ-ZQ1117-K0-M</v>
          </cell>
          <cell r="B2231" t="str">
            <v>LYQ-ZQ1117</v>
          </cell>
        </row>
        <row r="2232">
          <cell r="A2232" t="str">
            <v>LYQ-ZQ1117-K0-S</v>
          </cell>
          <cell r="B2232" t="str">
            <v>LYQ-ZQ1117</v>
          </cell>
        </row>
        <row r="2233">
          <cell r="A2233" t="str">
            <v>LYQ-ZQ1117-K0-XL</v>
          </cell>
          <cell r="B2233" t="str">
            <v>LYQ-ZQ1117</v>
          </cell>
        </row>
        <row r="2234">
          <cell r="A2234" t="str">
            <v>LYQ-ZQ1117-KQ-2X</v>
          </cell>
          <cell r="B2234" t="str">
            <v>LYQ-ZQ1117</v>
          </cell>
        </row>
        <row r="2235">
          <cell r="A2235" t="str">
            <v>LYQ-ZQ1117-KQ-2XL</v>
          </cell>
          <cell r="B2235" t="str">
            <v>LYQ-ZQ1117</v>
          </cell>
        </row>
        <row r="2236">
          <cell r="A2236" t="str">
            <v>LYQ-ZQ1117-KQ-2XL-GM</v>
          </cell>
          <cell r="B2236" t="str">
            <v>LYQ-ZQ1117</v>
          </cell>
        </row>
        <row r="2237">
          <cell r="A2237" t="str">
            <v>LYQ-ZQ1117-KQ-L</v>
          </cell>
          <cell r="B2237" t="str">
            <v>LYQ-ZQ1117</v>
          </cell>
        </row>
        <row r="2238">
          <cell r="A2238" t="str">
            <v>LYQ-ZQ1117-KQ-M</v>
          </cell>
          <cell r="B2238" t="str">
            <v>LYQ-ZQ1117</v>
          </cell>
        </row>
        <row r="2239">
          <cell r="A2239" t="str">
            <v>LYQ-ZQ1117-KQ-M-GM</v>
          </cell>
          <cell r="B2239" t="str">
            <v>LYQ-ZQ1117</v>
          </cell>
        </row>
        <row r="2240">
          <cell r="A2240" t="str">
            <v>LYQ-ZQ1117-KQ-S</v>
          </cell>
          <cell r="B2240" t="str">
            <v>LYQ-ZQ1117</v>
          </cell>
        </row>
        <row r="2241">
          <cell r="A2241" t="str">
            <v>LYQ-ZQ1117-KQ-S-GM</v>
          </cell>
          <cell r="B2241" t="str">
            <v>LYQ-ZQ1117</v>
          </cell>
        </row>
        <row r="2242">
          <cell r="A2242" t="str">
            <v>LYQ-ZQ1117-KQ-XL</v>
          </cell>
          <cell r="B2242" t="str">
            <v>LYQ-ZQ1117</v>
          </cell>
        </row>
        <row r="2243">
          <cell r="A2243" t="str">
            <v>LYQ-ZQ-1188-K0-2XL</v>
          </cell>
          <cell r="B2243" t="str">
            <v>LYQ-ZQ-1188</v>
          </cell>
        </row>
        <row r="2244">
          <cell r="A2244" t="str">
            <v>LYQ-ZQ-1188-K0-L</v>
          </cell>
          <cell r="B2244" t="str">
            <v>LYQ-ZQ-1188</v>
          </cell>
        </row>
        <row r="2245">
          <cell r="A2245" t="str">
            <v>LYQ-ZQ-1188-K0-M</v>
          </cell>
          <cell r="B2245" t="str">
            <v>LYQ-ZQ-1188</v>
          </cell>
        </row>
        <row r="2246">
          <cell r="A2246" t="str">
            <v>LYQ-ZQ-1188-K0-S</v>
          </cell>
          <cell r="B2246" t="str">
            <v>LYQ-ZQ-1188</v>
          </cell>
        </row>
        <row r="2247">
          <cell r="A2247" t="str">
            <v>LYQ-ZQ-1188-K0-XL</v>
          </cell>
          <cell r="B2247" t="str">
            <v>LYQ-ZQ-1188</v>
          </cell>
        </row>
        <row r="2248">
          <cell r="A2248" t="str">
            <v>LYQ-ZQ-1188-P0-2XL</v>
          </cell>
          <cell r="B2248" t="str">
            <v>LYQ-ZQ-1188</v>
          </cell>
        </row>
        <row r="2249">
          <cell r="A2249" t="str">
            <v>LYQ-ZQ-1188-P0-L</v>
          </cell>
          <cell r="B2249" t="str">
            <v>LYQ-ZQ-1188</v>
          </cell>
        </row>
        <row r="2250">
          <cell r="A2250" t="str">
            <v>LYQ-ZQ-1188-P0-M</v>
          </cell>
          <cell r="B2250" t="str">
            <v>LYQ-ZQ-1188</v>
          </cell>
        </row>
        <row r="2251">
          <cell r="A2251" t="str">
            <v>LYQ-ZQ-1188-P0-S</v>
          </cell>
          <cell r="B2251" t="str">
            <v>LYQ-ZQ-1188</v>
          </cell>
        </row>
        <row r="2252">
          <cell r="A2252" t="str">
            <v>LYQ-ZQ-1188-P0-XL</v>
          </cell>
          <cell r="B2252" t="str">
            <v>LYQ-ZQ-1188</v>
          </cell>
        </row>
        <row r="2253">
          <cell r="A2253" t="str">
            <v>LYQ-ZQ-1188-W0-2XL</v>
          </cell>
          <cell r="B2253" t="str">
            <v>LYQ-ZQ-1188</v>
          </cell>
        </row>
        <row r="2254">
          <cell r="A2254" t="str">
            <v>LYQ-ZQ-1188-W0-L</v>
          </cell>
          <cell r="B2254" t="str">
            <v>LYQ-ZQ-1188</v>
          </cell>
        </row>
        <row r="2255">
          <cell r="A2255" t="str">
            <v>LYQ-ZQ-1188-W0-M</v>
          </cell>
          <cell r="B2255" t="str">
            <v>LYQ-ZQ-1188</v>
          </cell>
        </row>
        <row r="2256">
          <cell r="A2256" t="str">
            <v>LYQ-ZQ-1188-W0-S</v>
          </cell>
          <cell r="B2256" t="str">
            <v>LYQ-ZQ-1188</v>
          </cell>
        </row>
        <row r="2257">
          <cell r="A2257" t="str">
            <v>LYQ-ZQ-1188-W0-XL</v>
          </cell>
          <cell r="B2257" t="str">
            <v>LYQ-ZQ-1188</v>
          </cell>
        </row>
        <row r="2258">
          <cell r="A2258" t="str">
            <v>LYQ-ZQ-1188-ZL-2XL</v>
          </cell>
          <cell r="B2258" t="str">
            <v>LYQ-ZQ-1188</v>
          </cell>
        </row>
        <row r="2259">
          <cell r="A2259" t="str">
            <v>LYQ-ZQ-1188-ZL-L</v>
          </cell>
          <cell r="B2259" t="str">
            <v>LYQ-ZQ-1188</v>
          </cell>
        </row>
        <row r="2260">
          <cell r="A2260" t="str">
            <v>LYQ-ZQ-1199-K0-2XL</v>
          </cell>
          <cell r="B2260" t="str">
            <v>LYQ-ZQ-1199</v>
          </cell>
        </row>
        <row r="2261">
          <cell r="A2261" t="str">
            <v>LYQ-ZQ-1199-K0-L</v>
          </cell>
          <cell r="B2261" t="str">
            <v>LYQ-ZQ-1199</v>
          </cell>
        </row>
        <row r="2262">
          <cell r="A2262" t="str">
            <v>LYQ-ZQ-1199-K0-M</v>
          </cell>
          <cell r="B2262" t="str">
            <v>LYQ-ZQ-1199</v>
          </cell>
        </row>
        <row r="2263">
          <cell r="A2263" t="str">
            <v>LYQ-ZQ-1199-K0-S</v>
          </cell>
          <cell r="B2263" t="str">
            <v>LYQ-ZQ-1199</v>
          </cell>
        </row>
        <row r="2264">
          <cell r="A2264" t="str">
            <v>LYQ-ZQ-1199-K0-XL</v>
          </cell>
          <cell r="B2264" t="str">
            <v>LYQ-ZQ-1199</v>
          </cell>
        </row>
        <row r="2265">
          <cell r="A2265" t="str">
            <v>LYQ-ZQ-1199-P0-2XL</v>
          </cell>
          <cell r="B2265" t="str">
            <v>LYQ-ZQ-1199</v>
          </cell>
        </row>
        <row r="2266">
          <cell r="A2266" t="str">
            <v>LYQ-ZQ-1199-P0-L</v>
          </cell>
          <cell r="B2266" t="str">
            <v>LYQ-ZQ-1199</v>
          </cell>
        </row>
        <row r="2267">
          <cell r="A2267" t="str">
            <v>LYQ-ZQ-1199-P0-M</v>
          </cell>
          <cell r="B2267" t="str">
            <v>LYQ-ZQ-1199</v>
          </cell>
        </row>
        <row r="2268">
          <cell r="A2268" t="str">
            <v>LYQ-ZQ-1199-P0-S</v>
          </cell>
          <cell r="B2268" t="str">
            <v>LYQ-ZQ-1199</v>
          </cell>
        </row>
        <row r="2269">
          <cell r="A2269" t="str">
            <v>LYQ-ZQ-1199-P0-XL</v>
          </cell>
          <cell r="B2269" t="str">
            <v>LYQ-ZQ-1199</v>
          </cell>
        </row>
        <row r="2270">
          <cell r="A2270" t="str">
            <v>LYQ-ZQ-1199-W0-L</v>
          </cell>
          <cell r="B2270" t="str">
            <v>LYQ-ZQ-1199</v>
          </cell>
        </row>
        <row r="2271">
          <cell r="A2271" t="str">
            <v>LYQ-ZQ-1199-W0-M</v>
          </cell>
          <cell r="B2271" t="str">
            <v>LYQ-ZQ-1199</v>
          </cell>
        </row>
        <row r="2272">
          <cell r="A2272" t="str">
            <v>LYQ-ZQ-1199-W0-S</v>
          </cell>
          <cell r="B2272" t="str">
            <v>LYQ-ZQ-1199</v>
          </cell>
        </row>
        <row r="2273">
          <cell r="A2273" t="str">
            <v>LYQ-ZQ-1199-W0-XL</v>
          </cell>
          <cell r="B2273" t="str">
            <v>LYQ-ZQ-1199</v>
          </cell>
        </row>
        <row r="2274">
          <cell r="A2274" t="str">
            <v>LYQ-ZQ-1199-ZL-2XL</v>
          </cell>
          <cell r="B2274" t="str">
            <v>LYQ-ZQ-1199</v>
          </cell>
        </row>
        <row r="2275">
          <cell r="A2275" t="str">
            <v>LYQ-ZQ-1199-ZL-L</v>
          </cell>
          <cell r="B2275" t="str">
            <v>LYQ-ZQ-1199</v>
          </cell>
        </row>
        <row r="2276">
          <cell r="A2276" t="str">
            <v>LYQ-ZQ-1199-ZL-M</v>
          </cell>
          <cell r="B2276" t="str">
            <v>LYQ-ZQ-1199</v>
          </cell>
        </row>
        <row r="2277">
          <cell r="A2277" t="str">
            <v>LYQ-ZQ-1199-ZL-S</v>
          </cell>
          <cell r="B2277" t="str">
            <v>LYQ-ZQ-1199</v>
          </cell>
        </row>
        <row r="2278">
          <cell r="A2278" t="str">
            <v>LYQ-ZQ-1199-ZL-XL</v>
          </cell>
          <cell r="B2278" t="str">
            <v>LYQ-ZQ-1199</v>
          </cell>
        </row>
        <row r="2279">
          <cell r="A2279" t="str">
            <v>LYQ-ZQ1366-G0-L</v>
          </cell>
          <cell r="B2279" t="str">
            <v>LYQ-ZQ1366</v>
          </cell>
        </row>
        <row r="2280">
          <cell r="A2280" t="str">
            <v>LYQ-ZQ1428-R0-L</v>
          </cell>
          <cell r="B2280" t="str">
            <v>LYQ-ZQ1428</v>
          </cell>
        </row>
        <row r="2281">
          <cell r="A2281" t="str">
            <v>LYQ-ZQ1428-R0-M</v>
          </cell>
          <cell r="B2281" t="str">
            <v>LYQ-ZQ1428</v>
          </cell>
        </row>
        <row r="2282">
          <cell r="A2282" t="str">
            <v>LYQ-ZQ1428-R0-S</v>
          </cell>
          <cell r="B2282" t="str">
            <v>LYQ-ZQ1428</v>
          </cell>
        </row>
        <row r="2283">
          <cell r="A2283" t="str">
            <v>LYQ-ZQ1428-Y0-L</v>
          </cell>
          <cell r="B2283" t="str">
            <v>LYQ-ZQ1428</v>
          </cell>
        </row>
        <row r="2284">
          <cell r="A2284" t="str">
            <v>LYQ-ZQ1428-Y0-M</v>
          </cell>
          <cell r="B2284" t="str">
            <v>LYQ-ZQ1428</v>
          </cell>
        </row>
        <row r="2285">
          <cell r="A2285" t="str">
            <v>LYQ-ZQ1428-Y0-S</v>
          </cell>
          <cell r="B2285" t="str">
            <v>LYQ-ZQ1428</v>
          </cell>
        </row>
        <row r="2286">
          <cell r="A2286" t="str">
            <v>LYQ-ZQ1428-Y0-S-GM</v>
          </cell>
          <cell r="B2286" t="str">
            <v>LYQ-ZQ1428</v>
          </cell>
        </row>
        <row r="2287">
          <cell r="A2287" t="str">
            <v>LYQ-ZQ15454-KQ-S</v>
          </cell>
          <cell r="B2287" t="str">
            <v>LYQ-ZQ15454</v>
          </cell>
        </row>
        <row r="2288">
          <cell r="A2288" t="str">
            <v>LYQ-ZQ15454-KQ-XXL</v>
          </cell>
          <cell r="B2288" t="str">
            <v>LYQ-ZQ15454</v>
          </cell>
        </row>
        <row r="2289">
          <cell r="A2289" t="str">
            <v>LYQ-ZQ1669-B0-L</v>
          </cell>
          <cell r="B2289" t="str">
            <v>LYQ-ZQ1669</v>
          </cell>
        </row>
        <row r="2290">
          <cell r="A2290" t="str">
            <v>LYQ-ZQ1669-B0-M</v>
          </cell>
          <cell r="B2290" t="str">
            <v>LYQ-ZQ1669</v>
          </cell>
        </row>
        <row r="2291">
          <cell r="A2291" t="str">
            <v>LYQ-ZQ1669-B0-S</v>
          </cell>
          <cell r="B2291" t="str">
            <v>LYQ-ZQ1669</v>
          </cell>
        </row>
        <row r="2292">
          <cell r="A2292" t="str">
            <v>LYQ-ZQ1669-B0-XL</v>
          </cell>
          <cell r="B2292" t="str">
            <v>LYQ-ZQ1669</v>
          </cell>
        </row>
        <row r="2293">
          <cell r="A2293" t="str">
            <v>LYQ-ZQ1880-R0-L</v>
          </cell>
          <cell r="B2293" t="str">
            <v>LYQ-ZQ1880</v>
          </cell>
        </row>
        <row r="2294">
          <cell r="A2294" t="str">
            <v>LYQ-ZQ1880-R0-L -Gm</v>
          </cell>
          <cell r="B2294" t="str">
            <v>LYQ-ZQ1880</v>
          </cell>
        </row>
        <row r="2295">
          <cell r="A2295" t="str">
            <v>LYQ-ZQ1880-R0-M</v>
          </cell>
          <cell r="B2295" t="str">
            <v>LYQ-ZQ1880</v>
          </cell>
        </row>
        <row r="2296">
          <cell r="A2296" t="str">
            <v>LYQ-ZQ1880-R0-S</v>
          </cell>
          <cell r="B2296" t="str">
            <v>LYQ-ZQ1880</v>
          </cell>
        </row>
        <row r="2297">
          <cell r="A2297" t="str">
            <v>LYQ-ZQ1880-R0-XL</v>
          </cell>
          <cell r="B2297" t="str">
            <v>LYQ-ZQ1880</v>
          </cell>
        </row>
        <row r="2298">
          <cell r="A2298" t="str">
            <v>LYQ-ZQ1880-Y0-L</v>
          </cell>
          <cell r="B2298" t="str">
            <v>LYQ-ZQ1880</v>
          </cell>
        </row>
        <row r="2299">
          <cell r="A2299" t="str">
            <v>LYQ-ZQ1880-Y0-L -GM</v>
          </cell>
          <cell r="B2299" t="str">
            <v>LYQ-ZQ1880</v>
          </cell>
        </row>
        <row r="2300">
          <cell r="A2300" t="str">
            <v>LYQ-ZQ1880-Y0-M</v>
          </cell>
          <cell r="B2300" t="str">
            <v>LYQ-ZQ1880</v>
          </cell>
        </row>
        <row r="2301">
          <cell r="A2301" t="str">
            <v>LYQ-ZQ1880-Y0-M-GM</v>
          </cell>
          <cell r="B2301" t="str">
            <v>LYQ-ZQ1880</v>
          </cell>
        </row>
        <row r="2302">
          <cell r="A2302" t="str">
            <v>LYQ-ZQ1880-Y0-S</v>
          </cell>
          <cell r="B2302" t="str">
            <v>LYQ-ZQ1880</v>
          </cell>
        </row>
        <row r="2303">
          <cell r="A2303" t="str">
            <v>LYQ-ZQ1880-Y0-S-GM</v>
          </cell>
          <cell r="B2303" t="str">
            <v>LYQ-ZQ1880</v>
          </cell>
        </row>
        <row r="2304">
          <cell r="A2304" t="str">
            <v>LYQ-ZQ1880-Y0-XL</v>
          </cell>
          <cell r="B2304" t="str">
            <v>LYQ-ZQ1880</v>
          </cell>
        </row>
        <row r="2305">
          <cell r="A2305" t="str">
            <v>LYQ-ZQ1880-ZL-L</v>
          </cell>
          <cell r="B2305" t="str">
            <v>LYQ-ZQ1880</v>
          </cell>
        </row>
        <row r="2306">
          <cell r="A2306" t="str">
            <v>LYQ-ZQ1880-ZL-M</v>
          </cell>
          <cell r="B2306" t="str">
            <v>LYQ-ZQ1880</v>
          </cell>
        </row>
        <row r="2307">
          <cell r="A2307" t="str">
            <v>LYQ-ZQ1880-ZL-S</v>
          </cell>
          <cell r="B2307" t="str">
            <v>LYQ-ZQ1880</v>
          </cell>
        </row>
        <row r="2308">
          <cell r="A2308" t="str">
            <v>LYQ-ZQ1880-ZL-XL</v>
          </cell>
          <cell r="B2308" t="str">
            <v>LYQ-ZQ1880</v>
          </cell>
        </row>
        <row r="2309">
          <cell r="A2309" t="str">
            <v>LYQ-ZQ2100-P0-L</v>
          </cell>
          <cell r="B2309" t="str">
            <v>LYQ-ZQ2100</v>
          </cell>
        </row>
        <row r="2310">
          <cell r="A2310" t="str">
            <v>LYQ-ZQ2100-P0-M</v>
          </cell>
          <cell r="B2310" t="str">
            <v>LYQ-ZQ2100</v>
          </cell>
        </row>
        <row r="2311">
          <cell r="A2311" t="str">
            <v>LYQ-ZQ2100-P0-S</v>
          </cell>
          <cell r="B2311" t="str">
            <v>LYQ-ZQ2100</v>
          </cell>
        </row>
        <row r="2312">
          <cell r="A2312" t="str">
            <v>LYQ-ZQ2100-P0-XL</v>
          </cell>
          <cell r="B2312" t="str">
            <v>LYQ-ZQ2100</v>
          </cell>
        </row>
        <row r="2313">
          <cell r="A2313" t="str">
            <v>LYQ-ZQ2973-BD-2XL</v>
          </cell>
          <cell r="B2313" t="str">
            <v>LYQ-ZQ2973</v>
          </cell>
        </row>
        <row r="2314">
          <cell r="A2314" t="str">
            <v>LYQ-ZQ2973-BD-2XL-GM</v>
          </cell>
          <cell r="B2314" t="str">
            <v>LYQ-ZQ2973</v>
          </cell>
        </row>
        <row r="2315">
          <cell r="A2315" t="str">
            <v>LYQ-ZQ2973-BD-L</v>
          </cell>
          <cell r="B2315" t="str">
            <v>LYQ-ZQ2973</v>
          </cell>
        </row>
        <row r="2316">
          <cell r="A2316" t="str">
            <v>LYQ-ZQ2973-BD-L -GM</v>
          </cell>
          <cell r="B2316" t="str">
            <v>LYQ-ZQ2973</v>
          </cell>
        </row>
        <row r="2317">
          <cell r="A2317" t="str">
            <v>LYQ-ZQ2973-BD-M</v>
          </cell>
          <cell r="B2317" t="str">
            <v>LYQ-ZQ2973</v>
          </cell>
        </row>
        <row r="2318">
          <cell r="A2318" t="str">
            <v>LYQ-ZQ2973-BD-M-GM</v>
          </cell>
          <cell r="B2318" t="str">
            <v>LYQ-ZQ2973</v>
          </cell>
        </row>
        <row r="2319">
          <cell r="A2319" t="str">
            <v>LYQ-ZQ2973-BD-S</v>
          </cell>
          <cell r="B2319" t="str">
            <v>LYQ-ZQ2973</v>
          </cell>
        </row>
        <row r="2320">
          <cell r="A2320" t="str">
            <v>LYQ-ZQ2973-BD-S-GM</v>
          </cell>
          <cell r="B2320" t="str">
            <v>LYQ-ZQ2973</v>
          </cell>
        </row>
        <row r="2321">
          <cell r="A2321" t="str">
            <v>LYQ-ZQ2973-BD-XL</v>
          </cell>
          <cell r="B2321" t="str">
            <v>LYQ-ZQ2973</v>
          </cell>
        </row>
        <row r="2322">
          <cell r="A2322" t="str">
            <v>LYQ-ZQ2973-E0-2XL</v>
          </cell>
          <cell r="B2322" t="str">
            <v>LYQ-ZQ2973</v>
          </cell>
        </row>
        <row r="2323">
          <cell r="A2323" t="str">
            <v>LYQ-ZQ2973-E0-2XL-GM</v>
          </cell>
          <cell r="B2323" t="str">
            <v>LYQ-ZQ2973</v>
          </cell>
        </row>
        <row r="2324">
          <cell r="A2324" t="str">
            <v>LYQ-ZQ2973-E0-L</v>
          </cell>
          <cell r="B2324" t="str">
            <v>LYQ-ZQ2973</v>
          </cell>
        </row>
        <row r="2325">
          <cell r="A2325" t="str">
            <v>LYQ-ZQ2973-E0-L -GM</v>
          </cell>
          <cell r="B2325" t="str">
            <v>LYQ-ZQ2973</v>
          </cell>
        </row>
        <row r="2326">
          <cell r="A2326" t="str">
            <v>LYQ-ZQ2973-E0-M</v>
          </cell>
          <cell r="B2326" t="str">
            <v>LYQ-ZQ2973</v>
          </cell>
        </row>
        <row r="2327">
          <cell r="A2327" t="str">
            <v>LYQ-ZQ2973-E0-M-GM</v>
          </cell>
          <cell r="B2327" t="str">
            <v>LYQ-ZQ2973</v>
          </cell>
        </row>
        <row r="2328">
          <cell r="A2328" t="str">
            <v>LYQ-ZQ2973-E0-S</v>
          </cell>
          <cell r="B2328" t="str">
            <v>LYQ-ZQ2973</v>
          </cell>
        </row>
        <row r="2329">
          <cell r="A2329" t="str">
            <v>LYQ-ZQ2973-E0-S-GM</v>
          </cell>
          <cell r="B2329" t="str">
            <v>LYQ-ZQ2973</v>
          </cell>
        </row>
        <row r="2330">
          <cell r="A2330" t="str">
            <v>LYQ-ZQ2973-E0-XL</v>
          </cell>
          <cell r="B2330" t="str">
            <v>LYQ-ZQ2973</v>
          </cell>
        </row>
        <row r="2331">
          <cell r="A2331" t="str">
            <v>LYQ-ZQ2973-E0-XL-GM</v>
          </cell>
          <cell r="B2331" t="str">
            <v>LYQ-ZQ2973</v>
          </cell>
        </row>
        <row r="2332">
          <cell r="A2332" t="str">
            <v>LYQ-ZQ2973-G0-2XL</v>
          </cell>
          <cell r="B2332" t="str">
            <v>LYQ-ZQ2973</v>
          </cell>
        </row>
        <row r="2333">
          <cell r="A2333" t="str">
            <v>LYQ-ZQ2973-G0-2XL-GM</v>
          </cell>
          <cell r="B2333" t="str">
            <v>LYQ-ZQ2973</v>
          </cell>
        </row>
        <row r="2334">
          <cell r="A2334" t="str">
            <v>LYQ-ZQ2973-G0-L</v>
          </cell>
          <cell r="B2334" t="str">
            <v>LYQ-ZQ2973</v>
          </cell>
        </row>
        <row r="2335">
          <cell r="A2335" t="str">
            <v>LYQ-ZQ2973-G0-L -GM</v>
          </cell>
          <cell r="B2335" t="str">
            <v>LYQ-ZQ2973</v>
          </cell>
        </row>
        <row r="2336">
          <cell r="A2336" t="str">
            <v>LYQ-ZQ2973-G0-M</v>
          </cell>
          <cell r="B2336" t="str">
            <v>LYQ-ZQ2973</v>
          </cell>
        </row>
        <row r="2337">
          <cell r="A2337" t="str">
            <v>LYQ-ZQ2973-G0-M-GM</v>
          </cell>
          <cell r="B2337" t="str">
            <v>LYQ-ZQ2973</v>
          </cell>
        </row>
        <row r="2338">
          <cell r="A2338" t="str">
            <v>LYQ-ZQ2973-G0-S</v>
          </cell>
          <cell r="B2338" t="str">
            <v>LYQ-ZQ2973</v>
          </cell>
        </row>
        <row r="2339">
          <cell r="A2339" t="str">
            <v>LYQ-ZQ2973-G0-S-GM</v>
          </cell>
          <cell r="B2339" t="str">
            <v>LYQ-ZQ2973</v>
          </cell>
        </row>
        <row r="2340">
          <cell r="A2340" t="str">
            <v>LYQ-ZQ2973-G0-XL</v>
          </cell>
          <cell r="B2340" t="str">
            <v>LYQ-ZQ2973</v>
          </cell>
        </row>
        <row r="2341">
          <cell r="A2341" t="str">
            <v>LYQ-ZQ2973-G0-XL-GM</v>
          </cell>
          <cell r="B2341" t="str">
            <v>LYQ-ZQ2973</v>
          </cell>
        </row>
        <row r="2342">
          <cell r="A2342" t="str">
            <v>LYQ-ZQ2973-K0-2XL</v>
          </cell>
          <cell r="B2342" t="str">
            <v>LYQ-ZQ2973</v>
          </cell>
        </row>
        <row r="2343">
          <cell r="A2343" t="str">
            <v>LYQ-ZQ2973-K0-2XL-GM</v>
          </cell>
          <cell r="B2343" t="str">
            <v>LYQ-ZQ2973</v>
          </cell>
        </row>
        <row r="2344">
          <cell r="A2344" t="str">
            <v>LYQ-ZQ2973-K0-L</v>
          </cell>
          <cell r="B2344" t="str">
            <v>LYQ-ZQ2973</v>
          </cell>
        </row>
        <row r="2345">
          <cell r="A2345" t="str">
            <v>LYQ-ZQ2973-K0-L -GM</v>
          </cell>
          <cell r="B2345" t="str">
            <v>LYQ-ZQ2973</v>
          </cell>
        </row>
        <row r="2346">
          <cell r="A2346" t="str">
            <v>LYQ-ZQ2973-K0-M</v>
          </cell>
          <cell r="B2346" t="str">
            <v>LYQ-ZQ2973</v>
          </cell>
        </row>
        <row r="2347">
          <cell r="A2347" t="str">
            <v>LYQ-ZQ2973-K0-M-GM</v>
          </cell>
          <cell r="B2347" t="str">
            <v>LYQ-ZQ2973</v>
          </cell>
        </row>
        <row r="2348">
          <cell r="A2348" t="str">
            <v>LYQ-ZQ2973-K0-S</v>
          </cell>
          <cell r="B2348" t="str">
            <v>LYQ-ZQ2973</v>
          </cell>
        </row>
        <row r="2349">
          <cell r="A2349" t="str">
            <v>LYQ-ZQ2973-K0-S-GM</v>
          </cell>
          <cell r="B2349" t="str">
            <v>LYQ-ZQ2973</v>
          </cell>
        </row>
        <row r="2350">
          <cell r="A2350" t="str">
            <v>LYQ-ZQ2973-K0-XL</v>
          </cell>
          <cell r="B2350" t="str">
            <v>LYQ-ZQ2973</v>
          </cell>
        </row>
        <row r="2351">
          <cell r="A2351" t="str">
            <v>LYQ-ZQ2973-K0-XL-GM</v>
          </cell>
          <cell r="B2351" t="str">
            <v>LYQ-ZQ2973</v>
          </cell>
        </row>
        <row r="2352">
          <cell r="A2352" t="str">
            <v>LYQ-ZQ2973-KQ-2XL</v>
          </cell>
          <cell r="B2352" t="str">
            <v>LYQ-ZQ2973</v>
          </cell>
        </row>
        <row r="2353">
          <cell r="A2353" t="str">
            <v>LYQ-ZQ2973-KQ-2XL-GM</v>
          </cell>
          <cell r="B2353" t="str">
            <v>LYQ-ZQ2973</v>
          </cell>
        </row>
        <row r="2354">
          <cell r="A2354" t="str">
            <v>LYQ-ZQ2973-KQ-L</v>
          </cell>
          <cell r="B2354" t="str">
            <v>LYQ-ZQ2973</v>
          </cell>
        </row>
        <row r="2355">
          <cell r="A2355" t="str">
            <v>LYQ-ZQ2973-KQ-L -GM</v>
          </cell>
          <cell r="B2355" t="str">
            <v>LYQ-ZQ2973</v>
          </cell>
        </row>
        <row r="2356">
          <cell r="A2356" t="str">
            <v>LYQ-ZQ2973-KQ-M</v>
          </cell>
          <cell r="B2356" t="str">
            <v>LYQ-ZQ2973</v>
          </cell>
        </row>
        <row r="2357">
          <cell r="A2357" t="str">
            <v>LYQ-ZQ2973-KQ-M-GM</v>
          </cell>
          <cell r="B2357" t="str">
            <v>LYQ-ZQ2973</v>
          </cell>
        </row>
        <row r="2358">
          <cell r="A2358" t="str">
            <v>LYQ-ZQ2973-KQ-S</v>
          </cell>
          <cell r="B2358" t="str">
            <v>LYQ-ZQ2973</v>
          </cell>
        </row>
        <row r="2359">
          <cell r="A2359" t="str">
            <v>LYQ-ZQ2973-KQ-S-GM</v>
          </cell>
          <cell r="B2359" t="str">
            <v>LYQ-ZQ2973</v>
          </cell>
        </row>
        <row r="2360">
          <cell r="A2360" t="str">
            <v>LYQ-ZQ2973-KQ-XL</v>
          </cell>
          <cell r="B2360" t="str">
            <v>LYQ-ZQ2973</v>
          </cell>
        </row>
        <row r="2361">
          <cell r="A2361" t="str">
            <v>LYQ-ZQ2973-P0-2XL</v>
          </cell>
          <cell r="B2361" t="str">
            <v>LYQ-ZQ2973</v>
          </cell>
        </row>
        <row r="2362">
          <cell r="A2362" t="str">
            <v>LYQ-ZQ2973-P0-2XL-GM</v>
          </cell>
          <cell r="B2362" t="str">
            <v>LYQ-ZQ2973</v>
          </cell>
        </row>
        <row r="2363">
          <cell r="A2363" t="str">
            <v>LYQ-ZQ2973-P0-L</v>
          </cell>
          <cell r="B2363" t="str">
            <v>LYQ-ZQ2973</v>
          </cell>
        </row>
        <row r="2364">
          <cell r="A2364" t="str">
            <v>LYQ-ZQ2973-P0-M</v>
          </cell>
          <cell r="B2364" t="str">
            <v>LYQ-ZQ2973</v>
          </cell>
        </row>
        <row r="2365">
          <cell r="A2365" t="str">
            <v>LYQ-ZQ2973-P0-M-GM</v>
          </cell>
          <cell r="B2365" t="str">
            <v>LYQ-ZQ2973</v>
          </cell>
        </row>
        <row r="2366">
          <cell r="A2366" t="str">
            <v>LYQ-ZQ2973-P0-S</v>
          </cell>
          <cell r="B2366" t="str">
            <v>LYQ-ZQ2973</v>
          </cell>
        </row>
        <row r="2367">
          <cell r="A2367" t="str">
            <v>LYQ-ZQ2973-P0-S-GM</v>
          </cell>
          <cell r="B2367" t="str">
            <v>LYQ-ZQ2973</v>
          </cell>
        </row>
        <row r="2368">
          <cell r="A2368" t="str">
            <v>LYQ-ZQ2973-P0-XL</v>
          </cell>
          <cell r="B2368" t="str">
            <v>LYQ-ZQ2973</v>
          </cell>
        </row>
        <row r="2369">
          <cell r="A2369" t="str">
            <v>LYQ-ZQ2973-W1-2XL</v>
          </cell>
          <cell r="B2369" t="str">
            <v>LYQ-ZQ2973</v>
          </cell>
        </row>
        <row r="2370">
          <cell r="A2370" t="str">
            <v>LYQ-ZQ2973-W1-2XL-GM</v>
          </cell>
          <cell r="B2370" t="str">
            <v>LYQ-ZQ2973</v>
          </cell>
        </row>
        <row r="2371">
          <cell r="A2371" t="str">
            <v>LYQ-ZQ2973-W1-L</v>
          </cell>
          <cell r="B2371" t="str">
            <v>LYQ-ZQ2973</v>
          </cell>
        </row>
        <row r="2372">
          <cell r="A2372" t="str">
            <v>LYQ-ZQ2973-W1-L -GM</v>
          </cell>
          <cell r="B2372" t="str">
            <v>LYQ-ZQ2973</v>
          </cell>
        </row>
        <row r="2373">
          <cell r="A2373" t="str">
            <v>LYQ-ZQ2973-W1-M</v>
          </cell>
          <cell r="B2373" t="str">
            <v>LYQ-ZQ2973</v>
          </cell>
        </row>
        <row r="2374">
          <cell r="A2374" t="str">
            <v>LYQ-ZQ2973-W1-M-GM</v>
          </cell>
          <cell r="B2374" t="str">
            <v>LYQ-ZQ2973</v>
          </cell>
        </row>
        <row r="2375">
          <cell r="A2375" t="str">
            <v>LYQ-ZQ2973-W1-S</v>
          </cell>
          <cell r="B2375" t="str">
            <v>LYQ-ZQ2973</v>
          </cell>
        </row>
        <row r="2376">
          <cell r="A2376" t="str">
            <v>LYQ-ZQ2973-W1-S-GM</v>
          </cell>
          <cell r="B2376" t="str">
            <v>LYQ-ZQ2973</v>
          </cell>
        </row>
        <row r="2377">
          <cell r="A2377" t="str">
            <v>LYQ-ZQ2973-W1-XL</v>
          </cell>
          <cell r="B2377" t="str">
            <v>LYQ-ZQ2973</v>
          </cell>
        </row>
        <row r="2378">
          <cell r="A2378" t="str">
            <v>LYQ-ZQ2973-W1-XL-GM</v>
          </cell>
          <cell r="B2378" t="str">
            <v>LYQ-ZQ2973</v>
          </cell>
        </row>
        <row r="2379">
          <cell r="A2379" t="str">
            <v>LYQ-ZQ2973-ZL-2XL</v>
          </cell>
          <cell r="B2379" t="str">
            <v>LYQ-ZQ2973</v>
          </cell>
        </row>
        <row r="2380">
          <cell r="A2380" t="str">
            <v>LYQ-ZQ2973-ZL-2XL-GM</v>
          </cell>
          <cell r="B2380" t="str">
            <v>LYQ-ZQ2973</v>
          </cell>
        </row>
        <row r="2381">
          <cell r="A2381" t="str">
            <v>LYQ-ZQ2973-ZL-L</v>
          </cell>
          <cell r="B2381" t="str">
            <v>LYQ-ZQ2973</v>
          </cell>
        </row>
        <row r="2382">
          <cell r="A2382" t="str">
            <v>LYQ-ZQ2973-ZL-L -GM</v>
          </cell>
          <cell r="B2382" t="str">
            <v>LYQ-ZQ2973</v>
          </cell>
        </row>
        <row r="2383">
          <cell r="A2383" t="str">
            <v>LYQ-ZQ2973-ZL-M</v>
          </cell>
          <cell r="B2383" t="str">
            <v>LYQ-ZQ2973</v>
          </cell>
        </row>
        <row r="2384">
          <cell r="A2384" t="str">
            <v>LYQ-ZQ2973-ZL-M-GM</v>
          </cell>
          <cell r="B2384" t="str">
            <v>LYQ-ZQ2973</v>
          </cell>
        </row>
        <row r="2385">
          <cell r="A2385" t="str">
            <v>LYQ-ZQ2973-ZL-S</v>
          </cell>
          <cell r="B2385" t="str">
            <v>LYQ-ZQ2973</v>
          </cell>
        </row>
        <row r="2386">
          <cell r="A2386" t="str">
            <v>LYQ-ZQ2973-ZL-S-GM</v>
          </cell>
          <cell r="B2386" t="str">
            <v>LYQ-ZQ2973</v>
          </cell>
        </row>
        <row r="2387">
          <cell r="A2387" t="str">
            <v>LYQ-ZQ2973-ZL-XL</v>
          </cell>
          <cell r="B2387" t="str">
            <v>LYQ-ZQ2973</v>
          </cell>
        </row>
        <row r="2388">
          <cell r="A2388" t="str">
            <v>LYQ-ZQ2973-ZL-XL-GM</v>
          </cell>
          <cell r="B2388" t="str">
            <v>LYQ-ZQ2973</v>
          </cell>
        </row>
        <row r="2389">
          <cell r="A2389" t="str">
            <v>LYQ-ZQ2W00-K0-L</v>
          </cell>
          <cell r="B2389" t="str">
            <v>LYQ-ZQ2W00</v>
          </cell>
        </row>
        <row r="2390">
          <cell r="A2390" t="str">
            <v>LYQ-ZQ2W00-K0-M</v>
          </cell>
          <cell r="B2390" t="str">
            <v>LYQ-ZQ2W00</v>
          </cell>
        </row>
        <row r="2391">
          <cell r="A2391" t="str">
            <v>LYQ-ZQ2W00-K0-S</v>
          </cell>
          <cell r="B2391" t="str">
            <v>LYQ-ZQ2W00</v>
          </cell>
        </row>
        <row r="2392">
          <cell r="A2392" t="str">
            <v>LYQ-ZQ2W00-K0-XL</v>
          </cell>
          <cell r="B2392" t="str">
            <v>LYQ-ZQ2W00</v>
          </cell>
        </row>
        <row r="2393">
          <cell r="A2393" t="str">
            <v>LYQ-ZQ3550-E0-2X</v>
          </cell>
          <cell r="B2393" t="str">
            <v>LYQ-ZQ3550</v>
          </cell>
        </row>
        <row r="2394">
          <cell r="A2394" t="str">
            <v>LYQ-ZQ3550-E0-3X</v>
          </cell>
          <cell r="B2394" t="str">
            <v>LYQ-ZQ3550</v>
          </cell>
        </row>
        <row r="2395">
          <cell r="A2395" t="str">
            <v>LYQ-ZQ3550-E0-4X</v>
          </cell>
          <cell r="B2395" t="str">
            <v>LYQ-ZQ3550</v>
          </cell>
        </row>
        <row r="2396">
          <cell r="A2396" t="str">
            <v>LYQ-ZQ3550-E0-5X</v>
          </cell>
          <cell r="B2396" t="str">
            <v>LYQ-ZQ3550</v>
          </cell>
        </row>
        <row r="2397">
          <cell r="A2397" t="str">
            <v>LYQ-ZQ3550-E0-L</v>
          </cell>
          <cell r="B2397" t="str">
            <v>LYQ-ZQ3550</v>
          </cell>
        </row>
        <row r="2398">
          <cell r="A2398" t="str">
            <v>LYQ-ZQ3550-E0-M</v>
          </cell>
          <cell r="B2398" t="str">
            <v>LYQ-ZQ3550</v>
          </cell>
        </row>
        <row r="2399">
          <cell r="A2399" t="str">
            <v>LYQ-ZQ3550-E0-S</v>
          </cell>
          <cell r="B2399" t="str">
            <v>LYQ-ZQ3550</v>
          </cell>
        </row>
        <row r="2400">
          <cell r="A2400" t="str">
            <v>LYQ-ZQ3550-E0-XL</v>
          </cell>
          <cell r="B2400" t="str">
            <v>LYQ-ZQ3550</v>
          </cell>
        </row>
        <row r="2401">
          <cell r="A2401" t="str">
            <v>LYQ-ZQ3550-PI-2X</v>
          </cell>
          <cell r="B2401" t="str">
            <v>LYQ-ZQ3550</v>
          </cell>
        </row>
        <row r="2402">
          <cell r="A2402" t="str">
            <v>LYQ-ZQ3550-PI-3X</v>
          </cell>
          <cell r="B2402" t="str">
            <v>LYQ-ZQ3550</v>
          </cell>
        </row>
        <row r="2403">
          <cell r="A2403" t="str">
            <v>LYQ-ZQ3550-PI-4X</v>
          </cell>
          <cell r="B2403" t="str">
            <v>LYQ-ZQ3550</v>
          </cell>
        </row>
        <row r="2404">
          <cell r="A2404" t="str">
            <v>LYQ-ZQ3550-PI-5X</v>
          </cell>
          <cell r="B2404" t="str">
            <v>LYQ-ZQ3550</v>
          </cell>
        </row>
        <row r="2405">
          <cell r="A2405" t="str">
            <v>LYQ-ZQ3550-PI-L</v>
          </cell>
          <cell r="B2405" t="str">
            <v>LYQ-ZQ3550</v>
          </cell>
        </row>
        <row r="2406">
          <cell r="A2406" t="str">
            <v>LYQ-ZQ3550-PI-M</v>
          </cell>
          <cell r="B2406" t="str">
            <v>LYQ-ZQ3550</v>
          </cell>
        </row>
        <row r="2407">
          <cell r="A2407" t="str">
            <v>LYQ-ZQ3550-PI-S</v>
          </cell>
          <cell r="B2407" t="str">
            <v>LYQ-ZQ3550</v>
          </cell>
        </row>
        <row r="2408">
          <cell r="A2408" t="str">
            <v>LYQ-ZQ3550-PI-XL</v>
          </cell>
          <cell r="B2408" t="str">
            <v>LYQ-ZQ3550</v>
          </cell>
        </row>
        <row r="2409">
          <cell r="A2409" t="str">
            <v>LYQ-ZQ4400-P0-L</v>
          </cell>
          <cell r="B2409" t="str">
            <v>LYQ-ZQ4400</v>
          </cell>
        </row>
        <row r="2410">
          <cell r="A2410" t="str">
            <v>LYQ-ZQ4400-P0-XL</v>
          </cell>
          <cell r="B2410" t="str">
            <v>LYQ-ZQ4400</v>
          </cell>
        </row>
        <row r="2411">
          <cell r="A2411" t="str">
            <v>LYQ-ZQ456-E0-L</v>
          </cell>
          <cell r="B2411" t="str">
            <v>LYQ-ZQ456</v>
          </cell>
        </row>
        <row r="2412">
          <cell r="A2412" t="str">
            <v>LYQ-ZQ456-E0-M</v>
          </cell>
          <cell r="B2412" t="str">
            <v>LYQ-ZQ456</v>
          </cell>
        </row>
        <row r="2413">
          <cell r="A2413" t="str">
            <v>LYQ-ZQ456-E0-S</v>
          </cell>
          <cell r="B2413" t="str">
            <v>LYQ-ZQ456</v>
          </cell>
        </row>
        <row r="2414">
          <cell r="A2414" t="str">
            <v>LYQ-ZQ456-E0-XL</v>
          </cell>
          <cell r="B2414" t="str">
            <v>LYQ-ZQ456</v>
          </cell>
        </row>
        <row r="2415">
          <cell r="A2415" t="str">
            <v>LYQ-ZQ4600-G1-M</v>
          </cell>
          <cell r="B2415" t="str">
            <v>LYQ-ZQ4600</v>
          </cell>
        </row>
        <row r="2416">
          <cell r="A2416" t="str">
            <v>LYQ-ZQ4600-G1-S</v>
          </cell>
          <cell r="B2416" t="str">
            <v>LYQ-ZQ4600</v>
          </cell>
        </row>
        <row r="2417">
          <cell r="A2417" t="str">
            <v>LYQ-ZQ6044-B0-L</v>
          </cell>
          <cell r="B2417" t="str">
            <v>LYQ-ZQ6044</v>
          </cell>
        </row>
        <row r="2418">
          <cell r="A2418" t="str">
            <v>LYQ-ZQ6044-B0-M</v>
          </cell>
          <cell r="B2418" t="str">
            <v>LYQ-ZQ6044</v>
          </cell>
        </row>
        <row r="2419">
          <cell r="A2419" t="str">
            <v>LYQ-ZQ6044-B0-S</v>
          </cell>
          <cell r="B2419" t="str">
            <v>LYQ-ZQ6044</v>
          </cell>
        </row>
        <row r="2420">
          <cell r="A2420" t="str">
            <v>LYQ-ZQ6044-B0-XL</v>
          </cell>
          <cell r="B2420" t="str">
            <v>LYQ-ZQ6044</v>
          </cell>
        </row>
        <row r="2421">
          <cell r="A2421" t="str">
            <v>LYQ-ZQ6044-BL-L</v>
          </cell>
          <cell r="B2421" t="str">
            <v>LYQ-ZQ6044</v>
          </cell>
        </row>
        <row r="2422">
          <cell r="A2422" t="str">
            <v>LYQ-ZQ6044-BT-L</v>
          </cell>
          <cell r="B2422" t="str">
            <v>LYQ-ZQ6044</v>
          </cell>
        </row>
        <row r="2423">
          <cell r="A2423" t="str">
            <v>LYQ-ZQ6044-BT-M</v>
          </cell>
          <cell r="B2423" t="str">
            <v>LYQ-ZQ6044</v>
          </cell>
        </row>
        <row r="2424">
          <cell r="A2424" t="str">
            <v>LYQ-ZQ6044-BT-S</v>
          </cell>
          <cell r="B2424" t="str">
            <v>LYQ-ZQ6044</v>
          </cell>
        </row>
        <row r="2425">
          <cell r="A2425" t="str">
            <v>LYQ-ZQ6044-BT-XL</v>
          </cell>
          <cell r="B2425" t="str">
            <v>LYQ-ZQ6044</v>
          </cell>
        </row>
        <row r="2426">
          <cell r="A2426" t="str">
            <v>LYQ-ZQ6044-O0-M</v>
          </cell>
          <cell r="B2426" t="str">
            <v>LYQ-ZQ6044</v>
          </cell>
        </row>
        <row r="2427">
          <cell r="A2427" t="str">
            <v>LYQ-ZQ6044-ZL-M</v>
          </cell>
          <cell r="B2427" t="str">
            <v>LYQ-ZQ6044</v>
          </cell>
        </row>
        <row r="2428">
          <cell r="A2428" t="str">
            <v>LYQ-ZQ7900-W0-L</v>
          </cell>
          <cell r="B2428" t="str">
            <v>LYQ-ZQ7900</v>
          </cell>
        </row>
        <row r="2429">
          <cell r="A2429" t="str">
            <v>LYQ-ZQ7900-W0-M</v>
          </cell>
          <cell r="B2429" t="str">
            <v>LYQ-ZQ7900</v>
          </cell>
        </row>
        <row r="2430">
          <cell r="A2430" t="str">
            <v>LYQ-ZQ7900-W0-S</v>
          </cell>
          <cell r="B2430" t="str">
            <v>LYQ-ZQ7900</v>
          </cell>
        </row>
        <row r="2431">
          <cell r="A2431" t="str">
            <v>LYQ-ZQ7900-W0-XL</v>
          </cell>
          <cell r="B2431" t="str">
            <v>LYQ-ZQ7900</v>
          </cell>
        </row>
        <row r="2432">
          <cell r="A2432" t="str">
            <v>LYQ-ZQ7900-W0-XXL</v>
          </cell>
          <cell r="B2432" t="str">
            <v>LYQ-ZQ7900</v>
          </cell>
        </row>
        <row r="2433">
          <cell r="A2433" t="str">
            <v>LYQ-ZQ8190-L0-L</v>
          </cell>
          <cell r="B2433" t="str">
            <v>LYQ-ZQ8190</v>
          </cell>
        </row>
        <row r="2434">
          <cell r="A2434" t="str">
            <v>LYQ-ZQ8190-P0-L</v>
          </cell>
          <cell r="B2434" t="str">
            <v>LYQ-ZQ8190</v>
          </cell>
        </row>
        <row r="2435">
          <cell r="A2435" t="str">
            <v>LYQ-ZQ8190-P0-M</v>
          </cell>
          <cell r="B2435" t="str">
            <v>LYQ-ZQ8190</v>
          </cell>
        </row>
        <row r="2436">
          <cell r="A2436" t="str">
            <v>LYQ-ZQ8190-P0-S</v>
          </cell>
          <cell r="B2436" t="str">
            <v>LYQ-ZQ8190</v>
          </cell>
        </row>
        <row r="2437">
          <cell r="A2437" t="str">
            <v>LYQ-ZQ8190-P0-XL</v>
          </cell>
          <cell r="B2437" t="str">
            <v>LYQ-ZQ8190</v>
          </cell>
        </row>
        <row r="2438">
          <cell r="A2438" t="str">
            <v>LYQ-ZQ8190-WB-L</v>
          </cell>
          <cell r="B2438" t="str">
            <v>LYQ-ZQ8190</v>
          </cell>
        </row>
        <row r="2439">
          <cell r="A2439" t="str">
            <v>LYQ-ZQ8190-WB-M</v>
          </cell>
          <cell r="B2439" t="str">
            <v>LYQ-ZQ8190</v>
          </cell>
        </row>
        <row r="2440">
          <cell r="A2440" t="str">
            <v>LYQ-ZQ8190-WB-S</v>
          </cell>
          <cell r="B2440" t="str">
            <v>LYQ-ZQ8190</v>
          </cell>
        </row>
        <row r="2441">
          <cell r="A2441" t="str">
            <v>LYQ-ZQ8190-WB-XL</v>
          </cell>
          <cell r="B2441" t="str">
            <v>LYQ-ZQ8190</v>
          </cell>
        </row>
        <row r="2442">
          <cell r="A2442" t="str">
            <v>LYQ-ZQ8190-ZL-L</v>
          </cell>
          <cell r="B2442" t="str">
            <v>LYQ-ZQ8190</v>
          </cell>
        </row>
        <row r="2443">
          <cell r="A2443" t="str">
            <v>LYQ-ZQ8190-ZL-M</v>
          </cell>
          <cell r="B2443" t="str">
            <v>LYQ-ZQ8190</v>
          </cell>
        </row>
        <row r="2444">
          <cell r="A2444" t="str">
            <v>LYQ-ZQ8190-ZL-S</v>
          </cell>
          <cell r="B2444" t="str">
            <v>LYQ-ZQ8190</v>
          </cell>
        </row>
        <row r="2445">
          <cell r="A2445" t="str">
            <v>LYQ-ZQ8190-ZL-XL</v>
          </cell>
          <cell r="B2445" t="str">
            <v>LYQ-ZQ8190</v>
          </cell>
        </row>
        <row r="2446">
          <cell r="A2446" t="str">
            <v>LYQ-ZQ8200-B6-L</v>
          </cell>
          <cell r="B2446" t="str">
            <v>LYQ-ZQ8200</v>
          </cell>
        </row>
        <row r="2447">
          <cell r="A2447" t="str">
            <v>LYQ-ZQ8200-B6-M</v>
          </cell>
          <cell r="B2447" t="str">
            <v>LYQ-ZQ8200</v>
          </cell>
        </row>
        <row r="2448">
          <cell r="A2448" t="str">
            <v>LYQ-ZQ8200-FB-L</v>
          </cell>
          <cell r="B2448" t="str">
            <v>LYQ-ZQ8200</v>
          </cell>
        </row>
        <row r="2449">
          <cell r="A2449" t="str">
            <v>LYQ-ZQ8200-FB-M</v>
          </cell>
          <cell r="B2449" t="str">
            <v>LYQ-ZQ8200</v>
          </cell>
        </row>
        <row r="2450">
          <cell r="A2450" t="str">
            <v>LYQ-ZQ8200-FB-S</v>
          </cell>
          <cell r="B2450" t="str">
            <v>LYQ-ZQ8200</v>
          </cell>
        </row>
        <row r="2451">
          <cell r="A2451" t="str">
            <v>LYQ-ZQ8200-FB-XL</v>
          </cell>
          <cell r="B2451" t="str">
            <v>LYQ-ZQ8200</v>
          </cell>
        </row>
        <row r="2452">
          <cell r="A2452" t="str">
            <v>LYQ-ZQ8200-K0-L</v>
          </cell>
          <cell r="B2452" t="str">
            <v>LYQ-ZQ8200</v>
          </cell>
        </row>
        <row r="2453">
          <cell r="A2453" t="str">
            <v>LYQ-ZQ8200-K0-M</v>
          </cell>
          <cell r="B2453" t="str">
            <v>LYQ-ZQ8200</v>
          </cell>
        </row>
        <row r="2454">
          <cell r="A2454" t="str">
            <v>LYQ-ZQ8200-K0-S</v>
          </cell>
          <cell r="B2454" t="str">
            <v>LYQ-ZQ8200</v>
          </cell>
        </row>
        <row r="2455">
          <cell r="A2455" t="str">
            <v>LYQ-ZQ8200-K0-XL</v>
          </cell>
          <cell r="B2455" t="str">
            <v>LYQ-ZQ8200</v>
          </cell>
        </row>
        <row r="2456">
          <cell r="A2456" t="str">
            <v>LYQ-ZQ8200-P0-L</v>
          </cell>
          <cell r="B2456" t="str">
            <v>LYQ-ZQ8200</v>
          </cell>
        </row>
        <row r="2457">
          <cell r="A2457" t="str">
            <v>LYQ-ZQ8200-P0-M</v>
          </cell>
          <cell r="B2457" t="str">
            <v>LYQ-ZQ8200</v>
          </cell>
        </row>
        <row r="2458">
          <cell r="A2458" t="str">
            <v>LYQ-ZQ8200-P0-S</v>
          </cell>
          <cell r="B2458" t="str">
            <v>LYQ-ZQ8200</v>
          </cell>
        </row>
        <row r="2459">
          <cell r="A2459" t="str">
            <v>LYQ-ZQ8200-P0-XL</v>
          </cell>
          <cell r="B2459" t="str">
            <v>LYQ-ZQ8200</v>
          </cell>
        </row>
        <row r="2460">
          <cell r="A2460" t="str">
            <v>LYQ-ZQ9114-BD-S</v>
          </cell>
          <cell r="B2460" t="str">
            <v>LYQ-ZQ9114</v>
          </cell>
        </row>
        <row r="2461">
          <cell r="A2461" t="str">
            <v>LYQ-ZQ9114-ZL-L</v>
          </cell>
          <cell r="B2461" t="str">
            <v>LYQ-ZQ9114</v>
          </cell>
        </row>
        <row r="2462">
          <cell r="A2462" t="str">
            <v>LYQ-ZQC910-K0-L</v>
          </cell>
          <cell r="B2462" t="str">
            <v>LYQ-ZQC910</v>
          </cell>
        </row>
        <row r="2463">
          <cell r="A2463" t="str">
            <v>LYQ-ZQC910-K0-M</v>
          </cell>
          <cell r="B2463" t="str">
            <v>LYQ-ZQC910</v>
          </cell>
        </row>
        <row r="2464">
          <cell r="A2464" t="str">
            <v>LYQ-ZQC910-K0-S</v>
          </cell>
          <cell r="B2464" t="str">
            <v>LYQ-ZQC910</v>
          </cell>
        </row>
        <row r="2465">
          <cell r="A2465" t="str">
            <v>LYQ-ZQC910-K0-XL</v>
          </cell>
          <cell r="B2465" t="str">
            <v>LYQ-ZQC910</v>
          </cell>
        </row>
        <row r="2466">
          <cell r="A2466" t="str">
            <v>LYQ-ZQD270-E0-L</v>
          </cell>
          <cell r="B2466" t="str">
            <v>LYQ-ZQD270</v>
          </cell>
        </row>
        <row r="2467">
          <cell r="A2467" t="str">
            <v>LYQ-ZQD270-E0-M</v>
          </cell>
          <cell r="B2467" t="str">
            <v>LYQ-ZQD270</v>
          </cell>
        </row>
        <row r="2468">
          <cell r="A2468" t="str">
            <v>LYQ-ZQD270-E0-S</v>
          </cell>
          <cell r="B2468" t="str">
            <v>LYQ-ZQD270</v>
          </cell>
        </row>
        <row r="2469">
          <cell r="A2469" t="str">
            <v>LYQ-ZQD270-E0-S-GM</v>
          </cell>
          <cell r="B2469" t="str">
            <v>LYQ-ZQD270</v>
          </cell>
        </row>
        <row r="2470">
          <cell r="A2470" t="str">
            <v>LYQ-ZQD270-E0-XL</v>
          </cell>
          <cell r="B2470" t="str">
            <v>LYQ-ZQD270</v>
          </cell>
        </row>
        <row r="2471">
          <cell r="A2471" t="str">
            <v>LYQ-ZQD270-E0-XL-GM</v>
          </cell>
          <cell r="B2471" t="str">
            <v>LYQ-ZQD270</v>
          </cell>
        </row>
        <row r="2472">
          <cell r="A2472" t="str">
            <v>LYQ-ZQD270-G7-L</v>
          </cell>
          <cell r="B2472" t="str">
            <v>LYQ-ZQD270</v>
          </cell>
        </row>
        <row r="2473">
          <cell r="A2473" t="str">
            <v>LYQ-ZQD270-G7-L-GM</v>
          </cell>
          <cell r="B2473" t="str">
            <v>LYQ-ZQD270</v>
          </cell>
        </row>
        <row r="2474">
          <cell r="A2474" t="str">
            <v>LYQ-ZQD270-G7-M</v>
          </cell>
          <cell r="B2474" t="str">
            <v>LYQ-ZQD270</v>
          </cell>
        </row>
        <row r="2475">
          <cell r="A2475" t="str">
            <v>LYQ-ZQD270-G7-S</v>
          </cell>
          <cell r="B2475" t="str">
            <v>LYQ-ZQD270</v>
          </cell>
        </row>
        <row r="2476">
          <cell r="A2476" t="str">
            <v>LYQ-ZQD270-G7-XL</v>
          </cell>
          <cell r="B2476" t="str">
            <v>LYQ-ZQD270</v>
          </cell>
        </row>
        <row r="2477">
          <cell r="A2477" t="str">
            <v>LYQ-ZQD270-K0-L</v>
          </cell>
          <cell r="B2477" t="str">
            <v>LYQ-ZQD270</v>
          </cell>
        </row>
        <row r="2478">
          <cell r="A2478" t="str">
            <v>LYQ-ZQD270-K0-M</v>
          </cell>
          <cell r="B2478" t="str">
            <v>LYQ-ZQD270</v>
          </cell>
        </row>
        <row r="2479">
          <cell r="A2479" t="str">
            <v>LYQ-ZQD270-K0-S</v>
          </cell>
          <cell r="B2479" t="str">
            <v>LYQ-ZQD270</v>
          </cell>
        </row>
        <row r="2480">
          <cell r="A2480" t="str">
            <v>LYQ-ZQD270-K0-XL</v>
          </cell>
          <cell r="B2480" t="str">
            <v>LYQ-ZQD270</v>
          </cell>
        </row>
        <row r="2481">
          <cell r="A2481" t="str">
            <v>LYQ-ZQD270-KQ-L</v>
          </cell>
          <cell r="B2481" t="str">
            <v>LYQ-ZQD270</v>
          </cell>
        </row>
        <row r="2482">
          <cell r="A2482" t="str">
            <v>LYQ-ZQD270-KQ-M</v>
          </cell>
          <cell r="B2482" t="str">
            <v>LYQ-ZQD270</v>
          </cell>
        </row>
        <row r="2483">
          <cell r="A2483" t="str">
            <v>LYQ-ZQD270-KQ-S</v>
          </cell>
          <cell r="B2483" t="str">
            <v>LYQ-ZQD270</v>
          </cell>
        </row>
        <row r="2484">
          <cell r="A2484" t="str">
            <v>LYQ-ZQD270-KQ-XL</v>
          </cell>
          <cell r="B2484" t="str">
            <v>LYQ-ZQD270</v>
          </cell>
        </row>
        <row r="2485">
          <cell r="A2485" t="str">
            <v>LYQ-ZQD270-P0-L</v>
          </cell>
          <cell r="B2485" t="str">
            <v>LYQ-ZQD270</v>
          </cell>
        </row>
        <row r="2486">
          <cell r="A2486" t="str">
            <v>LYQ-ZQD270-P0-M</v>
          </cell>
          <cell r="B2486" t="str">
            <v>LYQ-ZQD270</v>
          </cell>
        </row>
        <row r="2487">
          <cell r="A2487" t="str">
            <v>LYQ-ZQD270-P0-S</v>
          </cell>
          <cell r="B2487" t="str">
            <v>LYQ-ZQD270</v>
          </cell>
        </row>
        <row r="2488">
          <cell r="A2488" t="str">
            <v>LYQ-ZQD270-P0-XL</v>
          </cell>
          <cell r="B2488" t="str">
            <v>LYQ-ZQD270</v>
          </cell>
        </row>
        <row r="2489">
          <cell r="A2489" t="str">
            <v>LYQ-ZQD270-W0-L</v>
          </cell>
          <cell r="B2489" t="str">
            <v>LYQ-ZQD270</v>
          </cell>
        </row>
        <row r="2490">
          <cell r="A2490" t="str">
            <v>LYQ-ZQD270-W0-M</v>
          </cell>
          <cell r="B2490" t="str">
            <v>LYQ-ZQD270</v>
          </cell>
        </row>
        <row r="2491">
          <cell r="A2491" t="str">
            <v>LYQ-ZQD270-W0-S</v>
          </cell>
          <cell r="B2491" t="str">
            <v>LYQ-ZQD270</v>
          </cell>
        </row>
        <row r="2492">
          <cell r="A2492" t="str">
            <v>LYQ-ZQD270-W0-XL</v>
          </cell>
          <cell r="B2492" t="str">
            <v>LYQ-ZQD270</v>
          </cell>
        </row>
        <row r="2493">
          <cell r="A2493" t="str">
            <v>LYQ-ZQD390-B0-L</v>
          </cell>
          <cell r="B2493" t="str">
            <v>LYQ-ZQD390</v>
          </cell>
        </row>
        <row r="2494">
          <cell r="A2494" t="str">
            <v>LYQ-ZQD390-B0-L-GM</v>
          </cell>
          <cell r="B2494" t="str">
            <v>LYQ-ZQD390</v>
          </cell>
        </row>
        <row r="2495">
          <cell r="A2495" t="str">
            <v>LYQ-ZQD390-B0-M</v>
          </cell>
          <cell r="B2495" t="str">
            <v>LYQ-ZQD390</v>
          </cell>
        </row>
        <row r="2496">
          <cell r="A2496" t="str">
            <v>LYQ-ZQD390-B0-M-GM</v>
          </cell>
          <cell r="B2496" t="str">
            <v>LYQ-ZQD390</v>
          </cell>
        </row>
        <row r="2497">
          <cell r="A2497" t="str">
            <v>LYQ-ZQD390-B0-S</v>
          </cell>
          <cell r="B2497" t="str">
            <v>LYQ-ZQD390</v>
          </cell>
        </row>
        <row r="2498">
          <cell r="A2498" t="str">
            <v>LYQ-ZQD390-B0-S-GM</v>
          </cell>
          <cell r="B2498" t="str">
            <v>LYQ-ZQD390</v>
          </cell>
        </row>
        <row r="2499">
          <cell r="A2499" t="str">
            <v>LYQ-ZQD390-B0-XL</v>
          </cell>
          <cell r="B2499" t="str">
            <v>LYQ-ZQD390</v>
          </cell>
        </row>
        <row r="2500">
          <cell r="A2500" t="str">
            <v>LYQ-ZQD390-BE-L</v>
          </cell>
          <cell r="B2500" t="str">
            <v>LYQ-ZQD390</v>
          </cell>
        </row>
        <row r="2501">
          <cell r="A2501" t="str">
            <v>LYQ-ZQD390-BE-M</v>
          </cell>
          <cell r="B2501" t="str">
            <v>LYQ-ZQD390</v>
          </cell>
        </row>
        <row r="2502">
          <cell r="A2502" t="str">
            <v>LYQ-ZQD390-BE-S</v>
          </cell>
          <cell r="B2502" t="str">
            <v>LYQ-ZQD390</v>
          </cell>
        </row>
        <row r="2503">
          <cell r="A2503" t="str">
            <v>LYQ-ZQD390-BE-S-GM</v>
          </cell>
          <cell r="B2503" t="str">
            <v>LYQ-ZQD390</v>
          </cell>
        </row>
        <row r="2504">
          <cell r="A2504" t="str">
            <v>LYQ-ZQD390-BE-XL</v>
          </cell>
          <cell r="B2504" t="str">
            <v>LYQ-ZQD390</v>
          </cell>
        </row>
        <row r="2505">
          <cell r="A2505" t="str">
            <v>LYQ-ZQD390-BE-XL-GM</v>
          </cell>
          <cell r="B2505" t="str">
            <v>LYQ-ZQD390</v>
          </cell>
        </row>
        <row r="2506">
          <cell r="A2506" t="str">
            <v>LYQ-ZQD390-E0-L</v>
          </cell>
          <cell r="B2506" t="str">
            <v>LYQ-ZQD390</v>
          </cell>
        </row>
        <row r="2507">
          <cell r="A2507" t="str">
            <v>LYQ-ZQD390-E0-L-GM</v>
          </cell>
          <cell r="B2507" t="str">
            <v>LYQ-ZQD390</v>
          </cell>
        </row>
        <row r="2508">
          <cell r="A2508" t="str">
            <v>LYQ-ZQD390-E0-M</v>
          </cell>
          <cell r="B2508" t="str">
            <v>LYQ-ZQD390</v>
          </cell>
        </row>
        <row r="2509">
          <cell r="A2509" t="str">
            <v>LYQ-ZQD390-E0-M-GM</v>
          </cell>
          <cell r="B2509" t="str">
            <v>LYQ-ZQD390</v>
          </cell>
        </row>
        <row r="2510">
          <cell r="A2510" t="str">
            <v>LYQ-ZQD390-E0-S</v>
          </cell>
          <cell r="B2510" t="str">
            <v>LYQ-ZQD390</v>
          </cell>
        </row>
        <row r="2511">
          <cell r="A2511" t="str">
            <v>LYQ-ZQD390-E0-XL</v>
          </cell>
          <cell r="B2511" t="str">
            <v>LYQ-ZQD390</v>
          </cell>
        </row>
        <row r="2512">
          <cell r="A2512" t="str">
            <v>LYQ-ZQD390-E0-XL-GM</v>
          </cell>
          <cell r="B2512" t="str">
            <v>LYQ-ZQD390</v>
          </cell>
        </row>
        <row r="2513">
          <cell r="A2513" t="str">
            <v>LYQ-ZQD390-G0-L</v>
          </cell>
          <cell r="B2513" t="str">
            <v>LYQ-ZQD390</v>
          </cell>
        </row>
        <row r="2514">
          <cell r="A2514" t="str">
            <v>LYQ-ZQD390-G0-M</v>
          </cell>
          <cell r="B2514" t="str">
            <v>LYQ-ZQD390</v>
          </cell>
        </row>
        <row r="2515">
          <cell r="A2515" t="str">
            <v>LYQ-ZQD390-G0-S</v>
          </cell>
          <cell r="B2515" t="str">
            <v>LYQ-ZQD390</v>
          </cell>
        </row>
        <row r="2516">
          <cell r="A2516" t="str">
            <v>LYQ-ZQD390-G0-S-GM</v>
          </cell>
          <cell r="B2516" t="str">
            <v>LYQ-ZQD390</v>
          </cell>
        </row>
        <row r="2517">
          <cell r="A2517" t="str">
            <v>LYQ-ZQD390-G0-XL</v>
          </cell>
          <cell r="B2517" t="str">
            <v>LYQ-ZQD390</v>
          </cell>
        </row>
        <row r="2518">
          <cell r="A2518" t="str">
            <v>LYQ-ZQD390-K0-L</v>
          </cell>
          <cell r="B2518" t="str">
            <v>LYQ-ZQD390</v>
          </cell>
        </row>
        <row r="2519">
          <cell r="A2519" t="str">
            <v>LYQ-ZQD390-K0-M</v>
          </cell>
          <cell r="B2519" t="str">
            <v>LYQ-ZQD390</v>
          </cell>
        </row>
        <row r="2520">
          <cell r="A2520" t="str">
            <v>LYQ-ZQD390-K0-S</v>
          </cell>
          <cell r="B2520" t="str">
            <v>LYQ-ZQD390</v>
          </cell>
        </row>
        <row r="2521">
          <cell r="A2521" t="str">
            <v>LYQ-ZQD390-K0-S-GM</v>
          </cell>
          <cell r="B2521" t="str">
            <v>LYQ-ZQD390</v>
          </cell>
        </row>
        <row r="2522">
          <cell r="A2522" t="str">
            <v>LYQ-ZQD390-K0-XL</v>
          </cell>
          <cell r="B2522" t="str">
            <v>LYQ-ZQD390</v>
          </cell>
        </row>
        <row r="2523">
          <cell r="A2523" t="str">
            <v>LYQ-ZQD390-PI-L</v>
          </cell>
          <cell r="B2523" t="str">
            <v>LYQ-ZQD390</v>
          </cell>
        </row>
        <row r="2524">
          <cell r="A2524" t="str">
            <v>LYQ-ZQD390-PI-M</v>
          </cell>
          <cell r="B2524" t="str">
            <v>LYQ-ZQD390</v>
          </cell>
        </row>
        <row r="2525">
          <cell r="A2525" t="str">
            <v>LYQ-ZQD390-PI-M-GM</v>
          </cell>
          <cell r="B2525" t="str">
            <v>LYQ-ZQD390</v>
          </cell>
        </row>
        <row r="2526">
          <cell r="A2526" t="str">
            <v>LYQ-ZQD390-PI-S</v>
          </cell>
          <cell r="B2526" t="str">
            <v>LYQ-ZQD390</v>
          </cell>
        </row>
        <row r="2527">
          <cell r="A2527" t="str">
            <v>LYQ-ZQD390-PI-XL</v>
          </cell>
          <cell r="B2527" t="str">
            <v>LYQ-ZQD390</v>
          </cell>
        </row>
        <row r="2528">
          <cell r="A2528" t="str">
            <v>LYQ-ZQD390-PI-XL-GM</v>
          </cell>
          <cell r="B2528" t="str">
            <v>LYQ-ZQD390</v>
          </cell>
        </row>
        <row r="2529">
          <cell r="A2529" t="str">
            <v>LYQ-ZQD390-W0-L</v>
          </cell>
          <cell r="B2529" t="str">
            <v>LYQ-ZQD390</v>
          </cell>
        </row>
        <row r="2530">
          <cell r="A2530" t="str">
            <v>LYQ-ZQD390-W0-M</v>
          </cell>
          <cell r="B2530" t="str">
            <v>LYQ-ZQD390</v>
          </cell>
        </row>
        <row r="2531">
          <cell r="A2531" t="str">
            <v>LYQ-ZQD390-W0-S</v>
          </cell>
          <cell r="B2531" t="str">
            <v>LYQ-ZQD390</v>
          </cell>
        </row>
        <row r="2532">
          <cell r="A2532" t="str">
            <v>LYQ-ZQD390-W0-S-GM</v>
          </cell>
          <cell r="B2532" t="str">
            <v>LYQ-ZQD390</v>
          </cell>
        </row>
        <row r="2533">
          <cell r="A2533" t="str">
            <v>LYQ-ZQD390-W0-XL</v>
          </cell>
          <cell r="B2533" t="str">
            <v>LYQ-ZQD390</v>
          </cell>
        </row>
        <row r="2534">
          <cell r="A2534" t="str">
            <v>LYQ-ZQD390-W0-XL-GM</v>
          </cell>
          <cell r="B2534" t="str">
            <v>LYQ-ZQD390</v>
          </cell>
        </row>
        <row r="2535">
          <cell r="A2535" t="str">
            <v>LYQ-ZQLC00-K0-L</v>
          </cell>
          <cell r="B2535" t="str">
            <v>LYQ-ZQLC00</v>
          </cell>
        </row>
        <row r="2536">
          <cell r="A2536" t="str">
            <v>LYQ-ZQLC00-K0-M</v>
          </cell>
          <cell r="B2536" t="str">
            <v>LYQ-ZQLC00</v>
          </cell>
        </row>
        <row r="2537">
          <cell r="A2537" t="str">
            <v>LYQ-ZQLC00-K0-S</v>
          </cell>
          <cell r="B2537" t="str">
            <v>LYQ-ZQLC00</v>
          </cell>
        </row>
        <row r="2538">
          <cell r="A2538" t="str">
            <v>LYQ-ZQLC00-K0-XL</v>
          </cell>
          <cell r="B2538" t="str">
            <v>LYQ-ZQLC00</v>
          </cell>
        </row>
        <row r="2539">
          <cell r="A2539" t="str">
            <v>LYQ-ZQLP01-P0-L</v>
          </cell>
          <cell r="B2539" t="str">
            <v>LYQ-ZQLP01</v>
          </cell>
        </row>
        <row r="2540">
          <cell r="A2540" t="str">
            <v>LYQ-ZQLP01-P0-M</v>
          </cell>
          <cell r="B2540" t="str">
            <v>LYQ-ZQLP01</v>
          </cell>
        </row>
        <row r="2541">
          <cell r="A2541" t="str">
            <v>LYQ-ZQLP01-P0-S</v>
          </cell>
          <cell r="B2541" t="str">
            <v>LYQ-ZQLP01</v>
          </cell>
        </row>
        <row r="2542">
          <cell r="A2542" t="str">
            <v>LYQ-ZQLP01-P0-XL</v>
          </cell>
          <cell r="B2542" t="str">
            <v>LYQ-ZQLP01</v>
          </cell>
        </row>
        <row r="2543">
          <cell r="A2543" t="str">
            <v>LYQ-ZQM114-G7-L</v>
          </cell>
          <cell r="B2543" t="str">
            <v>LYQ-ZQM114</v>
          </cell>
        </row>
        <row r="2544">
          <cell r="A2544" t="str">
            <v>LYQ-ZQMB170005-K0-2X</v>
          </cell>
          <cell r="B2544" t="str">
            <v>LYQ-ZQMB170005</v>
          </cell>
        </row>
        <row r="2545">
          <cell r="A2545" t="str">
            <v>LYQ-ZQMB170005-K0-3X</v>
          </cell>
          <cell r="B2545" t="str">
            <v>LYQ-ZQMB170005</v>
          </cell>
        </row>
        <row r="2546">
          <cell r="A2546" t="str">
            <v>LYQ-ZQMB170005-K0-XL</v>
          </cell>
          <cell r="B2546" t="str">
            <v>LYQ-ZQMB170005</v>
          </cell>
        </row>
        <row r="2547">
          <cell r="A2547" t="str">
            <v>LYQ-ZQMB3811-E0-2X</v>
          </cell>
          <cell r="B2547" t="str">
            <v>LYQ-ZQMB3811</v>
          </cell>
        </row>
        <row r="2548">
          <cell r="A2548" t="str">
            <v>LYQ-ZQMB3811-E0-3X</v>
          </cell>
          <cell r="B2548" t="str">
            <v>LYQ-ZQMB3811</v>
          </cell>
        </row>
        <row r="2549">
          <cell r="A2549" t="str">
            <v>LYQ-ZQMB3811-E0-4X</v>
          </cell>
          <cell r="B2549" t="str">
            <v>LYQ-ZQMB3811</v>
          </cell>
        </row>
        <row r="2550">
          <cell r="A2550" t="str">
            <v>LYQ-ZQMB3811-E0-5X</v>
          </cell>
          <cell r="B2550" t="str">
            <v>LYQ-ZQMB3811</v>
          </cell>
        </row>
        <row r="2551">
          <cell r="A2551" t="str">
            <v>LYQ-ZQMB3811-E0-6X</v>
          </cell>
          <cell r="B2551" t="str">
            <v>LYQ-ZQMB3811</v>
          </cell>
        </row>
        <row r="2552">
          <cell r="A2552" t="str">
            <v>LYQ-ZQMB3811-E0-XL</v>
          </cell>
          <cell r="B2552" t="str">
            <v>LYQ-ZQMB3811</v>
          </cell>
        </row>
        <row r="2553">
          <cell r="A2553" t="str">
            <v>LYQ-ZQMB3811-K0-2X</v>
          </cell>
          <cell r="B2553" t="str">
            <v>LYQ-ZQMB3811</v>
          </cell>
        </row>
        <row r="2554">
          <cell r="A2554" t="str">
            <v>LYQ-ZQMB3811-K0-3X</v>
          </cell>
          <cell r="B2554" t="str">
            <v>LYQ-ZQMB3811</v>
          </cell>
        </row>
        <row r="2555">
          <cell r="A2555" t="str">
            <v>LYQ-ZQMB3811-K0-4X</v>
          </cell>
          <cell r="B2555" t="str">
            <v>LYQ-ZQMB3811</v>
          </cell>
        </row>
        <row r="2556">
          <cell r="A2556" t="str">
            <v>LYQ-ZQMB3811-K0-5X</v>
          </cell>
          <cell r="B2556" t="str">
            <v>LYQ-ZQMB3811</v>
          </cell>
        </row>
        <row r="2557">
          <cell r="A2557" t="str">
            <v>LYQ-ZQMB3811-K0-6X</v>
          </cell>
          <cell r="B2557" t="str">
            <v>LYQ-ZQMB3811</v>
          </cell>
        </row>
        <row r="2558">
          <cell r="A2558" t="str">
            <v>LYQ-ZQMB3811-K0-XL</v>
          </cell>
          <cell r="B2558" t="str">
            <v>LYQ-ZQMB3811</v>
          </cell>
        </row>
        <row r="2559">
          <cell r="A2559" t="str">
            <v>LYQ-ZQPC01-B0-L</v>
          </cell>
          <cell r="B2559" t="str">
            <v>LYQ-ZQPC01</v>
          </cell>
        </row>
        <row r="2560">
          <cell r="A2560" t="str">
            <v>LYQ-ZQPC01-B0-M</v>
          </cell>
          <cell r="B2560" t="str">
            <v>LYQ-ZQPC01</v>
          </cell>
        </row>
        <row r="2561">
          <cell r="A2561" t="str">
            <v>LYQ-ZQPC01-B0-M-GM</v>
          </cell>
          <cell r="B2561" t="str">
            <v>LYQ-ZQPC01</v>
          </cell>
        </row>
        <row r="2562">
          <cell r="A2562" t="str">
            <v>LYQ-ZQPC01-B0-S</v>
          </cell>
          <cell r="B2562" t="str">
            <v>LYQ-ZQPC01</v>
          </cell>
        </row>
        <row r="2563">
          <cell r="A2563" t="str">
            <v>LYQ-ZQPC01-B0-S-GM</v>
          </cell>
          <cell r="B2563" t="str">
            <v>LYQ-ZQPC01</v>
          </cell>
        </row>
        <row r="2564">
          <cell r="A2564" t="str">
            <v>LYQ-ZQPC01-B0-XL</v>
          </cell>
          <cell r="B2564" t="str">
            <v>LYQ-ZQPC01</v>
          </cell>
        </row>
        <row r="2565">
          <cell r="A2565" t="str">
            <v>LYQ-ZQPC01-B0-XXL</v>
          </cell>
          <cell r="B2565" t="str">
            <v>LYQ-ZQPC01</v>
          </cell>
        </row>
        <row r="2566">
          <cell r="A2566" t="str">
            <v>LYQ-ZQPC01-BD-L</v>
          </cell>
          <cell r="B2566" t="str">
            <v>LYQ-ZQPC01</v>
          </cell>
        </row>
        <row r="2567">
          <cell r="A2567" t="str">
            <v>LYQ-ZQPC01-BD-L-GM</v>
          </cell>
          <cell r="B2567" t="str">
            <v>LYQ-ZQPC01</v>
          </cell>
        </row>
        <row r="2568">
          <cell r="A2568" t="str">
            <v>LYQ-ZQPC01-BD-M</v>
          </cell>
          <cell r="B2568" t="str">
            <v>LYQ-ZQPC01</v>
          </cell>
        </row>
        <row r="2569">
          <cell r="A2569" t="str">
            <v>LYQ-ZQPC01-BD-M-GM</v>
          </cell>
          <cell r="B2569" t="str">
            <v>LYQ-ZQPC01</v>
          </cell>
        </row>
        <row r="2570">
          <cell r="A2570" t="str">
            <v>LYQ-ZQPC01-BD-S</v>
          </cell>
          <cell r="B2570" t="str">
            <v>LYQ-ZQPC01</v>
          </cell>
        </row>
        <row r="2571">
          <cell r="A2571" t="str">
            <v>LYQ-ZQPC01-BD-XL</v>
          </cell>
          <cell r="B2571" t="str">
            <v>LYQ-ZQPC01</v>
          </cell>
        </row>
        <row r="2572">
          <cell r="A2572" t="str">
            <v>LYQ-ZQPC01-BD-XL-GM</v>
          </cell>
          <cell r="B2572" t="str">
            <v>LYQ-ZQPC01</v>
          </cell>
        </row>
        <row r="2573">
          <cell r="A2573" t="str">
            <v>LYQ-ZQPC01-BD-XXL</v>
          </cell>
          <cell r="B2573" t="str">
            <v>LYQ-ZQPC01</v>
          </cell>
        </row>
        <row r="2574">
          <cell r="A2574" t="str">
            <v>LYQ-ZQPC01-E0-L</v>
          </cell>
          <cell r="B2574" t="str">
            <v>LYQ-ZQPC01</v>
          </cell>
        </row>
        <row r="2575">
          <cell r="A2575" t="str">
            <v>LYQ-ZQPC01-E0-L-GM</v>
          </cell>
          <cell r="B2575" t="str">
            <v>LYQ-ZQPC01</v>
          </cell>
        </row>
        <row r="2576">
          <cell r="A2576" t="str">
            <v>LYQ-ZQPC01-E0-M</v>
          </cell>
          <cell r="B2576" t="str">
            <v>LYQ-ZQPC01</v>
          </cell>
        </row>
        <row r="2577">
          <cell r="A2577" t="str">
            <v>LYQ-ZQPC01-E0-M-GM</v>
          </cell>
          <cell r="B2577" t="str">
            <v>LYQ-ZQPC01</v>
          </cell>
        </row>
        <row r="2578">
          <cell r="A2578" t="str">
            <v>LYQ-ZQPC01-E0-S</v>
          </cell>
          <cell r="B2578" t="str">
            <v>LYQ-ZQPC01</v>
          </cell>
        </row>
        <row r="2579">
          <cell r="A2579" t="str">
            <v>LYQ-ZQPC01-E0-S-GM</v>
          </cell>
          <cell r="B2579" t="str">
            <v>LYQ-ZQPC01</v>
          </cell>
        </row>
        <row r="2580">
          <cell r="A2580" t="str">
            <v>LYQ-ZQPC01-E0-XL</v>
          </cell>
          <cell r="B2580" t="str">
            <v>LYQ-ZQPC01</v>
          </cell>
        </row>
        <row r="2581">
          <cell r="A2581" t="str">
            <v>LYQ-ZQPC01-E0-XL-GM</v>
          </cell>
          <cell r="B2581" t="str">
            <v>LYQ-ZQPC01</v>
          </cell>
        </row>
        <row r="2582">
          <cell r="A2582" t="str">
            <v>LYQ-ZQPC01-E0-XXL</v>
          </cell>
          <cell r="B2582" t="str">
            <v>LYQ-ZQPC01</v>
          </cell>
        </row>
        <row r="2583">
          <cell r="A2583" t="str">
            <v>LYQ-ZQPC01-E0-XXL-GM</v>
          </cell>
          <cell r="B2583" t="str">
            <v>LYQ-ZQPC01</v>
          </cell>
        </row>
        <row r="2584">
          <cell r="A2584" t="str">
            <v>LYQ-ZQPC01-P0-L</v>
          </cell>
          <cell r="B2584" t="str">
            <v>LYQ-ZQPC01</v>
          </cell>
        </row>
        <row r="2585">
          <cell r="A2585" t="str">
            <v>LYQ-ZQPC01-P0-M</v>
          </cell>
          <cell r="B2585" t="str">
            <v>LYQ-ZQPC01</v>
          </cell>
        </row>
        <row r="2586">
          <cell r="A2586" t="str">
            <v>LYQ-ZQPC01-P0-S</v>
          </cell>
          <cell r="B2586" t="str">
            <v>LYQ-ZQPC01</v>
          </cell>
        </row>
        <row r="2587">
          <cell r="A2587" t="str">
            <v>LYQ-ZQPC01-P0-XL</v>
          </cell>
          <cell r="B2587" t="str">
            <v>LYQ-ZQPC01</v>
          </cell>
        </row>
        <row r="2588">
          <cell r="A2588" t="str">
            <v>LYQ-ZQPC01-P0-XXL</v>
          </cell>
          <cell r="B2588" t="str">
            <v>LYQ-ZQPC01</v>
          </cell>
        </row>
        <row r="2589">
          <cell r="A2589" t="str">
            <v>LYQ-ZQPC01-ZL-L</v>
          </cell>
          <cell r="B2589" t="str">
            <v>LYQ-ZQPC01</v>
          </cell>
        </row>
        <row r="2590">
          <cell r="A2590" t="str">
            <v>LYQ-ZQPC01-ZL-L-GM</v>
          </cell>
          <cell r="B2590" t="str">
            <v>LYQ-ZQPC01</v>
          </cell>
        </row>
        <row r="2591">
          <cell r="A2591" t="str">
            <v>LYQ-ZQPC01-ZL-M</v>
          </cell>
          <cell r="B2591" t="str">
            <v>LYQ-ZQPC01</v>
          </cell>
        </row>
        <row r="2592">
          <cell r="A2592" t="str">
            <v>LYQ-ZQPC01-ZL-S</v>
          </cell>
          <cell r="B2592" t="str">
            <v>LYQ-ZQPC01</v>
          </cell>
        </row>
        <row r="2593">
          <cell r="A2593" t="str">
            <v>LYQ-ZQPC01-ZL-S-GM</v>
          </cell>
          <cell r="B2593" t="str">
            <v>LYQ-ZQPC01</v>
          </cell>
        </row>
        <row r="2594">
          <cell r="A2594" t="str">
            <v>LYQ-ZQPC01-ZL-XL</v>
          </cell>
          <cell r="B2594" t="str">
            <v>LYQ-ZQPC01</v>
          </cell>
        </row>
        <row r="2595">
          <cell r="A2595" t="str">
            <v>LYQ-ZQPC01-ZL-XXL</v>
          </cell>
          <cell r="B2595" t="str">
            <v>LYQ-ZQPC01</v>
          </cell>
        </row>
        <row r="2596">
          <cell r="A2596" t="str">
            <v>LYQ-ZQRR201-E0-M</v>
          </cell>
          <cell r="B2596" t="str">
            <v>LYQ-ZQRR201</v>
          </cell>
        </row>
        <row r="2597">
          <cell r="A2597" t="str">
            <v>LYQ-ZQRR201-E0-S</v>
          </cell>
          <cell r="B2597" t="str">
            <v>LYQ-ZQRR201</v>
          </cell>
        </row>
        <row r="2598">
          <cell r="A2598" t="str">
            <v>LYQ-ZQRR201-E0-XL</v>
          </cell>
          <cell r="B2598" t="str">
            <v>LYQ-ZQRR201</v>
          </cell>
        </row>
        <row r="2599">
          <cell r="A2599" t="str">
            <v>LYQ-ZQS1741-G7-L</v>
          </cell>
          <cell r="B2599" t="str">
            <v>LYQ-ZQS1741</v>
          </cell>
        </row>
        <row r="2600">
          <cell r="A2600" t="str">
            <v>LYQ-ZQS1741-G7-M</v>
          </cell>
          <cell r="B2600" t="str">
            <v>LYQ-ZQS1741</v>
          </cell>
        </row>
        <row r="2601">
          <cell r="A2601" t="str">
            <v>LYQ-ZQS1741-G7-M-GM</v>
          </cell>
          <cell r="B2601" t="str">
            <v>LYQ-ZQS1741</v>
          </cell>
        </row>
        <row r="2602">
          <cell r="A2602" t="str">
            <v>LYQ-ZQS1741-G7-S</v>
          </cell>
          <cell r="B2602" t="str">
            <v>LYQ-ZQS1741</v>
          </cell>
        </row>
        <row r="2603">
          <cell r="A2603" t="str">
            <v>LYQ-ZQS1741-G7-XL</v>
          </cell>
          <cell r="B2603" t="str">
            <v>LYQ-ZQS1741</v>
          </cell>
        </row>
        <row r="2604">
          <cell r="A2604" t="str">
            <v>LYQ-ZQS1741-K0-L</v>
          </cell>
          <cell r="B2604" t="str">
            <v>LYQ-ZQS1741</v>
          </cell>
        </row>
        <row r="2605">
          <cell r="A2605" t="str">
            <v>LYQ-ZQS1741-K0-L-GM</v>
          </cell>
          <cell r="B2605" t="str">
            <v>LYQ-ZQS1741</v>
          </cell>
        </row>
        <row r="2606">
          <cell r="A2606" t="str">
            <v>LYQ-ZQS1741-K0-M</v>
          </cell>
          <cell r="B2606" t="str">
            <v>LYQ-ZQS1741</v>
          </cell>
        </row>
        <row r="2607">
          <cell r="A2607" t="str">
            <v>LYQ-ZQS1741-K0-S</v>
          </cell>
          <cell r="B2607" t="str">
            <v>LYQ-ZQS1741</v>
          </cell>
        </row>
        <row r="2608">
          <cell r="A2608" t="str">
            <v>LYQ-ZQS1741-K0-XL</v>
          </cell>
          <cell r="B2608" t="str">
            <v>LYQ-ZQS1741</v>
          </cell>
        </row>
        <row r="2609">
          <cell r="A2609" t="str">
            <v>LYQ-ZQS1741-W0-L</v>
          </cell>
          <cell r="B2609" t="str">
            <v>LYQ-ZQS1741</v>
          </cell>
        </row>
        <row r="2610">
          <cell r="A2610" t="str">
            <v>LYQ-ZQS1741-W0-M</v>
          </cell>
          <cell r="B2610" t="str">
            <v>LYQ-ZQS1741</v>
          </cell>
        </row>
        <row r="2611">
          <cell r="A2611" t="str">
            <v>LYQ-ZQS1741-W0-S</v>
          </cell>
          <cell r="B2611" t="str">
            <v>LYQ-ZQS1741</v>
          </cell>
        </row>
        <row r="2612">
          <cell r="A2612" t="str">
            <v>LYQ-ZQS1741-W0-XL</v>
          </cell>
          <cell r="B2612" t="str">
            <v>LYQ-ZQS1741</v>
          </cell>
        </row>
        <row r="2613">
          <cell r="A2613" t="str">
            <v>LYQ-ZQS1741-W0-XL-GM</v>
          </cell>
          <cell r="B2613" t="str">
            <v>LYQ-ZQS1741</v>
          </cell>
        </row>
        <row r="2614">
          <cell r="A2614" t="str">
            <v>LYQ-ZQTN2611-BD-2X</v>
          </cell>
          <cell r="B2614" t="str">
            <v>LYQ-ZQTN2611</v>
          </cell>
        </row>
        <row r="2615">
          <cell r="A2615" t="str">
            <v>LYQ-ZQTN2611-BD-3X</v>
          </cell>
          <cell r="B2615" t="str">
            <v>LYQ-ZQTN2611</v>
          </cell>
        </row>
        <row r="2616">
          <cell r="A2616" t="str">
            <v>LYQ-ZQTN2611-BD-4X</v>
          </cell>
          <cell r="B2616" t="str">
            <v>LYQ-ZQTN2611</v>
          </cell>
        </row>
        <row r="2617">
          <cell r="A2617" t="str">
            <v>LYQ-ZQTN2611-BD-5X</v>
          </cell>
          <cell r="B2617" t="str">
            <v>LYQ-ZQTN2611</v>
          </cell>
        </row>
        <row r="2618">
          <cell r="A2618" t="str">
            <v>LYQ-ZQTN2611-BD-6X</v>
          </cell>
          <cell r="B2618" t="str">
            <v>LYQ-ZQTN2611</v>
          </cell>
        </row>
        <row r="2619">
          <cell r="A2619" t="str">
            <v>LYQ-ZQTN2611-BD-XL</v>
          </cell>
          <cell r="B2619" t="str">
            <v>LYQ-ZQTN2611</v>
          </cell>
        </row>
        <row r="2620">
          <cell r="A2620" t="str">
            <v>LYQ-ZQTN2611-K0-2X</v>
          </cell>
          <cell r="B2620" t="str">
            <v>LYQ-ZQTN2611</v>
          </cell>
        </row>
        <row r="2621">
          <cell r="A2621" t="str">
            <v>LYQ-ZQTN2611-K0-3X</v>
          </cell>
          <cell r="B2621" t="str">
            <v>LYQ-ZQTN2611</v>
          </cell>
        </row>
        <row r="2622">
          <cell r="A2622" t="str">
            <v>LYQ-ZQTN2611-K0-4X</v>
          </cell>
          <cell r="B2622" t="str">
            <v>LYQ-ZQTN2611</v>
          </cell>
        </row>
        <row r="2623">
          <cell r="A2623" t="str">
            <v>LYQ-ZQTN2611-K0-5X</v>
          </cell>
          <cell r="B2623" t="str">
            <v>LYQ-ZQTN2611</v>
          </cell>
        </row>
        <row r="2624">
          <cell r="A2624" t="str">
            <v>LYQ-ZQTN2611-K0-6X</v>
          </cell>
          <cell r="B2624" t="str">
            <v>LYQ-ZQTN2611</v>
          </cell>
        </row>
        <row r="2625">
          <cell r="A2625" t="str">
            <v>LYQ-ZQTN2611-K0-XL</v>
          </cell>
          <cell r="B2625" t="str">
            <v>LYQ-ZQTN2611</v>
          </cell>
        </row>
        <row r="2626">
          <cell r="A2626" t="str">
            <v>LYQ-ZQTN2611-P0-2X</v>
          </cell>
          <cell r="B2626" t="str">
            <v>LYQ-ZQTN2611</v>
          </cell>
        </row>
        <row r="2627">
          <cell r="A2627" t="str">
            <v>LYQ-ZQTN2611-P0-3X</v>
          </cell>
          <cell r="B2627" t="str">
            <v>LYQ-ZQTN2611</v>
          </cell>
        </row>
        <row r="2628">
          <cell r="A2628" t="str">
            <v>LYQ-ZQTN2611-P0-5X</v>
          </cell>
          <cell r="B2628" t="str">
            <v>LYQ-ZQTN2611</v>
          </cell>
        </row>
        <row r="2629">
          <cell r="A2629" t="str">
            <v>LYQ-ZQTN2611-P0-6X</v>
          </cell>
          <cell r="B2629" t="str">
            <v>LYQ-ZQTN2611</v>
          </cell>
        </row>
        <row r="2630">
          <cell r="A2630" t="str">
            <v>LYQ-ZQTN2611-P0-XL</v>
          </cell>
          <cell r="B2630" t="str">
            <v>LYQ-ZQTN2611</v>
          </cell>
        </row>
        <row r="2631">
          <cell r="A2631" t="str">
            <v>LYQ-ZQTN2611-PI-2X</v>
          </cell>
          <cell r="B2631" t="str">
            <v>LYQ-ZQTN2611</v>
          </cell>
        </row>
        <row r="2632">
          <cell r="A2632" t="str">
            <v>LYQ-ZQTN2611-PI-3X</v>
          </cell>
          <cell r="B2632" t="str">
            <v>LYQ-ZQTN2611</v>
          </cell>
        </row>
        <row r="2633">
          <cell r="A2633" t="str">
            <v>LYQ-ZQTN2611-PI-4X</v>
          </cell>
          <cell r="B2633" t="str">
            <v>LYQ-ZQTN2611</v>
          </cell>
        </row>
        <row r="2634">
          <cell r="A2634" t="str">
            <v>LYQ-ZQTN2611-PI-5X</v>
          </cell>
          <cell r="B2634" t="str">
            <v>LYQ-ZQTN2611</v>
          </cell>
        </row>
        <row r="2635">
          <cell r="A2635" t="str">
            <v>LYQ-ZQTN2611-PI-6X</v>
          </cell>
          <cell r="B2635" t="str">
            <v>LYQ-ZQTN2611</v>
          </cell>
        </row>
        <row r="2636">
          <cell r="A2636" t="str">
            <v>LYQ-ZQTN2611-PI-XL</v>
          </cell>
          <cell r="B2636" t="str">
            <v>LYQ-ZQTN2611</v>
          </cell>
        </row>
        <row r="2637">
          <cell r="A2637" t="str">
            <v>LYQ-ZQTW01-B0-L</v>
          </cell>
          <cell r="B2637" t="str">
            <v>LYQ-ZQTW01</v>
          </cell>
        </row>
        <row r="2638">
          <cell r="A2638" t="str">
            <v>LYQ-ZQTW586-K0-XL</v>
          </cell>
          <cell r="B2638" t="str">
            <v>LYQ-ZQTW586</v>
          </cell>
        </row>
        <row r="2639">
          <cell r="A2639" t="str">
            <v>LYQ-ZQV130-G7-S</v>
          </cell>
          <cell r="B2639" t="str">
            <v>LYQ-ZQV130</v>
          </cell>
        </row>
        <row r="2640">
          <cell r="A2640" t="str">
            <v>LYQ-ZQV130-K0-M</v>
          </cell>
          <cell r="B2640" t="str">
            <v>LYQ-ZQV130</v>
          </cell>
        </row>
        <row r="2641">
          <cell r="A2641" t="str">
            <v>LYQ-ZQV130-R0-S</v>
          </cell>
          <cell r="B2641" t="str">
            <v>LYQ-ZQV130</v>
          </cell>
        </row>
        <row r="2642">
          <cell r="A2642" t="str">
            <v>MNQ-7188</v>
          </cell>
          <cell r="B2642" t="str">
            <v>MNQ-7188</v>
          </cell>
        </row>
        <row r="2643">
          <cell r="A2643" t="str">
            <v>MNQ-BT718K02XL</v>
          </cell>
          <cell r="B2643" t="str">
            <v>MNQ-718</v>
          </cell>
        </row>
        <row r="2644">
          <cell r="A2644" t="str">
            <v>MNQ-BT718K0L</v>
          </cell>
          <cell r="B2644" t="str">
            <v>MNQ-718</v>
          </cell>
        </row>
        <row r="2645">
          <cell r="A2645" t="str">
            <v>MNQ-BT718K0M</v>
          </cell>
          <cell r="B2645" t="str">
            <v>MNQ-718</v>
          </cell>
        </row>
        <row r="2646">
          <cell r="A2646" t="str">
            <v>MNQ-BT718K0S</v>
          </cell>
          <cell r="B2646" t="str">
            <v>MNQ-718</v>
          </cell>
        </row>
        <row r="2647">
          <cell r="A2647" t="str">
            <v>MNQ-BT718W02XL</v>
          </cell>
          <cell r="B2647" t="str">
            <v>MNQ-718</v>
          </cell>
        </row>
        <row r="2648">
          <cell r="A2648" t="str">
            <v>MNQ-BT718W0L</v>
          </cell>
          <cell r="B2648" t="str">
            <v>MNQ-718</v>
          </cell>
        </row>
        <row r="2649">
          <cell r="A2649" t="str">
            <v>MNQ-BT718W0M</v>
          </cell>
          <cell r="B2649" t="str">
            <v>MNQ-718</v>
          </cell>
        </row>
        <row r="2650">
          <cell r="A2650" t="str">
            <v>MNQ-BT718W0S</v>
          </cell>
          <cell r="B2650" t="str">
            <v>MNQ-718</v>
          </cell>
        </row>
        <row r="2651">
          <cell r="A2651" t="str">
            <v>MNQ-N7188-K0-2XL</v>
          </cell>
          <cell r="B2651" t="str">
            <v>MNQ-718</v>
          </cell>
        </row>
        <row r="2652">
          <cell r="A2652" t="str">
            <v>MNQ-N7188-K0-L</v>
          </cell>
          <cell r="B2652" t="str">
            <v>MNQ-718</v>
          </cell>
        </row>
        <row r="2653">
          <cell r="A2653" t="str">
            <v>MNQ-N7188-K0-M</v>
          </cell>
          <cell r="B2653" t="str">
            <v>MNQ-718</v>
          </cell>
        </row>
        <row r="2654">
          <cell r="A2654" t="str">
            <v>MNQ-N7188-K0-S</v>
          </cell>
          <cell r="B2654" t="str">
            <v>MNQ-718</v>
          </cell>
        </row>
        <row r="2655">
          <cell r="A2655" t="str">
            <v>MNQ-N7188-K0-XL</v>
          </cell>
          <cell r="B2655" t="str">
            <v>MNQ-718</v>
          </cell>
        </row>
        <row r="2656">
          <cell r="A2656" t="str">
            <v>MNQ-N7188-K0-XS</v>
          </cell>
          <cell r="B2656" t="str">
            <v>MNQ-718</v>
          </cell>
        </row>
        <row r="2657">
          <cell r="A2657" t="str">
            <v>MNQ-N7188-W0-2XL</v>
          </cell>
          <cell r="B2657" t="str">
            <v>MNQ-718</v>
          </cell>
        </row>
        <row r="2658">
          <cell r="A2658" t="str">
            <v>MNQ-N7188-W0-L</v>
          </cell>
          <cell r="B2658" t="str">
            <v>MNQ-718</v>
          </cell>
        </row>
        <row r="2659">
          <cell r="A2659" t="str">
            <v>MNQ-N7188-W0-M</v>
          </cell>
          <cell r="B2659" t="str">
            <v>MNQ-718</v>
          </cell>
        </row>
        <row r="2660">
          <cell r="A2660" t="str">
            <v>MNQ-N7188-W0-S</v>
          </cell>
          <cell r="B2660" t="str">
            <v>MNQ-718</v>
          </cell>
        </row>
        <row r="2661">
          <cell r="A2661" t="str">
            <v>MNQ-N7188-W0-XL</v>
          </cell>
          <cell r="B2661" t="str">
            <v>MNQ-718</v>
          </cell>
        </row>
        <row r="2662">
          <cell r="A2662" t="str">
            <v>MNQ-N7188-W0-XS</v>
          </cell>
          <cell r="B2662" t="str">
            <v>MNQ-718</v>
          </cell>
        </row>
        <row r="2663">
          <cell r="A2663" t="str">
            <v>MNQ-N718B0XL</v>
          </cell>
          <cell r="B2663" t="str">
            <v>MNQ-718</v>
          </cell>
        </row>
        <row r="2664">
          <cell r="A2664" t="str">
            <v>MNQ-N718B2XL</v>
          </cell>
          <cell r="B2664" t="str">
            <v>MNQ-718</v>
          </cell>
        </row>
        <row r="2665">
          <cell r="A2665" t="str">
            <v>MNQ-N718BM</v>
          </cell>
          <cell r="B2665" t="str">
            <v>MNQ-718</v>
          </cell>
        </row>
        <row r="2666">
          <cell r="A2666" t="str">
            <v>MNQ-N718BS</v>
          </cell>
          <cell r="B2666" t="str">
            <v>MNQ-718</v>
          </cell>
        </row>
        <row r="2667">
          <cell r="A2667" t="str">
            <v>MNQ-N718BXL-1</v>
          </cell>
          <cell r="B2667" t="str">
            <v>MNQ-718</v>
          </cell>
        </row>
        <row r="2668">
          <cell r="A2668" t="str">
            <v>MNQ-N718BXXL</v>
          </cell>
          <cell r="B2668" t="str">
            <v>MNQ-718</v>
          </cell>
        </row>
        <row r="2669">
          <cell r="A2669" t="str">
            <v>MNQ-N718-W0-M</v>
          </cell>
          <cell r="B2669" t="str">
            <v>MNQ-718</v>
          </cell>
        </row>
        <row r="2670">
          <cell r="A2670" t="str">
            <v>MNQ-N718-W0-S</v>
          </cell>
          <cell r="B2670" t="str">
            <v>MNQ-718</v>
          </cell>
        </row>
        <row r="2671">
          <cell r="A2671" t="str">
            <v>MNQ-N718W0XL</v>
          </cell>
          <cell r="B2671" t="str">
            <v>MNQ-718</v>
          </cell>
        </row>
        <row r="2672">
          <cell r="A2672" t="str">
            <v>MNQ-N718W2XL</v>
          </cell>
          <cell r="B2672" t="str">
            <v>MNQ-718</v>
          </cell>
        </row>
        <row r="2673">
          <cell r="A2673" t="str">
            <v>MNQ-N718WL</v>
          </cell>
          <cell r="B2673" t="str">
            <v>MNQ-718</v>
          </cell>
        </row>
        <row r="2674">
          <cell r="A2674" t="str">
            <v>MNQ-N718WM</v>
          </cell>
          <cell r="B2674" t="str">
            <v>MNQ-718</v>
          </cell>
        </row>
        <row r="2675">
          <cell r="A2675" t="str">
            <v>MNQ-N718WS</v>
          </cell>
          <cell r="B2675" t="str">
            <v>MNQ-718</v>
          </cell>
        </row>
        <row r="2676">
          <cell r="A2676" t="str">
            <v>MNQ-N718WXL</v>
          </cell>
          <cell r="B2676" t="str">
            <v>MNQ-718</v>
          </cell>
        </row>
        <row r="2677">
          <cell r="A2677" t="str">
            <v>MNQ-N718WXXL</v>
          </cell>
          <cell r="B2677" t="str">
            <v>MNQ-718</v>
          </cell>
        </row>
        <row r="2678">
          <cell r="A2678" t="str">
            <v>MY-0036NEW-B0</v>
          </cell>
          <cell r="B2678" t="str">
            <v>MY-0036NEW</v>
          </cell>
        </row>
        <row r="2679">
          <cell r="A2679" t="str">
            <v>MY-0036NEW-GR</v>
          </cell>
          <cell r="B2679" t="str">
            <v>MY-0036NEW</v>
          </cell>
        </row>
        <row r="2680">
          <cell r="A2680" t="str">
            <v>MY-0036NEW-GR-GM</v>
          </cell>
          <cell r="B2680" t="str">
            <v>MY-0036NEW</v>
          </cell>
        </row>
        <row r="2681">
          <cell r="A2681" t="str">
            <v>MY-0036NEW-K0</v>
          </cell>
          <cell r="B2681" t="str">
            <v>MY-0036NEW</v>
          </cell>
        </row>
        <row r="2682">
          <cell r="A2682" t="str">
            <v>MY-0036NEW-K0-GM</v>
          </cell>
          <cell r="B2682" t="str">
            <v>MY-0036NEW</v>
          </cell>
        </row>
        <row r="2683">
          <cell r="A2683" t="str">
            <v>MY-0036NEW-KA</v>
          </cell>
          <cell r="B2683" t="str">
            <v>MY-0036NEW</v>
          </cell>
        </row>
        <row r="2684">
          <cell r="A2684" t="str">
            <v>MY-0036NEW-OR</v>
          </cell>
          <cell r="B2684" t="str">
            <v>MY-0036NEW</v>
          </cell>
        </row>
        <row r="2685">
          <cell r="A2685" t="str">
            <v>MY-0036NEW-OR-GM</v>
          </cell>
          <cell r="B2685" t="str">
            <v>MY-0036NEW</v>
          </cell>
        </row>
        <row r="2686">
          <cell r="A2686" t="str">
            <v>MY-0036NEW-PI</v>
          </cell>
          <cell r="B2686" t="str">
            <v>MY-0036NEW</v>
          </cell>
        </row>
        <row r="2687">
          <cell r="A2687" t="str">
            <v>MY-CL17182-00</v>
          </cell>
          <cell r="B2687" t="str">
            <v>MY-CL17182</v>
          </cell>
        </row>
        <row r="2688">
          <cell r="A2688" t="str">
            <v>MY-CL17182-KQ</v>
          </cell>
          <cell r="B2688" t="str">
            <v>MY-CL17182</v>
          </cell>
        </row>
        <row r="2689">
          <cell r="A2689" t="str">
            <v>MY-CL17182-W1</v>
          </cell>
          <cell r="B2689" t="str">
            <v>MY-CL17182</v>
          </cell>
        </row>
        <row r="2690">
          <cell r="A2690" t="str">
            <v>MY-CL17182-Y0</v>
          </cell>
          <cell r="B2690" t="str">
            <v>MY-CL17182</v>
          </cell>
        </row>
        <row r="2691">
          <cell r="A2691" t="str">
            <v>MY-CL1925</v>
          </cell>
          <cell r="B2691" t="str">
            <v>MY-CL1925</v>
          </cell>
        </row>
        <row r="2692">
          <cell r="A2692" t="str">
            <v>MY-CL1925-E0-2XL</v>
          </cell>
          <cell r="B2692" t="str">
            <v>MY-CL1925</v>
          </cell>
        </row>
        <row r="2693">
          <cell r="A2693" t="str">
            <v>MY-CL1925-E0-L</v>
          </cell>
          <cell r="B2693" t="str">
            <v>MY-CL1925</v>
          </cell>
        </row>
        <row r="2694">
          <cell r="A2694" t="str">
            <v>MY-CL1925-E0-M</v>
          </cell>
          <cell r="B2694" t="str">
            <v>MY-CL1925</v>
          </cell>
        </row>
        <row r="2695">
          <cell r="A2695" t="str">
            <v>MY-CL1925-E0-S</v>
          </cell>
          <cell r="B2695" t="str">
            <v>MY-CL1925</v>
          </cell>
        </row>
        <row r="2696">
          <cell r="A2696" t="str">
            <v>MY-CL1925-E0-XL</v>
          </cell>
          <cell r="B2696" t="str">
            <v>MY-CL1925</v>
          </cell>
        </row>
        <row r="2697">
          <cell r="A2697" t="str">
            <v>MY-CL1925-G7-2XL</v>
          </cell>
          <cell r="B2697" t="str">
            <v>MY-CL1925</v>
          </cell>
        </row>
        <row r="2698">
          <cell r="A2698" t="str">
            <v>MY-CL1925-G7-L</v>
          </cell>
          <cell r="B2698" t="str">
            <v>MY-CL1925</v>
          </cell>
        </row>
        <row r="2699">
          <cell r="A2699" t="str">
            <v>MY-CL1925-G7-M</v>
          </cell>
          <cell r="B2699" t="str">
            <v>MY-CL1925</v>
          </cell>
        </row>
        <row r="2700">
          <cell r="A2700" t="str">
            <v>MY-CL1925-G7-S</v>
          </cell>
          <cell r="B2700" t="str">
            <v>MY-CL1925</v>
          </cell>
        </row>
        <row r="2701">
          <cell r="A2701" t="str">
            <v>MY-CL1925-G7-XL</v>
          </cell>
          <cell r="B2701" t="str">
            <v>MY-CL1925</v>
          </cell>
        </row>
        <row r="2702">
          <cell r="A2702" t="str">
            <v>MY-CL1925-R6-2XL</v>
          </cell>
          <cell r="B2702" t="str">
            <v>MY-CL1925</v>
          </cell>
        </row>
        <row r="2703">
          <cell r="A2703" t="str">
            <v>MY-CL1925-R6-L</v>
          </cell>
          <cell r="B2703" t="str">
            <v>MY-CL1925</v>
          </cell>
        </row>
        <row r="2704">
          <cell r="A2704" t="str">
            <v>MY-CL1925-R6-M</v>
          </cell>
          <cell r="B2704" t="str">
            <v>MY-CL1925</v>
          </cell>
        </row>
        <row r="2705">
          <cell r="A2705" t="str">
            <v>MY-CL1925-R6-S</v>
          </cell>
          <cell r="B2705" t="str">
            <v>MY-CL1925</v>
          </cell>
        </row>
        <row r="2706">
          <cell r="A2706" t="str">
            <v>MY-CL1925-R6-XL</v>
          </cell>
          <cell r="B2706" t="str">
            <v>MY-CL1925</v>
          </cell>
        </row>
        <row r="2707">
          <cell r="A2707" t="str">
            <v>MY-CL1925-W0-2XL</v>
          </cell>
          <cell r="B2707" t="str">
            <v>MY-CL1925</v>
          </cell>
        </row>
        <row r="2708">
          <cell r="A2708" t="str">
            <v>MY-CL1925-W0-L</v>
          </cell>
          <cell r="B2708" t="str">
            <v>MY-CL1925</v>
          </cell>
        </row>
        <row r="2709">
          <cell r="A2709" t="str">
            <v>MY-CL1925-W0-M</v>
          </cell>
          <cell r="B2709" t="str">
            <v>MY-CL1925</v>
          </cell>
        </row>
        <row r="2710">
          <cell r="A2710" t="str">
            <v>MY-CL1925-W0-S</v>
          </cell>
          <cell r="B2710" t="str">
            <v>MY-CL1925</v>
          </cell>
        </row>
        <row r="2711">
          <cell r="A2711" t="str">
            <v>MY-CL1925-W0-XL</v>
          </cell>
          <cell r="B2711" t="str">
            <v>MY-CL1925</v>
          </cell>
        </row>
        <row r="2712">
          <cell r="A2712" t="str">
            <v>MY-CL3362-W1-L</v>
          </cell>
          <cell r="B2712" t="str">
            <v>MY-CL3362</v>
          </cell>
        </row>
        <row r="2713">
          <cell r="A2713" t="str">
            <v>MY-CL9978-G7-L</v>
          </cell>
          <cell r="B2713" t="str">
            <v>MY-CL9978</v>
          </cell>
        </row>
        <row r="2714">
          <cell r="A2714" t="str">
            <v>MY-CLM459-XS-S</v>
          </cell>
          <cell r="B2714" t="str">
            <v>MY-CLM459</v>
          </cell>
        </row>
        <row r="2715">
          <cell r="A2715" t="str">
            <v>MY-CLWM1136-ZLB</v>
          </cell>
          <cell r="B2715" t="str">
            <v>MY-CLWM1136</v>
          </cell>
        </row>
        <row r="2716">
          <cell r="A2716" t="str">
            <v>MY-CLY1707-N5-XL</v>
          </cell>
          <cell r="B2716" t="str">
            <v>MY-CLY1707</v>
          </cell>
        </row>
        <row r="2717">
          <cell r="A2717" t="str">
            <v>MY-HM1206</v>
          </cell>
          <cell r="B2717" t="str">
            <v>MY-HM1206</v>
          </cell>
        </row>
        <row r="2718">
          <cell r="A2718" t="str">
            <v>MY-HM1206-BR-L</v>
          </cell>
          <cell r="B2718" t="str">
            <v>MY-HM1206</v>
          </cell>
        </row>
        <row r="2719">
          <cell r="A2719" t="str">
            <v>MY-HM1206-BR-M</v>
          </cell>
          <cell r="B2719" t="str">
            <v>MY-HM1206</v>
          </cell>
        </row>
        <row r="2720">
          <cell r="A2720" t="str">
            <v>MY-HM1206-BR-M-GM</v>
          </cell>
          <cell r="B2720" t="str">
            <v>MY-HM1206</v>
          </cell>
        </row>
        <row r="2721">
          <cell r="A2721" t="str">
            <v>MY-HM1206-BR-S</v>
          </cell>
          <cell r="B2721" t="str">
            <v>MY-HM1206</v>
          </cell>
        </row>
        <row r="2722">
          <cell r="A2722" t="str">
            <v>MY-HM1206-BR-XL</v>
          </cell>
          <cell r="B2722" t="str">
            <v>MY-HM1206</v>
          </cell>
        </row>
        <row r="2723">
          <cell r="A2723" t="str">
            <v>MY-HM1206-GR-L</v>
          </cell>
          <cell r="B2723" t="str">
            <v>MY-HM1206</v>
          </cell>
        </row>
        <row r="2724">
          <cell r="A2724" t="str">
            <v>MY-HM1206-GR-M</v>
          </cell>
          <cell r="B2724" t="str">
            <v>MY-HM1206</v>
          </cell>
        </row>
        <row r="2725">
          <cell r="A2725" t="str">
            <v>MY-HM1206-GR-S</v>
          </cell>
          <cell r="B2725" t="str">
            <v>MY-HM1206</v>
          </cell>
        </row>
        <row r="2726">
          <cell r="A2726" t="str">
            <v>MY-HM1206-GR-XL</v>
          </cell>
          <cell r="B2726" t="str">
            <v>MY-HM1206</v>
          </cell>
        </row>
        <row r="2727">
          <cell r="A2727" t="str">
            <v>MY-HM1206-K0-L</v>
          </cell>
          <cell r="B2727" t="str">
            <v>MY-HM1206</v>
          </cell>
        </row>
        <row r="2728">
          <cell r="A2728" t="str">
            <v>MY-HM1206-K0-M</v>
          </cell>
          <cell r="B2728" t="str">
            <v>MY-HM1206</v>
          </cell>
        </row>
        <row r="2729">
          <cell r="A2729" t="str">
            <v>MY-HM1206-K0-S</v>
          </cell>
          <cell r="B2729" t="str">
            <v>MY-HM1206</v>
          </cell>
        </row>
        <row r="2730">
          <cell r="A2730" t="str">
            <v>MY-HM1206-K0-XL</v>
          </cell>
          <cell r="B2730" t="str">
            <v>MY-HM1206</v>
          </cell>
        </row>
        <row r="2731">
          <cell r="A2731" t="str">
            <v>MY-HM1206-KH-L</v>
          </cell>
          <cell r="B2731" t="str">
            <v>MY-HM1206</v>
          </cell>
        </row>
        <row r="2732">
          <cell r="A2732" t="str">
            <v>MY-HM1206-KH-L-GM</v>
          </cell>
          <cell r="B2732" t="str">
            <v>MY-HM1206</v>
          </cell>
        </row>
        <row r="2733">
          <cell r="A2733" t="str">
            <v>MY-HM1206-KH-M</v>
          </cell>
          <cell r="B2733" t="str">
            <v>MY-HM1206</v>
          </cell>
        </row>
        <row r="2734">
          <cell r="A2734" t="str">
            <v>MY-HM1206-KH-M-GM</v>
          </cell>
          <cell r="B2734" t="str">
            <v>MY-HM1206</v>
          </cell>
        </row>
        <row r="2735">
          <cell r="A2735" t="str">
            <v>MY-HM1206-KH-S</v>
          </cell>
          <cell r="B2735" t="str">
            <v>MY-HM1206</v>
          </cell>
        </row>
        <row r="2736">
          <cell r="A2736" t="str">
            <v>MY-HM1206-KH-S-GM</v>
          </cell>
          <cell r="B2736" t="str">
            <v>MY-HM1206</v>
          </cell>
        </row>
        <row r="2737">
          <cell r="A2737" t="str">
            <v>MY-HM1206-KH-XL</v>
          </cell>
          <cell r="B2737" t="str">
            <v>MY-HM1206</v>
          </cell>
        </row>
        <row r="2738">
          <cell r="A2738" t="str">
            <v>MY-HM1206-KH-XL-GM</v>
          </cell>
          <cell r="B2738" t="str">
            <v>MY-HM1206</v>
          </cell>
        </row>
        <row r="2739">
          <cell r="A2739" t="str">
            <v>MY-HM1206-OR-L</v>
          </cell>
          <cell r="B2739" t="str">
            <v>MY-HM1206</v>
          </cell>
        </row>
        <row r="2740">
          <cell r="A2740" t="str">
            <v>MY-HM1206-OR-M</v>
          </cell>
          <cell r="B2740" t="str">
            <v>MY-HM1206</v>
          </cell>
        </row>
        <row r="2741">
          <cell r="A2741" t="str">
            <v>MY-HM1206-OR-S</v>
          </cell>
          <cell r="B2741" t="str">
            <v>MY-HM1206</v>
          </cell>
        </row>
        <row r="2742">
          <cell r="A2742" t="str">
            <v>MY-HM1206-OR-XL</v>
          </cell>
          <cell r="B2742" t="str">
            <v>MY-HM1206</v>
          </cell>
        </row>
        <row r="2743">
          <cell r="A2743" t="str">
            <v>MY-HM1206-OR-XL-GM</v>
          </cell>
          <cell r="B2743" t="str">
            <v>MY-HM1206</v>
          </cell>
        </row>
        <row r="2744">
          <cell r="A2744" t="str">
            <v>MY-LYHigh303-DG-L</v>
          </cell>
          <cell r="B2744" t="str">
            <v>MY-LYHigh303</v>
          </cell>
        </row>
        <row r="2745">
          <cell r="A2745" t="str">
            <v>MY-LYHigh303-DG-M</v>
          </cell>
          <cell r="B2745" t="str">
            <v>MY-LYHigh303</v>
          </cell>
        </row>
        <row r="2746">
          <cell r="A2746" t="str">
            <v>MY-LYHigh303-DG-S</v>
          </cell>
          <cell r="B2746" t="str">
            <v>MY-LYHigh303</v>
          </cell>
        </row>
        <row r="2747">
          <cell r="A2747" t="str">
            <v>MY-LYHigh303-DG-XL</v>
          </cell>
          <cell r="B2747" t="str">
            <v>MY-LYHigh303</v>
          </cell>
        </row>
        <row r="2748">
          <cell r="A2748" t="str">
            <v>MY-LYHigh303-GR-L</v>
          </cell>
          <cell r="B2748" t="str">
            <v>MY-LYHigh303</v>
          </cell>
        </row>
        <row r="2749">
          <cell r="A2749" t="str">
            <v>MY-LYHigh303-GR-M</v>
          </cell>
          <cell r="B2749" t="str">
            <v>MY-LYHigh303</v>
          </cell>
        </row>
        <row r="2750">
          <cell r="A2750" t="str">
            <v>MY-LYHigh303-GR-S</v>
          </cell>
          <cell r="B2750" t="str">
            <v>MY-LYHigh303</v>
          </cell>
        </row>
        <row r="2751">
          <cell r="A2751" t="str">
            <v>MY-LYHigh303-GR-XL</v>
          </cell>
          <cell r="B2751" t="str">
            <v>MY-LYHigh303</v>
          </cell>
        </row>
        <row r="2752">
          <cell r="A2752" t="str">
            <v>MY-LYHigh303-K0-L</v>
          </cell>
          <cell r="B2752" t="str">
            <v>MY-LYHigh303</v>
          </cell>
        </row>
        <row r="2753">
          <cell r="A2753" t="str">
            <v>MY-LYHigh303-K0-M</v>
          </cell>
          <cell r="B2753" t="str">
            <v>MY-LYHigh303</v>
          </cell>
        </row>
        <row r="2754">
          <cell r="A2754" t="str">
            <v>MY-LYHigh303-K0-S1</v>
          </cell>
          <cell r="B2754" t="str">
            <v>MY-LYHigh303</v>
          </cell>
        </row>
        <row r="2755">
          <cell r="A2755" t="str">
            <v>MY-LYHigh303-K0-XL</v>
          </cell>
          <cell r="B2755" t="str">
            <v>MY-LYHigh303</v>
          </cell>
        </row>
        <row r="2756">
          <cell r="A2756" t="str">
            <v>MY-LYHigh303-KQ-L</v>
          </cell>
          <cell r="B2756" t="str">
            <v>MY-LYHigh303</v>
          </cell>
        </row>
        <row r="2757">
          <cell r="A2757" t="str">
            <v>MY-LYHigh303-KQ-M</v>
          </cell>
          <cell r="B2757" t="str">
            <v>MY-LYHigh303</v>
          </cell>
        </row>
        <row r="2758">
          <cell r="A2758" t="str">
            <v>MY-LYHigh303-KQ-S</v>
          </cell>
          <cell r="B2758" t="str">
            <v>MY-LYHigh303</v>
          </cell>
        </row>
        <row r="2759">
          <cell r="A2759" t="str">
            <v>MY-LYHigh303-KQ-XL</v>
          </cell>
          <cell r="B2759" t="str">
            <v>MY-LYHigh303</v>
          </cell>
        </row>
        <row r="2760">
          <cell r="A2760" t="str">
            <v>MY-LYHigh303-LB-L</v>
          </cell>
          <cell r="B2760" t="str">
            <v>MY-LYHigh303</v>
          </cell>
        </row>
        <row r="2761">
          <cell r="A2761" t="str">
            <v>MY-LYHigh303-LB-M</v>
          </cell>
          <cell r="B2761" t="str">
            <v>MY-LYHigh303</v>
          </cell>
        </row>
        <row r="2762">
          <cell r="A2762" t="str">
            <v>MY-LYHigh303-LB-S</v>
          </cell>
          <cell r="B2762" t="str">
            <v>MY-LYHigh303</v>
          </cell>
        </row>
        <row r="2763">
          <cell r="A2763" t="str">
            <v>MY-LYHigh303-LB-XL</v>
          </cell>
          <cell r="B2763" t="str">
            <v>MY-LYHigh303</v>
          </cell>
        </row>
        <row r="2764">
          <cell r="A2764" t="str">
            <v>MY-LYHigh303-OR-L</v>
          </cell>
          <cell r="B2764" t="str">
            <v>MY-LYHigh303</v>
          </cell>
        </row>
        <row r="2765">
          <cell r="A2765" t="str">
            <v>MY-LYHigh303-OR-M</v>
          </cell>
          <cell r="B2765" t="str">
            <v>MY-LYHigh303</v>
          </cell>
        </row>
        <row r="2766">
          <cell r="A2766" t="str">
            <v>MY-LYHigh303-OR-S</v>
          </cell>
          <cell r="B2766" t="str">
            <v>MY-LYHigh303</v>
          </cell>
        </row>
        <row r="2767">
          <cell r="A2767" t="str">
            <v>MY-LYHigh303-OR-XL</v>
          </cell>
          <cell r="B2767" t="str">
            <v>MY-LYHigh303</v>
          </cell>
        </row>
        <row r="2768">
          <cell r="A2768" t="str">
            <v>MY-LYHigh303-W0-L</v>
          </cell>
          <cell r="B2768" t="str">
            <v>MY-LYHigh303</v>
          </cell>
        </row>
        <row r="2769">
          <cell r="A2769" t="str">
            <v>MY-LYHigh303-W0-M</v>
          </cell>
          <cell r="B2769" t="str">
            <v>MY-LYHigh303</v>
          </cell>
        </row>
        <row r="2770">
          <cell r="A2770" t="str">
            <v>MY-LYHigh303-W0-S</v>
          </cell>
          <cell r="B2770" t="str">
            <v>MY-LYHigh303</v>
          </cell>
        </row>
        <row r="2771">
          <cell r="A2771" t="str">
            <v>MY-LYHigh303-W0-XL</v>
          </cell>
          <cell r="B2771" t="str">
            <v>MY-LYHigh303</v>
          </cell>
        </row>
        <row r="2772">
          <cell r="A2772" t="str">
            <v>MY-LYHigh303-WR-L</v>
          </cell>
          <cell r="B2772" t="str">
            <v>MY-LYHigh303</v>
          </cell>
        </row>
        <row r="2773">
          <cell r="A2773" t="str">
            <v>MY-LYHigh303-WR-M</v>
          </cell>
          <cell r="B2773" t="str">
            <v>MY-LYHigh303</v>
          </cell>
        </row>
        <row r="2774">
          <cell r="A2774" t="str">
            <v>MY-LYHigh303-WR-S</v>
          </cell>
          <cell r="B2774" t="str">
            <v>MY-LYHigh303</v>
          </cell>
        </row>
        <row r="2775">
          <cell r="A2775" t="str">
            <v>MY-LYHigh303-WR-XL</v>
          </cell>
          <cell r="B2775" t="str">
            <v>MY-LYHigh303</v>
          </cell>
        </row>
        <row r="2776">
          <cell r="A2776" t="str">
            <v>MY-LYPoint021-DG-L</v>
          </cell>
          <cell r="B2776" t="str">
            <v>MY-LYPoint021</v>
          </cell>
        </row>
        <row r="2777">
          <cell r="A2777" t="str">
            <v>MY-LYPoint021-DG-M</v>
          </cell>
          <cell r="B2777" t="str">
            <v>MY-LYPoint021</v>
          </cell>
        </row>
        <row r="2778">
          <cell r="A2778" t="str">
            <v>MY-LYPoint021-DG-S</v>
          </cell>
          <cell r="B2778" t="str">
            <v>MY-LYPoint021</v>
          </cell>
        </row>
        <row r="2779">
          <cell r="A2779" t="str">
            <v>MY-LYPoint021-DG-XL</v>
          </cell>
          <cell r="B2779" t="str">
            <v>MY-LYPoint021</v>
          </cell>
        </row>
        <row r="2780">
          <cell r="A2780" t="str">
            <v>MY-LYPoint021-GR-L</v>
          </cell>
          <cell r="B2780" t="str">
            <v>MY-LYPoint021</v>
          </cell>
        </row>
        <row r="2781">
          <cell r="A2781" t="str">
            <v>MY-LYPoint021-GR-M</v>
          </cell>
          <cell r="B2781" t="str">
            <v>MY-LYPoint021</v>
          </cell>
        </row>
        <row r="2782">
          <cell r="A2782" t="str">
            <v>MY-LYPoint021-GR-S</v>
          </cell>
          <cell r="B2782" t="str">
            <v>MY-LYPoint021</v>
          </cell>
        </row>
        <row r="2783">
          <cell r="A2783" t="str">
            <v>MY-LYPoint021-GR-XL</v>
          </cell>
          <cell r="B2783" t="str">
            <v>MY-LYPoint021</v>
          </cell>
        </row>
        <row r="2784">
          <cell r="A2784" t="str">
            <v>MY-LYPoint021-K0-L</v>
          </cell>
          <cell r="B2784" t="str">
            <v>MY-LYPoint021</v>
          </cell>
        </row>
        <row r="2785">
          <cell r="A2785" t="str">
            <v>MY-LYPoint021-K0-M</v>
          </cell>
          <cell r="B2785" t="str">
            <v>MY-LYPoint021</v>
          </cell>
        </row>
        <row r="2786">
          <cell r="A2786" t="str">
            <v>MY-LYPoint021-K0-S1</v>
          </cell>
          <cell r="B2786" t="str">
            <v>MY-LYPoint021</v>
          </cell>
        </row>
        <row r="2787">
          <cell r="A2787" t="str">
            <v>MY-LYPoint021-K0-XL</v>
          </cell>
          <cell r="B2787" t="str">
            <v>MY-LYPoint021</v>
          </cell>
        </row>
        <row r="2788">
          <cell r="A2788" t="str">
            <v>MY-LYPoint021-KQ-L</v>
          </cell>
          <cell r="B2788" t="str">
            <v>MY-LYPoint021</v>
          </cell>
        </row>
        <row r="2789">
          <cell r="A2789" t="str">
            <v>MY-LYPoint021-KQ-M</v>
          </cell>
          <cell r="B2789" t="str">
            <v>MY-LYPoint021</v>
          </cell>
        </row>
        <row r="2790">
          <cell r="A2790" t="str">
            <v>MY-LYPoint021-KQ-S</v>
          </cell>
          <cell r="B2790" t="str">
            <v>MY-LYPoint021</v>
          </cell>
        </row>
        <row r="2791">
          <cell r="A2791" t="str">
            <v>MY-LYPoint021-KQ-XL</v>
          </cell>
          <cell r="B2791" t="str">
            <v>MY-LYPoint021</v>
          </cell>
        </row>
        <row r="2792">
          <cell r="A2792" t="str">
            <v>MY-LYPoint021-LB-L</v>
          </cell>
          <cell r="B2792" t="str">
            <v>MY-LYPoint021</v>
          </cell>
        </row>
        <row r="2793">
          <cell r="A2793" t="str">
            <v>MY-LYPoint021-LB-M</v>
          </cell>
          <cell r="B2793" t="str">
            <v>MY-LYPoint021</v>
          </cell>
        </row>
        <row r="2794">
          <cell r="A2794" t="str">
            <v>MY-LYPoint021-LB-S</v>
          </cell>
          <cell r="B2794" t="str">
            <v>MY-LYPoint021</v>
          </cell>
        </row>
        <row r="2795">
          <cell r="A2795" t="str">
            <v>MY-LYPoint021-LB-XL</v>
          </cell>
          <cell r="B2795" t="str">
            <v>MY-LYPoint021</v>
          </cell>
        </row>
        <row r="2796">
          <cell r="A2796" t="str">
            <v>MY-LYPoint021-OR-L</v>
          </cell>
          <cell r="B2796" t="str">
            <v>MY-LYPoint021</v>
          </cell>
        </row>
        <row r="2797">
          <cell r="A2797" t="str">
            <v>MY-LYPoint021-OR-M</v>
          </cell>
          <cell r="B2797" t="str">
            <v>MY-LYPoint021</v>
          </cell>
        </row>
        <row r="2798">
          <cell r="A2798" t="str">
            <v>MY-LYPoint021-OR-S</v>
          </cell>
          <cell r="B2798" t="str">
            <v>MY-LYPoint021</v>
          </cell>
        </row>
        <row r="2799">
          <cell r="A2799" t="str">
            <v>MY-LYPoint021-OR-XL</v>
          </cell>
          <cell r="B2799" t="str">
            <v>MY-LYPoint021</v>
          </cell>
        </row>
        <row r="2800">
          <cell r="A2800" t="str">
            <v>MY-LYPoint021-W0-L</v>
          </cell>
          <cell r="B2800" t="str">
            <v>MY-LYPoint021</v>
          </cell>
        </row>
        <row r="2801">
          <cell r="A2801" t="str">
            <v>MY-LYPoint021-W0-M</v>
          </cell>
          <cell r="B2801" t="str">
            <v>MY-LYPoint021</v>
          </cell>
        </row>
        <row r="2802">
          <cell r="A2802" t="str">
            <v>MY-LYPoint021-W0-S</v>
          </cell>
          <cell r="B2802" t="str">
            <v>MY-LYPoint021</v>
          </cell>
        </row>
        <row r="2803">
          <cell r="A2803" t="str">
            <v>MY-LYPoint021-W0-XL</v>
          </cell>
          <cell r="B2803" t="str">
            <v>MY-LYPoint021</v>
          </cell>
        </row>
        <row r="2804">
          <cell r="A2804" t="str">
            <v>MY-LYPoint021-WR-L</v>
          </cell>
          <cell r="B2804" t="str">
            <v>MY-LYPoint021</v>
          </cell>
        </row>
        <row r="2805">
          <cell r="A2805" t="str">
            <v>MY-LYPoint021-WR-M</v>
          </cell>
          <cell r="B2805" t="str">
            <v>MY-LYPoint021</v>
          </cell>
        </row>
        <row r="2806">
          <cell r="A2806" t="str">
            <v>MY-LYPoint021-WR-S</v>
          </cell>
          <cell r="B2806" t="str">
            <v>MY-LYPoint021</v>
          </cell>
        </row>
        <row r="2807">
          <cell r="A2807" t="str">
            <v>MY-LYPoint021-WR-XL</v>
          </cell>
          <cell r="B2807" t="str">
            <v>MY-LYPoint021</v>
          </cell>
        </row>
        <row r="2808">
          <cell r="A2808" t="str">
            <v>MY-LYRound020-DG-L</v>
          </cell>
          <cell r="B2808" t="str">
            <v>MY-LYRound020</v>
          </cell>
        </row>
        <row r="2809">
          <cell r="A2809" t="str">
            <v>MY-LYRound020-DG-M</v>
          </cell>
          <cell r="B2809" t="str">
            <v>MY-LYRound020</v>
          </cell>
        </row>
        <row r="2810">
          <cell r="A2810" t="str">
            <v>MY-LYRound020-DG-S</v>
          </cell>
          <cell r="B2810" t="str">
            <v>MY-LYRound020</v>
          </cell>
        </row>
        <row r="2811">
          <cell r="A2811" t="str">
            <v>MY-LYRound020-DG-XL</v>
          </cell>
          <cell r="B2811" t="str">
            <v>MY-LYRound020</v>
          </cell>
        </row>
        <row r="2812">
          <cell r="A2812" t="str">
            <v>MY-LYRound020-GR-L</v>
          </cell>
          <cell r="B2812" t="str">
            <v>MY-LYRound020</v>
          </cell>
        </row>
        <row r="2813">
          <cell r="A2813" t="str">
            <v>MY-LYRound020-GR-M</v>
          </cell>
          <cell r="B2813" t="str">
            <v>MY-LYRound020</v>
          </cell>
        </row>
        <row r="2814">
          <cell r="A2814" t="str">
            <v>MY-LYRound020-GR-S</v>
          </cell>
          <cell r="B2814" t="str">
            <v>MY-LYRound020</v>
          </cell>
        </row>
        <row r="2815">
          <cell r="A2815" t="str">
            <v>MY-LYRound020-GR-XL</v>
          </cell>
          <cell r="B2815" t="str">
            <v>MY-LYRound020</v>
          </cell>
        </row>
        <row r="2816">
          <cell r="A2816" t="str">
            <v>MY-LYRound020-K0-L</v>
          </cell>
          <cell r="B2816" t="str">
            <v>MY-LYRound020</v>
          </cell>
        </row>
        <row r="2817">
          <cell r="A2817" t="str">
            <v>MY-LYRound020-K0-M</v>
          </cell>
          <cell r="B2817" t="str">
            <v>MY-LYRound020</v>
          </cell>
        </row>
        <row r="2818">
          <cell r="A2818" t="str">
            <v>MY-LYRound020-K0-S</v>
          </cell>
          <cell r="B2818" t="str">
            <v>MY-LYRound020</v>
          </cell>
        </row>
        <row r="2819">
          <cell r="A2819" t="str">
            <v>MY-LYRound020-K0-XL</v>
          </cell>
          <cell r="B2819" t="str">
            <v>MY-LYRound020</v>
          </cell>
        </row>
        <row r="2820">
          <cell r="A2820" t="str">
            <v>MY-LYRound020-KQ-L</v>
          </cell>
          <cell r="B2820" t="str">
            <v>MY-LYRound020</v>
          </cell>
        </row>
        <row r="2821">
          <cell r="A2821" t="str">
            <v>MY-LYRound020-KQ-M</v>
          </cell>
          <cell r="B2821" t="str">
            <v>MY-LYRound020</v>
          </cell>
        </row>
        <row r="2822">
          <cell r="A2822" t="str">
            <v>MY-LYRound020-KQ-S</v>
          </cell>
          <cell r="B2822" t="str">
            <v>MY-LYRound020</v>
          </cell>
        </row>
        <row r="2823">
          <cell r="A2823" t="str">
            <v>MY-LYRound020-KQ-XL</v>
          </cell>
          <cell r="B2823" t="str">
            <v>MY-LYRound020</v>
          </cell>
        </row>
        <row r="2824">
          <cell r="A2824" t="str">
            <v>MY-LYRound020-LB-L</v>
          </cell>
          <cell r="B2824" t="str">
            <v>MY-LYRound020</v>
          </cell>
        </row>
        <row r="2825">
          <cell r="A2825" t="str">
            <v>MY-LYRound020-LB-M</v>
          </cell>
          <cell r="B2825" t="str">
            <v>MY-LYRound020</v>
          </cell>
        </row>
        <row r="2826">
          <cell r="A2826" t="str">
            <v>MY-LYRound020-LB-S</v>
          </cell>
          <cell r="B2826" t="str">
            <v>MY-LYRound020</v>
          </cell>
        </row>
        <row r="2827">
          <cell r="A2827" t="str">
            <v>MY-LYRound020-LB-XL</v>
          </cell>
          <cell r="B2827" t="str">
            <v>MY-LYRound020</v>
          </cell>
        </row>
        <row r="2828">
          <cell r="A2828" t="str">
            <v>MY-LYRound020-OR-L</v>
          </cell>
          <cell r="B2828" t="str">
            <v>MY-LYRound020</v>
          </cell>
        </row>
        <row r="2829">
          <cell r="A2829" t="str">
            <v>MY-LYRound020-OR-M</v>
          </cell>
          <cell r="B2829" t="str">
            <v>MY-LYRound020</v>
          </cell>
        </row>
        <row r="2830">
          <cell r="A2830" t="str">
            <v>MY-LYRound020-OR-S</v>
          </cell>
          <cell r="B2830" t="str">
            <v>MY-LYRound020</v>
          </cell>
        </row>
        <row r="2831">
          <cell r="A2831" t="str">
            <v>MY-LYRound020-OR-XL</v>
          </cell>
          <cell r="B2831" t="str">
            <v>MY-LYRound020</v>
          </cell>
        </row>
        <row r="2832">
          <cell r="A2832" t="str">
            <v>MY-LYRound020-W0-L</v>
          </cell>
          <cell r="B2832" t="str">
            <v>MY-LYRound020</v>
          </cell>
        </row>
        <row r="2833">
          <cell r="A2833" t="str">
            <v>MY-LYRound020-W0-M</v>
          </cell>
          <cell r="B2833" t="str">
            <v>MY-LYRound020</v>
          </cell>
        </row>
        <row r="2834">
          <cell r="A2834" t="str">
            <v>MY-LYRound020-W0-S</v>
          </cell>
          <cell r="B2834" t="str">
            <v>MY-LYRound020</v>
          </cell>
        </row>
        <row r="2835">
          <cell r="A2835" t="str">
            <v>MY-LYRound020-W0-XL</v>
          </cell>
          <cell r="B2835" t="str">
            <v>MY-LYRound020</v>
          </cell>
        </row>
        <row r="2836">
          <cell r="A2836" t="str">
            <v>MY-LYRound020-WR-L</v>
          </cell>
          <cell r="B2836" t="str">
            <v>MY-LYRound020</v>
          </cell>
        </row>
        <row r="2837">
          <cell r="A2837" t="str">
            <v>MY-LYRound020-WR-M</v>
          </cell>
          <cell r="B2837" t="str">
            <v>MY-LYRound020</v>
          </cell>
        </row>
        <row r="2838">
          <cell r="A2838" t="str">
            <v>MY-LYRound020-WR-S</v>
          </cell>
          <cell r="B2838" t="str">
            <v>MY-LYRound020</v>
          </cell>
        </row>
        <row r="2839">
          <cell r="A2839" t="str">
            <v>MY-LYRound020-WR-XL</v>
          </cell>
          <cell r="B2839" t="str">
            <v>MY-LYRound020</v>
          </cell>
        </row>
        <row r="2840">
          <cell r="A2840" t="str">
            <v>MY-SB011-BK-L</v>
          </cell>
          <cell r="B2840" t="str">
            <v>MY-SB011</v>
          </cell>
        </row>
        <row r="2841">
          <cell r="A2841" t="str">
            <v>MY-SB011-BK-M</v>
          </cell>
          <cell r="B2841" t="str">
            <v>MY-SB011</v>
          </cell>
        </row>
        <row r="2842">
          <cell r="A2842" t="str">
            <v>MY-SB011-BK-S</v>
          </cell>
          <cell r="B2842" t="str">
            <v>MY-SB011</v>
          </cell>
        </row>
        <row r="2843">
          <cell r="A2843" t="str">
            <v>MY-SB011-BK-XL</v>
          </cell>
          <cell r="B2843" t="str">
            <v>MY-SB011</v>
          </cell>
        </row>
        <row r="2844">
          <cell r="A2844" t="str">
            <v>MY-SB011-BL-L</v>
          </cell>
          <cell r="B2844" t="str">
            <v>MY-SB011</v>
          </cell>
        </row>
        <row r="2845">
          <cell r="A2845" t="str">
            <v>MY-SB011-BL-M</v>
          </cell>
          <cell r="B2845" t="str">
            <v>MY-SB011</v>
          </cell>
        </row>
        <row r="2846">
          <cell r="A2846" t="str">
            <v>MY-SB011-BL-S</v>
          </cell>
          <cell r="B2846" t="str">
            <v>MY-SB011</v>
          </cell>
        </row>
        <row r="2847">
          <cell r="A2847" t="str">
            <v>MY-SB011-BL-XL</v>
          </cell>
          <cell r="B2847" t="str">
            <v>MY-SB011</v>
          </cell>
        </row>
        <row r="2848">
          <cell r="A2848" t="str">
            <v>MY-SB011-CF-L</v>
          </cell>
          <cell r="B2848" t="str">
            <v>MY-SB011</v>
          </cell>
        </row>
        <row r="2849">
          <cell r="A2849" t="str">
            <v>MY-SB011-CF-M</v>
          </cell>
          <cell r="B2849" t="str">
            <v>MY-SB011</v>
          </cell>
        </row>
        <row r="2850">
          <cell r="A2850" t="str">
            <v>MY-SB011-CF-S</v>
          </cell>
          <cell r="B2850" t="str">
            <v>MY-SB011</v>
          </cell>
        </row>
        <row r="2851">
          <cell r="A2851" t="str">
            <v>MY-SB011-CF-XL</v>
          </cell>
          <cell r="B2851" t="str">
            <v>MY-SB011</v>
          </cell>
        </row>
        <row r="2852">
          <cell r="A2852" t="str">
            <v>MY-SB011-DG-L</v>
          </cell>
          <cell r="B2852" t="str">
            <v>MY-SB011</v>
          </cell>
        </row>
        <row r="2853">
          <cell r="A2853" t="str">
            <v>MY-SB011-DG-M</v>
          </cell>
          <cell r="B2853" t="str">
            <v>MY-SB011</v>
          </cell>
        </row>
        <row r="2854">
          <cell r="A2854" t="str">
            <v>MY-SB011-DG-S</v>
          </cell>
          <cell r="B2854" t="str">
            <v>MY-SB011</v>
          </cell>
        </row>
        <row r="2855">
          <cell r="A2855" t="str">
            <v>MY-SB011-DG-XL</v>
          </cell>
          <cell r="B2855" t="str">
            <v>MY-SB011</v>
          </cell>
        </row>
        <row r="2856">
          <cell r="A2856" t="str">
            <v>MY-SB011-LG-L</v>
          </cell>
          <cell r="B2856" t="str">
            <v>MY-SB011</v>
          </cell>
        </row>
        <row r="2857">
          <cell r="A2857" t="str">
            <v>MY-SB011-LG-M</v>
          </cell>
          <cell r="B2857" t="str">
            <v>MY-SB011</v>
          </cell>
        </row>
        <row r="2858">
          <cell r="A2858" t="str">
            <v>MY-SB011-LG-S</v>
          </cell>
          <cell r="B2858" t="str">
            <v>MY-SB011</v>
          </cell>
        </row>
        <row r="2859">
          <cell r="A2859" t="str">
            <v>MY-SB011-LG-XL</v>
          </cell>
          <cell r="B2859" t="str">
            <v>MY-SB011</v>
          </cell>
        </row>
        <row r="2860">
          <cell r="A2860" t="str">
            <v>MY-SB011-NY-L</v>
          </cell>
          <cell r="B2860" t="str">
            <v>MY-SB011</v>
          </cell>
        </row>
        <row r="2861">
          <cell r="A2861" t="str">
            <v>MY-SB011-NY-M</v>
          </cell>
          <cell r="B2861" t="str">
            <v>MY-SB011</v>
          </cell>
        </row>
        <row r="2862">
          <cell r="A2862" t="str">
            <v>MY-SB011-NY-S</v>
          </cell>
          <cell r="B2862" t="str">
            <v>MY-SB011</v>
          </cell>
        </row>
        <row r="2863">
          <cell r="A2863" t="str">
            <v>MY-SB011-NY-XL</v>
          </cell>
          <cell r="B2863" t="str">
            <v>MY-SB011</v>
          </cell>
        </row>
        <row r="2864">
          <cell r="A2864" t="str">
            <v>MY-SB011-PP-L</v>
          </cell>
          <cell r="B2864" t="str">
            <v>MY-SB011</v>
          </cell>
        </row>
        <row r="2865">
          <cell r="A2865" t="str">
            <v>MY-SB011-PP-M</v>
          </cell>
          <cell r="B2865" t="str">
            <v>MY-SB011</v>
          </cell>
        </row>
        <row r="2866">
          <cell r="A2866" t="str">
            <v>MY-SB011-PP-S</v>
          </cell>
          <cell r="B2866" t="str">
            <v>MY-SB011</v>
          </cell>
        </row>
        <row r="2867">
          <cell r="A2867" t="str">
            <v>MY-SB011-PP-XL</v>
          </cell>
          <cell r="B2867" t="str">
            <v>MY-SB011</v>
          </cell>
        </row>
        <row r="2868">
          <cell r="A2868" t="str">
            <v>MY-SB011-RD-L</v>
          </cell>
          <cell r="B2868" t="str">
            <v>MY-SB011</v>
          </cell>
        </row>
        <row r="2869">
          <cell r="A2869" t="str">
            <v>MY-SB011-RD-M</v>
          </cell>
          <cell r="B2869" t="str">
            <v>MY-SB011</v>
          </cell>
        </row>
        <row r="2870">
          <cell r="A2870" t="str">
            <v>MY-SB011-RD-S</v>
          </cell>
          <cell r="B2870" t="str">
            <v>MY-SB011</v>
          </cell>
        </row>
        <row r="2871">
          <cell r="A2871" t="str">
            <v>MY-SB011-RD-XL</v>
          </cell>
          <cell r="B2871" t="str">
            <v>MY-SB011</v>
          </cell>
        </row>
        <row r="2872">
          <cell r="A2872" t="str">
            <v>MY-SB011-WT-L</v>
          </cell>
          <cell r="B2872" t="str">
            <v>MY-SB011</v>
          </cell>
        </row>
        <row r="2873">
          <cell r="A2873" t="str">
            <v>MY-SB011-WT-M</v>
          </cell>
          <cell r="B2873" t="str">
            <v>MY-SB011</v>
          </cell>
        </row>
        <row r="2874">
          <cell r="A2874" t="str">
            <v>MY-SB011-WT-S</v>
          </cell>
          <cell r="B2874" t="str">
            <v>MY-SB011</v>
          </cell>
        </row>
        <row r="2875">
          <cell r="A2875" t="str">
            <v>MY-SB011-WT-XL</v>
          </cell>
          <cell r="B2875" t="str">
            <v>MY-SB011</v>
          </cell>
        </row>
        <row r="2876">
          <cell r="A2876" t="str">
            <v>MY-SB013-AG-L</v>
          </cell>
          <cell r="B2876" t="str">
            <v>MY-SB013</v>
          </cell>
        </row>
        <row r="2877">
          <cell r="A2877" t="str">
            <v>MY-SB013-AG-M</v>
          </cell>
          <cell r="B2877" t="str">
            <v>MY-SB013</v>
          </cell>
        </row>
        <row r="2878">
          <cell r="A2878" t="str">
            <v>MY-SB013-AG-S</v>
          </cell>
          <cell r="B2878" t="str">
            <v>MY-SB013</v>
          </cell>
        </row>
        <row r="2879">
          <cell r="A2879" t="str">
            <v>MY-SB013-AG-XL</v>
          </cell>
          <cell r="B2879" t="str">
            <v>MY-SB013</v>
          </cell>
        </row>
        <row r="2880">
          <cell r="A2880" t="str">
            <v>MY-SB013-AG-XS</v>
          </cell>
          <cell r="B2880" t="str">
            <v>MY-SB013</v>
          </cell>
        </row>
        <row r="2881">
          <cell r="A2881" t="str">
            <v>MY-SB013-BO-L</v>
          </cell>
          <cell r="B2881" t="str">
            <v>MY-SB013</v>
          </cell>
        </row>
        <row r="2882">
          <cell r="A2882" t="str">
            <v>MY-SB013-BO-M</v>
          </cell>
          <cell r="B2882" t="str">
            <v>MY-SB013</v>
          </cell>
        </row>
        <row r="2883">
          <cell r="A2883" t="str">
            <v>MY-SB013-BO-S</v>
          </cell>
          <cell r="B2883" t="str">
            <v>MY-SB013</v>
          </cell>
        </row>
        <row r="2884">
          <cell r="A2884" t="str">
            <v>MY-SB013-BO-XL</v>
          </cell>
          <cell r="B2884" t="str">
            <v>MY-SB013</v>
          </cell>
        </row>
        <row r="2885">
          <cell r="A2885" t="str">
            <v>MY-SB013-BO-XS</v>
          </cell>
          <cell r="B2885" t="str">
            <v>MY-SB013</v>
          </cell>
        </row>
        <row r="2886">
          <cell r="A2886" t="str">
            <v>MY-SB013-DG-L</v>
          </cell>
          <cell r="B2886" t="str">
            <v>MY-SB013</v>
          </cell>
        </row>
        <row r="2887">
          <cell r="A2887" t="str">
            <v>MY-SB013-DG-M</v>
          </cell>
          <cell r="B2887" t="str">
            <v>MY-SB013</v>
          </cell>
        </row>
        <row r="2888">
          <cell r="A2888" t="str">
            <v>MY-SB013-DG-S</v>
          </cell>
          <cell r="B2888" t="str">
            <v>MY-SB013</v>
          </cell>
        </row>
        <row r="2889">
          <cell r="A2889" t="str">
            <v>MY-SB013-DG-XL</v>
          </cell>
          <cell r="B2889" t="str">
            <v>MY-SB013</v>
          </cell>
        </row>
        <row r="2890">
          <cell r="A2890" t="str">
            <v>MY-SB013-DG-XS</v>
          </cell>
          <cell r="B2890" t="str">
            <v>MY-SB013</v>
          </cell>
        </row>
        <row r="2891">
          <cell r="A2891" t="str">
            <v>MY-SB013-KK-L</v>
          </cell>
          <cell r="B2891" t="str">
            <v>MY-SB013</v>
          </cell>
        </row>
        <row r="2892">
          <cell r="A2892" t="str">
            <v>MY-SB013-KK-M</v>
          </cell>
          <cell r="B2892" t="str">
            <v>MY-SB013</v>
          </cell>
        </row>
        <row r="2893">
          <cell r="A2893" t="str">
            <v>MY-SB013-KK-S</v>
          </cell>
          <cell r="B2893" t="str">
            <v>MY-SB013</v>
          </cell>
        </row>
        <row r="2894">
          <cell r="A2894" t="str">
            <v>MY-SB013-KK-XL</v>
          </cell>
          <cell r="B2894" t="str">
            <v>MY-SB013</v>
          </cell>
        </row>
        <row r="2895">
          <cell r="A2895" t="str">
            <v>MY-SB013-KK-XS</v>
          </cell>
          <cell r="B2895" t="str">
            <v>MY-SB013</v>
          </cell>
        </row>
        <row r="2896">
          <cell r="A2896" t="str">
            <v>MY-SB013-LG-L</v>
          </cell>
          <cell r="B2896" t="str">
            <v>MY-SB013</v>
          </cell>
        </row>
        <row r="2897">
          <cell r="A2897" t="str">
            <v>MY-SB013-LG-M</v>
          </cell>
          <cell r="B2897" t="str">
            <v>MY-SB013</v>
          </cell>
        </row>
        <row r="2898">
          <cell r="A2898" t="str">
            <v>MY-SB013-LG-S</v>
          </cell>
          <cell r="B2898" t="str">
            <v>MY-SB013</v>
          </cell>
        </row>
        <row r="2899">
          <cell r="A2899" t="str">
            <v>MY-SB013-LG-XL</v>
          </cell>
          <cell r="B2899" t="str">
            <v>MY-SB013</v>
          </cell>
        </row>
        <row r="2900">
          <cell r="A2900" t="str">
            <v>MY-SB013-LG-XS</v>
          </cell>
          <cell r="B2900" t="str">
            <v>MY-SB013</v>
          </cell>
        </row>
        <row r="2901">
          <cell r="A2901" t="str">
            <v>MY-SB013-WR-L</v>
          </cell>
          <cell r="B2901" t="str">
            <v>MY-SB013</v>
          </cell>
        </row>
        <row r="2902">
          <cell r="A2902" t="str">
            <v>MY-SB013-WR-M</v>
          </cell>
          <cell r="B2902" t="str">
            <v>MY-SB013</v>
          </cell>
        </row>
        <row r="2903">
          <cell r="A2903" t="str">
            <v>MY-SB013-WR-S</v>
          </cell>
          <cell r="B2903" t="str">
            <v>MY-SB013</v>
          </cell>
        </row>
        <row r="2904">
          <cell r="A2904" t="str">
            <v>MY-SB013-WR-XL</v>
          </cell>
          <cell r="B2904" t="str">
            <v>MY-SB013</v>
          </cell>
        </row>
        <row r="2905">
          <cell r="A2905" t="str">
            <v>MY-SB013-WR-XS</v>
          </cell>
          <cell r="B2905" t="str">
            <v>MY-SB013</v>
          </cell>
        </row>
        <row r="2906">
          <cell r="A2906" t="str">
            <v>MY-SB015-BK-L</v>
          </cell>
          <cell r="B2906" t="str">
            <v>MY-SB015</v>
          </cell>
        </row>
        <row r="2907">
          <cell r="A2907" t="str">
            <v>MY-SB015-BK-M</v>
          </cell>
          <cell r="B2907" t="str">
            <v>MY-SB015</v>
          </cell>
        </row>
        <row r="2908">
          <cell r="A2908" t="str">
            <v>MY-SB015-BK-S</v>
          </cell>
          <cell r="B2908" t="str">
            <v>MY-SB015</v>
          </cell>
        </row>
        <row r="2909">
          <cell r="A2909" t="str">
            <v>MY-SB015-BK-XL</v>
          </cell>
          <cell r="B2909" t="str">
            <v>MY-SB015</v>
          </cell>
        </row>
        <row r="2910">
          <cell r="A2910" t="str">
            <v>MY-SB015-BL-L</v>
          </cell>
          <cell r="B2910" t="str">
            <v>MY-SB015</v>
          </cell>
        </row>
        <row r="2911">
          <cell r="A2911" t="str">
            <v>MY-SB015-BL-M</v>
          </cell>
          <cell r="B2911" t="str">
            <v>MY-SB015</v>
          </cell>
        </row>
        <row r="2912">
          <cell r="A2912" t="str">
            <v>MY-SB015-BL-S</v>
          </cell>
          <cell r="B2912" t="str">
            <v>MY-SB015</v>
          </cell>
        </row>
        <row r="2913">
          <cell r="A2913" t="str">
            <v>MY-SB015-BL-XL</v>
          </cell>
          <cell r="B2913" t="str">
            <v>MY-SB015</v>
          </cell>
        </row>
        <row r="2914">
          <cell r="A2914" t="str">
            <v>MY-SB015-DG-L</v>
          </cell>
          <cell r="B2914" t="str">
            <v>MY-SB015</v>
          </cell>
        </row>
        <row r="2915">
          <cell r="A2915" t="str">
            <v>MY-SB015-DG-M</v>
          </cell>
          <cell r="B2915" t="str">
            <v>MY-SB015</v>
          </cell>
        </row>
        <row r="2916">
          <cell r="A2916" t="str">
            <v>MY-SB015-DG-S</v>
          </cell>
          <cell r="B2916" t="str">
            <v>MY-SB015</v>
          </cell>
        </row>
        <row r="2917">
          <cell r="A2917" t="str">
            <v>MY-SB015-DG-XL</v>
          </cell>
          <cell r="B2917" t="str">
            <v>MY-SB015</v>
          </cell>
        </row>
        <row r="2918">
          <cell r="A2918" t="str">
            <v>MY-SB015-LG-L</v>
          </cell>
          <cell r="B2918" t="str">
            <v>MY-SB015</v>
          </cell>
        </row>
        <row r="2919">
          <cell r="A2919" t="str">
            <v>MY-SB015-LG-M</v>
          </cell>
          <cell r="B2919" t="str">
            <v>MY-SB015</v>
          </cell>
        </row>
        <row r="2920">
          <cell r="A2920" t="str">
            <v>MY-SB015-LG-S</v>
          </cell>
          <cell r="B2920" t="str">
            <v>MY-SB015</v>
          </cell>
        </row>
        <row r="2921">
          <cell r="A2921" t="str">
            <v>MY-SB015-LG-XL</v>
          </cell>
          <cell r="B2921" t="str">
            <v>MY-SB015</v>
          </cell>
        </row>
        <row r="2922">
          <cell r="A2922" t="str">
            <v>MY-SB015-PP-L</v>
          </cell>
          <cell r="B2922" t="str">
            <v>MY-SB015</v>
          </cell>
        </row>
        <row r="2923">
          <cell r="A2923" t="str">
            <v>MY-SB015-PP-M</v>
          </cell>
          <cell r="B2923" t="str">
            <v>MY-SB015</v>
          </cell>
        </row>
        <row r="2924">
          <cell r="A2924" t="str">
            <v>MY-SB015-PP-S</v>
          </cell>
          <cell r="B2924" t="str">
            <v>MY-SB015</v>
          </cell>
        </row>
        <row r="2925">
          <cell r="A2925" t="str">
            <v>MY-SB015-PP-XL</v>
          </cell>
          <cell r="B2925" t="str">
            <v>MY-SB015</v>
          </cell>
        </row>
        <row r="2926">
          <cell r="A2926" t="str">
            <v>MY-SB015-WR-L</v>
          </cell>
          <cell r="B2926" t="str">
            <v>MY-SB015</v>
          </cell>
        </row>
        <row r="2927">
          <cell r="A2927" t="str">
            <v>MY-SB015-WR-M</v>
          </cell>
          <cell r="B2927" t="str">
            <v>MY-SB015</v>
          </cell>
        </row>
        <row r="2928">
          <cell r="A2928" t="str">
            <v>MY-SB015-WR-S</v>
          </cell>
          <cell r="B2928" t="str">
            <v>MY-SB015</v>
          </cell>
        </row>
        <row r="2929">
          <cell r="A2929" t="str">
            <v>MY-SB015-WR-XL</v>
          </cell>
          <cell r="B2929" t="str">
            <v>MY-SB015</v>
          </cell>
        </row>
        <row r="2930">
          <cell r="A2930" t="str">
            <v>MY-ZQ-TWA1-KG-2X</v>
          </cell>
          <cell r="B2930" t="str">
            <v>MY-ZQ-TWA1</v>
          </cell>
        </row>
        <row r="2931">
          <cell r="A2931" t="str">
            <v>MY-ZQ-TWA1-KG-3X</v>
          </cell>
          <cell r="B2931" t="str">
            <v>MY-ZQ-TWA1</v>
          </cell>
        </row>
        <row r="2932">
          <cell r="A2932" t="str">
            <v>MY-ZQ-TWA1-KG-4X</v>
          </cell>
          <cell r="B2932" t="str">
            <v>MY-ZQ-TWA1</v>
          </cell>
        </row>
        <row r="2933">
          <cell r="A2933" t="str">
            <v>MY-ZQ-TWA1-KG-5X</v>
          </cell>
          <cell r="B2933" t="str">
            <v>MY-ZQ-TWA1</v>
          </cell>
        </row>
        <row r="2934">
          <cell r="A2934" t="str">
            <v>MY-ZQ-TWA1-KG-L</v>
          </cell>
          <cell r="B2934" t="str">
            <v>MY-ZQ-TWA1</v>
          </cell>
        </row>
        <row r="2935">
          <cell r="A2935" t="str">
            <v>MY-ZQ-TWA1-KG-M</v>
          </cell>
          <cell r="B2935" t="str">
            <v>MY-ZQ-TWA1</v>
          </cell>
        </row>
        <row r="2936">
          <cell r="A2936" t="str">
            <v>MY-ZQ-TWA1-KG-S</v>
          </cell>
          <cell r="B2936" t="str">
            <v>MY-ZQ-TWA1</v>
          </cell>
        </row>
        <row r="2937">
          <cell r="A2937" t="str">
            <v>MY-ZQ-TWA1-KG-XL</v>
          </cell>
          <cell r="B2937" t="str">
            <v>MY-ZQ-TWA1</v>
          </cell>
        </row>
        <row r="2938">
          <cell r="A2938" t="str">
            <v>MZ006E0</v>
          </cell>
          <cell r="B2938" t="str">
            <v>MZ006</v>
          </cell>
        </row>
        <row r="2939">
          <cell r="A2939" t="str">
            <v>MZ006K0</v>
          </cell>
          <cell r="B2939" t="str">
            <v>MZ006</v>
          </cell>
        </row>
        <row r="2940">
          <cell r="A2940" t="str">
            <v>MZ006W0</v>
          </cell>
          <cell r="B2940" t="str">
            <v>MZ006</v>
          </cell>
        </row>
        <row r="2941">
          <cell r="A2941" t="str">
            <v>MZ006W1</v>
          </cell>
          <cell r="B2941" t="str">
            <v>MZ006</v>
          </cell>
        </row>
        <row r="2942">
          <cell r="A2942" t="str">
            <v>MZ-JY1616-CF</v>
          </cell>
          <cell r="B2942" t="str">
            <v>MZ-JY1616</v>
          </cell>
        </row>
        <row r="2943">
          <cell r="A2943" t="str">
            <v>MZ-JY1616-K0</v>
          </cell>
          <cell r="B2943" t="str">
            <v>MZ-JY1616</v>
          </cell>
        </row>
        <row r="2944">
          <cell r="A2944" t="str">
            <v>MZ-JY1616-KH</v>
          </cell>
          <cell r="B2944" t="str">
            <v>MZ-JY1616</v>
          </cell>
        </row>
        <row r="2945">
          <cell r="A2945" t="str">
            <v>MZ-JY1616-R0</v>
          </cell>
          <cell r="B2945" t="str">
            <v>MZ-JY1616</v>
          </cell>
        </row>
        <row r="2946">
          <cell r="A2946" t="str">
            <v>MZ-JY1616-ZL</v>
          </cell>
          <cell r="B2946" t="str">
            <v>MZ-JY1616</v>
          </cell>
        </row>
        <row r="2947">
          <cell r="A2947" t="str">
            <v>MZ-SV2843BD</v>
          </cell>
          <cell r="B2947" t="str">
            <v>MZ-SV2843</v>
          </cell>
        </row>
        <row r="2948">
          <cell r="A2948" t="str">
            <v>MZ-SV2843E0</v>
          </cell>
          <cell r="B2948" t="str">
            <v>MZ-SV2843</v>
          </cell>
        </row>
        <row r="2949">
          <cell r="A2949" t="str">
            <v>MZ-SV2843K0</v>
          </cell>
          <cell r="B2949" t="str">
            <v>MZ-SV2843</v>
          </cell>
        </row>
        <row r="2950">
          <cell r="A2950" t="str">
            <v>MZ-SV2843KQ</v>
          </cell>
          <cell r="B2950" t="str">
            <v>MZ-SV2843</v>
          </cell>
        </row>
        <row r="2951">
          <cell r="A2951" t="str">
            <v>MZ-SV2843N5</v>
          </cell>
          <cell r="B2951" t="str">
            <v>MZ-SV2843</v>
          </cell>
        </row>
        <row r="2952">
          <cell r="A2952" t="str">
            <v>MZ-SV2843W1</v>
          </cell>
          <cell r="B2952" t="str">
            <v>MZ-SV2843</v>
          </cell>
        </row>
        <row r="2953">
          <cell r="A2953" t="str">
            <v>MZ-SV2843ZL</v>
          </cell>
          <cell r="B2953" t="str">
            <v>MZ-SV2843</v>
          </cell>
        </row>
        <row r="2954">
          <cell r="A2954" t="str">
            <v>Pajamas-sb001-GR-L</v>
          </cell>
          <cell r="B2954" t="str">
            <v>Pajamas-sb001</v>
          </cell>
        </row>
        <row r="2955">
          <cell r="A2955" t="str">
            <v>Pajamas-sb001-GR-M</v>
          </cell>
          <cell r="B2955" t="str">
            <v>Pajamas-sb001</v>
          </cell>
        </row>
        <row r="2956">
          <cell r="A2956" t="str">
            <v>Pajamas-sb001-GR-XL</v>
          </cell>
          <cell r="B2956" t="str">
            <v>Pajamas-sb001</v>
          </cell>
        </row>
        <row r="2957">
          <cell r="A2957" t="str">
            <v>Pajamas-sb001-KK-L</v>
          </cell>
          <cell r="B2957" t="str">
            <v>Pajamas-sb001</v>
          </cell>
        </row>
        <row r="2958">
          <cell r="A2958" t="str">
            <v>Pajamas-sb001-KK-M</v>
          </cell>
          <cell r="B2958" t="str">
            <v>Pajamas-sb001</v>
          </cell>
        </row>
        <row r="2959">
          <cell r="A2959" t="str">
            <v>Pajamas-sb001-KK-XL</v>
          </cell>
          <cell r="B2959" t="str">
            <v>Pajamas-sb001</v>
          </cell>
        </row>
        <row r="2960">
          <cell r="A2960" t="str">
            <v>Pajamas-sb001-NY-L</v>
          </cell>
          <cell r="B2960" t="str">
            <v>Pajamas-sb001</v>
          </cell>
        </row>
        <row r="2961">
          <cell r="A2961" t="str">
            <v>Pajamas-sb001-NY-M</v>
          </cell>
          <cell r="B2961" t="str">
            <v>Pajamas-sb001</v>
          </cell>
        </row>
        <row r="2962">
          <cell r="A2962" t="str">
            <v>Pajamas-sb001-NY-XL</v>
          </cell>
          <cell r="B2962" t="str">
            <v>Pajamas-sb001</v>
          </cell>
        </row>
        <row r="2963">
          <cell r="A2963" t="str">
            <v>Pajamas-sb001-WT-L</v>
          </cell>
          <cell r="B2963" t="str">
            <v>Pajamas-sb001</v>
          </cell>
        </row>
        <row r="2964">
          <cell r="A2964" t="str">
            <v>Pajamas-sb001-WT-M</v>
          </cell>
          <cell r="B2964" t="str">
            <v>Pajamas-sb001</v>
          </cell>
        </row>
        <row r="2965">
          <cell r="A2965" t="str">
            <v>Pajamas-sb001-WT-XL</v>
          </cell>
          <cell r="B2965" t="str">
            <v>Pajamas-sb001</v>
          </cell>
        </row>
        <row r="2966">
          <cell r="A2966" t="str">
            <v>PJ-ZQ0976-B0</v>
          </cell>
          <cell r="B2966" t="str">
            <v>PJ-ZQ0976</v>
          </cell>
        </row>
        <row r="2967">
          <cell r="A2967" t="str">
            <v>PJ-ZQ0976-C0</v>
          </cell>
          <cell r="B2967" t="str">
            <v>PJ-ZQ0976</v>
          </cell>
        </row>
        <row r="2968">
          <cell r="A2968" t="str">
            <v>PJ-ZQ0976-E0</v>
          </cell>
          <cell r="B2968" t="str">
            <v>PJ-ZQ0976</v>
          </cell>
        </row>
        <row r="2969">
          <cell r="A2969" t="str">
            <v>PJ-ZQ0976-E0-GM</v>
          </cell>
          <cell r="B2969" t="str">
            <v>PJ-ZQ0976</v>
          </cell>
        </row>
        <row r="2970">
          <cell r="A2970" t="str">
            <v>PJ-ZQ0976-G0</v>
          </cell>
          <cell r="B2970" t="str">
            <v>PJ-ZQ0976</v>
          </cell>
        </row>
        <row r="2971">
          <cell r="A2971" t="str">
            <v>PJ-ZQ0976-K0</v>
          </cell>
          <cell r="B2971" t="str">
            <v>PJ-ZQ0976</v>
          </cell>
        </row>
        <row r="2972">
          <cell r="A2972" t="str">
            <v>PJ-ZQ0976-O0</v>
          </cell>
          <cell r="B2972" t="str">
            <v>PJ-ZQ0976</v>
          </cell>
        </row>
        <row r="2973">
          <cell r="A2973" t="str">
            <v>PJ-ZQ7050-C1</v>
          </cell>
          <cell r="B2973" t="str">
            <v>PJ-ZQ7050</v>
          </cell>
        </row>
        <row r="2974">
          <cell r="A2974" t="str">
            <v>PJ-ZQ7050-C2</v>
          </cell>
          <cell r="B2974" t="str">
            <v>PJ-ZQ7050</v>
          </cell>
        </row>
        <row r="2975">
          <cell r="A2975" t="str">
            <v>PJ-ZQ7050-C3</v>
          </cell>
          <cell r="B2975" t="str">
            <v>PJ-ZQ7050</v>
          </cell>
        </row>
        <row r="2976">
          <cell r="A2976" t="str">
            <v>PJ-ZQ7050-C4</v>
          </cell>
          <cell r="B2976" t="str">
            <v>PJ-ZQ7050</v>
          </cell>
        </row>
        <row r="2977">
          <cell r="A2977" t="str">
            <v>PJ-ZQ7050-C5</v>
          </cell>
          <cell r="B2977" t="str">
            <v>PJ-ZQ7050</v>
          </cell>
        </row>
        <row r="2978">
          <cell r="A2978" t="str">
            <v>PJ-ZQ7050-C6</v>
          </cell>
          <cell r="B2978" t="str">
            <v>PJ-ZQ7050</v>
          </cell>
        </row>
        <row r="2979">
          <cell r="A2979" t="str">
            <v>PJ-ZQ7654-E0</v>
          </cell>
          <cell r="B2979" t="str">
            <v>PJ-ZQ7654</v>
          </cell>
        </row>
        <row r="2980">
          <cell r="A2980" t="str">
            <v>PJ-ZQ7654-E0-GM</v>
          </cell>
          <cell r="B2980" t="str">
            <v>PJ-ZQ7654</v>
          </cell>
        </row>
        <row r="2981">
          <cell r="A2981" t="str">
            <v>POLO-SB014-BK-L</v>
          </cell>
          <cell r="B2981" t="str">
            <v>POLO-SB014</v>
          </cell>
        </row>
        <row r="2982">
          <cell r="A2982" t="str">
            <v>POLO-SB014-BK-M</v>
          </cell>
          <cell r="B2982" t="str">
            <v>POLO-SB014</v>
          </cell>
        </row>
        <row r="2983">
          <cell r="A2983" t="str">
            <v>POLO-SB014-BK-S</v>
          </cell>
          <cell r="B2983" t="str">
            <v>POLO-SB014</v>
          </cell>
        </row>
        <row r="2984">
          <cell r="A2984" t="str">
            <v>POLO-SB014-BK-XL</v>
          </cell>
          <cell r="B2984" t="str">
            <v>POLO-SB014</v>
          </cell>
        </row>
        <row r="2985">
          <cell r="A2985" t="str">
            <v>POLO-SB014-GN-L</v>
          </cell>
          <cell r="B2985" t="str">
            <v>POLO-SB014</v>
          </cell>
        </row>
        <row r="2986">
          <cell r="A2986" t="str">
            <v>POLO-SB014-GN-M</v>
          </cell>
          <cell r="B2986" t="str">
            <v>POLO-SB014</v>
          </cell>
        </row>
        <row r="2987">
          <cell r="A2987" t="str">
            <v>POLO-SB014-GN-S</v>
          </cell>
          <cell r="B2987" t="str">
            <v>POLO-SB014</v>
          </cell>
        </row>
        <row r="2988">
          <cell r="A2988" t="str">
            <v>POLO-SB014-GN-XL</v>
          </cell>
          <cell r="B2988" t="str">
            <v>POLO-SB014</v>
          </cell>
        </row>
        <row r="2989">
          <cell r="A2989" t="str">
            <v>POLO-SB014-GR-L</v>
          </cell>
          <cell r="B2989" t="str">
            <v>POLO-SB014</v>
          </cell>
        </row>
        <row r="2990">
          <cell r="A2990" t="str">
            <v>POLO-SB014-GR-M</v>
          </cell>
          <cell r="B2990" t="str">
            <v>POLO-SB014</v>
          </cell>
        </row>
        <row r="2991">
          <cell r="A2991" t="str">
            <v>POLO-SB014-GR-S</v>
          </cell>
          <cell r="B2991" t="str">
            <v>POLO-SB014</v>
          </cell>
        </row>
        <row r="2992">
          <cell r="A2992" t="str">
            <v>POLO-SB014-GR-XL</v>
          </cell>
          <cell r="B2992" t="str">
            <v>POLO-SB014</v>
          </cell>
        </row>
        <row r="2993">
          <cell r="A2993" t="str">
            <v>POLO-SB014-NY-L</v>
          </cell>
          <cell r="B2993" t="str">
            <v>POLO-SB014</v>
          </cell>
        </row>
        <row r="2994">
          <cell r="A2994" t="str">
            <v>POLO-SB014-NY-M</v>
          </cell>
          <cell r="B2994" t="str">
            <v>POLO-SB014</v>
          </cell>
        </row>
        <row r="2995">
          <cell r="A2995" t="str">
            <v>POLO-SB014-NY-S</v>
          </cell>
          <cell r="B2995" t="str">
            <v>POLO-SB014</v>
          </cell>
        </row>
        <row r="2996">
          <cell r="A2996" t="str">
            <v>POLO-SB014-NY-XL</v>
          </cell>
          <cell r="B2996" t="str">
            <v>POLO-SB014</v>
          </cell>
        </row>
        <row r="2997">
          <cell r="A2997" t="str">
            <v>POLO-SB014-RD-L</v>
          </cell>
          <cell r="B2997" t="str">
            <v>POLO-SB014</v>
          </cell>
        </row>
        <row r="2998">
          <cell r="A2998" t="str">
            <v>POLO-SB014-RD-M</v>
          </cell>
          <cell r="B2998" t="str">
            <v>POLO-SB014</v>
          </cell>
        </row>
        <row r="2999">
          <cell r="A2999" t="str">
            <v>POLO-SB014-RD-S</v>
          </cell>
          <cell r="B2999" t="str">
            <v>POLO-SB014</v>
          </cell>
        </row>
        <row r="3000">
          <cell r="A3000" t="str">
            <v>POLO-SB014-RD-XL</v>
          </cell>
          <cell r="B3000" t="str">
            <v>POLO-SB014</v>
          </cell>
        </row>
        <row r="3001">
          <cell r="A3001" t="str">
            <v>POLO-SB014-YL-L</v>
          </cell>
          <cell r="B3001" t="str">
            <v>POLO-SB014</v>
          </cell>
        </row>
        <row r="3002">
          <cell r="A3002" t="str">
            <v>POLO-SB014-YL-M</v>
          </cell>
          <cell r="B3002" t="str">
            <v>POLO-SB014</v>
          </cell>
        </row>
        <row r="3003">
          <cell r="A3003" t="str">
            <v>POLO-SB014-YL-S</v>
          </cell>
          <cell r="B3003" t="str">
            <v>POLO-SB014</v>
          </cell>
        </row>
        <row r="3004">
          <cell r="A3004" t="str">
            <v>POLO-SB014-YL-XL</v>
          </cell>
          <cell r="B3004" t="str">
            <v>POLO-SB014</v>
          </cell>
        </row>
        <row r="3005">
          <cell r="A3005" t="str">
            <v>SB-YL001-DWA30</v>
          </cell>
          <cell r="B3005" t="str">
            <v>SB-YL001</v>
          </cell>
        </row>
        <row r="3006">
          <cell r="A3006" t="str">
            <v>SB-YL001-DWA40</v>
          </cell>
          <cell r="B3006" t="str">
            <v>SB-YL001</v>
          </cell>
        </row>
        <row r="3007">
          <cell r="A3007" t="str">
            <v>SB-YL001-DWA50</v>
          </cell>
          <cell r="B3007" t="str">
            <v>SB-YL001</v>
          </cell>
        </row>
        <row r="3008">
          <cell r="A3008" t="str">
            <v>SB-YL001-DWA60</v>
          </cell>
          <cell r="B3008" t="str">
            <v>SB-YL001</v>
          </cell>
        </row>
        <row r="3009">
          <cell r="A3009" t="str">
            <v>SB-YL001-DWA70</v>
          </cell>
          <cell r="B3009" t="str">
            <v>SB-YL001</v>
          </cell>
        </row>
        <row r="3010">
          <cell r="A3010" t="str">
            <v>SB-YL002-KCN100BNR</v>
          </cell>
          <cell r="B3010" t="str">
            <v>SB-YL002</v>
          </cell>
        </row>
        <row r="3011">
          <cell r="A3011" t="str">
            <v>SB-YL002-KCN100S</v>
          </cell>
          <cell r="B3011" t="str">
            <v>SB-YL002</v>
          </cell>
        </row>
        <row r="3012">
          <cell r="A3012" t="str">
            <v>SB-YL002-KCN120BNR</v>
          </cell>
          <cell r="B3012" t="str">
            <v>SB-YL002</v>
          </cell>
        </row>
        <row r="3013">
          <cell r="A3013" t="str">
            <v>SB-YL002-KCN120S</v>
          </cell>
          <cell r="B3013" t="str">
            <v>SB-YL002</v>
          </cell>
        </row>
        <row r="3014">
          <cell r="A3014" t="str">
            <v>SB-YL002-KCN80BNR</v>
          </cell>
          <cell r="B3014" t="str">
            <v>SB-YL002</v>
          </cell>
        </row>
        <row r="3015">
          <cell r="A3015" t="str">
            <v>SB-YL002-KCN80S</v>
          </cell>
          <cell r="B3015" t="str">
            <v>SB-YL002</v>
          </cell>
        </row>
        <row r="3016">
          <cell r="A3016" t="str">
            <v>SB-YL003-GH60</v>
          </cell>
          <cell r="B3016" t="str">
            <v>SB-YL003</v>
          </cell>
        </row>
        <row r="3017">
          <cell r="A3017" t="str">
            <v>SB-YL003-GH70</v>
          </cell>
          <cell r="B3017" t="str">
            <v>SB-YL003</v>
          </cell>
        </row>
        <row r="3018">
          <cell r="A3018" t="str">
            <v>SB-YL003-GH80</v>
          </cell>
          <cell r="B3018" t="str">
            <v>SB-YL003</v>
          </cell>
        </row>
        <row r="3019">
          <cell r="A3019" t="str">
            <v>SB-YL004-FD10</v>
          </cell>
          <cell r="B3019" t="str">
            <v>SB-YL004</v>
          </cell>
        </row>
        <row r="3020">
          <cell r="A3020" t="str">
            <v>SB-YL004-FD20</v>
          </cell>
          <cell r="B3020" t="str">
            <v>SB-YL004</v>
          </cell>
        </row>
        <row r="3021">
          <cell r="A3021" t="str">
            <v>SB-YL004-FD30</v>
          </cell>
          <cell r="B3021" t="str">
            <v>SB-YL004</v>
          </cell>
        </row>
        <row r="3022">
          <cell r="A3022" t="str">
            <v>SB-YL004-FD40</v>
          </cell>
          <cell r="B3022" t="str">
            <v>SB-YL004</v>
          </cell>
        </row>
        <row r="3023">
          <cell r="A3023" t="str">
            <v>SB-YL004-FD50</v>
          </cell>
          <cell r="B3023" t="str">
            <v>SB-YL004</v>
          </cell>
        </row>
        <row r="3024">
          <cell r="A3024" t="str">
            <v>SB-YL004-FD60</v>
          </cell>
          <cell r="B3024" t="str">
            <v>SB-YL004</v>
          </cell>
        </row>
        <row r="3025">
          <cell r="A3025" t="str">
            <v>SB-YL005-KS30</v>
          </cell>
          <cell r="B3025" t="str">
            <v>SB-YL005</v>
          </cell>
        </row>
        <row r="3026">
          <cell r="A3026" t="str">
            <v>SB-YL005-KS40</v>
          </cell>
          <cell r="B3026" t="str">
            <v>SB-YL005</v>
          </cell>
        </row>
        <row r="3027">
          <cell r="A3027" t="str">
            <v>SB-YL005-KS50</v>
          </cell>
          <cell r="B3027" t="str">
            <v>SB-YL005</v>
          </cell>
        </row>
        <row r="3028">
          <cell r="A3028" t="str">
            <v>SB-YL005-KS60</v>
          </cell>
          <cell r="B3028" t="str">
            <v>SB-YL005</v>
          </cell>
        </row>
        <row r="3029">
          <cell r="A3029" t="str">
            <v>SB-YL005-KS70</v>
          </cell>
          <cell r="B3029" t="str">
            <v>SB-YL005</v>
          </cell>
        </row>
        <row r="3030">
          <cell r="A3030" t="str">
            <v>SB-YL005-KS80</v>
          </cell>
          <cell r="B3030" t="str">
            <v>SB-YL005</v>
          </cell>
        </row>
        <row r="3031">
          <cell r="A3031" t="str">
            <v>Scarf-00004-Blueflower-OS</v>
          </cell>
          <cell r="B3031" t="str">
            <v>Scarf-00004</v>
          </cell>
        </row>
        <row r="3032">
          <cell r="A3032" t="str">
            <v>Scarf-00004-Bluetree-OS</v>
          </cell>
          <cell r="B3032" t="str">
            <v>Scarf-00004</v>
          </cell>
        </row>
        <row r="3033">
          <cell r="A3033" t="str">
            <v>Scarf-00004-Bohemian-OS</v>
          </cell>
          <cell r="B3033" t="str">
            <v>Scarf-00004</v>
          </cell>
        </row>
        <row r="3034">
          <cell r="A3034" t="str">
            <v>Scarf-00004-Redflower-OS</v>
          </cell>
          <cell r="B3034" t="str">
            <v>Scarf-00004</v>
          </cell>
        </row>
        <row r="3035">
          <cell r="A3035" t="str">
            <v>Scarf-00004-Wavyline-OS</v>
          </cell>
          <cell r="B3035" t="str">
            <v>Scarf-00004</v>
          </cell>
        </row>
        <row r="3036">
          <cell r="A3036" t="str">
            <v>scarf-0001-Blue</v>
          </cell>
          <cell r="B3036" t="str">
            <v>scarf-0001</v>
          </cell>
        </row>
        <row r="3037">
          <cell r="A3037" t="str">
            <v>scarf-0001-Green</v>
          </cell>
          <cell r="B3037" t="str">
            <v>scarf-0001</v>
          </cell>
        </row>
        <row r="3038">
          <cell r="A3038" t="str">
            <v>scarf-0001-Peony</v>
          </cell>
          <cell r="B3038" t="str">
            <v>scarf-0001</v>
          </cell>
        </row>
        <row r="3039">
          <cell r="A3039" t="str">
            <v>scarf-0001-Plum</v>
          </cell>
          <cell r="B3039" t="str">
            <v>scarf-0001</v>
          </cell>
        </row>
        <row r="3040">
          <cell r="A3040" t="str">
            <v>scarf-0002-Horse</v>
          </cell>
          <cell r="B3040" t="str">
            <v>scarf-0002</v>
          </cell>
        </row>
        <row r="3041">
          <cell r="A3041" t="str">
            <v>scarf-0002-Khaki</v>
          </cell>
          <cell r="B3041" t="str">
            <v>scarf-0002</v>
          </cell>
        </row>
        <row r="3042">
          <cell r="A3042" t="str">
            <v>scarf-0002-Orange</v>
          </cell>
          <cell r="B3042" t="str">
            <v>scarf-0002</v>
          </cell>
        </row>
        <row r="3043">
          <cell r="A3043" t="str">
            <v>scarf-0002-Red</v>
          </cell>
          <cell r="B3043" t="str">
            <v>scarf-0002</v>
          </cell>
        </row>
        <row r="3044">
          <cell r="A3044" t="str">
            <v>scarf-0003-Flowers</v>
          </cell>
          <cell r="B3044" t="str">
            <v>scarf-0003</v>
          </cell>
        </row>
        <row r="3045">
          <cell r="A3045" t="str">
            <v>scarf-0003-Hands</v>
          </cell>
          <cell r="B3045" t="str">
            <v>scarf-0003</v>
          </cell>
        </row>
        <row r="3046">
          <cell r="A3046" t="str">
            <v>scarf-0003-Palette</v>
          </cell>
          <cell r="B3046" t="str">
            <v>scarf-0003</v>
          </cell>
        </row>
        <row r="3047">
          <cell r="A3047" t="str">
            <v>scarf-0003-Pegasus</v>
          </cell>
          <cell r="B3047" t="str">
            <v>scarf-0003</v>
          </cell>
        </row>
        <row r="3048">
          <cell r="A3048" t="str">
            <v>scarf-001-blueheart</v>
          </cell>
          <cell r="B3048" t="str">
            <v>scarf-0001</v>
          </cell>
        </row>
        <row r="3049">
          <cell r="A3049" t="str">
            <v>Scarf-SJ005-BK-OS</v>
          </cell>
          <cell r="B3049" t="str">
            <v>Scarf-SJ005</v>
          </cell>
        </row>
        <row r="3050">
          <cell r="A3050" t="str">
            <v>Scarf-SJ005-G0-OS</v>
          </cell>
          <cell r="B3050" t="str">
            <v>Scarf-SJ005</v>
          </cell>
        </row>
        <row r="3051">
          <cell r="A3051" t="str">
            <v>Scarf-SJ005-OG-OS</v>
          </cell>
          <cell r="B3051" t="str">
            <v>Scarf-SJ005</v>
          </cell>
        </row>
        <row r="3052">
          <cell r="A3052" t="str">
            <v>Scarf-SJ005-R0-OS</v>
          </cell>
          <cell r="B3052" t="str">
            <v>Scarf-SJ005</v>
          </cell>
        </row>
        <row r="3053">
          <cell r="A3053" t="str">
            <v>SCF010-A01</v>
          </cell>
          <cell r="B3053" t="str">
            <v>SCF010</v>
          </cell>
        </row>
        <row r="3054">
          <cell r="A3054" t="str">
            <v>SCF010-A02</v>
          </cell>
          <cell r="B3054" t="str">
            <v>SCF010</v>
          </cell>
        </row>
        <row r="3055">
          <cell r="A3055" t="str">
            <v>SCF010-A03</v>
          </cell>
          <cell r="B3055" t="str">
            <v>SCF010</v>
          </cell>
        </row>
        <row r="3056">
          <cell r="A3056" t="str">
            <v>SCF010-A04</v>
          </cell>
          <cell r="B3056" t="str">
            <v>SCF010</v>
          </cell>
        </row>
        <row r="3057">
          <cell r="A3057" t="str">
            <v>SCF010-A05</v>
          </cell>
          <cell r="B3057" t="str">
            <v>SCF010</v>
          </cell>
        </row>
        <row r="3058">
          <cell r="A3058" t="str">
            <v>SCF010-A06</v>
          </cell>
          <cell r="B3058" t="str">
            <v>SCF010</v>
          </cell>
        </row>
        <row r="3059">
          <cell r="A3059" t="str">
            <v>SCF010-A07</v>
          </cell>
          <cell r="B3059" t="str">
            <v>SCF010</v>
          </cell>
        </row>
        <row r="3060">
          <cell r="A3060" t="str">
            <v>SCF010-A08</v>
          </cell>
          <cell r="B3060" t="str">
            <v>SCF010</v>
          </cell>
        </row>
        <row r="3061">
          <cell r="A3061" t="str">
            <v>SCF010-A09</v>
          </cell>
          <cell r="B3061" t="str">
            <v>SCF010</v>
          </cell>
        </row>
        <row r="3062">
          <cell r="A3062" t="str">
            <v>SCF-A01-001</v>
          </cell>
          <cell r="B3062" t="str">
            <v>SCF-A01</v>
          </cell>
        </row>
        <row r="3063">
          <cell r="A3063" t="str">
            <v>SCF-A01-002</v>
          </cell>
          <cell r="B3063" t="str">
            <v>SCF-A01</v>
          </cell>
        </row>
        <row r="3064">
          <cell r="A3064" t="str">
            <v>SCF-A01-003</v>
          </cell>
          <cell r="B3064" t="str">
            <v>SCF-A01</v>
          </cell>
        </row>
        <row r="3065">
          <cell r="A3065" t="str">
            <v>SCF-A01-004</v>
          </cell>
          <cell r="B3065" t="str">
            <v>SCF-A01</v>
          </cell>
        </row>
        <row r="3066">
          <cell r="A3066" t="str">
            <v>SCF-A01-005</v>
          </cell>
          <cell r="B3066" t="str">
            <v>SCF-A01</v>
          </cell>
        </row>
        <row r="3067">
          <cell r="A3067" t="str">
            <v>SCF-A01-006</v>
          </cell>
          <cell r="B3067" t="str">
            <v>SCF-A01</v>
          </cell>
        </row>
        <row r="3068">
          <cell r="A3068" t="str">
            <v>SCF-A01-007</v>
          </cell>
          <cell r="B3068" t="str">
            <v>SCF-A01</v>
          </cell>
        </row>
        <row r="3069">
          <cell r="A3069" t="str">
            <v>SCF-A01-008</v>
          </cell>
          <cell r="B3069" t="str">
            <v>SCF-A01</v>
          </cell>
        </row>
        <row r="3070">
          <cell r="A3070" t="str">
            <v>SCF-A01-009</v>
          </cell>
          <cell r="B3070" t="str">
            <v>SCF-A01</v>
          </cell>
        </row>
        <row r="3071">
          <cell r="A3071" t="str">
            <v>SCF-A01-010</v>
          </cell>
          <cell r="B3071" t="str">
            <v>SCF-A01</v>
          </cell>
        </row>
        <row r="3072">
          <cell r="A3072" t="str">
            <v>SCF-A01-011</v>
          </cell>
          <cell r="B3072" t="str">
            <v>SCF-A01</v>
          </cell>
        </row>
        <row r="3073">
          <cell r="A3073" t="str">
            <v>SCF-A01-012</v>
          </cell>
          <cell r="B3073" t="str">
            <v>SCF-A01</v>
          </cell>
        </row>
        <row r="3074">
          <cell r="A3074" t="str">
            <v>SCF-A01-013</v>
          </cell>
          <cell r="B3074" t="str">
            <v>SCF-A01</v>
          </cell>
        </row>
        <row r="3075">
          <cell r="A3075" t="str">
            <v>SCF-B01-001</v>
          </cell>
          <cell r="B3075" t="str">
            <v>SCF-B01</v>
          </cell>
        </row>
        <row r="3076">
          <cell r="A3076" t="str">
            <v>SCF-B01-002</v>
          </cell>
          <cell r="B3076" t="str">
            <v>SCF-B01</v>
          </cell>
        </row>
        <row r="3077">
          <cell r="A3077" t="str">
            <v>SCF-B01-003</v>
          </cell>
          <cell r="B3077" t="str">
            <v>SCF-B01</v>
          </cell>
        </row>
        <row r="3078">
          <cell r="A3078" t="str">
            <v>SCF-B01-004</v>
          </cell>
          <cell r="B3078" t="str">
            <v>SCF-B01</v>
          </cell>
        </row>
        <row r="3079">
          <cell r="A3079" t="str">
            <v>SCF-B01-005</v>
          </cell>
          <cell r="B3079" t="str">
            <v>SCF-B01</v>
          </cell>
        </row>
        <row r="3080">
          <cell r="A3080" t="str">
            <v>SCF-B01-006</v>
          </cell>
          <cell r="B3080" t="str">
            <v>SCF-B01</v>
          </cell>
        </row>
        <row r="3081">
          <cell r="A3081" t="str">
            <v>SCF-B01-007</v>
          </cell>
          <cell r="B3081" t="str">
            <v>SCF-B01</v>
          </cell>
        </row>
        <row r="3082">
          <cell r="A3082" t="str">
            <v>SCF-B01-008</v>
          </cell>
          <cell r="B3082" t="str">
            <v>SCF-B01</v>
          </cell>
        </row>
        <row r="3083">
          <cell r="A3083" t="str">
            <v>SCF-B01-009</v>
          </cell>
          <cell r="B3083" t="str">
            <v>SCF-B01</v>
          </cell>
        </row>
        <row r="3084">
          <cell r="A3084" t="str">
            <v>SCF-B01-010</v>
          </cell>
          <cell r="B3084" t="str">
            <v>SCF-B01</v>
          </cell>
        </row>
        <row r="3085">
          <cell r="A3085" t="str">
            <v>SCF-B01-011</v>
          </cell>
          <cell r="B3085" t="str">
            <v>SCF-B01</v>
          </cell>
        </row>
        <row r="3086">
          <cell r="A3086" t="str">
            <v>SCF-B01-012</v>
          </cell>
          <cell r="B3086" t="str">
            <v>SCF-B01</v>
          </cell>
        </row>
        <row r="3087">
          <cell r="A3087" t="str">
            <v>SCF-B01-013</v>
          </cell>
          <cell r="B3087" t="str">
            <v>SCF-B01</v>
          </cell>
        </row>
        <row r="3088">
          <cell r="A3088" t="str">
            <v>SCF-B01-014</v>
          </cell>
          <cell r="B3088" t="str">
            <v>SCF-B01</v>
          </cell>
        </row>
        <row r="3089">
          <cell r="A3089" t="str">
            <v>SCF-B01-015</v>
          </cell>
          <cell r="B3089" t="str">
            <v>SCF-B01</v>
          </cell>
        </row>
        <row r="3090">
          <cell r="A3090" t="str">
            <v>SCF-B01-016</v>
          </cell>
          <cell r="B3090" t="str">
            <v>SCF-B01</v>
          </cell>
        </row>
        <row r="3091">
          <cell r="A3091" t="str">
            <v>SCF-B01-017</v>
          </cell>
          <cell r="B3091" t="str">
            <v>SCF-B01</v>
          </cell>
        </row>
        <row r="3092">
          <cell r="A3092" t="str">
            <v>SCF-B01-018</v>
          </cell>
          <cell r="B3092" t="str">
            <v>SCF-B01</v>
          </cell>
        </row>
        <row r="3093">
          <cell r="A3093" t="str">
            <v>SCF-B01-019</v>
          </cell>
          <cell r="B3093" t="str">
            <v>SCF-B01</v>
          </cell>
        </row>
        <row r="3094">
          <cell r="A3094" t="str">
            <v>SCF-B01-020</v>
          </cell>
          <cell r="B3094" t="str">
            <v>SCF-B01</v>
          </cell>
        </row>
        <row r="3095">
          <cell r="A3095" t="str">
            <v>SCF-B01-021</v>
          </cell>
          <cell r="B3095" t="str">
            <v>SCF-B01</v>
          </cell>
        </row>
        <row r="3096">
          <cell r="A3096" t="str">
            <v>SCF-B01-022</v>
          </cell>
          <cell r="B3096" t="str">
            <v>SCF-B01</v>
          </cell>
        </row>
        <row r="3097">
          <cell r="A3097" t="str">
            <v>SCF-C01-001</v>
          </cell>
          <cell r="B3097" t="str">
            <v>SCF-C01</v>
          </cell>
        </row>
        <row r="3098">
          <cell r="A3098" t="str">
            <v>SCF-C01-002</v>
          </cell>
          <cell r="B3098" t="str">
            <v>SCF-C01</v>
          </cell>
        </row>
        <row r="3099">
          <cell r="A3099" t="str">
            <v>SCF-C01-003</v>
          </cell>
          <cell r="B3099" t="str">
            <v>SCF-C01</v>
          </cell>
        </row>
        <row r="3100">
          <cell r="A3100" t="str">
            <v>SCF-C01-004</v>
          </cell>
          <cell r="B3100" t="str">
            <v>SCF-C01</v>
          </cell>
        </row>
        <row r="3101">
          <cell r="A3101" t="str">
            <v>SCF-C01-005</v>
          </cell>
          <cell r="B3101" t="str">
            <v>SCF-C01</v>
          </cell>
        </row>
        <row r="3102">
          <cell r="A3102" t="str">
            <v>SCF-C01-006</v>
          </cell>
          <cell r="B3102" t="str">
            <v>SCF-C01</v>
          </cell>
        </row>
        <row r="3103">
          <cell r="A3103" t="str">
            <v>SCF-C01-007</v>
          </cell>
          <cell r="B3103" t="str">
            <v>SCF-C01</v>
          </cell>
        </row>
        <row r="3104">
          <cell r="A3104" t="str">
            <v>SCF-C01-008</v>
          </cell>
          <cell r="B3104" t="str">
            <v>SCF-C01</v>
          </cell>
        </row>
        <row r="3105">
          <cell r="A3105" t="str">
            <v>SCF-C01-009</v>
          </cell>
          <cell r="B3105" t="str">
            <v>SCF-C01</v>
          </cell>
        </row>
        <row r="3106">
          <cell r="A3106" t="str">
            <v>SCF-C01-010</v>
          </cell>
          <cell r="B3106" t="str">
            <v>SCF-C01</v>
          </cell>
        </row>
        <row r="3107">
          <cell r="A3107" t="str">
            <v>SCF-C01-011</v>
          </cell>
          <cell r="B3107" t="str">
            <v>SCF-C01</v>
          </cell>
        </row>
        <row r="3108">
          <cell r="A3108" t="str">
            <v>SCF-C01-012</v>
          </cell>
          <cell r="B3108" t="str">
            <v>SCF-C01</v>
          </cell>
        </row>
        <row r="3109">
          <cell r="A3109" t="str">
            <v>SCF-C01-013</v>
          </cell>
          <cell r="B3109" t="str">
            <v>SCF-C01</v>
          </cell>
        </row>
        <row r="3110">
          <cell r="A3110" t="str">
            <v>SCF-C01-014</v>
          </cell>
          <cell r="B3110" t="str">
            <v>SCF-C01</v>
          </cell>
        </row>
        <row r="3111">
          <cell r="A3111" t="str">
            <v>SCF-C01-015</v>
          </cell>
          <cell r="B3111" t="str">
            <v>SCF-C01</v>
          </cell>
        </row>
        <row r="3112">
          <cell r="A3112" t="str">
            <v>SCF-C01-016</v>
          </cell>
          <cell r="B3112" t="str">
            <v>SCF-C01</v>
          </cell>
        </row>
        <row r="3113">
          <cell r="A3113" t="str">
            <v>SCF-C01-017</v>
          </cell>
          <cell r="B3113" t="str">
            <v>SCF-C01</v>
          </cell>
        </row>
        <row r="3114">
          <cell r="A3114" t="str">
            <v>SCF-C01-018</v>
          </cell>
          <cell r="B3114" t="str">
            <v>SCF-C01</v>
          </cell>
        </row>
        <row r="3115">
          <cell r="A3115" t="str">
            <v>SCF-C01-019</v>
          </cell>
          <cell r="B3115" t="str">
            <v>SCF-C01</v>
          </cell>
        </row>
        <row r="3116">
          <cell r="A3116" t="str">
            <v>SCF-C01-020</v>
          </cell>
          <cell r="B3116" t="str">
            <v>SCF-C01</v>
          </cell>
        </row>
        <row r="3117">
          <cell r="A3117" t="str">
            <v>SCF-D01-001</v>
          </cell>
          <cell r="B3117" t="str">
            <v>SCF-D01</v>
          </cell>
        </row>
        <row r="3118">
          <cell r="A3118" t="str">
            <v>SCF-D01-002</v>
          </cell>
          <cell r="B3118" t="str">
            <v>SCF-D01</v>
          </cell>
        </row>
        <row r="3119">
          <cell r="A3119" t="str">
            <v>SCF-D01-003</v>
          </cell>
          <cell r="B3119" t="str">
            <v>SCF-D01</v>
          </cell>
        </row>
        <row r="3120">
          <cell r="A3120" t="str">
            <v>SCF-D01-004</v>
          </cell>
          <cell r="B3120" t="str">
            <v>SCF-D01</v>
          </cell>
        </row>
        <row r="3121">
          <cell r="A3121" t="str">
            <v>SCF-D01-005</v>
          </cell>
          <cell r="B3121" t="str">
            <v>SCF-D01</v>
          </cell>
        </row>
        <row r="3122">
          <cell r="A3122" t="str">
            <v>SCF-D01-006</v>
          </cell>
          <cell r="B3122" t="str">
            <v>SCF-D01</v>
          </cell>
        </row>
        <row r="3123">
          <cell r="A3123" t="str">
            <v>SCF-D01-007</v>
          </cell>
          <cell r="B3123" t="str">
            <v>SCF-D01</v>
          </cell>
        </row>
        <row r="3124">
          <cell r="A3124" t="str">
            <v>SCF-D01-008</v>
          </cell>
          <cell r="B3124" t="str">
            <v>SCF-D01</v>
          </cell>
        </row>
        <row r="3125">
          <cell r="A3125" t="str">
            <v>SCF-D01-009</v>
          </cell>
          <cell r="B3125" t="str">
            <v>SCF-D01</v>
          </cell>
        </row>
        <row r="3126">
          <cell r="A3126" t="str">
            <v>SCF-D01-010</v>
          </cell>
          <cell r="B3126" t="str">
            <v>SCF-D01</v>
          </cell>
        </row>
        <row r="3127">
          <cell r="A3127" t="str">
            <v>SCF-D01-011</v>
          </cell>
          <cell r="B3127" t="str">
            <v>SCF-D01</v>
          </cell>
        </row>
        <row r="3128">
          <cell r="A3128" t="str">
            <v>SCF-D01-012</v>
          </cell>
          <cell r="B3128" t="str">
            <v>SCF-D01</v>
          </cell>
        </row>
        <row r="3129">
          <cell r="A3129" t="str">
            <v>SCF-D01-013</v>
          </cell>
          <cell r="B3129" t="str">
            <v>SCF-D01</v>
          </cell>
        </row>
        <row r="3130">
          <cell r="A3130" t="str">
            <v>SCF-D01-014</v>
          </cell>
          <cell r="B3130" t="str">
            <v>SCF-D01</v>
          </cell>
        </row>
        <row r="3131">
          <cell r="A3131" t="str">
            <v>SCF-D01-015</v>
          </cell>
          <cell r="B3131" t="str">
            <v>SCF-D01</v>
          </cell>
        </row>
        <row r="3132">
          <cell r="A3132" t="str">
            <v>SCF-D01-016</v>
          </cell>
          <cell r="B3132" t="str">
            <v>SCF-D01</v>
          </cell>
        </row>
        <row r="3133">
          <cell r="A3133" t="str">
            <v>SCF-D01-017</v>
          </cell>
          <cell r="B3133" t="str">
            <v>SCF-D01</v>
          </cell>
        </row>
        <row r="3134">
          <cell r="A3134" t="str">
            <v>SCF-D01-018</v>
          </cell>
          <cell r="B3134" t="str">
            <v>SCF-D01</v>
          </cell>
        </row>
        <row r="3135">
          <cell r="A3135" t="str">
            <v>SCF-F02-NC</v>
          </cell>
          <cell r="B3135" t="str">
            <v>SCF-F02</v>
          </cell>
        </row>
        <row r="3136">
          <cell r="A3136" t="str">
            <v>SCF-SJ001-B0-OS</v>
          </cell>
          <cell r="B3136" t="str">
            <v>SCF-SJ001</v>
          </cell>
        </row>
        <row r="3137">
          <cell r="A3137" t="str">
            <v>SCF-SJ001-PF-OS</v>
          </cell>
          <cell r="B3137" t="str">
            <v>SCF-SJ001</v>
          </cell>
        </row>
        <row r="3138">
          <cell r="A3138" t="str">
            <v>SCF-SJ001-PY-OS</v>
          </cell>
          <cell r="B3138" t="str">
            <v>SCF-SJ001</v>
          </cell>
        </row>
        <row r="3139">
          <cell r="A3139" t="str">
            <v>SCF-SJ002-Horse-OS</v>
          </cell>
          <cell r="B3139" t="str">
            <v>SCF-SJ002</v>
          </cell>
        </row>
        <row r="3140">
          <cell r="A3140" t="str">
            <v>SCF-SJ002-KH-OS</v>
          </cell>
          <cell r="B3140" t="str">
            <v>SCF-SJ002</v>
          </cell>
        </row>
        <row r="3141">
          <cell r="A3141" t="str">
            <v>SCF-SJ002-OG-OS</v>
          </cell>
          <cell r="B3141" t="str">
            <v>SCF-SJ002</v>
          </cell>
        </row>
        <row r="3142">
          <cell r="A3142" t="str">
            <v>SCF-SJ002-R0-OS</v>
          </cell>
          <cell r="B3142" t="str">
            <v>SCF-SJ002</v>
          </cell>
        </row>
        <row r="3143">
          <cell r="A3143" t="str">
            <v>SCF-SJ003-Flowers-OS</v>
          </cell>
          <cell r="B3143" t="str">
            <v>SCF-SJ003</v>
          </cell>
        </row>
        <row r="3144">
          <cell r="A3144" t="str">
            <v>SCF-SJ003-Hands-OS</v>
          </cell>
          <cell r="B3144" t="str">
            <v>SCF-SJ003</v>
          </cell>
        </row>
        <row r="3145">
          <cell r="A3145" t="str">
            <v>SCF-SJ003-Pegasus-OS</v>
          </cell>
          <cell r="B3145" t="str">
            <v>SCF-SJ003</v>
          </cell>
        </row>
        <row r="3146">
          <cell r="A3146" t="str">
            <v>SCF-SJ006-Blackround-OS</v>
          </cell>
          <cell r="B3146" t="str">
            <v>SCF-SJ006</v>
          </cell>
        </row>
        <row r="3147">
          <cell r="A3147" t="str">
            <v>SCF-SJ006-Navystar-OS</v>
          </cell>
          <cell r="B3147" t="str">
            <v>SCF-SJ006</v>
          </cell>
        </row>
        <row r="3148">
          <cell r="A3148" t="str">
            <v>SCF-SJ006-Puzzle-OS</v>
          </cell>
          <cell r="B3148" t="str">
            <v>SCF-SJ006</v>
          </cell>
        </row>
        <row r="3149">
          <cell r="A3149" t="str">
            <v>SCF-SJ008-BK-OS</v>
          </cell>
          <cell r="B3149" t="str">
            <v>SCF-SJ008</v>
          </cell>
        </row>
        <row r="3150">
          <cell r="A3150" t="str">
            <v>SCF-SJ008-DB-OS</v>
          </cell>
          <cell r="B3150" t="str">
            <v>SCF-SJ008</v>
          </cell>
        </row>
        <row r="3151">
          <cell r="A3151" t="str">
            <v>SCF-SJ008-GR-OS</v>
          </cell>
          <cell r="B3151" t="str">
            <v>SCF-SJ008</v>
          </cell>
        </row>
        <row r="3152">
          <cell r="A3152" t="str">
            <v>SCF-SJ008-KH-OS</v>
          </cell>
          <cell r="B3152" t="str">
            <v>SCF-SJ008</v>
          </cell>
        </row>
        <row r="3153">
          <cell r="A3153" t="str">
            <v>SHIRT-SB001-BK-2XL</v>
          </cell>
          <cell r="B3153" t="str">
            <v>SHIRT-SB001</v>
          </cell>
        </row>
        <row r="3154">
          <cell r="A3154" t="str">
            <v>SHIRT-SB001-BK-L</v>
          </cell>
          <cell r="B3154" t="str">
            <v>SHIRT-SB001</v>
          </cell>
        </row>
        <row r="3155">
          <cell r="A3155" t="str">
            <v>SHIRT-SB001-BK-M</v>
          </cell>
          <cell r="B3155" t="str">
            <v>SHIRT-SB001</v>
          </cell>
        </row>
        <row r="3156">
          <cell r="A3156" t="str">
            <v>SHIRT-SB001-BK-S</v>
          </cell>
          <cell r="B3156" t="str">
            <v>SHIRT-SB001</v>
          </cell>
        </row>
        <row r="3157">
          <cell r="A3157" t="str">
            <v>SHIRT-SB001-BK-XL</v>
          </cell>
          <cell r="B3157" t="str">
            <v>SHIRT-SB001</v>
          </cell>
        </row>
        <row r="3158">
          <cell r="A3158" t="str">
            <v>SHIRT-SB001-BL-2XL</v>
          </cell>
          <cell r="B3158" t="str">
            <v>SHIRT-SB001</v>
          </cell>
        </row>
        <row r="3159">
          <cell r="A3159" t="str">
            <v>SHIRT-SB001-BL-L</v>
          </cell>
          <cell r="B3159" t="str">
            <v>SHIRT-SB001</v>
          </cell>
        </row>
        <row r="3160">
          <cell r="A3160" t="str">
            <v>SHIRT-SB001-BL-M</v>
          </cell>
          <cell r="B3160" t="str">
            <v>SHIRT-SB001</v>
          </cell>
        </row>
        <row r="3161">
          <cell r="A3161" t="str">
            <v>SHIRT-SB001-BL-S</v>
          </cell>
          <cell r="B3161" t="str">
            <v>SHIRT-SB001</v>
          </cell>
        </row>
        <row r="3162">
          <cell r="A3162" t="str">
            <v>SHIRT-SB001-BL-XL</v>
          </cell>
          <cell r="B3162" t="str">
            <v>SHIRT-SB001</v>
          </cell>
        </row>
        <row r="3163">
          <cell r="A3163" t="str">
            <v>SHIRT-SB001-GR-2XL</v>
          </cell>
          <cell r="B3163" t="str">
            <v>SHIRT-SB001</v>
          </cell>
        </row>
        <row r="3164">
          <cell r="A3164" t="str">
            <v>SHIRT-SB001-GR-L</v>
          </cell>
          <cell r="B3164" t="str">
            <v>SHIRT-SB001</v>
          </cell>
        </row>
        <row r="3165">
          <cell r="A3165" t="str">
            <v>SHIRT-SB001-GR-M</v>
          </cell>
          <cell r="B3165" t="str">
            <v>SHIRT-SB001</v>
          </cell>
        </row>
        <row r="3166">
          <cell r="A3166" t="str">
            <v>SHIRT-SB001-GR-S</v>
          </cell>
          <cell r="B3166" t="str">
            <v>SHIRT-SB001</v>
          </cell>
        </row>
        <row r="3167">
          <cell r="A3167" t="str">
            <v>SHIRT-SB001-GR-XL</v>
          </cell>
          <cell r="B3167" t="str">
            <v>SHIRT-SB001</v>
          </cell>
        </row>
        <row r="3168">
          <cell r="A3168" t="str">
            <v>SHIRT-SB001-PP-2XL</v>
          </cell>
          <cell r="B3168" t="str">
            <v>SHIRT-SB001</v>
          </cell>
        </row>
        <row r="3169">
          <cell r="A3169" t="str">
            <v>SHIRT-SB001-PP-L</v>
          </cell>
          <cell r="B3169" t="str">
            <v>SHIRT-SB001</v>
          </cell>
        </row>
        <row r="3170">
          <cell r="A3170" t="str">
            <v>SHIRT-SB001-PP-M</v>
          </cell>
          <cell r="B3170" t="str">
            <v>SHIRT-SB001</v>
          </cell>
        </row>
        <row r="3171">
          <cell r="A3171" t="str">
            <v>SHIRT-SB001-PP-S</v>
          </cell>
          <cell r="B3171" t="str">
            <v>SHIRT-SB001</v>
          </cell>
        </row>
        <row r="3172">
          <cell r="A3172" t="str">
            <v>SHIRT-SB001-PP-XL</v>
          </cell>
          <cell r="B3172" t="str">
            <v>SHIRT-SB001</v>
          </cell>
        </row>
        <row r="3173">
          <cell r="A3173" t="str">
            <v>SHIRT-SB002-BK-2XL</v>
          </cell>
          <cell r="B3173" t="str">
            <v>SHIRTS-SB002</v>
          </cell>
        </row>
        <row r="3174">
          <cell r="A3174" t="str">
            <v>SHIRT-SB002-BK-L</v>
          </cell>
          <cell r="B3174" t="str">
            <v>SHIRTS-SB002</v>
          </cell>
        </row>
        <row r="3175">
          <cell r="A3175" t="str">
            <v>SHIRT-SB002-BK-M</v>
          </cell>
          <cell r="B3175" t="str">
            <v>SHIRTS-SB002</v>
          </cell>
        </row>
        <row r="3176">
          <cell r="A3176" t="str">
            <v>SHIRT-SB002-BK-S</v>
          </cell>
          <cell r="B3176" t="str">
            <v>SHIRTS-SB002</v>
          </cell>
        </row>
        <row r="3177">
          <cell r="A3177" t="str">
            <v>SHIRT-SB002-BK-XL</v>
          </cell>
          <cell r="B3177" t="str">
            <v>SHIRTS-SB002</v>
          </cell>
        </row>
        <row r="3178">
          <cell r="A3178" t="str">
            <v>SHIRT-SB002-BLNGN-2XL</v>
          </cell>
          <cell r="B3178" t="str">
            <v>SHIRTS-SB002</v>
          </cell>
        </row>
        <row r="3179">
          <cell r="A3179" t="str">
            <v>SHIRT-SB002-BLNGN-L</v>
          </cell>
          <cell r="B3179" t="str">
            <v>SHIRTS-SB002</v>
          </cell>
        </row>
        <row r="3180">
          <cell r="A3180" t="str">
            <v>SHIRT-SB002-BLNGN-M</v>
          </cell>
          <cell r="B3180" t="str">
            <v>SHIRTS-SB002</v>
          </cell>
        </row>
        <row r="3181">
          <cell r="A3181" t="str">
            <v>SHIRT-SB002-BLNGN-S</v>
          </cell>
          <cell r="B3181" t="str">
            <v>SHIRTS-SB002</v>
          </cell>
        </row>
        <row r="3182">
          <cell r="A3182" t="str">
            <v>SHIRT-SB002-BLNGN-XL</v>
          </cell>
          <cell r="B3182" t="str">
            <v>SHIRTS-SB002</v>
          </cell>
        </row>
        <row r="3183">
          <cell r="A3183" t="str">
            <v>SHIRT-SB002-CF-2XL</v>
          </cell>
          <cell r="B3183" t="str">
            <v>SHIRTS-SB002</v>
          </cell>
        </row>
        <row r="3184">
          <cell r="A3184" t="str">
            <v>SHIRT-SB002-CF-L</v>
          </cell>
          <cell r="B3184" t="str">
            <v>SHIRTS-SB002</v>
          </cell>
        </row>
        <row r="3185">
          <cell r="A3185" t="str">
            <v>SHIRT-SB002-CF-M</v>
          </cell>
          <cell r="B3185" t="str">
            <v>SHIRTS-SB002</v>
          </cell>
        </row>
        <row r="3186">
          <cell r="A3186" t="str">
            <v>SHIRT-SB002-CF-S</v>
          </cell>
          <cell r="B3186" t="str">
            <v>SHIRTS-SB002</v>
          </cell>
        </row>
        <row r="3187">
          <cell r="A3187" t="str">
            <v>SHIRT-SB002-CF-XL</v>
          </cell>
          <cell r="B3187" t="str">
            <v>SHIRTS-SB002</v>
          </cell>
        </row>
        <row r="3188">
          <cell r="A3188" t="str">
            <v>SHIRT-SB002-LB-2XL</v>
          </cell>
          <cell r="B3188" t="str">
            <v>SHIRTS-SB002</v>
          </cell>
        </row>
        <row r="3189">
          <cell r="A3189" t="str">
            <v>SHIRT-SB002-LB-L</v>
          </cell>
          <cell r="B3189" t="str">
            <v>SHIRTS-SB002</v>
          </cell>
        </row>
        <row r="3190">
          <cell r="A3190" t="str">
            <v>SHIRT-SB002-LB-M</v>
          </cell>
          <cell r="B3190" t="str">
            <v>SHIRTS-SB002</v>
          </cell>
        </row>
        <row r="3191">
          <cell r="A3191" t="str">
            <v>SHIRT-SB002-LB-S</v>
          </cell>
          <cell r="B3191" t="str">
            <v>SHIRTS-SB002</v>
          </cell>
        </row>
        <row r="3192">
          <cell r="A3192" t="str">
            <v>SHIRT-SB002-LB-XL</v>
          </cell>
          <cell r="B3192" t="str">
            <v>SHIRTS-SB002</v>
          </cell>
        </row>
        <row r="3193">
          <cell r="A3193" t="str">
            <v>SHIRT-SB002-RD-2XL</v>
          </cell>
          <cell r="B3193" t="str">
            <v>SHIRTS-SB002</v>
          </cell>
        </row>
        <row r="3194">
          <cell r="A3194" t="str">
            <v>SHIRT-SB002-RD-L</v>
          </cell>
          <cell r="B3194" t="str">
            <v>SHIRTS-SB002</v>
          </cell>
        </row>
        <row r="3195">
          <cell r="A3195" t="str">
            <v>SHIRT-SB002-RD-M</v>
          </cell>
          <cell r="B3195" t="str">
            <v>SHIRTS-SB002</v>
          </cell>
        </row>
        <row r="3196">
          <cell r="A3196" t="str">
            <v>SHIRT-SB002-RD-S</v>
          </cell>
          <cell r="B3196" t="str">
            <v>SHIRTS-SB002</v>
          </cell>
        </row>
        <row r="3197">
          <cell r="A3197" t="str">
            <v>SHIRT-SB002-RD-XL</v>
          </cell>
          <cell r="B3197" t="str">
            <v>SHIRTS-SB002</v>
          </cell>
        </row>
        <row r="3198">
          <cell r="A3198" t="str">
            <v>SHIRT-SB002-RNBL-2XL</v>
          </cell>
          <cell r="B3198" t="str">
            <v>SHIRTS-SB002</v>
          </cell>
        </row>
        <row r="3199">
          <cell r="A3199" t="str">
            <v>SHIRT-SB002-RNBL-L</v>
          </cell>
          <cell r="B3199" t="str">
            <v>SHIRTS-SB002</v>
          </cell>
        </row>
        <row r="3200">
          <cell r="A3200" t="str">
            <v>SHIRT-SB002-RNBL-M</v>
          </cell>
          <cell r="B3200" t="str">
            <v>SHIRTS-SB002</v>
          </cell>
        </row>
        <row r="3201">
          <cell r="A3201" t="str">
            <v>SHIRT-SB002-RNBL-S</v>
          </cell>
          <cell r="B3201" t="str">
            <v>SHIRTS-SB002</v>
          </cell>
        </row>
        <row r="3202">
          <cell r="A3202" t="str">
            <v>SHIRT-SB002-RNBL-XL</v>
          </cell>
          <cell r="B3202" t="str">
            <v>SHIRTS-SB002</v>
          </cell>
        </row>
        <row r="3203">
          <cell r="A3203" t="str">
            <v>SHIRTS-SB002-BL-L</v>
          </cell>
          <cell r="B3203" t="str">
            <v>SHIRTS-SB002</v>
          </cell>
        </row>
        <row r="3204">
          <cell r="A3204" t="str">
            <v>SHIRTS-SB002-BL-M</v>
          </cell>
          <cell r="B3204" t="str">
            <v>SHIRTS-SB002</v>
          </cell>
        </row>
        <row r="3205">
          <cell r="A3205" t="str">
            <v>SHIRTS-SB002-BL-S</v>
          </cell>
          <cell r="B3205" t="str">
            <v>SHIRTS-SB002</v>
          </cell>
        </row>
        <row r="3206">
          <cell r="A3206" t="str">
            <v>SHIRTS-SB002-BL-XL</v>
          </cell>
          <cell r="B3206" t="str">
            <v>SHIRTS-SB002</v>
          </cell>
        </row>
        <row r="3207">
          <cell r="A3207" t="str">
            <v>SHIRTS-SB002-BL-XXL</v>
          </cell>
          <cell r="B3207" t="str">
            <v>SHIRTS-SB002</v>
          </cell>
        </row>
        <row r="3208">
          <cell r="A3208" t="str">
            <v>SHJ-ZQ0066-AF</v>
          </cell>
          <cell r="B3208" t="str">
            <v>SHJ-ZQ0066</v>
          </cell>
        </row>
        <row r="3209">
          <cell r="A3209" t="str">
            <v>SHJ-ZQLS01-B0-2XL</v>
          </cell>
          <cell r="B3209" t="str">
            <v>SHJ-ZQLS01</v>
          </cell>
        </row>
        <row r="3210">
          <cell r="A3210" t="str">
            <v>SHJ-ZQLS01-B0-3XL</v>
          </cell>
          <cell r="B3210" t="str">
            <v>SHJ-ZQLS01</v>
          </cell>
        </row>
        <row r="3211">
          <cell r="A3211" t="str">
            <v>SHJ-ZQLS01-B0-4XL</v>
          </cell>
          <cell r="B3211" t="str">
            <v>SHJ-ZQLS01</v>
          </cell>
        </row>
        <row r="3212">
          <cell r="A3212" t="str">
            <v>SHJ-ZQLS01-B0-XL</v>
          </cell>
          <cell r="B3212" t="str">
            <v>SHJ-ZQLS01</v>
          </cell>
        </row>
        <row r="3213">
          <cell r="A3213" t="str">
            <v>SHJ-ZQLS12-K0-2XL</v>
          </cell>
          <cell r="B3213" t="str">
            <v>SHJ-ZQLS12</v>
          </cell>
        </row>
        <row r="3214">
          <cell r="A3214" t="str">
            <v>SHJ-ZQLS12-K0-2XL-GM</v>
          </cell>
          <cell r="B3214" t="str">
            <v>SHJ-ZQLS12</v>
          </cell>
        </row>
        <row r="3215">
          <cell r="A3215" t="str">
            <v>SHJ-ZQLS12-K0-3XL</v>
          </cell>
          <cell r="B3215" t="str">
            <v>SHJ-ZQLS12</v>
          </cell>
        </row>
        <row r="3216">
          <cell r="A3216" t="str">
            <v>SHJ-ZQLS12-K0-3XL-GM</v>
          </cell>
          <cell r="B3216" t="str">
            <v>SHJ-ZQLS12</v>
          </cell>
        </row>
        <row r="3217">
          <cell r="A3217" t="str">
            <v>SHJ-ZQLS12-K0-4XL</v>
          </cell>
          <cell r="B3217" t="str">
            <v>SHJ-ZQLS12</v>
          </cell>
        </row>
        <row r="3218">
          <cell r="A3218" t="str">
            <v>SHJ-ZQLS12-K0-4XL-GM</v>
          </cell>
          <cell r="B3218" t="str">
            <v>SHJ-ZQLS12</v>
          </cell>
        </row>
        <row r="3219">
          <cell r="A3219" t="str">
            <v>SHJ-ZQLS12-K0-5XL</v>
          </cell>
          <cell r="B3219" t="str">
            <v>SHJ-ZQLS12</v>
          </cell>
        </row>
        <row r="3220">
          <cell r="A3220" t="str">
            <v>SHJ-ZQLS12-K0-L</v>
          </cell>
          <cell r="B3220" t="str">
            <v>SHJ-ZQLS12</v>
          </cell>
        </row>
        <row r="3221">
          <cell r="A3221" t="str">
            <v>SHJ-ZQLS12-K0-XL</v>
          </cell>
          <cell r="B3221" t="str">
            <v>SHJ-ZQLS12</v>
          </cell>
        </row>
        <row r="3222">
          <cell r="A3222" t="str">
            <v>SHJ-ZQLS12-K0-XL-GM</v>
          </cell>
          <cell r="B3222" t="str">
            <v>SHJ-ZQLS12</v>
          </cell>
        </row>
        <row r="3223">
          <cell r="A3223" t="str">
            <v>SJ-CA205-B0</v>
          </cell>
          <cell r="B3223" t="str">
            <v>SJ-CA205</v>
          </cell>
        </row>
        <row r="3224">
          <cell r="A3224" t="str">
            <v>SJ-CA205-G0</v>
          </cell>
          <cell r="B3224" t="str">
            <v>SJ-CA205</v>
          </cell>
        </row>
        <row r="3225">
          <cell r="A3225" t="str">
            <v>SJ-CA205-K0</v>
          </cell>
          <cell r="B3225" t="str">
            <v>SJ-CA205</v>
          </cell>
        </row>
        <row r="3226">
          <cell r="A3226" t="str">
            <v>SJ-GM002W0</v>
          </cell>
          <cell r="B3226" t="str">
            <v>SJ-GM002</v>
          </cell>
        </row>
        <row r="3227">
          <cell r="A3227" t="str">
            <v>SJ-HM071</v>
          </cell>
          <cell r="B3227" t="str">
            <v>SJ-HM071</v>
          </cell>
        </row>
        <row r="3228">
          <cell r="A3228" t="str">
            <v>SJ-HM071-K0G</v>
          </cell>
          <cell r="B3228" t="str">
            <v>SJ-HM071</v>
          </cell>
        </row>
        <row r="3229">
          <cell r="A3229" t="str">
            <v>SJ-HM071-K0R2</v>
          </cell>
          <cell r="B3229" t="str">
            <v>SJ-HM071</v>
          </cell>
        </row>
        <row r="3230">
          <cell r="A3230" t="str">
            <v>SJ-HM071-R2</v>
          </cell>
          <cell r="B3230" t="str">
            <v>SJ-HM071</v>
          </cell>
        </row>
        <row r="3231">
          <cell r="A3231" t="str">
            <v>SJ-HM071-R2W0</v>
          </cell>
          <cell r="B3231" t="str">
            <v>SJ-HM071</v>
          </cell>
        </row>
        <row r="3232">
          <cell r="A3232" t="str">
            <v>SJ-HM071-W0G</v>
          </cell>
          <cell r="B3232" t="str">
            <v>SJ-HM071</v>
          </cell>
        </row>
        <row r="3233">
          <cell r="A3233" t="str">
            <v>SJ-HM071-W0R2</v>
          </cell>
          <cell r="B3233" t="str">
            <v>SJ-HM071</v>
          </cell>
        </row>
        <row r="3234">
          <cell r="A3234" t="str">
            <v>SJ-HM1995-K0</v>
          </cell>
          <cell r="B3234" t="str">
            <v>SJ-HM1995</v>
          </cell>
        </row>
        <row r="3235">
          <cell r="A3235" t="str">
            <v>SJ-HM1995-W0</v>
          </cell>
          <cell r="B3235" t="str">
            <v>SJ-HM1995</v>
          </cell>
        </row>
        <row r="3236">
          <cell r="A3236" t="str">
            <v>SJ-HM2017</v>
          </cell>
          <cell r="B3236" t="str">
            <v>SJ-HM2017</v>
          </cell>
        </row>
        <row r="3237">
          <cell r="A3237" t="str">
            <v>SJ-HM2017-B0-L</v>
          </cell>
          <cell r="B3237" t="str">
            <v>SJ-HM2017</v>
          </cell>
        </row>
        <row r="3238">
          <cell r="A3238" t="str">
            <v>SJ-HM2017-B0-M</v>
          </cell>
          <cell r="B3238" t="str">
            <v>SJ-HM2017</v>
          </cell>
        </row>
        <row r="3239">
          <cell r="A3239" t="str">
            <v>SJ-HM2017-B0-S</v>
          </cell>
          <cell r="B3239" t="str">
            <v>SJ-HM2017</v>
          </cell>
        </row>
        <row r="3240">
          <cell r="A3240" t="str">
            <v>SJ-HM2017-B0-XL</v>
          </cell>
          <cell r="B3240" t="str">
            <v>SJ-HM2017</v>
          </cell>
        </row>
        <row r="3241">
          <cell r="A3241" t="str">
            <v>SJ-HM2017-B0-XXL</v>
          </cell>
          <cell r="B3241" t="str">
            <v>SJ-HM2017</v>
          </cell>
        </row>
        <row r="3242">
          <cell r="A3242" t="str">
            <v>SJ-HM2017-G0-L</v>
          </cell>
          <cell r="B3242" t="str">
            <v>SJ-HM2017</v>
          </cell>
        </row>
        <row r="3243">
          <cell r="A3243" t="str">
            <v>SJ-HM2017-G0-M</v>
          </cell>
          <cell r="B3243" t="str">
            <v>SJ-HM2017</v>
          </cell>
        </row>
        <row r="3244">
          <cell r="A3244" t="str">
            <v>SJ-HM2017-G0-S</v>
          </cell>
          <cell r="B3244" t="str">
            <v>SJ-HM2017</v>
          </cell>
        </row>
        <row r="3245">
          <cell r="A3245" t="str">
            <v>SJ-HM2017-G0-XL</v>
          </cell>
          <cell r="B3245" t="str">
            <v>SJ-HM2017</v>
          </cell>
        </row>
        <row r="3246">
          <cell r="A3246" t="str">
            <v>SJ-HM2017-G0-XXL</v>
          </cell>
          <cell r="B3246" t="str">
            <v>SJ-HM2017</v>
          </cell>
        </row>
        <row r="3247">
          <cell r="A3247" t="str">
            <v>SJ-HM2017-K0-L</v>
          </cell>
          <cell r="B3247" t="str">
            <v>SJ-HM2017</v>
          </cell>
        </row>
        <row r="3248">
          <cell r="A3248" t="str">
            <v>SJ-HM2017-K0-M</v>
          </cell>
          <cell r="B3248" t="str">
            <v>SJ-HM2017</v>
          </cell>
        </row>
        <row r="3249">
          <cell r="A3249" t="str">
            <v>SJ-HM2017-K0R-L</v>
          </cell>
          <cell r="B3249" t="str">
            <v>SJ-HM2017</v>
          </cell>
        </row>
        <row r="3250">
          <cell r="A3250" t="str">
            <v>SJ-HM2017-K0R-M</v>
          </cell>
          <cell r="B3250" t="str">
            <v>SJ-HM2017</v>
          </cell>
        </row>
        <row r="3251">
          <cell r="A3251" t="str">
            <v>SJ-HM2017-K0R-S</v>
          </cell>
          <cell r="B3251" t="str">
            <v>SJ-HM2017</v>
          </cell>
        </row>
        <row r="3252">
          <cell r="A3252" t="str">
            <v>SJ-HM2017-K0R-XL</v>
          </cell>
          <cell r="B3252" t="str">
            <v>SJ-HM2017</v>
          </cell>
        </row>
        <row r="3253">
          <cell r="A3253" t="str">
            <v>SJ-HM2017-K0R-XXL</v>
          </cell>
          <cell r="B3253" t="str">
            <v>SJ-HM2017</v>
          </cell>
        </row>
        <row r="3254">
          <cell r="A3254" t="str">
            <v>SJ-HM2017-K0-S</v>
          </cell>
          <cell r="B3254" t="str">
            <v>SJ-HM2017</v>
          </cell>
        </row>
        <row r="3255">
          <cell r="A3255" t="str">
            <v>SJ-HM2017-K0-XL</v>
          </cell>
          <cell r="B3255" t="str">
            <v>SJ-HM2017</v>
          </cell>
        </row>
        <row r="3256">
          <cell r="A3256" t="str">
            <v>SJ-HM2017-K0-XXL</v>
          </cell>
          <cell r="B3256" t="str">
            <v>SJ-HM2017</v>
          </cell>
        </row>
        <row r="3257">
          <cell r="A3257" t="str">
            <v>SJ-HM2017-KH-L</v>
          </cell>
          <cell r="B3257" t="str">
            <v>SJ-HM2017</v>
          </cell>
        </row>
        <row r="3258">
          <cell r="A3258" t="str">
            <v>SJ-HM2017-KH-M</v>
          </cell>
          <cell r="B3258" t="str">
            <v>SJ-HM2017</v>
          </cell>
        </row>
        <row r="3259">
          <cell r="A3259" t="str">
            <v>SJ-HM2017-KH-S</v>
          </cell>
          <cell r="B3259" t="str">
            <v>SJ-HM2017</v>
          </cell>
        </row>
        <row r="3260">
          <cell r="A3260" t="str">
            <v>SJ-HM2017-KH-XL</v>
          </cell>
          <cell r="B3260" t="str">
            <v>SJ-HM2017</v>
          </cell>
        </row>
        <row r="3261">
          <cell r="A3261" t="str">
            <v>SJ-HM2017-KH-XXL</v>
          </cell>
          <cell r="B3261" t="str">
            <v>SJ-HM2017</v>
          </cell>
        </row>
        <row r="3262">
          <cell r="A3262" t="str">
            <v>SJ-HM2017-PI-L</v>
          </cell>
          <cell r="B3262" t="str">
            <v>SJ-HM2017</v>
          </cell>
        </row>
        <row r="3263">
          <cell r="A3263" t="str">
            <v>SJ-HM2017-PI-M</v>
          </cell>
          <cell r="B3263" t="str">
            <v>SJ-HM2017</v>
          </cell>
        </row>
        <row r="3264">
          <cell r="A3264" t="str">
            <v>SJ-HM2017-PI-S</v>
          </cell>
          <cell r="B3264" t="str">
            <v>SJ-HM2017</v>
          </cell>
        </row>
        <row r="3265">
          <cell r="A3265" t="str">
            <v>SJ-HM2017-PI-XL</v>
          </cell>
          <cell r="B3265" t="str">
            <v>SJ-HM2017</v>
          </cell>
        </row>
        <row r="3266">
          <cell r="A3266" t="str">
            <v>SJ-HM2017-PI-XXL</v>
          </cell>
          <cell r="B3266" t="str">
            <v>SJ-HM2017</v>
          </cell>
        </row>
        <row r="3267">
          <cell r="A3267" t="str">
            <v>SJ-HM2017-W0-L</v>
          </cell>
          <cell r="B3267" t="str">
            <v>SJ-HM2017</v>
          </cell>
        </row>
        <row r="3268">
          <cell r="A3268" t="str">
            <v>SJ-HM2017-W0-M</v>
          </cell>
          <cell r="B3268" t="str">
            <v>SJ-HM2017</v>
          </cell>
        </row>
        <row r="3269">
          <cell r="A3269" t="str">
            <v>SJ-HM2017-W0-S</v>
          </cell>
          <cell r="B3269" t="str">
            <v>SJ-HM2017</v>
          </cell>
        </row>
        <row r="3270">
          <cell r="A3270" t="str">
            <v>SJ-HM2017-W0-XL</v>
          </cell>
          <cell r="B3270" t="str">
            <v>SJ-HM2017</v>
          </cell>
        </row>
        <row r="3271">
          <cell r="A3271" t="str">
            <v>SJ-HM2017-W0-XXL</v>
          </cell>
          <cell r="B3271" t="str">
            <v>SJ-HM2017</v>
          </cell>
        </row>
        <row r="3272">
          <cell r="A3272" t="str">
            <v>SJ-HM2017-ZL-L</v>
          </cell>
          <cell r="B3272" t="str">
            <v>SJ-HM2017</v>
          </cell>
        </row>
        <row r="3273">
          <cell r="A3273" t="str">
            <v>SJ-HM2017-ZL-M</v>
          </cell>
          <cell r="B3273" t="str">
            <v>SJ-HM2017</v>
          </cell>
        </row>
        <row r="3274">
          <cell r="A3274" t="str">
            <v>SJ-HM2017-ZL-S</v>
          </cell>
          <cell r="B3274" t="str">
            <v>SJ-HM2017</v>
          </cell>
        </row>
        <row r="3275">
          <cell r="A3275" t="str">
            <v>SJ-HM2017-ZL-XL</v>
          </cell>
          <cell r="B3275" t="str">
            <v>SJ-HM2017</v>
          </cell>
        </row>
        <row r="3276">
          <cell r="A3276" t="str">
            <v>SJ-HM2017-ZL-XXL</v>
          </cell>
          <cell r="B3276" t="str">
            <v>SJ-HM2017</v>
          </cell>
        </row>
        <row r="3277">
          <cell r="A3277" t="str">
            <v>SJ-HM205</v>
          </cell>
          <cell r="B3277" t="str">
            <v>SJ-HM205</v>
          </cell>
        </row>
        <row r="3278">
          <cell r="A3278" t="str">
            <v>SJ-HM205-B0</v>
          </cell>
          <cell r="B3278" t="str">
            <v>SJ-HM205</v>
          </cell>
        </row>
        <row r="3279">
          <cell r="A3279" t="str">
            <v>SJ-HM205-B0YH</v>
          </cell>
          <cell r="B3279" t="str">
            <v>SJ-HM205</v>
          </cell>
        </row>
        <row r="3280">
          <cell r="A3280" t="str">
            <v>SJ-HM205-G0</v>
          </cell>
          <cell r="B3280" t="str">
            <v>SJ-HM205</v>
          </cell>
        </row>
        <row r="3281">
          <cell r="A3281" t="str">
            <v>SJ-HM205-G0-MX</v>
          </cell>
          <cell r="B3281" t="str">
            <v>SJ-HM205</v>
          </cell>
        </row>
        <row r="3282">
          <cell r="A3282" t="str">
            <v>SJ-HM205-K0</v>
          </cell>
          <cell r="B3282" t="str">
            <v>SJ-HM205</v>
          </cell>
        </row>
        <row r="3283">
          <cell r="A3283" t="str">
            <v>SJ-HM205-R0</v>
          </cell>
          <cell r="B3283" t="str">
            <v>SJ-HM205</v>
          </cell>
        </row>
        <row r="3284">
          <cell r="A3284" t="str">
            <v>SJ-HM205-W0YH</v>
          </cell>
          <cell r="B3284" t="str">
            <v>SJ-HM205</v>
          </cell>
        </row>
        <row r="3285">
          <cell r="A3285" t="str">
            <v>SJ-HM2400</v>
          </cell>
          <cell r="B3285" t="str">
            <v>SJ-HM2400</v>
          </cell>
        </row>
        <row r="3286">
          <cell r="A3286" t="str">
            <v>SJ-HM2400-B0-L</v>
          </cell>
          <cell r="B3286" t="str">
            <v>SJ-HM2400</v>
          </cell>
        </row>
        <row r="3287">
          <cell r="A3287" t="str">
            <v>SJ-HM2400-B0-M</v>
          </cell>
          <cell r="B3287" t="str">
            <v>SJ-HM2400</v>
          </cell>
        </row>
        <row r="3288">
          <cell r="A3288" t="str">
            <v>SJ-HM2400-B0-S</v>
          </cell>
          <cell r="B3288" t="str">
            <v>SJ-HM2400</v>
          </cell>
        </row>
        <row r="3289">
          <cell r="A3289" t="str">
            <v>SJ-HM2400-B0-XL</v>
          </cell>
          <cell r="B3289" t="str">
            <v>SJ-HM2400</v>
          </cell>
        </row>
        <row r="3290">
          <cell r="A3290" t="str">
            <v>SJ-HM2400-B0-XXL</v>
          </cell>
          <cell r="B3290" t="str">
            <v>SJ-HM2400</v>
          </cell>
        </row>
        <row r="3291">
          <cell r="A3291" t="str">
            <v>SJ-HM2400-K0-L</v>
          </cell>
          <cell r="B3291" t="str">
            <v>SJ-HM2400</v>
          </cell>
        </row>
        <row r="3292">
          <cell r="A3292" t="str">
            <v>SJ-HM2400-K0-M</v>
          </cell>
          <cell r="B3292" t="str">
            <v>SJ-HM2400</v>
          </cell>
        </row>
        <row r="3293">
          <cell r="A3293" t="str">
            <v>SJ-HM2400-K0-S</v>
          </cell>
          <cell r="B3293" t="str">
            <v>SJ-HM2400</v>
          </cell>
        </row>
        <row r="3294">
          <cell r="A3294" t="str">
            <v>SJ-HM2400-K0-XL</v>
          </cell>
          <cell r="B3294" t="str">
            <v>SJ-HM2400</v>
          </cell>
        </row>
        <row r="3295">
          <cell r="A3295" t="str">
            <v>SJ-HM2400-K0-XXL</v>
          </cell>
          <cell r="B3295" t="str">
            <v>SJ-HM2400</v>
          </cell>
        </row>
        <row r="3296">
          <cell r="A3296" t="str">
            <v>SJ-HM2400-W0-L</v>
          </cell>
          <cell r="B3296" t="str">
            <v>SJ-HM2400</v>
          </cell>
        </row>
        <row r="3297">
          <cell r="A3297" t="str">
            <v>SJ-HM2400-W0-M</v>
          </cell>
          <cell r="B3297" t="str">
            <v>SJ-HM2400</v>
          </cell>
        </row>
        <row r="3298">
          <cell r="A3298" t="str">
            <v>SJ-HM2400-W0-S</v>
          </cell>
          <cell r="B3298" t="str">
            <v>SJ-HM2400</v>
          </cell>
        </row>
        <row r="3299">
          <cell r="A3299" t="str">
            <v>SJ-HM2400-W0-XL</v>
          </cell>
          <cell r="B3299" t="str">
            <v>SJ-HM2400</v>
          </cell>
        </row>
        <row r="3300">
          <cell r="A3300" t="str">
            <v>SJ-HM2400-W0-XXL</v>
          </cell>
          <cell r="B3300" t="str">
            <v>SJ-HM2400</v>
          </cell>
        </row>
        <row r="3301">
          <cell r="A3301" t="str">
            <v>SJ-HM2400-Y0-L</v>
          </cell>
          <cell r="B3301" t="str">
            <v>SJ-HM2400</v>
          </cell>
        </row>
        <row r="3302">
          <cell r="A3302" t="str">
            <v>SJ-HM2400-Y0-M</v>
          </cell>
          <cell r="B3302" t="str">
            <v>SJ-HM2400</v>
          </cell>
        </row>
        <row r="3303">
          <cell r="A3303" t="str">
            <v>SJ-HM2400-Y0-S</v>
          </cell>
          <cell r="B3303" t="str">
            <v>SJ-HM2400</v>
          </cell>
        </row>
        <row r="3304">
          <cell r="A3304" t="str">
            <v>SJ-HM2400-Y0-XL</v>
          </cell>
          <cell r="B3304" t="str">
            <v>SJ-HM2400</v>
          </cell>
        </row>
        <row r="3305">
          <cell r="A3305" t="str">
            <v>SJ-HM2400-Y0-XXL</v>
          </cell>
          <cell r="B3305" t="str">
            <v>SJ-HM2400</v>
          </cell>
        </row>
        <row r="3306">
          <cell r="A3306" t="str">
            <v>SJ-HM402-K0</v>
          </cell>
          <cell r="B3306" t="str">
            <v>SJ-HM402</v>
          </cell>
        </row>
        <row r="3307">
          <cell r="A3307" t="str">
            <v>SJ-HM402-W0</v>
          </cell>
          <cell r="B3307" t="str">
            <v>SJ-HM402</v>
          </cell>
        </row>
        <row r="3308">
          <cell r="A3308" t="str">
            <v>SJ-HM402-W1</v>
          </cell>
          <cell r="B3308" t="str">
            <v>SJ-HM402</v>
          </cell>
        </row>
        <row r="3309">
          <cell r="A3309" t="str">
            <v>SJ-HMLS42-K0-L</v>
          </cell>
          <cell r="B3309" t="str">
            <v>SJ-HMLS42</v>
          </cell>
        </row>
        <row r="3310">
          <cell r="A3310" t="str">
            <v>SJ-HMLS42-K0-XL</v>
          </cell>
          <cell r="B3310" t="str">
            <v>SJ-HMLS42</v>
          </cell>
        </row>
        <row r="3311">
          <cell r="A3311" t="str">
            <v>SJ-HMLS42-K0-XXL</v>
          </cell>
          <cell r="B3311" t="str">
            <v>SJ-HMLS42</v>
          </cell>
        </row>
        <row r="3312">
          <cell r="A3312" t="str">
            <v>SJ-HMLS42-P0-L</v>
          </cell>
          <cell r="B3312" t="str">
            <v>SJ-HMLS42</v>
          </cell>
        </row>
        <row r="3313">
          <cell r="A3313" t="str">
            <v>SJ-HMLS42-P0-XL</v>
          </cell>
          <cell r="B3313" t="str">
            <v>SJ-HMLS42</v>
          </cell>
        </row>
        <row r="3314">
          <cell r="A3314" t="str">
            <v>SJ-HMLS42-P0-XXL</v>
          </cell>
          <cell r="B3314" t="str">
            <v>SJ-HMLS42</v>
          </cell>
        </row>
        <row r="3315">
          <cell r="A3315" t="str">
            <v>SJ-HMLS42-Pi-L</v>
          </cell>
          <cell r="B3315" t="str">
            <v>SJ-HMLS42</v>
          </cell>
        </row>
        <row r="3316">
          <cell r="A3316" t="str">
            <v>SJ-HMLS42-Pi-XL</v>
          </cell>
          <cell r="B3316" t="str">
            <v>SJ-HMLS42</v>
          </cell>
        </row>
        <row r="3317">
          <cell r="A3317" t="str">
            <v>SJ-HMLS42-Pi-XXL</v>
          </cell>
          <cell r="B3317" t="str">
            <v>SJ-HMLS42</v>
          </cell>
        </row>
        <row r="3318">
          <cell r="A3318" t="str">
            <v>SJ-HMLS42-W0-L</v>
          </cell>
          <cell r="B3318" t="str">
            <v>SJ-HMLS42</v>
          </cell>
        </row>
        <row r="3319">
          <cell r="A3319" t="str">
            <v>SJ-HMLS42-W0-XL</v>
          </cell>
          <cell r="B3319" t="str">
            <v>SJ-HMLS42</v>
          </cell>
        </row>
        <row r="3320">
          <cell r="A3320" t="str">
            <v>SJ-HMLS42-W0-XXL</v>
          </cell>
          <cell r="B3320" t="str">
            <v>SJ-HMLS42</v>
          </cell>
        </row>
        <row r="3321">
          <cell r="A3321" t="str">
            <v>SJ-MC002-B0</v>
          </cell>
          <cell r="B3321" t="str">
            <v>SJ-MC002</v>
          </cell>
        </row>
        <row r="3322">
          <cell r="A3322" t="str">
            <v>SJ-MCHM550-B0</v>
          </cell>
          <cell r="B3322" t="str">
            <v>SJ-MCHM550</v>
          </cell>
        </row>
        <row r="3323">
          <cell r="A3323" t="str">
            <v>SJ-MCHM550-G0</v>
          </cell>
          <cell r="B3323" t="str">
            <v>SJ-MCHM550</v>
          </cell>
        </row>
        <row r="3324">
          <cell r="A3324" t="str">
            <v>SJ-MCHM550-K0</v>
          </cell>
          <cell r="B3324" t="str">
            <v>SJ-MCHM550</v>
          </cell>
        </row>
        <row r="3325">
          <cell r="A3325" t="str">
            <v>SJ-MCHM550-W0</v>
          </cell>
          <cell r="B3325" t="str">
            <v>SJ-MCHM550</v>
          </cell>
        </row>
        <row r="3326">
          <cell r="A3326" t="str">
            <v>SJ-MCHM550-Y0</v>
          </cell>
          <cell r="B3326" t="str">
            <v>SJ-MCHM550</v>
          </cell>
        </row>
        <row r="3327">
          <cell r="A3327" t="str">
            <v>SJ-MCZQS01-B0-3XL</v>
          </cell>
          <cell r="B3327" t="str">
            <v>SJ-MCZQS01</v>
          </cell>
        </row>
        <row r="3328">
          <cell r="A3328" t="str">
            <v>SJ-MCZQS12-K0-L</v>
          </cell>
          <cell r="B3328" t="str">
            <v>SJ-MCZQS12</v>
          </cell>
        </row>
        <row r="3329">
          <cell r="A3329" t="str">
            <v>SJ-MU002-B0</v>
          </cell>
          <cell r="B3329" t="str">
            <v>SJ-MU002</v>
          </cell>
        </row>
        <row r="3330">
          <cell r="A3330" t="str">
            <v>SJ-MU002-Pi</v>
          </cell>
          <cell r="B3330" t="str">
            <v>SJ-MU002</v>
          </cell>
        </row>
        <row r="3331">
          <cell r="A3331" t="str">
            <v>SJ-NA204-G0-2XL</v>
          </cell>
          <cell r="B3331" t="str">
            <v>SJ-NA204</v>
          </cell>
        </row>
        <row r="3332">
          <cell r="A3332" t="str">
            <v>SJ-NA204-G0-L</v>
          </cell>
          <cell r="B3332" t="str">
            <v>SJ-NA204</v>
          </cell>
        </row>
        <row r="3333">
          <cell r="A3333" t="str">
            <v>SJ-NA204-G0-M</v>
          </cell>
          <cell r="B3333" t="str">
            <v>SJ-NA204</v>
          </cell>
        </row>
        <row r="3334">
          <cell r="A3334" t="str">
            <v>SJ-NA204-G0-S</v>
          </cell>
          <cell r="B3334" t="str">
            <v>SJ-NA204</v>
          </cell>
        </row>
        <row r="3335">
          <cell r="A3335" t="str">
            <v>SJ-NA204-G0-XL</v>
          </cell>
          <cell r="B3335" t="str">
            <v>SJ-NA204</v>
          </cell>
        </row>
        <row r="3336">
          <cell r="A3336" t="str">
            <v>SJ-NA204-G0-XS</v>
          </cell>
          <cell r="B3336" t="str">
            <v>SJ-NA204</v>
          </cell>
        </row>
        <row r="3337">
          <cell r="A3337" t="str">
            <v>SJ-NA204-K0-2XL</v>
          </cell>
          <cell r="B3337" t="str">
            <v>SJ-NA204</v>
          </cell>
        </row>
        <row r="3338">
          <cell r="A3338" t="str">
            <v>SJ-NA204-K0-L</v>
          </cell>
          <cell r="B3338" t="str">
            <v>SJ-NA204</v>
          </cell>
        </row>
        <row r="3339">
          <cell r="A3339" t="str">
            <v>SJ-NA204-K0-M</v>
          </cell>
          <cell r="B3339" t="str">
            <v>SJ-NA204</v>
          </cell>
        </row>
        <row r="3340">
          <cell r="A3340" t="str">
            <v>SJ-NA204-K0-S</v>
          </cell>
          <cell r="B3340" t="str">
            <v>SJ-NA204</v>
          </cell>
        </row>
        <row r="3341">
          <cell r="A3341" t="str">
            <v>SJ-NA204-K0-XL</v>
          </cell>
          <cell r="B3341" t="str">
            <v>SJ-NA204</v>
          </cell>
        </row>
        <row r="3342">
          <cell r="A3342" t="str">
            <v>SJ-NA204-K0-XS</v>
          </cell>
          <cell r="B3342" t="str">
            <v>SJ-NA204</v>
          </cell>
        </row>
        <row r="3343">
          <cell r="A3343" t="str">
            <v>SJ-NA204-R0-2XL</v>
          </cell>
          <cell r="B3343" t="str">
            <v>SJ-NA204</v>
          </cell>
        </row>
        <row r="3344">
          <cell r="A3344" t="str">
            <v>SJ-NA204-R0-L</v>
          </cell>
          <cell r="B3344" t="str">
            <v>SJ-NA204</v>
          </cell>
        </row>
        <row r="3345">
          <cell r="A3345" t="str">
            <v>SJ-NA204-R0-M</v>
          </cell>
          <cell r="B3345" t="str">
            <v>SJ-NA204</v>
          </cell>
        </row>
        <row r="3346">
          <cell r="A3346" t="str">
            <v>SJ-NA204-R0-XL</v>
          </cell>
          <cell r="B3346" t="str">
            <v>SJ-NA204</v>
          </cell>
        </row>
        <row r="3347">
          <cell r="A3347" t="str">
            <v>SJ-NA204-R0-XS</v>
          </cell>
          <cell r="B3347" t="str">
            <v>SJ-NA204</v>
          </cell>
        </row>
        <row r="3348">
          <cell r="A3348" t="str">
            <v>SJ-NA204-W0-2XL</v>
          </cell>
          <cell r="B3348" t="str">
            <v>SJ-NA204</v>
          </cell>
        </row>
        <row r="3349">
          <cell r="A3349" t="str">
            <v>SJ-NA204-W0-S</v>
          </cell>
          <cell r="B3349" t="str">
            <v>SJ-NA204</v>
          </cell>
        </row>
        <row r="3350">
          <cell r="A3350" t="str">
            <v>SJ-NA204-W0-XL</v>
          </cell>
          <cell r="B3350" t="str">
            <v>SJ-NA204</v>
          </cell>
        </row>
        <row r="3351">
          <cell r="A3351" t="str">
            <v>SJ-NA204-ZL-2XL</v>
          </cell>
          <cell r="B3351" t="str">
            <v>SJ-NA204</v>
          </cell>
        </row>
        <row r="3352">
          <cell r="A3352" t="str">
            <v>SJ-NA204-ZL-L</v>
          </cell>
          <cell r="B3352" t="str">
            <v>SJ-NA204</v>
          </cell>
        </row>
        <row r="3353">
          <cell r="A3353" t="str">
            <v>SJ-NA204-ZL-M</v>
          </cell>
          <cell r="B3353" t="str">
            <v>SJ-NA204</v>
          </cell>
        </row>
        <row r="3354">
          <cell r="A3354" t="str">
            <v>SJ-NA204-ZL-S</v>
          </cell>
          <cell r="B3354" t="str">
            <v>SJ-NA204</v>
          </cell>
        </row>
        <row r="3355">
          <cell r="A3355" t="str">
            <v>SJ-NA204-ZL-XL</v>
          </cell>
          <cell r="B3355" t="str">
            <v>SJ-NA204</v>
          </cell>
        </row>
        <row r="3356">
          <cell r="A3356" t="str">
            <v>SJ-NA204-ZL-XS</v>
          </cell>
          <cell r="B3356" t="str">
            <v>SJ-NA204</v>
          </cell>
        </row>
        <row r="3357">
          <cell r="A3357" t="str">
            <v>SJ-ZQZ1701-K0-L</v>
          </cell>
          <cell r="B3357" t="str">
            <v>SJ-ZQZ1701</v>
          </cell>
        </row>
        <row r="3358">
          <cell r="A3358" t="str">
            <v>SJ-ZZN204</v>
          </cell>
          <cell r="B3358" t="str">
            <v>SJ-ZZN204</v>
          </cell>
        </row>
        <row r="3359">
          <cell r="A3359" t="str">
            <v>SJ-ZZN204AX</v>
          </cell>
          <cell r="B3359" t="str">
            <v>SJ-ZZN204</v>
          </cell>
        </row>
        <row r="3360">
          <cell r="A3360" t="str">
            <v>SJ-ZZN204AX-GM</v>
          </cell>
          <cell r="B3360" t="str">
            <v>SJ-ZZN204</v>
          </cell>
        </row>
        <row r="3361">
          <cell r="A3361" t="str">
            <v>SJ-ZZN204B0-2XL</v>
          </cell>
          <cell r="B3361" t="str">
            <v>SJ-ZZN204</v>
          </cell>
        </row>
        <row r="3362">
          <cell r="A3362" t="str">
            <v>SJ-ZZN204B0-L</v>
          </cell>
          <cell r="B3362" t="str">
            <v>SJ-ZZN204</v>
          </cell>
        </row>
        <row r="3363">
          <cell r="A3363" t="str">
            <v>SJ-ZZN204B0-M</v>
          </cell>
          <cell r="B3363" t="str">
            <v>SJ-ZZN204</v>
          </cell>
        </row>
        <row r="3364">
          <cell r="A3364" t="str">
            <v>SJ-ZZN204B0-S</v>
          </cell>
          <cell r="B3364" t="str">
            <v>SJ-ZZN204</v>
          </cell>
        </row>
        <row r="3365">
          <cell r="A3365" t="str">
            <v>SJ-ZZN204B0-XL</v>
          </cell>
          <cell r="B3365" t="str">
            <v>SJ-ZZN204</v>
          </cell>
        </row>
        <row r="3366">
          <cell r="A3366" t="str">
            <v>SJ-ZZN204B0-XS</v>
          </cell>
          <cell r="B3366" t="str">
            <v>SJ-ZZN204</v>
          </cell>
        </row>
        <row r="3367">
          <cell r="A3367" t="str">
            <v>SJ-ZZN204G0</v>
          </cell>
          <cell r="B3367" t="str">
            <v>SJ-ZZN204</v>
          </cell>
        </row>
        <row r="3368">
          <cell r="A3368" t="str">
            <v>SJ-ZZN204G02L</v>
          </cell>
          <cell r="B3368" t="str">
            <v>SJ-ZZN204</v>
          </cell>
        </row>
        <row r="3369">
          <cell r="A3369" t="str">
            <v>SJ-ZZN204G02L-GM</v>
          </cell>
          <cell r="B3369" t="str">
            <v>SJ-ZZN204</v>
          </cell>
        </row>
        <row r="3370">
          <cell r="A3370" t="str">
            <v>SJ-ZZN204G03L</v>
          </cell>
          <cell r="B3370" t="str">
            <v>SJ-ZZN204</v>
          </cell>
        </row>
        <row r="3371">
          <cell r="A3371" t="str">
            <v>SJ-ZZN204G03L-GM</v>
          </cell>
          <cell r="B3371" t="str">
            <v>SJ-ZZN204</v>
          </cell>
        </row>
        <row r="3372">
          <cell r="A3372" t="str">
            <v>SJ-ZZN204G04L</v>
          </cell>
          <cell r="B3372" t="str">
            <v>SJ-ZZN204</v>
          </cell>
        </row>
        <row r="3373">
          <cell r="A3373" t="str">
            <v>SJ-ZZN204G0-GM</v>
          </cell>
          <cell r="B3373" t="str">
            <v>SJ-ZZN204</v>
          </cell>
        </row>
        <row r="3374">
          <cell r="A3374" t="str">
            <v>SJ-ZZN204G0L</v>
          </cell>
          <cell r="B3374" t="str">
            <v>SJ-ZZN204</v>
          </cell>
        </row>
        <row r="3375">
          <cell r="A3375" t="str">
            <v>SJ-ZZN204G0L-GM</v>
          </cell>
          <cell r="B3375" t="str">
            <v>SJ-ZZN204</v>
          </cell>
        </row>
        <row r="3376">
          <cell r="A3376" t="str">
            <v>SJ-ZZN204G0XL</v>
          </cell>
          <cell r="B3376" t="str">
            <v>SJ-ZZN204</v>
          </cell>
        </row>
        <row r="3377">
          <cell r="A3377" t="str">
            <v>SJ-ZZN204G0XL-GM</v>
          </cell>
          <cell r="B3377" t="str">
            <v>SJ-ZZN204</v>
          </cell>
        </row>
        <row r="3378">
          <cell r="A3378" t="str">
            <v>SJ-ZZN204K0</v>
          </cell>
          <cell r="B3378" t="str">
            <v>SJ-ZZN204</v>
          </cell>
        </row>
        <row r="3379">
          <cell r="A3379" t="str">
            <v>SJ-ZZN204K02L</v>
          </cell>
          <cell r="B3379" t="str">
            <v>SJ-ZZN204</v>
          </cell>
        </row>
        <row r="3380">
          <cell r="A3380" t="str">
            <v>SJ-ZZN204K02L-GM</v>
          </cell>
          <cell r="B3380" t="str">
            <v>SJ-ZZN204</v>
          </cell>
        </row>
        <row r="3381">
          <cell r="A3381" t="str">
            <v>SJ-ZZN204K03L</v>
          </cell>
          <cell r="B3381" t="str">
            <v>SJ-ZZN204</v>
          </cell>
        </row>
        <row r="3382">
          <cell r="A3382" t="str">
            <v>SJ-ZZN204K03L-GM</v>
          </cell>
          <cell r="B3382" t="str">
            <v>SJ-ZZN204</v>
          </cell>
        </row>
        <row r="3383">
          <cell r="A3383" t="str">
            <v>SJ-ZZN204K03L-MX</v>
          </cell>
          <cell r="B3383" t="str">
            <v>SJ-ZZN204</v>
          </cell>
        </row>
        <row r="3384">
          <cell r="A3384" t="str">
            <v>SJ-ZZN204K04L</v>
          </cell>
          <cell r="B3384" t="str">
            <v>SJ-ZZN204</v>
          </cell>
        </row>
        <row r="3385">
          <cell r="A3385" t="str">
            <v>SJ-ZZN204K04L-GM</v>
          </cell>
          <cell r="B3385" t="str">
            <v>SJ-ZZN204</v>
          </cell>
        </row>
        <row r="3386">
          <cell r="A3386" t="str">
            <v>SJ-ZZN204K04L-MX</v>
          </cell>
          <cell r="B3386" t="str">
            <v>SJ-ZZN204</v>
          </cell>
        </row>
        <row r="3387">
          <cell r="A3387" t="str">
            <v>SJ-ZZN204K0-GM</v>
          </cell>
          <cell r="B3387" t="str">
            <v>SJ-ZZN204</v>
          </cell>
        </row>
        <row r="3388">
          <cell r="A3388" t="str">
            <v>SJ-ZZN204K0L</v>
          </cell>
          <cell r="B3388" t="str">
            <v>SJ-ZZN204</v>
          </cell>
        </row>
        <row r="3389">
          <cell r="A3389" t="str">
            <v>SJ-ZZN204K0L-GM</v>
          </cell>
          <cell r="B3389" t="str">
            <v>SJ-ZZN204</v>
          </cell>
        </row>
        <row r="3390">
          <cell r="A3390" t="str">
            <v>SJ-ZZN204K0XL</v>
          </cell>
          <cell r="B3390" t="str">
            <v>SJ-ZZN204</v>
          </cell>
        </row>
        <row r="3391">
          <cell r="A3391" t="str">
            <v>SJ-ZZN204K0XL-GM</v>
          </cell>
          <cell r="B3391" t="str">
            <v>SJ-ZZN204</v>
          </cell>
        </row>
        <row r="3392">
          <cell r="A3392" t="str">
            <v>SJ-ZZN204K0XL-MX</v>
          </cell>
          <cell r="B3392" t="str">
            <v>SJ-ZZN204</v>
          </cell>
        </row>
        <row r="3393">
          <cell r="A3393" t="str">
            <v>SJ-ZZN204R02L</v>
          </cell>
          <cell r="B3393" t="str">
            <v>SJ-ZZN204</v>
          </cell>
        </row>
        <row r="3394">
          <cell r="A3394" t="str">
            <v>SJ-ZZN204R02L-GM</v>
          </cell>
          <cell r="B3394" t="str">
            <v>SJ-ZZN204</v>
          </cell>
        </row>
        <row r="3395">
          <cell r="A3395" t="str">
            <v>SJ-ZZN204R03L</v>
          </cell>
          <cell r="B3395" t="str">
            <v>SJ-ZZN204</v>
          </cell>
        </row>
        <row r="3396">
          <cell r="A3396" t="str">
            <v>SJ-ZZN204R03L-GM</v>
          </cell>
          <cell r="B3396" t="str">
            <v>SJ-ZZN204</v>
          </cell>
        </row>
        <row r="3397">
          <cell r="A3397" t="str">
            <v>SJ-ZZN204R04L</v>
          </cell>
          <cell r="B3397" t="str">
            <v>SJ-ZZN204</v>
          </cell>
        </row>
        <row r="3398">
          <cell r="A3398" t="str">
            <v>SJ-ZZN204R04L-MX</v>
          </cell>
          <cell r="B3398" t="str">
            <v>SJ-ZZN204</v>
          </cell>
        </row>
        <row r="3399">
          <cell r="A3399" t="str">
            <v>SJ-ZZN204R0L</v>
          </cell>
          <cell r="B3399" t="str">
            <v>SJ-ZZN204</v>
          </cell>
        </row>
        <row r="3400">
          <cell r="A3400" t="str">
            <v>SJ-ZZN204R0L-GM</v>
          </cell>
          <cell r="B3400" t="str">
            <v>SJ-ZZN204</v>
          </cell>
        </row>
        <row r="3401">
          <cell r="A3401" t="str">
            <v>SJ-ZZN204R0XL</v>
          </cell>
          <cell r="B3401" t="str">
            <v>SJ-ZZN204</v>
          </cell>
        </row>
        <row r="3402">
          <cell r="A3402" t="str">
            <v>SJ-ZZN204R0XL-GM</v>
          </cell>
          <cell r="B3402" t="str">
            <v>SJ-ZZN204</v>
          </cell>
        </row>
        <row r="3403">
          <cell r="A3403" t="str">
            <v>SJ-ZZN204W0</v>
          </cell>
          <cell r="B3403" t="str">
            <v>SJ-ZZN204</v>
          </cell>
        </row>
        <row r="3404">
          <cell r="A3404" t="str">
            <v>SJ-ZZN204W02L</v>
          </cell>
          <cell r="B3404" t="str">
            <v>SJ-ZZN204</v>
          </cell>
        </row>
        <row r="3405">
          <cell r="A3405" t="str">
            <v>SJ-ZZN204W02L-GM</v>
          </cell>
          <cell r="B3405" t="str">
            <v>SJ-ZZN204</v>
          </cell>
        </row>
        <row r="3406">
          <cell r="A3406" t="str">
            <v>SJ-ZZN204W03L</v>
          </cell>
          <cell r="B3406" t="str">
            <v>SJ-ZZN204</v>
          </cell>
        </row>
        <row r="3407">
          <cell r="A3407" t="str">
            <v>SJ-ZZN204W03L-GM</v>
          </cell>
          <cell r="B3407" t="str">
            <v>SJ-ZZN204</v>
          </cell>
        </row>
        <row r="3408">
          <cell r="A3408" t="str">
            <v>SJ-ZZN204W04L</v>
          </cell>
          <cell r="B3408" t="str">
            <v>SJ-ZZN204</v>
          </cell>
        </row>
        <row r="3409">
          <cell r="A3409" t="str">
            <v>SJ-ZZN204W0-GM</v>
          </cell>
          <cell r="B3409" t="str">
            <v>SJ-ZZN204</v>
          </cell>
        </row>
        <row r="3410">
          <cell r="A3410" t="str">
            <v>SJ-ZZN204W0L</v>
          </cell>
          <cell r="B3410" t="str">
            <v>SJ-ZZN204</v>
          </cell>
        </row>
        <row r="3411">
          <cell r="A3411" t="str">
            <v>SJ-ZZN204W0L-GM</v>
          </cell>
          <cell r="B3411" t="str">
            <v>SJ-ZZN204</v>
          </cell>
        </row>
        <row r="3412">
          <cell r="A3412" t="str">
            <v>SJ-ZZN204W0-MX</v>
          </cell>
          <cell r="B3412" t="str">
            <v>SJ-ZZN204</v>
          </cell>
        </row>
        <row r="3413">
          <cell r="A3413" t="str">
            <v>SJ-ZZN204W0XL</v>
          </cell>
          <cell r="B3413" t="str">
            <v>SJ-ZZN204</v>
          </cell>
        </row>
        <row r="3414">
          <cell r="A3414" t="str">
            <v>SJ-ZZN204W0XL-GM</v>
          </cell>
          <cell r="B3414" t="str">
            <v>SJ-ZZN204</v>
          </cell>
        </row>
        <row r="3415">
          <cell r="A3415" t="str">
            <v>SJ-ZZN204ZL-2XL</v>
          </cell>
          <cell r="B3415" t="str">
            <v>SJ-ZZN204</v>
          </cell>
        </row>
        <row r="3416">
          <cell r="A3416" t="str">
            <v>SJ-ZZN204ZL-2XL-GM</v>
          </cell>
          <cell r="B3416" t="str">
            <v>SJ-ZZN204</v>
          </cell>
        </row>
        <row r="3417">
          <cell r="A3417" t="str">
            <v>SJ-ZZN204ZL-L</v>
          </cell>
          <cell r="B3417" t="str">
            <v>SJ-ZZN204</v>
          </cell>
        </row>
        <row r="3418">
          <cell r="A3418" t="str">
            <v>SJ-ZZN204ZL-M</v>
          </cell>
          <cell r="B3418" t="str">
            <v>SJ-ZZN204</v>
          </cell>
        </row>
        <row r="3419">
          <cell r="A3419" t="str">
            <v>SJ-ZZN204ZL-S</v>
          </cell>
          <cell r="B3419" t="str">
            <v>SJ-ZZN204</v>
          </cell>
        </row>
        <row r="3420">
          <cell r="A3420" t="str">
            <v>SJ-ZZN204ZL-S-GM</v>
          </cell>
          <cell r="B3420" t="str">
            <v>SJ-ZZN204</v>
          </cell>
        </row>
        <row r="3421">
          <cell r="A3421" t="str">
            <v>SJ-ZZN204ZL-XL</v>
          </cell>
          <cell r="B3421" t="str">
            <v>SJ-ZZN204</v>
          </cell>
        </row>
        <row r="3422">
          <cell r="A3422" t="str">
            <v>SJ-ZZN204ZL-XS</v>
          </cell>
          <cell r="B3422" t="str">
            <v>SJ-ZZN204</v>
          </cell>
        </row>
        <row r="3423">
          <cell r="A3423" t="str">
            <v>SK-LY168-311-4E-L</v>
          </cell>
          <cell r="B3423" t="str">
            <v>SK-LY168</v>
          </cell>
        </row>
        <row r="3424">
          <cell r="A3424" t="str">
            <v>SK-LY168-311-4E-M</v>
          </cell>
          <cell r="B3424" t="str">
            <v>SK-LY168</v>
          </cell>
        </row>
        <row r="3425">
          <cell r="A3425" t="str">
            <v>SK-LY168-311-4E-XL</v>
          </cell>
          <cell r="B3425" t="str">
            <v>SK-LY168</v>
          </cell>
        </row>
        <row r="3426">
          <cell r="A3426" t="str">
            <v>SK-LY168-311-4F-L</v>
          </cell>
          <cell r="B3426" t="str">
            <v>SK-LY168</v>
          </cell>
        </row>
        <row r="3427">
          <cell r="A3427" t="str">
            <v>SK-LY168-311-4F-M</v>
          </cell>
          <cell r="B3427" t="str">
            <v>SK-LY168</v>
          </cell>
        </row>
        <row r="3428">
          <cell r="A3428" t="str">
            <v>SK-LY168-311-4F-XL</v>
          </cell>
          <cell r="B3428" t="str">
            <v>SK-LY168</v>
          </cell>
        </row>
        <row r="3429">
          <cell r="A3429" t="str">
            <v>SK-LY168-311-4H-L</v>
          </cell>
          <cell r="B3429" t="str">
            <v>SK-LY168</v>
          </cell>
        </row>
        <row r="3430">
          <cell r="A3430" t="str">
            <v>SK-LY168-311-4H-M</v>
          </cell>
          <cell r="B3430" t="str">
            <v>SK-LY168</v>
          </cell>
        </row>
        <row r="3431">
          <cell r="A3431" t="str">
            <v>SK-LY168-311-4H-XL</v>
          </cell>
          <cell r="B3431" t="str">
            <v>SK-LY168</v>
          </cell>
        </row>
        <row r="3432">
          <cell r="A3432" t="str">
            <v>SK-LY168-311-76A-L</v>
          </cell>
          <cell r="B3432" t="str">
            <v>SK-LY168</v>
          </cell>
        </row>
        <row r="3433">
          <cell r="A3433" t="str">
            <v>SK-LY168-311-76A-M</v>
          </cell>
          <cell r="B3433" t="str">
            <v>SK-LY168</v>
          </cell>
        </row>
        <row r="3434">
          <cell r="A3434" t="str">
            <v>SK-LY168-311-76A-XL</v>
          </cell>
          <cell r="B3434" t="str">
            <v>SK-LY168</v>
          </cell>
        </row>
        <row r="3435">
          <cell r="A3435" t="str">
            <v>SK-LY168-311-76C-L</v>
          </cell>
          <cell r="B3435" t="str">
            <v>SK-LY168</v>
          </cell>
        </row>
        <row r="3436">
          <cell r="A3436" t="str">
            <v>SK-LY168-311-76C-XL</v>
          </cell>
          <cell r="B3436" t="str">
            <v>SK-LY168</v>
          </cell>
        </row>
        <row r="3437">
          <cell r="A3437" t="str">
            <v>SK-LY168-311-76D-L</v>
          </cell>
          <cell r="B3437" t="str">
            <v>SK-LY168</v>
          </cell>
        </row>
        <row r="3438">
          <cell r="A3438" t="str">
            <v>SK-LY168-311-76D-M</v>
          </cell>
          <cell r="B3438" t="str">
            <v>SK-LY168</v>
          </cell>
        </row>
        <row r="3439">
          <cell r="A3439" t="str">
            <v>SK-LY168-311-76D-XL</v>
          </cell>
          <cell r="B3439" t="str">
            <v>SK-LY168</v>
          </cell>
        </row>
        <row r="3440">
          <cell r="A3440" t="str">
            <v>SK-LY168-HSJK-168A-L</v>
          </cell>
          <cell r="B3440" t="str">
            <v>SK-LY168</v>
          </cell>
        </row>
        <row r="3441">
          <cell r="A3441" t="str">
            <v>SK-LY168-HSJK-168A-M</v>
          </cell>
          <cell r="B3441" t="str">
            <v>SK-LY168</v>
          </cell>
        </row>
        <row r="3442">
          <cell r="A3442" t="str">
            <v>SK-LY168-HSJK-168A-XL</v>
          </cell>
          <cell r="B3442" t="str">
            <v>SK-LY168</v>
          </cell>
        </row>
        <row r="3443">
          <cell r="A3443" t="str">
            <v>SK-LY168-HSJK-168B-L</v>
          </cell>
          <cell r="B3443" t="str">
            <v>SK-LY168</v>
          </cell>
        </row>
        <row r="3444">
          <cell r="A3444" t="str">
            <v>SK-LY168-HSJK-168B-M</v>
          </cell>
          <cell r="B3444" t="str">
            <v>SK-LY168</v>
          </cell>
        </row>
        <row r="3445">
          <cell r="A3445" t="str">
            <v>SK-LY168-HSJK-168B-XL</v>
          </cell>
          <cell r="B3445" t="str">
            <v>SK-LY168</v>
          </cell>
        </row>
        <row r="3446">
          <cell r="A3446" t="str">
            <v>SK-LY168-HSJK-168C-L</v>
          </cell>
          <cell r="B3446" t="str">
            <v>SK-LY168</v>
          </cell>
        </row>
        <row r="3447">
          <cell r="A3447" t="str">
            <v>SK-LY168-HSJK-168C-M</v>
          </cell>
          <cell r="B3447" t="str">
            <v>SK-LY168</v>
          </cell>
        </row>
        <row r="3448">
          <cell r="A3448" t="str">
            <v>SK-LY168-HSJK-168C-XL</v>
          </cell>
          <cell r="B3448" t="str">
            <v>SK-LY168</v>
          </cell>
        </row>
        <row r="3449">
          <cell r="A3449" t="str">
            <v>SK-LY168-K77-1-M</v>
          </cell>
          <cell r="B3449" t="str">
            <v>SK-LY168</v>
          </cell>
        </row>
        <row r="3450">
          <cell r="A3450" t="str">
            <v>SK-LY168-K77-1-XL</v>
          </cell>
          <cell r="B3450" t="str">
            <v>SK-LY168</v>
          </cell>
        </row>
        <row r="3451">
          <cell r="A3451" t="str">
            <v>SK-LY168-K77-2-L</v>
          </cell>
          <cell r="B3451" t="str">
            <v>SK-LY168</v>
          </cell>
        </row>
        <row r="3452">
          <cell r="A3452" t="str">
            <v>SK-LY168-K77-2-M</v>
          </cell>
          <cell r="B3452" t="str">
            <v>SK-LY168</v>
          </cell>
        </row>
        <row r="3453">
          <cell r="A3453" t="str">
            <v>SK-LY168-K77-2-XL</v>
          </cell>
          <cell r="B3453" t="str">
            <v>SK-LY168</v>
          </cell>
        </row>
        <row r="3454">
          <cell r="A3454" t="str">
            <v>SK-LY168-K77-4-L</v>
          </cell>
          <cell r="B3454" t="str">
            <v>SK-LY168</v>
          </cell>
        </row>
        <row r="3455">
          <cell r="A3455" t="str">
            <v>SK-LY168-K77-4-M</v>
          </cell>
          <cell r="B3455" t="str">
            <v>SK-LY168</v>
          </cell>
        </row>
        <row r="3456">
          <cell r="A3456" t="str">
            <v>SK-LY168-K77-4-XL</v>
          </cell>
          <cell r="B3456" t="str">
            <v>SK-LY168</v>
          </cell>
        </row>
        <row r="3457">
          <cell r="A3457" t="str">
            <v>SK-SB012-GR-L</v>
          </cell>
          <cell r="B3457" t="str">
            <v>SK-SB012</v>
          </cell>
        </row>
        <row r="3458">
          <cell r="A3458" t="str">
            <v>SK-SB012-GR-M</v>
          </cell>
          <cell r="B3458" t="str">
            <v>SK-SB012</v>
          </cell>
        </row>
        <row r="3459">
          <cell r="A3459" t="str">
            <v>SK-SB012-GR-XL</v>
          </cell>
          <cell r="B3459" t="str">
            <v>SK-SB012</v>
          </cell>
        </row>
        <row r="3460">
          <cell r="A3460" t="str">
            <v>SK-SB012-KK-L</v>
          </cell>
          <cell r="B3460" t="str">
            <v>SK-SB012</v>
          </cell>
        </row>
        <row r="3461">
          <cell r="A3461" t="str">
            <v>SK-SB012-KK-M</v>
          </cell>
          <cell r="B3461" t="str">
            <v>SK-SB012</v>
          </cell>
        </row>
        <row r="3462">
          <cell r="A3462" t="str">
            <v>SK-SB012-KK-XL</v>
          </cell>
          <cell r="B3462" t="str">
            <v>SK-SB012</v>
          </cell>
        </row>
        <row r="3463">
          <cell r="A3463" t="str">
            <v>SK-SB012-NY-L</v>
          </cell>
          <cell r="B3463" t="str">
            <v>SK-SB012</v>
          </cell>
        </row>
        <row r="3464">
          <cell r="A3464" t="str">
            <v>SK-SB012-NY-M</v>
          </cell>
          <cell r="B3464" t="str">
            <v>SK-SB012</v>
          </cell>
        </row>
        <row r="3465">
          <cell r="A3465" t="str">
            <v>SK-SB012-NY-XL</v>
          </cell>
          <cell r="B3465" t="str">
            <v>SK-SB012</v>
          </cell>
        </row>
        <row r="3466">
          <cell r="A3466" t="str">
            <v>SK-SB012-WT-L</v>
          </cell>
          <cell r="B3466" t="str">
            <v>SK-SB012</v>
          </cell>
        </row>
        <row r="3467">
          <cell r="A3467" t="str">
            <v>SK-SB012-WT-M</v>
          </cell>
          <cell r="B3467" t="str">
            <v>SK-SB012</v>
          </cell>
        </row>
        <row r="3468">
          <cell r="A3468" t="str">
            <v>SK-SB012-WT-XL</v>
          </cell>
          <cell r="B3468" t="str">
            <v>SK-SB012</v>
          </cell>
        </row>
        <row r="3469">
          <cell r="A3469" t="str">
            <v>SKS-B301</v>
          </cell>
          <cell r="B3469" t="str">
            <v>SKS-B301</v>
          </cell>
        </row>
        <row r="3470">
          <cell r="A3470" t="str">
            <v>SKS-B334</v>
          </cell>
          <cell r="B3470" t="str">
            <v>SKS-B334</v>
          </cell>
        </row>
        <row r="3471">
          <cell r="A3471" t="str">
            <v>ST005-BK-2XL</v>
          </cell>
          <cell r="B3471" t="str">
            <v>ST005</v>
          </cell>
        </row>
        <row r="3472">
          <cell r="A3472" t="str">
            <v>ST005-BK-L</v>
          </cell>
          <cell r="B3472" t="str">
            <v>ST005</v>
          </cell>
        </row>
        <row r="3473">
          <cell r="A3473" t="str">
            <v>ST005-BK-M</v>
          </cell>
          <cell r="B3473" t="str">
            <v>ST005</v>
          </cell>
        </row>
        <row r="3474">
          <cell r="A3474" t="str">
            <v>ST005-BK-S</v>
          </cell>
          <cell r="B3474" t="str">
            <v>ST005</v>
          </cell>
        </row>
        <row r="3475">
          <cell r="A3475" t="str">
            <v>ST005-BK-XL</v>
          </cell>
          <cell r="B3475" t="str">
            <v>ST005</v>
          </cell>
        </row>
        <row r="3476">
          <cell r="A3476" t="str">
            <v>ST005-BL1-2XL</v>
          </cell>
          <cell r="B3476" t="str">
            <v>ST005</v>
          </cell>
        </row>
        <row r="3477">
          <cell r="A3477" t="str">
            <v>ST005-BL1-L</v>
          </cell>
          <cell r="B3477" t="str">
            <v>ST005</v>
          </cell>
        </row>
        <row r="3478">
          <cell r="A3478" t="str">
            <v>ST005-BL1-M</v>
          </cell>
          <cell r="B3478" t="str">
            <v>ST005</v>
          </cell>
        </row>
        <row r="3479">
          <cell r="A3479" t="str">
            <v>ST005-BL1-S</v>
          </cell>
          <cell r="B3479" t="str">
            <v>ST005</v>
          </cell>
        </row>
        <row r="3480">
          <cell r="A3480" t="str">
            <v>ST005-BL1-XL</v>
          </cell>
          <cell r="B3480" t="str">
            <v>ST005</v>
          </cell>
        </row>
        <row r="3481">
          <cell r="A3481" t="str">
            <v>ST005-BL2-2XL</v>
          </cell>
          <cell r="B3481" t="str">
            <v>ST005</v>
          </cell>
        </row>
        <row r="3482">
          <cell r="A3482" t="str">
            <v>ST005-BL2-L</v>
          </cell>
          <cell r="B3482" t="str">
            <v>ST005</v>
          </cell>
        </row>
        <row r="3483">
          <cell r="A3483" t="str">
            <v>ST005-BL2-M</v>
          </cell>
          <cell r="B3483" t="str">
            <v>ST005</v>
          </cell>
        </row>
        <row r="3484">
          <cell r="A3484" t="str">
            <v>ST005-BL2-S</v>
          </cell>
          <cell r="B3484" t="str">
            <v>ST005</v>
          </cell>
        </row>
        <row r="3485">
          <cell r="A3485" t="str">
            <v>ST005-BL2-XL</v>
          </cell>
          <cell r="B3485" t="str">
            <v>ST005</v>
          </cell>
        </row>
        <row r="3486">
          <cell r="A3486" t="str">
            <v>ST005-GN-2XL</v>
          </cell>
          <cell r="B3486" t="str">
            <v>ST005</v>
          </cell>
        </row>
        <row r="3487">
          <cell r="A3487" t="str">
            <v>ST005-GN-L</v>
          </cell>
          <cell r="B3487" t="str">
            <v>ST005</v>
          </cell>
        </row>
        <row r="3488">
          <cell r="A3488" t="str">
            <v>ST005-GN-M</v>
          </cell>
          <cell r="B3488" t="str">
            <v>ST005</v>
          </cell>
        </row>
        <row r="3489">
          <cell r="A3489" t="str">
            <v>ST005-GN-S</v>
          </cell>
          <cell r="B3489" t="str">
            <v>ST005</v>
          </cell>
        </row>
        <row r="3490">
          <cell r="A3490" t="str">
            <v>ST005-GN-XL</v>
          </cell>
          <cell r="B3490" t="str">
            <v>ST005</v>
          </cell>
        </row>
        <row r="3491">
          <cell r="A3491" t="str">
            <v>ST005-RD1-2XL</v>
          </cell>
          <cell r="B3491" t="str">
            <v>ST005</v>
          </cell>
        </row>
        <row r="3492">
          <cell r="A3492" t="str">
            <v>ST005-RD1-L</v>
          </cell>
          <cell r="B3492" t="str">
            <v>ST005</v>
          </cell>
        </row>
        <row r="3493">
          <cell r="A3493" t="str">
            <v>ST005-RD1-M</v>
          </cell>
          <cell r="B3493" t="str">
            <v>ST005</v>
          </cell>
        </row>
        <row r="3494">
          <cell r="A3494" t="str">
            <v>ST005-RD1-S</v>
          </cell>
          <cell r="B3494" t="str">
            <v>ST005</v>
          </cell>
        </row>
        <row r="3495">
          <cell r="A3495" t="str">
            <v>ST005-RD1-XL</v>
          </cell>
          <cell r="B3495" t="str">
            <v>ST005</v>
          </cell>
        </row>
        <row r="3496">
          <cell r="A3496" t="str">
            <v>ST005-RD-2XL</v>
          </cell>
          <cell r="B3496" t="str">
            <v>ST005</v>
          </cell>
        </row>
        <row r="3497">
          <cell r="A3497" t="str">
            <v>ST005-RD-L</v>
          </cell>
          <cell r="B3497" t="str">
            <v>ST005</v>
          </cell>
        </row>
        <row r="3498">
          <cell r="A3498" t="str">
            <v>ST005-RD-M</v>
          </cell>
          <cell r="B3498" t="str">
            <v>ST005</v>
          </cell>
        </row>
        <row r="3499">
          <cell r="A3499" t="str">
            <v>ST005-RD-S</v>
          </cell>
          <cell r="B3499" t="str">
            <v>ST005</v>
          </cell>
        </row>
        <row r="3500">
          <cell r="A3500" t="str">
            <v>ST005-RD-XL</v>
          </cell>
          <cell r="B3500" t="str">
            <v>ST005</v>
          </cell>
        </row>
        <row r="3501">
          <cell r="A3501" t="str">
            <v>ST005-YL-2XL</v>
          </cell>
          <cell r="B3501" t="str">
            <v>ST005</v>
          </cell>
        </row>
        <row r="3502">
          <cell r="A3502" t="str">
            <v>ST005-YL-L</v>
          </cell>
          <cell r="B3502" t="str">
            <v>ST005</v>
          </cell>
        </row>
        <row r="3503">
          <cell r="A3503" t="str">
            <v>ST005-YL-M</v>
          </cell>
          <cell r="B3503" t="str">
            <v>ST005</v>
          </cell>
        </row>
        <row r="3504">
          <cell r="A3504" t="str">
            <v>ST005-YL-S</v>
          </cell>
          <cell r="B3504" t="str">
            <v>ST005</v>
          </cell>
        </row>
        <row r="3505">
          <cell r="A3505" t="str">
            <v>ST005-YL-XL</v>
          </cell>
          <cell r="B3505" t="str">
            <v>ST005</v>
          </cell>
        </row>
        <row r="3506">
          <cell r="A3506" t="str">
            <v>ST006-BK-2XL</v>
          </cell>
          <cell r="B3506" t="str">
            <v>ST006</v>
          </cell>
        </row>
        <row r="3507">
          <cell r="A3507" t="str">
            <v>ST006-BK-L</v>
          </cell>
          <cell r="B3507" t="str">
            <v>ST006</v>
          </cell>
        </row>
        <row r="3508">
          <cell r="A3508" t="str">
            <v>ST006-BK-M</v>
          </cell>
          <cell r="B3508" t="str">
            <v>ST006</v>
          </cell>
        </row>
        <row r="3509">
          <cell r="A3509" t="str">
            <v>ST006-BK-S</v>
          </cell>
          <cell r="B3509" t="str">
            <v>ST006</v>
          </cell>
        </row>
        <row r="3510">
          <cell r="A3510" t="str">
            <v>ST006-BK-XL</v>
          </cell>
          <cell r="B3510" t="str">
            <v>ST006</v>
          </cell>
        </row>
        <row r="3511">
          <cell r="A3511" t="str">
            <v>ST006-BL2-2XL</v>
          </cell>
          <cell r="B3511" t="str">
            <v>ST006</v>
          </cell>
        </row>
        <row r="3512">
          <cell r="A3512" t="str">
            <v>ST006-BL2-L</v>
          </cell>
          <cell r="B3512" t="str">
            <v>ST006</v>
          </cell>
        </row>
        <row r="3513">
          <cell r="A3513" t="str">
            <v>ST006-BL2-M</v>
          </cell>
          <cell r="B3513" t="str">
            <v>ST006</v>
          </cell>
        </row>
        <row r="3514">
          <cell r="A3514" t="str">
            <v>ST006-BL2-S</v>
          </cell>
          <cell r="B3514" t="str">
            <v>ST006</v>
          </cell>
        </row>
        <row r="3515">
          <cell r="A3515" t="str">
            <v>ST006-BL2-XL</v>
          </cell>
          <cell r="B3515" t="str">
            <v>ST006</v>
          </cell>
        </row>
        <row r="3516">
          <cell r="A3516" t="str">
            <v>ST006-BL-2XL</v>
          </cell>
          <cell r="B3516" t="str">
            <v>ST006</v>
          </cell>
        </row>
        <row r="3517">
          <cell r="A3517" t="str">
            <v>ST006-BL-L</v>
          </cell>
          <cell r="B3517" t="str">
            <v>ST006</v>
          </cell>
        </row>
        <row r="3518">
          <cell r="A3518" t="str">
            <v>ST006-BL-M</v>
          </cell>
          <cell r="B3518" t="str">
            <v>ST006</v>
          </cell>
        </row>
        <row r="3519">
          <cell r="A3519" t="str">
            <v>ST006-BL-S</v>
          </cell>
          <cell r="B3519" t="str">
            <v>ST006</v>
          </cell>
        </row>
        <row r="3520">
          <cell r="A3520" t="str">
            <v>ST006-BL-XL</v>
          </cell>
          <cell r="B3520" t="str">
            <v>ST006</v>
          </cell>
        </row>
        <row r="3521">
          <cell r="A3521" t="str">
            <v>ST006-CF-2XL</v>
          </cell>
          <cell r="B3521" t="str">
            <v>ST006</v>
          </cell>
        </row>
        <row r="3522">
          <cell r="A3522" t="str">
            <v>ST006-CF-L</v>
          </cell>
          <cell r="B3522" t="str">
            <v>ST006</v>
          </cell>
        </row>
        <row r="3523">
          <cell r="A3523" t="str">
            <v>ST006-CF-M</v>
          </cell>
          <cell r="B3523" t="str">
            <v>ST006</v>
          </cell>
        </row>
        <row r="3524">
          <cell r="A3524" t="str">
            <v>ST006-CF-S</v>
          </cell>
          <cell r="B3524" t="str">
            <v>ST006</v>
          </cell>
        </row>
        <row r="3525">
          <cell r="A3525" t="str">
            <v>ST006-CF-XL</v>
          </cell>
          <cell r="B3525" t="str">
            <v>ST006</v>
          </cell>
        </row>
        <row r="3526">
          <cell r="A3526" t="str">
            <v>ST006-GN-2XL</v>
          </cell>
          <cell r="B3526" t="str">
            <v>ST006</v>
          </cell>
        </row>
        <row r="3527">
          <cell r="A3527" t="str">
            <v>ST006-GN-L</v>
          </cell>
          <cell r="B3527" t="str">
            <v>ST006</v>
          </cell>
        </row>
        <row r="3528">
          <cell r="A3528" t="str">
            <v>ST006-GN-M</v>
          </cell>
          <cell r="B3528" t="str">
            <v>ST006</v>
          </cell>
        </row>
        <row r="3529">
          <cell r="A3529" t="str">
            <v>ST006-GN-S</v>
          </cell>
          <cell r="B3529" t="str">
            <v>ST006</v>
          </cell>
        </row>
        <row r="3530">
          <cell r="A3530" t="str">
            <v>ST006-GN-XL</v>
          </cell>
          <cell r="B3530" t="str">
            <v>ST006</v>
          </cell>
        </row>
        <row r="3531">
          <cell r="A3531" t="str">
            <v>ST006-RD1-2XL</v>
          </cell>
          <cell r="B3531" t="str">
            <v>ST006</v>
          </cell>
        </row>
        <row r="3532">
          <cell r="A3532" t="str">
            <v>ST006-RD1-L</v>
          </cell>
          <cell r="B3532" t="str">
            <v>ST006</v>
          </cell>
        </row>
        <row r="3533">
          <cell r="A3533" t="str">
            <v>ST006-RD1-M</v>
          </cell>
          <cell r="B3533" t="str">
            <v>ST006</v>
          </cell>
        </row>
        <row r="3534">
          <cell r="A3534" t="str">
            <v>ST006-RD1-S</v>
          </cell>
          <cell r="B3534" t="str">
            <v>ST006</v>
          </cell>
        </row>
        <row r="3535">
          <cell r="A3535" t="str">
            <v>ST006-RD1-XL</v>
          </cell>
          <cell r="B3535" t="str">
            <v>ST006</v>
          </cell>
        </row>
        <row r="3536">
          <cell r="A3536" t="str">
            <v>ST006-RD2-2XL</v>
          </cell>
          <cell r="B3536" t="str">
            <v>ST006</v>
          </cell>
        </row>
        <row r="3537">
          <cell r="A3537" t="str">
            <v>ST006-RD2-L</v>
          </cell>
          <cell r="B3537" t="str">
            <v>ST006</v>
          </cell>
        </row>
        <row r="3538">
          <cell r="A3538" t="str">
            <v>ST006-RD2-M</v>
          </cell>
          <cell r="B3538" t="str">
            <v>ST006</v>
          </cell>
        </row>
        <row r="3539">
          <cell r="A3539" t="str">
            <v>ST006-RD2-S</v>
          </cell>
          <cell r="B3539" t="str">
            <v>ST006</v>
          </cell>
        </row>
        <row r="3540">
          <cell r="A3540" t="str">
            <v>ST006-RD2-XL</v>
          </cell>
          <cell r="B3540" t="str">
            <v>ST006</v>
          </cell>
        </row>
        <row r="3541">
          <cell r="A3541" t="str">
            <v>ST082-G0-L</v>
          </cell>
          <cell r="B3541" t="str">
            <v>ST082</v>
          </cell>
        </row>
        <row r="3542">
          <cell r="A3542" t="str">
            <v>ST082-G0-M</v>
          </cell>
          <cell r="B3542" t="str">
            <v>ST082</v>
          </cell>
        </row>
        <row r="3543">
          <cell r="A3543" t="str">
            <v>ST082-G0-S</v>
          </cell>
          <cell r="B3543" t="str">
            <v>ST082</v>
          </cell>
        </row>
        <row r="3544">
          <cell r="A3544" t="str">
            <v>ST082-G0-XL</v>
          </cell>
          <cell r="B3544" t="str">
            <v>ST082</v>
          </cell>
        </row>
        <row r="3545">
          <cell r="A3545" t="str">
            <v>ST082-G0-XXL</v>
          </cell>
          <cell r="B3545" t="str">
            <v>ST082</v>
          </cell>
        </row>
        <row r="3546">
          <cell r="A3546" t="str">
            <v>ST082-K0-L</v>
          </cell>
          <cell r="B3546" t="str">
            <v>ST082</v>
          </cell>
        </row>
        <row r="3547">
          <cell r="A3547" t="str">
            <v>ST082-K0-M</v>
          </cell>
          <cell r="B3547" t="str">
            <v>ST082</v>
          </cell>
        </row>
        <row r="3548">
          <cell r="A3548" t="str">
            <v>ST082-K0-S</v>
          </cell>
          <cell r="B3548" t="str">
            <v>ST082</v>
          </cell>
        </row>
        <row r="3549">
          <cell r="A3549" t="str">
            <v>ST082-K0-XL</v>
          </cell>
          <cell r="B3549" t="str">
            <v>ST082</v>
          </cell>
        </row>
        <row r="3550">
          <cell r="A3550" t="str">
            <v>ST082-K0-XXL</v>
          </cell>
          <cell r="B3550" t="str">
            <v>ST082</v>
          </cell>
        </row>
        <row r="3551">
          <cell r="A3551" t="str">
            <v>ST082-R0-L</v>
          </cell>
          <cell r="B3551" t="str">
            <v>ST082</v>
          </cell>
        </row>
        <row r="3552">
          <cell r="A3552" t="str">
            <v>ST082-R0-M</v>
          </cell>
          <cell r="B3552" t="str">
            <v>ST082</v>
          </cell>
        </row>
        <row r="3553">
          <cell r="A3553" t="str">
            <v>ST082-R0-S</v>
          </cell>
          <cell r="B3553" t="str">
            <v>ST082</v>
          </cell>
        </row>
        <row r="3554">
          <cell r="A3554" t="str">
            <v>ST082-R0-XL</v>
          </cell>
          <cell r="B3554" t="str">
            <v>ST082</v>
          </cell>
        </row>
        <row r="3555">
          <cell r="A3555" t="str">
            <v>ST082-R0-XXL</v>
          </cell>
          <cell r="B3555" t="str">
            <v>ST082</v>
          </cell>
        </row>
        <row r="3556">
          <cell r="A3556" t="str">
            <v>ST084-H10-L</v>
          </cell>
          <cell r="B3556" t="str">
            <v>ST084</v>
          </cell>
        </row>
        <row r="3557">
          <cell r="A3557" t="str">
            <v>ST084-H10-M</v>
          </cell>
          <cell r="B3557" t="str">
            <v>ST084</v>
          </cell>
        </row>
        <row r="3558">
          <cell r="A3558" t="str">
            <v>ST084-H10-S</v>
          </cell>
          <cell r="B3558" t="str">
            <v>ST084</v>
          </cell>
        </row>
        <row r="3559">
          <cell r="A3559" t="str">
            <v>ST084-H10-XL</v>
          </cell>
          <cell r="B3559" t="str">
            <v>ST084</v>
          </cell>
        </row>
        <row r="3560">
          <cell r="A3560" t="str">
            <v>ST084-H10-XXL</v>
          </cell>
          <cell r="B3560" t="str">
            <v>ST084</v>
          </cell>
        </row>
        <row r="3561">
          <cell r="A3561" t="str">
            <v>ST084-H12-L</v>
          </cell>
          <cell r="B3561" t="str">
            <v>ST084</v>
          </cell>
        </row>
        <row r="3562">
          <cell r="A3562" t="str">
            <v>ST084-H12-M</v>
          </cell>
          <cell r="B3562" t="str">
            <v>ST084</v>
          </cell>
        </row>
        <row r="3563">
          <cell r="A3563" t="str">
            <v>ST084-H12-S</v>
          </cell>
          <cell r="B3563" t="str">
            <v>ST084</v>
          </cell>
        </row>
        <row r="3564">
          <cell r="A3564" t="str">
            <v>ST084-H12-XL</v>
          </cell>
          <cell r="B3564" t="str">
            <v>ST084</v>
          </cell>
        </row>
        <row r="3565">
          <cell r="A3565" t="str">
            <v>ST084-H12-XS</v>
          </cell>
          <cell r="B3565" t="str">
            <v>ST084</v>
          </cell>
        </row>
        <row r="3566">
          <cell r="A3566" t="str">
            <v>ST084-H12-XXL</v>
          </cell>
          <cell r="B3566" t="str">
            <v>ST084</v>
          </cell>
        </row>
        <row r="3567">
          <cell r="A3567" t="str">
            <v>ST084-H15-L</v>
          </cell>
          <cell r="B3567" t="str">
            <v>ST084</v>
          </cell>
        </row>
        <row r="3568">
          <cell r="A3568" t="str">
            <v>ST084-H15-M</v>
          </cell>
          <cell r="B3568" t="str">
            <v>ST084</v>
          </cell>
        </row>
        <row r="3569">
          <cell r="A3569" t="str">
            <v>ST084-H15-S</v>
          </cell>
          <cell r="B3569" t="str">
            <v>ST084</v>
          </cell>
        </row>
        <row r="3570">
          <cell r="A3570" t="str">
            <v>ST084-H15-XL</v>
          </cell>
          <cell r="B3570" t="str">
            <v>ST084</v>
          </cell>
        </row>
        <row r="3571">
          <cell r="A3571" t="str">
            <v>ST084-H15-XS</v>
          </cell>
          <cell r="B3571" t="str">
            <v>ST084</v>
          </cell>
        </row>
        <row r="3572">
          <cell r="A3572" t="str">
            <v>ST084-H15-XXL</v>
          </cell>
          <cell r="B3572" t="str">
            <v>ST084</v>
          </cell>
        </row>
        <row r="3573">
          <cell r="A3573" t="str">
            <v>ST084-H16-L</v>
          </cell>
          <cell r="B3573" t="str">
            <v>ST084</v>
          </cell>
        </row>
        <row r="3574">
          <cell r="A3574" t="str">
            <v>ST084-H16-M</v>
          </cell>
          <cell r="B3574" t="str">
            <v>ST084</v>
          </cell>
        </row>
        <row r="3575">
          <cell r="A3575" t="str">
            <v>ST084-H16-S</v>
          </cell>
          <cell r="B3575" t="str">
            <v>ST084</v>
          </cell>
        </row>
        <row r="3576">
          <cell r="A3576" t="str">
            <v>ST084-H16-XL</v>
          </cell>
          <cell r="B3576" t="str">
            <v>ST084</v>
          </cell>
        </row>
        <row r="3577">
          <cell r="A3577" t="str">
            <v>ST084-H16-XXL</v>
          </cell>
          <cell r="B3577" t="str">
            <v>ST084</v>
          </cell>
        </row>
        <row r="3578">
          <cell r="A3578" t="str">
            <v>ST084-H1-L</v>
          </cell>
          <cell r="B3578" t="str">
            <v>ST084</v>
          </cell>
        </row>
        <row r="3579">
          <cell r="A3579" t="str">
            <v>ST084-H1-M</v>
          </cell>
          <cell r="B3579" t="str">
            <v>ST084</v>
          </cell>
        </row>
        <row r="3580">
          <cell r="A3580" t="str">
            <v>ST084-H1-S</v>
          </cell>
          <cell r="B3580" t="str">
            <v>ST084</v>
          </cell>
        </row>
        <row r="3581">
          <cell r="A3581" t="str">
            <v>ST084-H1-XL</v>
          </cell>
          <cell r="B3581" t="str">
            <v>ST084</v>
          </cell>
        </row>
        <row r="3582">
          <cell r="A3582" t="str">
            <v>ST084-H1-XXL</v>
          </cell>
          <cell r="B3582" t="str">
            <v>ST084</v>
          </cell>
        </row>
        <row r="3583">
          <cell r="A3583" t="str">
            <v>ST084-H2-L</v>
          </cell>
          <cell r="B3583" t="str">
            <v>ST084</v>
          </cell>
        </row>
        <row r="3584">
          <cell r="A3584" t="str">
            <v>ST084-H2-M</v>
          </cell>
          <cell r="B3584" t="str">
            <v>ST084</v>
          </cell>
        </row>
        <row r="3585">
          <cell r="A3585" t="str">
            <v>ST084-H2-S</v>
          </cell>
          <cell r="B3585" t="str">
            <v>ST084</v>
          </cell>
        </row>
        <row r="3586">
          <cell r="A3586" t="str">
            <v>ST084-H2-XL</v>
          </cell>
          <cell r="B3586" t="str">
            <v>ST084</v>
          </cell>
        </row>
        <row r="3587">
          <cell r="A3587" t="str">
            <v>ST084-H2-XXL</v>
          </cell>
          <cell r="B3587" t="str">
            <v>ST084</v>
          </cell>
        </row>
        <row r="3588">
          <cell r="A3588" t="str">
            <v>ST084-H3-L</v>
          </cell>
          <cell r="B3588" t="str">
            <v>ST084</v>
          </cell>
        </row>
        <row r="3589">
          <cell r="A3589" t="str">
            <v>ST084-H3-M</v>
          </cell>
          <cell r="B3589" t="str">
            <v>ST084</v>
          </cell>
        </row>
        <row r="3590">
          <cell r="A3590" t="str">
            <v>ST084-H3-S</v>
          </cell>
          <cell r="B3590" t="str">
            <v>ST084</v>
          </cell>
        </row>
        <row r="3591">
          <cell r="A3591" t="str">
            <v>ST084-H3-XL</v>
          </cell>
          <cell r="B3591" t="str">
            <v>ST084</v>
          </cell>
        </row>
        <row r="3592">
          <cell r="A3592" t="str">
            <v>ST084-H3-XS</v>
          </cell>
          <cell r="B3592" t="str">
            <v>ST084</v>
          </cell>
        </row>
        <row r="3593">
          <cell r="A3593" t="str">
            <v>ST084-H3-XXL</v>
          </cell>
          <cell r="B3593" t="str">
            <v>ST084</v>
          </cell>
        </row>
        <row r="3594">
          <cell r="A3594" t="str">
            <v>ST084-H4-L</v>
          </cell>
          <cell r="B3594" t="str">
            <v>ST084</v>
          </cell>
        </row>
        <row r="3595">
          <cell r="A3595" t="str">
            <v>ST084-H4-M</v>
          </cell>
          <cell r="B3595" t="str">
            <v>ST084</v>
          </cell>
        </row>
        <row r="3596">
          <cell r="A3596" t="str">
            <v>ST084-H4-S</v>
          </cell>
          <cell r="B3596" t="str">
            <v>ST084</v>
          </cell>
        </row>
        <row r="3597">
          <cell r="A3597" t="str">
            <v>ST084-H4-XL</v>
          </cell>
          <cell r="B3597" t="str">
            <v>ST084</v>
          </cell>
        </row>
        <row r="3598">
          <cell r="A3598" t="str">
            <v>ST084-H4-XXL</v>
          </cell>
          <cell r="B3598" t="str">
            <v>ST084</v>
          </cell>
        </row>
        <row r="3599">
          <cell r="A3599" t="str">
            <v>ST084-H6-L</v>
          </cell>
          <cell r="B3599" t="str">
            <v>ST084</v>
          </cell>
        </row>
        <row r="3600">
          <cell r="A3600" t="str">
            <v>ST084-H6-M</v>
          </cell>
          <cell r="B3600" t="str">
            <v>ST084</v>
          </cell>
        </row>
        <row r="3601">
          <cell r="A3601" t="str">
            <v>ST084-H6-S</v>
          </cell>
          <cell r="B3601" t="str">
            <v>ST084</v>
          </cell>
        </row>
        <row r="3602">
          <cell r="A3602" t="str">
            <v>ST084-H6-XL</v>
          </cell>
          <cell r="B3602" t="str">
            <v>ST084</v>
          </cell>
        </row>
        <row r="3603">
          <cell r="A3603" t="str">
            <v>ST084-H6-XXL</v>
          </cell>
          <cell r="B3603" t="str">
            <v>ST084</v>
          </cell>
        </row>
        <row r="3604">
          <cell r="A3604" t="str">
            <v>ST085-G912-L</v>
          </cell>
          <cell r="B3604" t="str">
            <v>ST085</v>
          </cell>
        </row>
        <row r="3605">
          <cell r="A3605" t="str">
            <v>ST085-G912-M</v>
          </cell>
          <cell r="B3605" t="str">
            <v>ST085</v>
          </cell>
        </row>
        <row r="3606">
          <cell r="A3606" t="str">
            <v>ST085-G912-S</v>
          </cell>
          <cell r="B3606" t="str">
            <v>ST085</v>
          </cell>
        </row>
        <row r="3607">
          <cell r="A3607" t="str">
            <v>ST085-G912-XL</v>
          </cell>
          <cell r="B3607" t="str">
            <v>ST085</v>
          </cell>
        </row>
        <row r="3608">
          <cell r="A3608" t="str">
            <v>ST085-G912-XXL</v>
          </cell>
          <cell r="B3608" t="str">
            <v>ST085</v>
          </cell>
        </row>
        <row r="3609">
          <cell r="A3609" t="str">
            <v>ST085-LB916-L</v>
          </cell>
          <cell r="B3609" t="str">
            <v>ST085</v>
          </cell>
        </row>
        <row r="3610">
          <cell r="A3610" t="str">
            <v>ST085-LB916-M</v>
          </cell>
          <cell r="B3610" t="str">
            <v>ST085</v>
          </cell>
        </row>
        <row r="3611">
          <cell r="A3611" t="str">
            <v>ST085-LB916-S</v>
          </cell>
          <cell r="B3611" t="str">
            <v>ST085</v>
          </cell>
        </row>
        <row r="3612">
          <cell r="A3612" t="str">
            <v>ST085-LB916-XL</v>
          </cell>
          <cell r="B3612" t="str">
            <v>ST085</v>
          </cell>
        </row>
        <row r="3613">
          <cell r="A3613" t="str">
            <v>ST085-LB916-XXL</v>
          </cell>
          <cell r="B3613" t="str">
            <v>ST085</v>
          </cell>
        </row>
        <row r="3614">
          <cell r="A3614" t="str">
            <v>ST085-LG907-L</v>
          </cell>
          <cell r="B3614" t="str">
            <v>ST085</v>
          </cell>
        </row>
        <row r="3615">
          <cell r="A3615" t="str">
            <v>ST085-LG907-M</v>
          </cell>
          <cell r="B3615" t="str">
            <v>ST085</v>
          </cell>
        </row>
        <row r="3616">
          <cell r="A3616" t="str">
            <v>ST085-LG907-S</v>
          </cell>
          <cell r="B3616" t="str">
            <v>ST085</v>
          </cell>
        </row>
        <row r="3617">
          <cell r="A3617" t="str">
            <v>ST085-LG907-XL</v>
          </cell>
          <cell r="B3617" t="str">
            <v>ST085</v>
          </cell>
        </row>
        <row r="3618">
          <cell r="A3618" t="str">
            <v>ST085-LG907-XXL</v>
          </cell>
          <cell r="B3618" t="str">
            <v>ST085</v>
          </cell>
        </row>
        <row r="3619">
          <cell r="A3619" t="str">
            <v>ST085-PI908-L</v>
          </cell>
          <cell r="B3619" t="str">
            <v>ST085</v>
          </cell>
        </row>
        <row r="3620">
          <cell r="A3620" t="str">
            <v>ST085-PI908-M</v>
          </cell>
          <cell r="B3620" t="str">
            <v>ST085</v>
          </cell>
        </row>
        <row r="3621">
          <cell r="A3621" t="str">
            <v>ST085-PI908-S</v>
          </cell>
          <cell r="B3621" t="str">
            <v>ST085</v>
          </cell>
        </row>
        <row r="3622">
          <cell r="A3622" t="str">
            <v>ST085-PI908-XL</v>
          </cell>
          <cell r="B3622" t="str">
            <v>ST085</v>
          </cell>
        </row>
        <row r="3623">
          <cell r="A3623" t="str">
            <v>ST085-PI908-XS</v>
          </cell>
          <cell r="B3623" t="str">
            <v>ST085</v>
          </cell>
        </row>
        <row r="3624">
          <cell r="A3624" t="str">
            <v>ST085-PI908-XXL</v>
          </cell>
          <cell r="B3624" t="str">
            <v>ST085</v>
          </cell>
        </row>
        <row r="3625">
          <cell r="A3625" t="str">
            <v>ST085-R901-L</v>
          </cell>
          <cell r="B3625" t="str">
            <v>ST085</v>
          </cell>
        </row>
        <row r="3626">
          <cell r="A3626" t="str">
            <v>ST085-R901-M</v>
          </cell>
          <cell r="B3626" t="str">
            <v>ST085</v>
          </cell>
        </row>
        <row r="3627">
          <cell r="A3627" t="str">
            <v>ST085-R901-S</v>
          </cell>
          <cell r="B3627" t="str">
            <v>ST085</v>
          </cell>
        </row>
        <row r="3628">
          <cell r="A3628" t="str">
            <v>ST085-R901-XL</v>
          </cell>
          <cell r="B3628" t="str">
            <v>ST085</v>
          </cell>
        </row>
        <row r="3629">
          <cell r="A3629" t="str">
            <v>ST085-R901-XXL</v>
          </cell>
          <cell r="B3629" t="str">
            <v>ST085</v>
          </cell>
        </row>
        <row r="3630">
          <cell r="A3630" t="str">
            <v>ST085-Sa911-L</v>
          </cell>
          <cell r="B3630" t="str">
            <v>ST085</v>
          </cell>
        </row>
        <row r="3631">
          <cell r="A3631" t="str">
            <v>ST085-Sa911-M</v>
          </cell>
          <cell r="B3631" t="str">
            <v>ST085</v>
          </cell>
        </row>
        <row r="3632">
          <cell r="A3632" t="str">
            <v>ST085-Sa911-S</v>
          </cell>
          <cell r="B3632" t="str">
            <v>ST085</v>
          </cell>
        </row>
        <row r="3633">
          <cell r="A3633" t="str">
            <v>ST085-Sa911-XL</v>
          </cell>
          <cell r="B3633" t="str">
            <v>ST085</v>
          </cell>
        </row>
        <row r="3634">
          <cell r="A3634" t="str">
            <v>ST085-Sa911-XXL</v>
          </cell>
          <cell r="B3634" t="str">
            <v>ST085</v>
          </cell>
        </row>
        <row r="3635">
          <cell r="A3635" t="str">
            <v>ST085-W902-L</v>
          </cell>
          <cell r="B3635" t="str">
            <v>ST085</v>
          </cell>
        </row>
        <row r="3636">
          <cell r="A3636" t="str">
            <v>ST085-W902-M</v>
          </cell>
          <cell r="B3636" t="str">
            <v>ST085</v>
          </cell>
        </row>
        <row r="3637">
          <cell r="A3637" t="str">
            <v>ST085-W902-S</v>
          </cell>
          <cell r="B3637" t="str">
            <v>ST085</v>
          </cell>
        </row>
        <row r="3638">
          <cell r="A3638" t="str">
            <v>ST085-W902-XL</v>
          </cell>
          <cell r="B3638" t="str">
            <v>ST085</v>
          </cell>
        </row>
        <row r="3639">
          <cell r="A3639" t="str">
            <v>ST085-W902-XXL</v>
          </cell>
          <cell r="B3639" t="str">
            <v>ST085</v>
          </cell>
        </row>
        <row r="3640">
          <cell r="A3640" t="str">
            <v>ST085-WR917-L</v>
          </cell>
          <cell r="B3640" t="str">
            <v>ST085</v>
          </cell>
        </row>
        <row r="3641">
          <cell r="A3641" t="str">
            <v>ST085-WR917-M</v>
          </cell>
          <cell r="B3641" t="str">
            <v>ST085</v>
          </cell>
        </row>
        <row r="3642">
          <cell r="A3642" t="str">
            <v>ST085-WR917-S</v>
          </cell>
          <cell r="B3642" t="str">
            <v>ST085</v>
          </cell>
        </row>
        <row r="3643">
          <cell r="A3643" t="str">
            <v>ST085-WR917-XL</v>
          </cell>
          <cell r="B3643" t="str">
            <v>ST085</v>
          </cell>
        </row>
        <row r="3644">
          <cell r="A3644" t="str">
            <v>ST085-WR917-XS</v>
          </cell>
          <cell r="B3644" t="str">
            <v>ST085</v>
          </cell>
        </row>
        <row r="3645">
          <cell r="A3645" t="str">
            <v>ST085-WR917-XXL</v>
          </cell>
          <cell r="B3645" t="str">
            <v>ST085</v>
          </cell>
        </row>
        <row r="3646">
          <cell r="A3646" t="str">
            <v>ST085-ZL918-L</v>
          </cell>
          <cell r="B3646" t="str">
            <v>ST085</v>
          </cell>
        </row>
        <row r="3647">
          <cell r="A3647" t="str">
            <v>ST085-ZL918-M</v>
          </cell>
          <cell r="B3647" t="str">
            <v>ST085</v>
          </cell>
        </row>
        <row r="3648">
          <cell r="A3648" t="str">
            <v>ST085-ZL918-S</v>
          </cell>
          <cell r="B3648" t="str">
            <v>ST085</v>
          </cell>
        </row>
        <row r="3649">
          <cell r="A3649" t="str">
            <v>ST085-ZL918-XL</v>
          </cell>
          <cell r="B3649" t="str">
            <v>ST085</v>
          </cell>
        </row>
        <row r="3650">
          <cell r="A3650" t="str">
            <v>ST085-ZL918-XS</v>
          </cell>
          <cell r="B3650" t="str">
            <v>ST085</v>
          </cell>
        </row>
        <row r="3651">
          <cell r="A3651" t="str">
            <v>ST085-ZL918-XXL</v>
          </cell>
          <cell r="B3651" t="str">
            <v>ST085</v>
          </cell>
        </row>
        <row r="3652">
          <cell r="A3652" t="str">
            <v>ST086-B0-L</v>
          </cell>
          <cell r="B3652" t="str">
            <v>ST086</v>
          </cell>
        </row>
        <row r="3653">
          <cell r="A3653" t="str">
            <v>ST086-B0-M</v>
          </cell>
          <cell r="B3653" t="str">
            <v>ST086</v>
          </cell>
        </row>
        <row r="3654">
          <cell r="A3654" t="str">
            <v>ST086-B0-S</v>
          </cell>
          <cell r="B3654" t="str">
            <v>ST086</v>
          </cell>
        </row>
        <row r="3655">
          <cell r="A3655" t="str">
            <v>ST086-B0-XL</v>
          </cell>
          <cell r="B3655" t="str">
            <v>ST086</v>
          </cell>
        </row>
        <row r="3656">
          <cell r="A3656" t="str">
            <v>ST086-B0-XXL</v>
          </cell>
          <cell r="B3656" t="str">
            <v>ST086</v>
          </cell>
        </row>
        <row r="3657">
          <cell r="A3657" t="str">
            <v>ST086-LB-L</v>
          </cell>
          <cell r="B3657" t="str">
            <v>ST086</v>
          </cell>
        </row>
        <row r="3658">
          <cell r="A3658" t="str">
            <v>ST086-LB-M</v>
          </cell>
          <cell r="B3658" t="str">
            <v>ST086</v>
          </cell>
        </row>
        <row r="3659">
          <cell r="A3659" t="str">
            <v>ST086-LB-S</v>
          </cell>
          <cell r="B3659" t="str">
            <v>ST086</v>
          </cell>
        </row>
        <row r="3660">
          <cell r="A3660" t="str">
            <v>ST086-LB-XL</v>
          </cell>
          <cell r="B3660" t="str">
            <v>ST086</v>
          </cell>
        </row>
        <row r="3661">
          <cell r="A3661" t="str">
            <v>ST086-LB-XXL</v>
          </cell>
          <cell r="B3661" t="str">
            <v>ST086</v>
          </cell>
        </row>
        <row r="3662">
          <cell r="A3662" t="str">
            <v>ST086-N0-L</v>
          </cell>
          <cell r="B3662" t="str">
            <v>ST086</v>
          </cell>
        </row>
        <row r="3663">
          <cell r="A3663" t="str">
            <v>ST086-N0-M</v>
          </cell>
          <cell r="B3663" t="str">
            <v>ST086</v>
          </cell>
        </row>
        <row r="3664">
          <cell r="A3664" t="str">
            <v>ST086-N0-S</v>
          </cell>
          <cell r="B3664" t="str">
            <v>ST086</v>
          </cell>
        </row>
        <row r="3665">
          <cell r="A3665" t="str">
            <v>ST086-N0-XL</v>
          </cell>
          <cell r="B3665" t="str">
            <v>ST086</v>
          </cell>
        </row>
        <row r="3666">
          <cell r="A3666" t="str">
            <v>ST086-N0-XXL</v>
          </cell>
          <cell r="B3666" t="str">
            <v>ST086</v>
          </cell>
        </row>
        <row r="3667">
          <cell r="A3667" t="str">
            <v>ST122-B0-2XL</v>
          </cell>
          <cell r="B3667" t="str">
            <v>ST122</v>
          </cell>
        </row>
        <row r="3668">
          <cell r="A3668" t="str">
            <v>ST122-B0-L</v>
          </cell>
          <cell r="B3668" t="str">
            <v>ST122</v>
          </cell>
        </row>
        <row r="3669">
          <cell r="A3669" t="str">
            <v>ST122-B0-M</v>
          </cell>
          <cell r="B3669" t="str">
            <v>ST122</v>
          </cell>
        </row>
        <row r="3670">
          <cell r="A3670" t="str">
            <v>ST122-B0-S</v>
          </cell>
          <cell r="B3670" t="str">
            <v>ST122</v>
          </cell>
        </row>
        <row r="3671">
          <cell r="A3671" t="str">
            <v>ST122-B0-XL</v>
          </cell>
          <cell r="B3671" t="str">
            <v>ST122</v>
          </cell>
        </row>
        <row r="3672">
          <cell r="A3672" t="str">
            <v>ST122-B0-XS</v>
          </cell>
          <cell r="B3672" t="str">
            <v>ST122</v>
          </cell>
        </row>
        <row r="3673">
          <cell r="A3673" t="str">
            <v>ST122-N0-2XL</v>
          </cell>
          <cell r="B3673" t="str">
            <v>ST122</v>
          </cell>
        </row>
        <row r="3674">
          <cell r="A3674" t="str">
            <v>ST122-N0-L</v>
          </cell>
          <cell r="B3674" t="str">
            <v>ST122</v>
          </cell>
        </row>
        <row r="3675">
          <cell r="A3675" t="str">
            <v>ST122-N0-M</v>
          </cell>
          <cell r="B3675" t="str">
            <v>ST122</v>
          </cell>
        </row>
        <row r="3676">
          <cell r="A3676" t="str">
            <v>ST122-N0-S</v>
          </cell>
          <cell r="B3676" t="str">
            <v>ST122</v>
          </cell>
        </row>
        <row r="3677">
          <cell r="A3677" t="str">
            <v>ST122-N0-XL</v>
          </cell>
          <cell r="B3677" t="str">
            <v>ST122</v>
          </cell>
        </row>
        <row r="3678">
          <cell r="A3678" t="str">
            <v>ST122-N0-XS</v>
          </cell>
          <cell r="B3678" t="str">
            <v>ST122</v>
          </cell>
        </row>
        <row r="3679">
          <cell r="A3679" t="str">
            <v>ST122-WR-2XL</v>
          </cell>
          <cell r="B3679" t="str">
            <v>ST122</v>
          </cell>
        </row>
        <row r="3680">
          <cell r="A3680" t="str">
            <v>ST122-WR-L</v>
          </cell>
          <cell r="B3680" t="str">
            <v>ST122</v>
          </cell>
        </row>
        <row r="3681">
          <cell r="A3681" t="str">
            <v>ST122-WR-M</v>
          </cell>
          <cell r="B3681" t="str">
            <v>ST122</v>
          </cell>
        </row>
        <row r="3682">
          <cell r="A3682" t="str">
            <v>ST122-WR-S</v>
          </cell>
          <cell r="B3682" t="str">
            <v>ST122</v>
          </cell>
        </row>
        <row r="3683">
          <cell r="A3683" t="str">
            <v>ST122-WR-XL</v>
          </cell>
          <cell r="B3683" t="str">
            <v>ST122</v>
          </cell>
        </row>
        <row r="3684">
          <cell r="A3684" t="str">
            <v>ST122-WR-XS</v>
          </cell>
          <cell r="B3684" t="str">
            <v>ST122</v>
          </cell>
        </row>
        <row r="3685">
          <cell r="A3685" t="str">
            <v>ST155-AG-30</v>
          </cell>
          <cell r="B3685" t="str">
            <v>ST155</v>
          </cell>
        </row>
        <row r="3686">
          <cell r="A3686" t="str">
            <v>ST155-AG-32</v>
          </cell>
          <cell r="B3686" t="str">
            <v>ST155</v>
          </cell>
        </row>
        <row r="3687">
          <cell r="A3687" t="str">
            <v>ST155-AG-34</v>
          </cell>
          <cell r="B3687" t="str">
            <v>ST155</v>
          </cell>
        </row>
        <row r="3688">
          <cell r="A3688" t="str">
            <v>ST155-AG-36</v>
          </cell>
          <cell r="B3688" t="str">
            <v>ST155</v>
          </cell>
        </row>
        <row r="3689">
          <cell r="A3689" t="str">
            <v>ST155-AG-38</v>
          </cell>
          <cell r="B3689" t="str">
            <v>ST155</v>
          </cell>
        </row>
        <row r="3690">
          <cell r="A3690" t="str">
            <v>ST155-AG-40</v>
          </cell>
          <cell r="B3690" t="str">
            <v>ST155</v>
          </cell>
        </row>
        <row r="3691">
          <cell r="A3691" t="str">
            <v>ST155-AG-42</v>
          </cell>
          <cell r="B3691" t="str">
            <v>ST155</v>
          </cell>
        </row>
        <row r="3692">
          <cell r="A3692" t="str">
            <v>ST155-C34-Ca-30</v>
          </cell>
          <cell r="B3692" t="str">
            <v>ST155</v>
          </cell>
        </row>
        <row r="3693">
          <cell r="A3693" t="str">
            <v>ST155-C34-Ca-32</v>
          </cell>
          <cell r="B3693" t="str">
            <v>ST155</v>
          </cell>
        </row>
        <row r="3694">
          <cell r="A3694" t="str">
            <v>ST155-C34-Ca-34</v>
          </cell>
          <cell r="B3694" t="str">
            <v>ST155</v>
          </cell>
        </row>
        <row r="3695">
          <cell r="A3695" t="str">
            <v>ST155-C34-Ca-36</v>
          </cell>
          <cell r="B3695" t="str">
            <v>ST155</v>
          </cell>
        </row>
        <row r="3696">
          <cell r="A3696" t="str">
            <v>ST155-C34-Ca-38</v>
          </cell>
          <cell r="B3696" t="str">
            <v>ST155</v>
          </cell>
        </row>
        <row r="3697">
          <cell r="A3697" t="str">
            <v>ST155-C34-Ca-40</v>
          </cell>
          <cell r="B3697" t="str">
            <v>ST155</v>
          </cell>
        </row>
        <row r="3698">
          <cell r="A3698" t="str">
            <v>ST155-C34-Ca-42</v>
          </cell>
          <cell r="B3698" t="str">
            <v>ST155</v>
          </cell>
        </row>
        <row r="3699">
          <cell r="A3699" t="str">
            <v>ST155-K0-30</v>
          </cell>
          <cell r="B3699" t="str">
            <v>ST155</v>
          </cell>
        </row>
        <row r="3700">
          <cell r="A3700" t="str">
            <v>ST155-K0-32</v>
          </cell>
          <cell r="B3700" t="str">
            <v>ST155</v>
          </cell>
        </row>
        <row r="3701">
          <cell r="A3701" t="str">
            <v>ST155-K0-34</v>
          </cell>
          <cell r="B3701" t="str">
            <v>ST155</v>
          </cell>
        </row>
        <row r="3702">
          <cell r="A3702" t="str">
            <v>ST155-K0-36</v>
          </cell>
          <cell r="B3702" t="str">
            <v>ST155</v>
          </cell>
        </row>
        <row r="3703">
          <cell r="A3703" t="str">
            <v>ST155-K0-38</v>
          </cell>
          <cell r="B3703" t="str">
            <v>ST155</v>
          </cell>
        </row>
        <row r="3704">
          <cell r="A3704" t="str">
            <v>ST155-K0-40</v>
          </cell>
          <cell r="B3704" t="str">
            <v>ST155</v>
          </cell>
        </row>
        <row r="3705">
          <cell r="A3705" t="str">
            <v>ST155-K0-42</v>
          </cell>
          <cell r="B3705" t="str">
            <v>ST155</v>
          </cell>
        </row>
        <row r="3706">
          <cell r="A3706" t="str">
            <v>ST155-KQ-30</v>
          </cell>
          <cell r="B3706" t="str">
            <v>ST155</v>
          </cell>
        </row>
        <row r="3707">
          <cell r="A3707" t="str">
            <v>ST155-KQ-32</v>
          </cell>
          <cell r="B3707" t="str">
            <v>ST155</v>
          </cell>
        </row>
        <row r="3708">
          <cell r="A3708" t="str">
            <v>ST155-KQ-34</v>
          </cell>
          <cell r="B3708" t="str">
            <v>ST155</v>
          </cell>
        </row>
        <row r="3709">
          <cell r="A3709" t="str">
            <v>ST155-KQ-36</v>
          </cell>
          <cell r="B3709" t="str">
            <v>ST155</v>
          </cell>
        </row>
        <row r="3710">
          <cell r="A3710" t="str">
            <v>ST155-KQ-38</v>
          </cell>
          <cell r="B3710" t="str">
            <v>ST155</v>
          </cell>
        </row>
        <row r="3711">
          <cell r="A3711" t="str">
            <v>ST155-KQ-40</v>
          </cell>
          <cell r="B3711" t="str">
            <v>ST155</v>
          </cell>
        </row>
        <row r="3712">
          <cell r="A3712" t="str">
            <v>ST155-KQ-42</v>
          </cell>
          <cell r="B3712" t="str">
            <v>ST155</v>
          </cell>
        </row>
        <row r="3713">
          <cell r="A3713" t="str">
            <v>ST155-N0-30</v>
          </cell>
          <cell r="B3713" t="str">
            <v>ST155</v>
          </cell>
        </row>
        <row r="3714">
          <cell r="A3714" t="str">
            <v>ST155-N0-32</v>
          </cell>
          <cell r="B3714" t="str">
            <v>ST155</v>
          </cell>
        </row>
        <row r="3715">
          <cell r="A3715" t="str">
            <v>ST155-N0-34</v>
          </cell>
          <cell r="B3715" t="str">
            <v>ST155</v>
          </cell>
        </row>
        <row r="3716">
          <cell r="A3716" t="str">
            <v>ST155-N0-36</v>
          </cell>
          <cell r="B3716" t="str">
            <v>ST155</v>
          </cell>
        </row>
        <row r="3717">
          <cell r="A3717" t="str">
            <v>ST155-N0-38</v>
          </cell>
          <cell r="B3717" t="str">
            <v>ST155</v>
          </cell>
        </row>
        <row r="3718">
          <cell r="A3718" t="str">
            <v>ST155-N0-40</v>
          </cell>
          <cell r="B3718" t="str">
            <v>ST155</v>
          </cell>
        </row>
        <row r="3719">
          <cell r="A3719" t="str">
            <v>ST155-N0-42</v>
          </cell>
          <cell r="B3719" t="str">
            <v>ST155</v>
          </cell>
        </row>
        <row r="3720">
          <cell r="A3720" t="str">
            <v>ST166-B28-1-L</v>
          </cell>
          <cell r="B3720" t="str">
            <v>ST166</v>
          </cell>
        </row>
        <row r="3721">
          <cell r="A3721" t="str">
            <v>ST166-B28-1-M</v>
          </cell>
          <cell r="B3721" t="str">
            <v>ST166</v>
          </cell>
        </row>
        <row r="3722">
          <cell r="A3722" t="str">
            <v>ST166-B28-1-S</v>
          </cell>
          <cell r="B3722" t="str">
            <v>ST166</v>
          </cell>
        </row>
        <row r="3723">
          <cell r="A3723" t="str">
            <v>ST166-B28-1-XL</v>
          </cell>
          <cell r="B3723" t="str">
            <v>ST166</v>
          </cell>
        </row>
        <row r="3724">
          <cell r="A3724" t="str">
            <v>ST166-B28-1-XXL</v>
          </cell>
          <cell r="B3724" t="str">
            <v>ST166</v>
          </cell>
        </row>
        <row r="3725">
          <cell r="A3725" t="str">
            <v>ST166-B28-3-L</v>
          </cell>
          <cell r="B3725" t="str">
            <v>ST166</v>
          </cell>
        </row>
        <row r="3726">
          <cell r="A3726" t="str">
            <v>ST166-B28-3-M</v>
          </cell>
          <cell r="B3726" t="str">
            <v>ST166</v>
          </cell>
        </row>
        <row r="3727">
          <cell r="A3727" t="str">
            <v>ST166-B28-3-S</v>
          </cell>
          <cell r="B3727" t="str">
            <v>ST166</v>
          </cell>
        </row>
        <row r="3728">
          <cell r="A3728" t="str">
            <v>ST166-B28-3-XL</v>
          </cell>
          <cell r="B3728" t="str">
            <v>ST166</v>
          </cell>
        </row>
        <row r="3729">
          <cell r="A3729" t="str">
            <v>ST166-B28-3-XXL</v>
          </cell>
          <cell r="B3729" t="str">
            <v>ST166</v>
          </cell>
        </row>
        <row r="3730">
          <cell r="A3730" t="str">
            <v>ST166-B28-4-L</v>
          </cell>
          <cell r="B3730" t="str">
            <v>ST166</v>
          </cell>
        </row>
        <row r="3731">
          <cell r="A3731" t="str">
            <v>ST166-B28-4-M</v>
          </cell>
          <cell r="B3731" t="str">
            <v>ST166</v>
          </cell>
        </row>
        <row r="3732">
          <cell r="A3732" t="str">
            <v>ST166-B28-4-S</v>
          </cell>
          <cell r="B3732" t="str">
            <v>ST166</v>
          </cell>
        </row>
        <row r="3733">
          <cell r="A3733" t="str">
            <v>ST166-B28-4-XL</v>
          </cell>
          <cell r="B3733" t="str">
            <v>ST166</v>
          </cell>
        </row>
        <row r="3734">
          <cell r="A3734" t="str">
            <v>ST166-B28-4-XXL</v>
          </cell>
          <cell r="B3734" t="str">
            <v>ST166</v>
          </cell>
        </row>
        <row r="3735">
          <cell r="A3735" t="str">
            <v>ST166-B28-5-L</v>
          </cell>
          <cell r="B3735" t="str">
            <v>ST166</v>
          </cell>
        </row>
        <row r="3736">
          <cell r="A3736" t="str">
            <v>ST166-B28-5-M</v>
          </cell>
          <cell r="B3736" t="str">
            <v>ST166</v>
          </cell>
        </row>
        <row r="3737">
          <cell r="A3737" t="str">
            <v>ST166-B28-5-S</v>
          </cell>
          <cell r="B3737" t="str">
            <v>ST166</v>
          </cell>
        </row>
        <row r="3738">
          <cell r="A3738" t="str">
            <v>ST166-B28-5-XL</v>
          </cell>
          <cell r="B3738" t="str">
            <v>ST166</v>
          </cell>
        </row>
        <row r="3739">
          <cell r="A3739" t="str">
            <v>ST166-B28-5-XXL</v>
          </cell>
          <cell r="B3739" t="str">
            <v>ST166</v>
          </cell>
        </row>
        <row r="3740">
          <cell r="A3740" t="str">
            <v>ST166-K33-1-L</v>
          </cell>
          <cell r="B3740" t="str">
            <v>ST166</v>
          </cell>
        </row>
        <row r="3741">
          <cell r="A3741" t="str">
            <v>ST166-K33-1-M</v>
          </cell>
          <cell r="B3741" t="str">
            <v>ST166</v>
          </cell>
        </row>
        <row r="3742">
          <cell r="A3742" t="str">
            <v>ST166-K33-1-S</v>
          </cell>
          <cell r="B3742" t="str">
            <v>ST166</v>
          </cell>
        </row>
        <row r="3743">
          <cell r="A3743" t="str">
            <v>ST166-K33-1-XL</v>
          </cell>
          <cell r="B3743" t="str">
            <v>ST166</v>
          </cell>
        </row>
        <row r="3744">
          <cell r="A3744" t="str">
            <v>ST166-K33-1-XXL</v>
          </cell>
          <cell r="B3744" t="str">
            <v>ST166</v>
          </cell>
        </row>
        <row r="3745">
          <cell r="A3745" t="str">
            <v>ST166-K33-2-L</v>
          </cell>
          <cell r="B3745" t="str">
            <v>ST166</v>
          </cell>
        </row>
        <row r="3746">
          <cell r="A3746" t="str">
            <v>ST166-K33-2-M</v>
          </cell>
          <cell r="B3746" t="str">
            <v>ST166</v>
          </cell>
        </row>
        <row r="3747">
          <cell r="A3747" t="str">
            <v>ST166-K33-2-S</v>
          </cell>
          <cell r="B3747" t="str">
            <v>ST166</v>
          </cell>
        </row>
        <row r="3748">
          <cell r="A3748" t="str">
            <v>ST166-K33-2-XL</v>
          </cell>
          <cell r="B3748" t="str">
            <v>ST166</v>
          </cell>
        </row>
        <row r="3749">
          <cell r="A3749" t="str">
            <v>ST166-K33-2-XXL</v>
          </cell>
          <cell r="B3749" t="str">
            <v>ST166</v>
          </cell>
        </row>
        <row r="3750">
          <cell r="A3750" t="str">
            <v>ST166-K33-4-L</v>
          </cell>
          <cell r="B3750" t="str">
            <v>ST166</v>
          </cell>
        </row>
        <row r="3751">
          <cell r="A3751" t="str">
            <v>ST166-K33-4-M</v>
          </cell>
          <cell r="B3751" t="str">
            <v>ST166</v>
          </cell>
        </row>
        <row r="3752">
          <cell r="A3752" t="str">
            <v>ST166-K33-4-S</v>
          </cell>
          <cell r="B3752" t="str">
            <v>ST166</v>
          </cell>
        </row>
        <row r="3753">
          <cell r="A3753" t="str">
            <v>ST166-K33-4-XL</v>
          </cell>
          <cell r="B3753" t="str">
            <v>ST166</v>
          </cell>
        </row>
        <row r="3754">
          <cell r="A3754" t="str">
            <v>ST166-K33-4-XXL</v>
          </cell>
          <cell r="B3754" t="str">
            <v>ST166</v>
          </cell>
        </row>
        <row r="3755">
          <cell r="A3755" t="str">
            <v>ST166-K73-1-L</v>
          </cell>
          <cell r="B3755" t="str">
            <v>ST166</v>
          </cell>
        </row>
        <row r="3756">
          <cell r="A3756" t="str">
            <v>ST166-K73-1-M</v>
          </cell>
          <cell r="B3756" t="str">
            <v>ST166</v>
          </cell>
        </row>
        <row r="3757">
          <cell r="A3757" t="str">
            <v>ST166-K73-1-S</v>
          </cell>
          <cell r="B3757" t="str">
            <v>ST166</v>
          </cell>
        </row>
        <row r="3758">
          <cell r="A3758" t="str">
            <v>ST166-K73-1-XL</v>
          </cell>
          <cell r="B3758" t="str">
            <v>ST166</v>
          </cell>
        </row>
        <row r="3759">
          <cell r="A3759" t="str">
            <v>ST166-K73-1-XXL</v>
          </cell>
          <cell r="B3759" t="str">
            <v>ST166</v>
          </cell>
        </row>
        <row r="3760">
          <cell r="A3760" t="str">
            <v>ST166-K73-2-L</v>
          </cell>
          <cell r="B3760" t="str">
            <v>ST166</v>
          </cell>
        </row>
        <row r="3761">
          <cell r="A3761" t="str">
            <v>ST166-K73-2-M</v>
          </cell>
          <cell r="B3761" t="str">
            <v>ST166</v>
          </cell>
        </row>
        <row r="3762">
          <cell r="A3762" t="str">
            <v>ST166-K73-2-S</v>
          </cell>
          <cell r="B3762" t="str">
            <v>ST166</v>
          </cell>
        </row>
        <row r="3763">
          <cell r="A3763" t="str">
            <v>ST166-K73-2-XL</v>
          </cell>
          <cell r="B3763" t="str">
            <v>ST166</v>
          </cell>
        </row>
        <row r="3764">
          <cell r="A3764" t="str">
            <v>ST166-K73-2-XXL</v>
          </cell>
          <cell r="B3764" t="str">
            <v>ST166</v>
          </cell>
        </row>
        <row r="3765">
          <cell r="A3765" t="str">
            <v>ST167-BK-L</v>
          </cell>
          <cell r="B3765" t="str">
            <v>ST167</v>
          </cell>
        </row>
        <row r="3766">
          <cell r="A3766" t="str">
            <v>ST167-BK-M</v>
          </cell>
          <cell r="B3766" t="str">
            <v>ST167</v>
          </cell>
        </row>
        <row r="3767">
          <cell r="A3767" t="str">
            <v>ST167-BK-S</v>
          </cell>
          <cell r="B3767" t="str">
            <v>ST167</v>
          </cell>
        </row>
        <row r="3768">
          <cell r="A3768" t="str">
            <v>ST167-BK-XL</v>
          </cell>
          <cell r="B3768" t="str">
            <v>ST167</v>
          </cell>
        </row>
        <row r="3769">
          <cell r="A3769" t="str">
            <v>ST167-BK-XXL</v>
          </cell>
          <cell r="B3769" t="str">
            <v>ST167</v>
          </cell>
        </row>
        <row r="3770">
          <cell r="A3770" t="str">
            <v>ST167-K0-L</v>
          </cell>
          <cell r="B3770" t="str">
            <v>ST167</v>
          </cell>
        </row>
        <row r="3771">
          <cell r="A3771" t="str">
            <v>ST167-K0-M</v>
          </cell>
          <cell r="B3771" t="str">
            <v>ST167</v>
          </cell>
        </row>
        <row r="3772">
          <cell r="A3772" t="str">
            <v>ST167-K0-S</v>
          </cell>
          <cell r="B3772" t="str">
            <v>ST167</v>
          </cell>
        </row>
        <row r="3773">
          <cell r="A3773" t="str">
            <v>ST167-K0-XL</v>
          </cell>
          <cell r="B3773" t="str">
            <v>ST167</v>
          </cell>
        </row>
        <row r="3774">
          <cell r="A3774" t="str">
            <v>ST167-K0-XXL</v>
          </cell>
          <cell r="B3774" t="str">
            <v>ST167</v>
          </cell>
        </row>
        <row r="3775">
          <cell r="A3775" t="str">
            <v>ST167-N0-L</v>
          </cell>
          <cell r="B3775" t="str">
            <v>ST167</v>
          </cell>
        </row>
        <row r="3776">
          <cell r="A3776" t="str">
            <v>ST167-N0-M</v>
          </cell>
          <cell r="B3776" t="str">
            <v>ST167</v>
          </cell>
        </row>
        <row r="3777">
          <cell r="A3777" t="str">
            <v>ST167-N0-S</v>
          </cell>
          <cell r="B3777" t="str">
            <v>ST167</v>
          </cell>
        </row>
        <row r="3778">
          <cell r="A3778" t="str">
            <v>ST167-N0-XL</v>
          </cell>
          <cell r="B3778" t="str">
            <v>ST167</v>
          </cell>
        </row>
        <row r="3779">
          <cell r="A3779" t="str">
            <v>ST167-N0-XXL</v>
          </cell>
          <cell r="B3779" t="str">
            <v>ST167</v>
          </cell>
        </row>
        <row r="3780">
          <cell r="A3780" t="str">
            <v>ST167-R0-L</v>
          </cell>
          <cell r="B3780" t="str">
            <v>ST167</v>
          </cell>
        </row>
        <row r="3781">
          <cell r="A3781" t="str">
            <v>ST167-R0-M</v>
          </cell>
          <cell r="B3781" t="str">
            <v>ST167</v>
          </cell>
        </row>
        <row r="3782">
          <cell r="A3782" t="str">
            <v>ST167-R0-S</v>
          </cell>
          <cell r="B3782" t="str">
            <v>ST167</v>
          </cell>
        </row>
        <row r="3783">
          <cell r="A3783" t="str">
            <v>ST167-R0-XL</v>
          </cell>
          <cell r="B3783" t="str">
            <v>ST167</v>
          </cell>
        </row>
        <row r="3784">
          <cell r="A3784" t="str">
            <v>ST167-R0-XXL</v>
          </cell>
          <cell r="B3784" t="str">
            <v>ST167</v>
          </cell>
        </row>
        <row r="3785">
          <cell r="A3785" t="str">
            <v>ST167-W0-L</v>
          </cell>
          <cell r="B3785" t="str">
            <v>ST167</v>
          </cell>
        </row>
        <row r="3786">
          <cell r="A3786" t="str">
            <v>ST167-W0-M</v>
          </cell>
          <cell r="B3786" t="str">
            <v>ST167</v>
          </cell>
        </row>
        <row r="3787">
          <cell r="A3787" t="str">
            <v>ST167-W0-S</v>
          </cell>
          <cell r="B3787" t="str">
            <v>ST167</v>
          </cell>
        </row>
        <row r="3788">
          <cell r="A3788" t="str">
            <v>ST167-W0-XL</v>
          </cell>
          <cell r="B3788" t="str">
            <v>ST167</v>
          </cell>
        </row>
        <row r="3789">
          <cell r="A3789" t="str">
            <v>ST167-W0-XXL</v>
          </cell>
          <cell r="B3789" t="str">
            <v>ST167</v>
          </cell>
        </row>
        <row r="3790">
          <cell r="A3790" t="str">
            <v>ST168-311-4E-L</v>
          </cell>
          <cell r="B3790" t="str">
            <v>ST168</v>
          </cell>
        </row>
        <row r="3791">
          <cell r="A3791" t="str">
            <v>ST168-311-4E-M</v>
          </cell>
          <cell r="B3791" t="str">
            <v>ST168</v>
          </cell>
        </row>
        <row r="3792">
          <cell r="A3792" t="str">
            <v>ST168-311-4E-XL</v>
          </cell>
          <cell r="B3792" t="str">
            <v>ST168</v>
          </cell>
        </row>
        <row r="3793">
          <cell r="A3793" t="str">
            <v>ST168-311-4F-L</v>
          </cell>
          <cell r="B3793" t="str">
            <v>ST168</v>
          </cell>
        </row>
        <row r="3794">
          <cell r="A3794" t="str">
            <v>ST168-311-4F-M</v>
          </cell>
          <cell r="B3794" t="str">
            <v>ST168</v>
          </cell>
        </row>
        <row r="3795">
          <cell r="A3795" t="str">
            <v>ST168-311-4F-XL</v>
          </cell>
          <cell r="B3795" t="str">
            <v>ST168</v>
          </cell>
        </row>
        <row r="3796">
          <cell r="A3796" t="str">
            <v>ST168-311-4H-L</v>
          </cell>
          <cell r="B3796" t="str">
            <v>ST168</v>
          </cell>
        </row>
        <row r="3797">
          <cell r="A3797" t="str">
            <v>ST168-311-4H-M</v>
          </cell>
          <cell r="B3797" t="str">
            <v>ST168</v>
          </cell>
        </row>
        <row r="3798">
          <cell r="A3798" t="str">
            <v>ST168-311-4H-XL</v>
          </cell>
          <cell r="B3798" t="str">
            <v>ST168</v>
          </cell>
        </row>
        <row r="3799">
          <cell r="A3799" t="str">
            <v>ST168-311-76A-L</v>
          </cell>
          <cell r="B3799" t="str">
            <v>ST168</v>
          </cell>
        </row>
        <row r="3800">
          <cell r="A3800" t="str">
            <v>ST168-311-76A-M</v>
          </cell>
          <cell r="B3800" t="str">
            <v>ST168</v>
          </cell>
        </row>
        <row r="3801">
          <cell r="A3801" t="str">
            <v>ST168-311-76A-XL</v>
          </cell>
          <cell r="B3801" t="str">
            <v>ST168</v>
          </cell>
        </row>
        <row r="3802">
          <cell r="A3802" t="str">
            <v>ST168-311-76C-L</v>
          </cell>
          <cell r="B3802" t="str">
            <v>ST168</v>
          </cell>
        </row>
        <row r="3803">
          <cell r="A3803" t="str">
            <v>ST168-311-76C-M</v>
          </cell>
          <cell r="B3803" t="str">
            <v>ST168</v>
          </cell>
        </row>
        <row r="3804">
          <cell r="A3804" t="str">
            <v>ST168-311-76C-XL</v>
          </cell>
          <cell r="B3804" t="str">
            <v>ST168</v>
          </cell>
        </row>
        <row r="3805">
          <cell r="A3805" t="str">
            <v>ST168-311-76D-L</v>
          </cell>
          <cell r="B3805" t="str">
            <v>ST168</v>
          </cell>
        </row>
        <row r="3806">
          <cell r="A3806" t="str">
            <v>ST168-311-76D-M</v>
          </cell>
          <cell r="B3806" t="str">
            <v>ST168</v>
          </cell>
        </row>
        <row r="3807">
          <cell r="A3807" t="str">
            <v>ST168-311-76D-XL</v>
          </cell>
          <cell r="B3807" t="str">
            <v>ST168</v>
          </cell>
        </row>
        <row r="3808">
          <cell r="A3808" t="str">
            <v>ST168-HSJK-168A-L</v>
          </cell>
          <cell r="B3808" t="str">
            <v>ST168</v>
          </cell>
        </row>
        <row r="3809">
          <cell r="A3809" t="str">
            <v>ST168-HSJK-168A-M</v>
          </cell>
          <cell r="B3809" t="str">
            <v>ST168</v>
          </cell>
        </row>
        <row r="3810">
          <cell r="A3810" t="str">
            <v>ST168-HSJK-168A-XL</v>
          </cell>
          <cell r="B3810" t="str">
            <v>ST168</v>
          </cell>
        </row>
        <row r="3811">
          <cell r="A3811" t="str">
            <v>ST168-HSJK-168B-L</v>
          </cell>
          <cell r="B3811" t="str">
            <v>ST168</v>
          </cell>
        </row>
        <row r="3812">
          <cell r="A3812" t="str">
            <v>ST168-HSJK-168B-M</v>
          </cell>
          <cell r="B3812" t="str">
            <v>ST168</v>
          </cell>
        </row>
        <row r="3813">
          <cell r="A3813" t="str">
            <v>ST168-HSJK-168B-XL</v>
          </cell>
          <cell r="B3813" t="str">
            <v>ST168</v>
          </cell>
        </row>
        <row r="3814">
          <cell r="A3814" t="str">
            <v>ST168-HSJK-168C-L</v>
          </cell>
          <cell r="B3814" t="str">
            <v>ST168</v>
          </cell>
        </row>
        <row r="3815">
          <cell r="A3815" t="str">
            <v>ST168-HSJK-168C-M</v>
          </cell>
          <cell r="B3815" t="str">
            <v>ST168</v>
          </cell>
        </row>
        <row r="3816">
          <cell r="A3816" t="str">
            <v>ST168-HSJK-168C-XL</v>
          </cell>
          <cell r="B3816" t="str">
            <v>ST168</v>
          </cell>
        </row>
        <row r="3817">
          <cell r="A3817" t="str">
            <v>ST168-K77-1-L</v>
          </cell>
          <cell r="B3817" t="str">
            <v>ST168</v>
          </cell>
        </row>
        <row r="3818">
          <cell r="A3818" t="str">
            <v>ST168-K77-1-M</v>
          </cell>
          <cell r="B3818" t="str">
            <v>ST168</v>
          </cell>
        </row>
        <row r="3819">
          <cell r="A3819" t="str">
            <v>ST168-K77-1-XL</v>
          </cell>
          <cell r="B3819" t="str">
            <v>ST168</v>
          </cell>
        </row>
        <row r="3820">
          <cell r="A3820" t="str">
            <v>ST168-K77-2-L</v>
          </cell>
          <cell r="B3820" t="str">
            <v>ST168</v>
          </cell>
        </row>
        <row r="3821">
          <cell r="A3821" t="str">
            <v>ST168-K77-2-M</v>
          </cell>
          <cell r="B3821" t="str">
            <v>ST168</v>
          </cell>
        </row>
        <row r="3822">
          <cell r="A3822" t="str">
            <v>ST168-K77-2-XL</v>
          </cell>
          <cell r="B3822" t="str">
            <v>ST168</v>
          </cell>
        </row>
        <row r="3823">
          <cell r="A3823" t="str">
            <v>ST168-K77-4-L</v>
          </cell>
          <cell r="B3823" t="str">
            <v>ST168</v>
          </cell>
        </row>
        <row r="3824">
          <cell r="A3824" t="str">
            <v>ST168-K77-4-M</v>
          </cell>
          <cell r="B3824" t="str">
            <v>ST168</v>
          </cell>
        </row>
        <row r="3825">
          <cell r="A3825" t="str">
            <v>ST168-K77-4-XL</v>
          </cell>
          <cell r="B3825" t="str">
            <v>ST168</v>
          </cell>
        </row>
        <row r="3826">
          <cell r="A3826" t="str">
            <v>ST170-GN-L</v>
          </cell>
          <cell r="B3826" t="str">
            <v>ST170</v>
          </cell>
        </row>
        <row r="3827">
          <cell r="A3827" t="str">
            <v>ST170-GN-M</v>
          </cell>
          <cell r="B3827" t="str">
            <v>ST170</v>
          </cell>
        </row>
        <row r="3828">
          <cell r="A3828" t="str">
            <v>ST170-GN-S</v>
          </cell>
          <cell r="B3828" t="str">
            <v>ST170</v>
          </cell>
        </row>
        <row r="3829">
          <cell r="A3829" t="str">
            <v>ST170-GN-XL</v>
          </cell>
          <cell r="B3829" t="str">
            <v>ST170</v>
          </cell>
        </row>
        <row r="3830">
          <cell r="A3830" t="str">
            <v>ST170-GN-XXL</v>
          </cell>
          <cell r="B3830" t="str">
            <v>ST170</v>
          </cell>
        </row>
        <row r="3831">
          <cell r="A3831" t="str">
            <v>ST170-LB-L</v>
          </cell>
          <cell r="B3831" t="str">
            <v>ST170</v>
          </cell>
        </row>
        <row r="3832">
          <cell r="A3832" t="str">
            <v>ST170-LB-M</v>
          </cell>
          <cell r="B3832" t="str">
            <v>ST170</v>
          </cell>
        </row>
        <row r="3833">
          <cell r="A3833" t="str">
            <v>ST170-LB-S</v>
          </cell>
          <cell r="B3833" t="str">
            <v>ST170</v>
          </cell>
        </row>
        <row r="3834">
          <cell r="A3834" t="str">
            <v>ST170-LB-XL</v>
          </cell>
          <cell r="B3834" t="str">
            <v>ST170</v>
          </cell>
        </row>
        <row r="3835">
          <cell r="A3835" t="str">
            <v>ST170-LB-XXL</v>
          </cell>
          <cell r="B3835" t="str">
            <v>ST170</v>
          </cell>
        </row>
        <row r="3836">
          <cell r="A3836" t="str">
            <v>ST170-LG-L</v>
          </cell>
          <cell r="B3836" t="str">
            <v>ST170</v>
          </cell>
        </row>
        <row r="3837">
          <cell r="A3837" t="str">
            <v>ST170-LG-M</v>
          </cell>
          <cell r="B3837" t="str">
            <v>ST170</v>
          </cell>
        </row>
        <row r="3838">
          <cell r="A3838" t="str">
            <v>ST170-LG-S</v>
          </cell>
          <cell r="B3838" t="str">
            <v>ST170</v>
          </cell>
        </row>
        <row r="3839">
          <cell r="A3839" t="str">
            <v>ST170-LG-XL</v>
          </cell>
          <cell r="B3839" t="str">
            <v>ST170</v>
          </cell>
        </row>
        <row r="3840">
          <cell r="A3840" t="str">
            <v>ST170-LG-XXL</v>
          </cell>
          <cell r="B3840" t="str">
            <v>ST170</v>
          </cell>
        </row>
        <row r="3841">
          <cell r="A3841" t="str">
            <v>ST170-PK-L</v>
          </cell>
          <cell r="B3841" t="str">
            <v>ST170</v>
          </cell>
        </row>
        <row r="3842">
          <cell r="A3842" t="str">
            <v>ST170-PK-M</v>
          </cell>
          <cell r="B3842" t="str">
            <v>ST170</v>
          </cell>
        </row>
        <row r="3843">
          <cell r="A3843" t="str">
            <v>ST170-PK-S</v>
          </cell>
          <cell r="B3843" t="str">
            <v>ST170</v>
          </cell>
        </row>
        <row r="3844">
          <cell r="A3844" t="str">
            <v>ST170-PK-XL</v>
          </cell>
          <cell r="B3844" t="str">
            <v>ST170</v>
          </cell>
        </row>
        <row r="3845">
          <cell r="A3845" t="str">
            <v>ST170-PK-XXL</v>
          </cell>
          <cell r="B3845" t="str">
            <v>ST170</v>
          </cell>
        </row>
        <row r="3846">
          <cell r="A3846" t="str">
            <v>ST170-SA-L</v>
          </cell>
          <cell r="B3846" t="str">
            <v>ST170</v>
          </cell>
        </row>
        <row r="3847">
          <cell r="A3847" t="str">
            <v>ST170-SA-M</v>
          </cell>
          <cell r="B3847" t="str">
            <v>ST170</v>
          </cell>
        </row>
        <row r="3848">
          <cell r="A3848" t="str">
            <v>ST170-SA-S</v>
          </cell>
          <cell r="B3848" t="str">
            <v>ST170</v>
          </cell>
        </row>
        <row r="3849">
          <cell r="A3849" t="str">
            <v>ST170-SA-XL</v>
          </cell>
          <cell r="B3849" t="str">
            <v>ST170</v>
          </cell>
        </row>
        <row r="3850">
          <cell r="A3850" t="str">
            <v>ST170-SA-XXL</v>
          </cell>
          <cell r="B3850" t="str">
            <v>ST170</v>
          </cell>
        </row>
        <row r="3851">
          <cell r="A3851" t="str">
            <v>ST170-WR-L</v>
          </cell>
          <cell r="B3851" t="str">
            <v>ST170</v>
          </cell>
        </row>
        <row r="3852">
          <cell r="A3852" t="str">
            <v>ST170-WR-M</v>
          </cell>
          <cell r="B3852" t="str">
            <v>ST170</v>
          </cell>
        </row>
        <row r="3853">
          <cell r="A3853" t="str">
            <v>ST170-WR-S</v>
          </cell>
          <cell r="B3853" t="str">
            <v>ST170</v>
          </cell>
        </row>
        <row r="3854">
          <cell r="A3854" t="str">
            <v>ST170-WR-XL</v>
          </cell>
          <cell r="B3854" t="str">
            <v>ST170</v>
          </cell>
        </row>
        <row r="3855">
          <cell r="A3855" t="str">
            <v>ST170-WR-XXL</v>
          </cell>
          <cell r="B3855" t="str">
            <v>ST170</v>
          </cell>
        </row>
        <row r="3856">
          <cell r="A3856" t="str">
            <v>ST170-WT-L</v>
          </cell>
          <cell r="B3856" t="str">
            <v>ST170</v>
          </cell>
        </row>
        <row r="3857">
          <cell r="A3857" t="str">
            <v>ST170-WT-M</v>
          </cell>
          <cell r="B3857" t="str">
            <v>ST170</v>
          </cell>
        </row>
        <row r="3858">
          <cell r="A3858" t="str">
            <v>ST170-WT-S</v>
          </cell>
          <cell r="B3858" t="str">
            <v>ST170</v>
          </cell>
        </row>
        <row r="3859">
          <cell r="A3859" t="str">
            <v>ST170-WT-XL</v>
          </cell>
          <cell r="B3859" t="str">
            <v>ST170</v>
          </cell>
        </row>
        <row r="3860">
          <cell r="A3860" t="str">
            <v>ST170-WT-XXL</v>
          </cell>
          <cell r="B3860" t="str">
            <v>ST170</v>
          </cell>
        </row>
        <row r="3861">
          <cell r="A3861" t="str">
            <v>ST170-ZL-L</v>
          </cell>
          <cell r="B3861" t="str">
            <v>ST170</v>
          </cell>
        </row>
        <row r="3862">
          <cell r="A3862" t="str">
            <v>ST170-ZL-M</v>
          </cell>
          <cell r="B3862" t="str">
            <v>ST170</v>
          </cell>
        </row>
        <row r="3863">
          <cell r="A3863" t="str">
            <v>ST170-ZL-S</v>
          </cell>
          <cell r="B3863" t="str">
            <v>ST170</v>
          </cell>
        </row>
        <row r="3864">
          <cell r="A3864" t="str">
            <v>ST170-ZL-XL</v>
          </cell>
          <cell r="B3864" t="str">
            <v>ST170</v>
          </cell>
        </row>
        <row r="3865">
          <cell r="A3865" t="str">
            <v>ST170-ZL-XXL</v>
          </cell>
          <cell r="B3865" t="str">
            <v>ST170</v>
          </cell>
        </row>
        <row r="3866">
          <cell r="A3866" t="str">
            <v>ST171-G912-L</v>
          </cell>
          <cell r="B3866" t="str">
            <v>ST171</v>
          </cell>
        </row>
        <row r="3867">
          <cell r="A3867" t="str">
            <v>ST171-G912-M</v>
          </cell>
          <cell r="B3867" t="str">
            <v>ST171</v>
          </cell>
        </row>
        <row r="3868">
          <cell r="A3868" t="str">
            <v>ST171-G912-S</v>
          </cell>
          <cell r="B3868" t="str">
            <v>ST171</v>
          </cell>
        </row>
        <row r="3869">
          <cell r="A3869" t="str">
            <v>ST171-G912-XL</v>
          </cell>
          <cell r="B3869" t="str">
            <v>ST171</v>
          </cell>
        </row>
        <row r="3870">
          <cell r="A3870" t="str">
            <v>ST171-G912-XXL</v>
          </cell>
          <cell r="B3870" t="str">
            <v>ST171</v>
          </cell>
        </row>
        <row r="3871">
          <cell r="A3871" t="str">
            <v>ST171-LB916-L</v>
          </cell>
          <cell r="B3871" t="str">
            <v>ST171</v>
          </cell>
        </row>
        <row r="3872">
          <cell r="A3872" t="str">
            <v>ST171-LB916-M</v>
          </cell>
          <cell r="B3872" t="str">
            <v>ST171</v>
          </cell>
        </row>
        <row r="3873">
          <cell r="A3873" t="str">
            <v>ST171-LB916-S</v>
          </cell>
          <cell r="B3873" t="str">
            <v>ST171</v>
          </cell>
        </row>
        <row r="3874">
          <cell r="A3874" t="str">
            <v>ST171-LB916-XL</v>
          </cell>
          <cell r="B3874" t="str">
            <v>ST171</v>
          </cell>
        </row>
        <row r="3875">
          <cell r="A3875" t="str">
            <v>ST171-LB916-XXL</v>
          </cell>
          <cell r="B3875" t="str">
            <v>ST171</v>
          </cell>
        </row>
        <row r="3876">
          <cell r="A3876" t="str">
            <v>ST171-LG907-L</v>
          </cell>
          <cell r="B3876" t="str">
            <v>ST171</v>
          </cell>
        </row>
        <row r="3877">
          <cell r="A3877" t="str">
            <v>ST171-LG907-M</v>
          </cell>
          <cell r="B3877" t="str">
            <v>ST171</v>
          </cell>
        </row>
        <row r="3878">
          <cell r="A3878" t="str">
            <v>ST171-LG907-S</v>
          </cell>
          <cell r="B3878" t="str">
            <v>ST171</v>
          </cell>
        </row>
        <row r="3879">
          <cell r="A3879" t="str">
            <v>ST171-LG907-XL</v>
          </cell>
          <cell r="B3879" t="str">
            <v>ST171</v>
          </cell>
        </row>
        <row r="3880">
          <cell r="A3880" t="str">
            <v>ST171-LG907-XXL</v>
          </cell>
          <cell r="B3880" t="str">
            <v>ST171</v>
          </cell>
        </row>
        <row r="3881">
          <cell r="A3881" t="str">
            <v>ST171-PI908-L</v>
          </cell>
          <cell r="B3881" t="str">
            <v>ST171</v>
          </cell>
        </row>
        <row r="3882">
          <cell r="A3882" t="str">
            <v>ST171-PI908-M</v>
          </cell>
          <cell r="B3882" t="str">
            <v>ST171</v>
          </cell>
        </row>
        <row r="3883">
          <cell r="A3883" t="str">
            <v>ST171-PI908-S</v>
          </cell>
          <cell r="B3883" t="str">
            <v>ST171</v>
          </cell>
        </row>
        <row r="3884">
          <cell r="A3884" t="str">
            <v>ST171-PI908-XL</v>
          </cell>
          <cell r="B3884" t="str">
            <v>ST171</v>
          </cell>
        </row>
        <row r="3885">
          <cell r="A3885" t="str">
            <v>ST171-PI908-XXL</v>
          </cell>
          <cell r="B3885" t="str">
            <v>ST171</v>
          </cell>
        </row>
        <row r="3886">
          <cell r="A3886" t="str">
            <v>ST171-Sa911-L</v>
          </cell>
          <cell r="B3886" t="str">
            <v>ST171</v>
          </cell>
        </row>
        <row r="3887">
          <cell r="A3887" t="str">
            <v>ST171-Sa911-M</v>
          </cell>
          <cell r="B3887" t="str">
            <v>ST171</v>
          </cell>
        </row>
        <row r="3888">
          <cell r="A3888" t="str">
            <v>ST171-Sa911-S</v>
          </cell>
          <cell r="B3888" t="str">
            <v>ST171</v>
          </cell>
        </row>
        <row r="3889">
          <cell r="A3889" t="str">
            <v>ST171-Sa911-XL</v>
          </cell>
          <cell r="B3889" t="str">
            <v>ST171</v>
          </cell>
        </row>
        <row r="3890">
          <cell r="A3890" t="str">
            <v>ST171-Sa911-XXL</v>
          </cell>
          <cell r="B3890" t="str">
            <v>ST171</v>
          </cell>
        </row>
        <row r="3891">
          <cell r="A3891" t="str">
            <v>ST171-W902-L</v>
          </cell>
          <cell r="B3891" t="str">
            <v>ST171</v>
          </cell>
        </row>
        <row r="3892">
          <cell r="A3892" t="str">
            <v>ST171-W902-M</v>
          </cell>
          <cell r="B3892" t="str">
            <v>ST171</v>
          </cell>
        </row>
        <row r="3893">
          <cell r="A3893" t="str">
            <v>ST171-W902-S</v>
          </cell>
          <cell r="B3893" t="str">
            <v>ST171</v>
          </cell>
        </row>
        <row r="3894">
          <cell r="A3894" t="str">
            <v>ST171-W902-XL</v>
          </cell>
          <cell r="B3894" t="str">
            <v>ST171</v>
          </cell>
        </row>
        <row r="3895">
          <cell r="A3895" t="str">
            <v>ST171-W902-XXL</v>
          </cell>
          <cell r="B3895" t="str">
            <v>ST171</v>
          </cell>
        </row>
        <row r="3896">
          <cell r="A3896" t="str">
            <v>ST171-WR917-L</v>
          </cell>
          <cell r="B3896" t="str">
            <v>ST171</v>
          </cell>
        </row>
        <row r="3897">
          <cell r="A3897" t="str">
            <v>ST171-WR917-M</v>
          </cell>
          <cell r="B3897" t="str">
            <v>ST171</v>
          </cell>
        </row>
        <row r="3898">
          <cell r="A3898" t="str">
            <v>ST171-WR917-S</v>
          </cell>
          <cell r="B3898" t="str">
            <v>ST171</v>
          </cell>
        </row>
        <row r="3899">
          <cell r="A3899" t="str">
            <v>ST171-WR917-XL</v>
          </cell>
          <cell r="B3899" t="str">
            <v>ST171</v>
          </cell>
        </row>
        <row r="3900">
          <cell r="A3900" t="str">
            <v>ST171-WR917-XXL</v>
          </cell>
          <cell r="B3900" t="str">
            <v>ST171</v>
          </cell>
        </row>
        <row r="3901">
          <cell r="A3901" t="str">
            <v>ST171-ZL918-L</v>
          </cell>
          <cell r="B3901" t="str">
            <v>ST171</v>
          </cell>
        </row>
        <row r="3902">
          <cell r="A3902" t="str">
            <v>ST171-ZL918-M</v>
          </cell>
          <cell r="B3902" t="str">
            <v>ST171</v>
          </cell>
        </row>
        <row r="3903">
          <cell r="A3903" t="str">
            <v>ST171-ZL918-S</v>
          </cell>
          <cell r="B3903" t="str">
            <v>ST171</v>
          </cell>
        </row>
        <row r="3904">
          <cell r="A3904" t="str">
            <v>ST171-ZL918-XL</v>
          </cell>
          <cell r="B3904" t="str">
            <v>ST171</v>
          </cell>
        </row>
        <row r="3905">
          <cell r="A3905" t="str">
            <v>ST171-ZL918-XXL</v>
          </cell>
          <cell r="B3905" t="str">
            <v>ST171</v>
          </cell>
        </row>
        <row r="3906">
          <cell r="A3906" t="str">
            <v>ST172-BK-L</v>
          </cell>
          <cell r="B3906" t="str">
            <v>ST172</v>
          </cell>
        </row>
        <row r="3907">
          <cell r="A3907" t="str">
            <v>ST172-BK-M</v>
          </cell>
          <cell r="B3907" t="str">
            <v>ST172</v>
          </cell>
        </row>
        <row r="3908">
          <cell r="A3908" t="str">
            <v>ST172-BK-S</v>
          </cell>
          <cell r="B3908" t="str">
            <v>ST172</v>
          </cell>
        </row>
        <row r="3909">
          <cell r="A3909" t="str">
            <v>ST172-BK-XL</v>
          </cell>
          <cell r="B3909" t="str">
            <v>ST172</v>
          </cell>
        </row>
        <row r="3910">
          <cell r="A3910" t="str">
            <v>ST172-BK-XXL</v>
          </cell>
          <cell r="B3910" t="str">
            <v>ST172</v>
          </cell>
        </row>
        <row r="3911">
          <cell r="A3911" t="str">
            <v>ST172-BL-L</v>
          </cell>
          <cell r="B3911" t="str">
            <v>ST172</v>
          </cell>
        </row>
        <row r="3912">
          <cell r="A3912" t="str">
            <v>ST172-BL-M</v>
          </cell>
          <cell r="B3912" t="str">
            <v>ST172</v>
          </cell>
        </row>
        <row r="3913">
          <cell r="A3913" t="str">
            <v>ST172-BL-S</v>
          </cell>
          <cell r="B3913" t="str">
            <v>ST172</v>
          </cell>
        </row>
        <row r="3914">
          <cell r="A3914" t="str">
            <v>ST172-BL-XL</v>
          </cell>
          <cell r="B3914" t="str">
            <v>ST172</v>
          </cell>
        </row>
        <row r="3915">
          <cell r="A3915" t="str">
            <v>ST172-BL-XXL</v>
          </cell>
          <cell r="B3915" t="str">
            <v>ST172</v>
          </cell>
        </row>
        <row r="3916">
          <cell r="A3916" t="str">
            <v>ST172-GR-L</v>
          </cell>
          <cell r="B3916" t="str">
            <v>ST172</v>
          </cell>
        </row>
        <row r="3917">
          <cell r="A3917" t="str">
            <v>ST172-GR-M</v>
          </cell>
          <cell r="B3917" t="str">
            <v>ST172</v>
          </cell>
        </row>
        <row r="3918">
          <cell r="A3918" t="str">
            <v>ST172-GR-S</v>
          </cell>
          <cell r="B3918" t="str">
            <v>ST172</v>
          </cell>
        </row>
        <row r="3919">
          <cell r="A3919" t="str">
            <v>ST172-GR-XL</v>
          </cell>
          <cell r="B3919" t="str">
            <v>ST172</v>
          </cell>
        </row>
        <row r="3920">
          <cell r="A3920" t="str">
            <v>ST172-GR-XXL</v>
          </cell>
          <cell r="B3920" t="str">
            <v>ST172</v>
          </cell>
        </row>
        <row r="3921">
          <cell r="A3921" t="str">
            <v>ST172-NY-L</v>
          </cell>
          <cell r="B3921" t="str">
            <v>ST172</v>
          </cell>
        </row>
        <row r="3922">
          <cell r="A3922" t="str">
            <v>ST172-NY-M</v>
          </cell>
          <cell r="B3922" t="str">
            <v>ST172</v>
          </cell>
        </row>
        <row r="3923">
          <cell r="A3923" t="str">
            <v>ST172-NY-S</v>
          </cell>
          <cell r="B3923" t="str">
            <v>ST172</v>
          </cell>
        </row>
        <row r="3924">
          <cell r="A3924" t="str">
            <v>ST172-NY-XL</v>
          </cell>
          <cell r="B3924" t="str">
            <v>ST172</v>
          </cell>
        </row>
        <row r="3925">
          <cell r="A3925" t="str">
            <v>ST172-NY-XXL</v>
          </cell>
          <cell r="B3925" t="str">
            <v>ST172</v>
          </cell>
        </row>
        <row r="3926">
          <cell r="A3926" t="str">
            <v>ST172-PK-L</v>
          </cell>
          <cell r="B3926" t="str">
            <v>ST172</v>
          </cell>
        </row>
        <row r="3927">
          <cell r="A3927" t="str">
            <v>ST172-PK-M</v>
          </cell>
          <cell r="B3927" t="str">
            <v>ST172</v>
          </cell>
        </row>
        <row r="3928">
          <cell r="A3928" t="str">
            <v>ST172-PK-S</v>
          </cell>
          <cell r="B3928" t="str">
            <v>ST172</v>
          </cell>
        </row>
        <row r="3929">
          <cell r="A3929" t="str">
            <v>ST172-PK-XL</v>
          </cell>
          <cell r="B3929" t="str">
            <v>ST172</v>
          </cell>
        </row>
        <row r="3930">
          <cell r="A3930" t="str">
            <v>ST172-PK-XXL</v>
          </cell>
          <cell r="B3930" t="str">
            <v>ST172</v>
          </cell>
        </row>
        <row r="3931">
          <cell r="A3931" t="str">
            <v>ST172-PP-L</v>
          </cell>
          <cell r="B3931" t="str">
            <v>ST172</v>
          </cell>
        </row>
        <row r="3932">
          <cell r="A3932" t="str">
            <v>ST172-PP-M</v>
          </cell>
          <cell r="B3932" t="str">
            <v>ST172</v>
          </cell>
        </row>
        <row r="3933">
          <cell r="A3933" t="str">
            <v>ST172-PP-S</v>
          </cell>
          <cell r="B3933" t="str">
            <v>ST172</v>
          </cell>
        </row>
        <row r="3934">
          <cell r="A3934" t="str">
            <v>ST172-PP-XL</v>
          </cell>
          <cell r="B3934" t="str">
            <v>ST172</v>
          </cell>
        </row>
        <row r="3935">
          <cell r="A3935" t="str">
            <v>ST172-PP-XXL</v>
          </cell>
          <cell r="B3935" t="str">
            <v>ST172</v>
          </cell>
        </row>
        <row r="3936">
          <cell r="A3936" t="str">
            <v>ST172-WR-L</v>
          </cell>
          <cell r="B3936" t="str">
            <v>ST172</v>
          </cell>
        </row>
        <row r="3937">
          <cell r="A3937" t="str">
            <v>ST172-WR-M</v>
          </cell>
          <cell r="B3937" t="str">
            <v>ST172</v>
          </cell>
        </row>
        <row r="3938">
          <cell r="A3938" t="str">
            <v>ST172-WR-S</v>
          </cell>
          <cell r="B3938" t="str">
            <v>ST172</v>
          </cell>
        </row>
        <row r="3939">
          <cell r="A3939" t="str">
            <v>ST172-WR-XL</v>
          </cell>
          <cell r="B3939" t="str">
            <v>ST172</v>
          </cell>
        </row>
        <row r="3940">
          <cell r="A3940" t="str">
            <v>ST172-WR-XXL</v>
          </cell>
          <cell r="B3940" t="str">
            <v>ST172</v>
          </cell>
        </row>
        <row r="3941">
          <cell r="A3941" t="str">
            <v>ST172-WT1-L</v>
          </cell>
          <cell r="B3941" t="str">
            <v>ST172</v>
          </cell>
        </row>
        <row r="3942">
          <cell r="A3942" t="str">
            <v>ST172-WT1-M</v>
          </cell>
          <cell r="B3942" t="str">
            <v>ST172</v>
          </cell>
        </row>
        <row r="3943">
          <cell r="A3943" t="str">
            <v>ST172-WT1-S</v>
          </cell>
          <cell r="B3943" t="str">
            <v>ST172</v>
          </cell>
        </row>
        <row r="3944">
          <cell r="A3944" t="str">
            <v>ST172-WT1-XL</v>
          </cell>
          <cell r="B3944" t="str">
            <v>ST172</v>
          </cell>
        </row>
        <row r="3945">
          <cell r="A3945" t="str">
            <v>ST172-WT1-XXL</v>
          </cell>
          <cell r="B3945" t="str">
            <v>ST172</v>
          </cell>
        </row>
        <row r="3946">
          <cell r="A3946" t="str">
            <v>ST172-WT2-L</v>
          </cell>
          <cell r="B3946" t="str">
            <v>ST172</v>
          </cell>
        </row>
        <row r="3947">
          <cell r="A3947" t="str">
            <v>ST172-WT2-M</v>
          </cell>
          <cell r="B3947" t="str">
            <v>ST172</v>
          </cell>
        </row>
        <row r="3948">
          <cell r="A3948" t="str">
            <v>ST172-WT2-S</v>
          </cell>
          <cell r="B3948" t="str">
            <v>ST172</v>
          </cell>
        </row>
        <row r="3949">
          <cell r="A3949" t="str">
            <v>ST172-WT2-XL</v>
          </cell>
          <cell r="B3949" t="str">
            <v>ST172</v>
          </cell>
        </row>
        <row r="3950">
          <cell r="A3950" t="str">
            <v>ST172-WT2-XXL</v>
          </cell>
          <cell r="B3950" t="str">
            <v>ST172</v>
          </cell>
        </row>
        <row r="3951">
          <cell r="A3951" t="str">
            <v>ST173-BK-L</v>
          </cell>
          <cell r="B3951" t="str">
            <v>ST173</v>
          </cell>
        </row>
        <row r="3952">
          <cell r="A3952" t="str">
            <v>ST173-BK-M</v>
          </cell>
          <cell r="B3952" t="str">
            <v>ST173</v>
          </cell>
        </row>
        <row r="3953">
          <cell r="A3953" t="str">
            <v>ST173-BK-S</v>
          </cell>
          <cell r="B3953" t="str">
            <v>ST173</v>
          </cell>
        </row>
        <row r="3954">
          <cell r="A3954" t="str">
            <v>ST173-BK-XL</v>
          </cell>
          <cell r="B3954" t="str">
            <v>ST173</v>
          </cell>
        </row>
        <row r="3955">
          <cell r="A3955" t="str">
            <v>ST173-BK-XXL</v>
          </cell>
          <cell r="B3955" t="str">
            <v>ST173</v>
          </cell>
        </row>
        <row r="3956">
          <cell r="A3956" t="str">
            <v>ST173-BL-L</v>
          </cell>
          <cell r="B3956" t="str">
            <v>ST173</v>
          </cell>
        </row>
        <row r="3957">
          <cell r="A3957" t="str">
            <v>ST173-BL-M</v>
          </cell>
          <cell r="B3957" t="str">
            <v>ST173</v>
          </cell>
        </row>
        <row r="3958">
          <cell r="A3958" t="str">
            <v>ST173-BL-S</v>
          </cell>
          <cell r="B3958" t="str">
            <v>ST173</v>
          </cell>
        </row>
        <row r="3959">
          <cell r="A3959" t="str">
            <v>ST173-BL-XL</v>
          </cell>
          <cell r="B3959" t="str">
            <v>ST173</v>
          </cell>
        </row>
        <row r="3960">
          <cell r="A3960" t="str">
            <v>ST173-BL-XXL</v>
          </cell>
          <cell r="B3960" t="str">
            <v>ST173</v>
          </cell>
        </row>
        <row r="3961">
          <cell r="A3961" t="str">
            <v>ST173-GR-L</v>
          </cell>
          <cell r="B3961" t="str">
            <v>ST173</v>
          </cell>
        </row>
        <row r="3962">
          <cell r="A3962" t="str">
            <v>ST173-GR-M</v>
          </cell>
          <cell r="B3962" t="str">
            <v>ST173</v>
          </cell>
        </row>
        <row r="3963">
          <cell r="A3963" t="str">
            <v>ST173-GR-S</v>
          </cell>
          <cell r="B3963" t="str">
            <v>ST173</v>
          </cell>
        </row>
        <row r="3964">
          <cell r="A3964" t="str">
            <v>ST173-GR-XL</v>
          </cell>
          <cell r="B3964" t="str">
            <v>ST173</v>
          </cell>
        </row>
        <row r="3965">
          <cell r="A3965" t="str">
            <v>ST173-GR-XXL</v>
          </cell>
          <cell r="B3965" t="str">
            <v>ST173</v>
          </cell>
        </row>
        <row r="3966">
          <cell r="A3966" t="str">
            <v>ST173-NY-L</v>
          </cell>
          <cell r="B3966" t="str">
            <v>ST173</v>
          </cell>
        </row>
        <row r="3967">
          <cell r="A3967" t="str">
            <v>ST173-NY-M</v>
          </cell>
          <cell r="B3967" t="str">
            <v>ST173</v>
          </cell>
        </row>
        <row r="3968">
          <cell r="A3968" t="str">
            <v>ST173-NY-S</v>
          </cell>
          <cell r="B3968" t="str">
            <v>ST173</v>
          </cell>
        </row>
        <row r="3969">
          <cell r="A3969" t="str">
            <v>ST173-NY-XL</v>
          </cell>
          <cell r="B3969" t="str">
            <v>ST173</v>
          </cell>
        </row>
        <row r="3970">
          <cell r="A3970" t="str">
            <v>ST173-NY-XXL</v>
          </cell>
          <cell r="B3970" t="str">
            <v>ST173</v>
          </cell>
        </row>
        <row r="3971">
          <cell r="A3971" t="str">
            <v>ST173-PK-L</v>
          </cell>
          <cell r="B3971" t="str">
            <v>ST173</v>
          </cell>
        </row>
        <row r="3972">
          <cell r="A3972" t="str">
            <v>ST173-PK-M</v>
          </cell>
          <cell r="B3972" t="str">
            <v>ST173</v>
          </cell>
        </row>
        <row r="3973">
          <cell r="A3973" t="str">
            <v>ST173-PK-S</v>
          </cell>
          <cell r="B3973" t="str">
            <v>ST173</v>
          </cell>
        </row>
        <row r="3974">
          <cell r="A3974" t="str">
            <v>ST173-PK-XL</v>
          </cell>
          <cell r="B3974" t="str">
            <v>ST173</v>
          </cell>
        </row>
        <row r="3975">
          <cell r="A3975" t="str">
            <v>ST173-PK-XXL</v>
          </cell>
          <cell r="B3975" t="str">
            <v>ST173</v>
          </cell>
        </row>
        <row r="3976">
          <cell r="A3976" t="str">
            <v>ST173-PP-L</v>
          </cell>
          <cell r="B3976" t="str">
            <v>ST173</v>
          </cell>
        </row>
        <row r="3977">
          <cell r="A3977" t="str">
            <v>ST173-PP-M</v>
          </cell>
          <cell r="B3977" t="str">
            <v>ST173</v>
          </cell>
        </row>
        <row r="3978">
          <cell r="A3978" t="str">
            <v>ST173-PP-S</v>
          </cell>
          <cell r="B3978" t="str">
            <v>ST173</v>
          </cell>
        </row>
        <row r="3979">
          <cell r="A3979" t="str">
            <v>ST173-PP-XL</v>
          </cell>
          <cell r="B3979" t="str">
            <v>ST173</v>
          </cell>
        </row>
        <row r="3980">
          <cell r="A3980" t="str">
            <v>ST173-PP-XXL</v>
          </cell>
          <cell r="B3980" t="str">
            <v>ST173</v>
          </cell>
        </row>
        <row r="3981">
          <cell r="A3981" t="str">
            <v>ST173-WR-L</v>
          </cell>
          <cell r="B3981" t="str">
            <v>ST173</v>
          </cell>
        </row>
        <row r="3982">
          <cell r="A3982" t="str">
            <v>ST173-WR-M</v>
          </cell>
          <cell r="B3982" t="str">
            <v>ST173</v>
          </cell>
        </row>
        <row r="3983">
          <cell r="A3983" t="str">
            <v>ST173-WR-S</v>
          </cell>
          <cell r="B3983" t="str">
            <v>ST173</v>
          </cell>
        </row>
        <row r="3984">
          <cell r="A3984" t="str">
            <v>ST173-WR-XL</v>
          </cell>
          <cell r="B3984" t="str">
            <v>ST173</v>
          </cell>
        </row>
        <row r="3985">
          <cell r="A3985" t="str">
            <v>ST173-WR-XXL</v>
          </cell>
          <cell r="B3985" t="str">
            <v>ST173</v>
          </cell>
        </row>
        <row r="3986">
          <cell r="A3986" t="str">
            <v>ST173-WT1-L</v>
          </cell>
          <cell r="B3986" t="str">
            <v>ST173</v>
          </cell>
        </row>
        <row r="3987">
          <cell r="A3987" t="str">
            <v>ST173-WT1-M</v>
          </cell>
          <cell r="B3987" t="str">
            <v>ST173</v>
          </cell>
        </row>
        <row r="3988">
          <cell r="A3988" t="str">
            <v>ST173-WT1-S</v>
          </cell>
          <cell r="B3988" t="str">
            <v>ST173</v>
          </cell>
        </row>
        <row r="3989">
          <cell r="A3989" t="str">
            <v>ST173-WT1-XL</v>
          </cell>
          <cell r="B3989" t="str">
            <v>ST173</v>
          </cell>
        </row>
        <row r="3990">
          <cell r="A3990" t="str">
            <v>ST173-WT1-XXL</v>
          </cell>
          <cell r="B3990" t="str">
            <v>ST173</v>
          </cell>
        </row>
        <row r="3991">
          <cell r="A3991" t="str">
            <v>ST173-WT2-L</v>
          </cell>
          <cell r="B3991" t="str">
            <v>ST173</v>
          </cell>
        </row>
        <row r="3992">
          <cell r="A3992" t="str">
            <v>ST173-WT2-M</v>
          </cell>
          <cell r="B3992" t="str">
            <v>ST173</v>
          </cell>
        </row>
        <row r="3993">
          <cell r="A3993" t="str">
            <v>ST173-WT2-S</v>
          </cell>
          <cell r="B3993" t="str">
            <v>ST173</v>
          </cell>
        </row>
        <row r="3994">
          <cell r="A3994" t="str">
            <v>ST173-WT2-XL</v>
          </cell>
          <cell r="B3994" t="str">
            <v>ST173</v>
          </cell>
        </row>
        <row r="3995">
          <cell r="A3995" t="str">
            <v>ST173-WT2-XXL</v>
          </cell>
          <cell r="B3995" t="str">
            <v>ST173</v>
          </cell>
        </row>
        <row r="3996">
          <cell r="A3996" t="str">
            <v>ST181-G912-L</v>
          </cell>
          <cell r="B3996" t="str">
            <v>ST181</v>
          </cell>
        </row>
        <row r="3997">
          <cell r="A3997" t="str">
            <v>ST181-G912-M</v>
          </cell>
          <cell r="B3997" t="str">
            <v>ST181</v>
          </cell>
        </row>
        <row r="3998">
          <cell r="A3998" t="str">
            <v>ST181-G912-S</v>
          </cell>
          <cell r="B3998" t="str">
            <v>ST181</v>
          </cell>
        </row>
        <row r="3999">
          <cell r="A3999" t="str">
            <v>ST181-G912-XL</v>
          </cell>
          <cell r="B3999" t="str">
            <v>ST181</v>
          </cell>
        </row>
        <row r="4000">
          <cell r="A4000" t="str">
            <v>ST181-G912-XXL</v>
          </cell>
          <cell r="B4000" t="str">
            <v>ST181</v>
          </cell>
        </row>
        <row r="4001">
          <cell r="A4001" t="str">
            <v>ST181-LB916-L</v>
          </cell>
          <cell r="B4001" t="str">
            <v>ST181</v>
          </cell>
        </row>
        <row r="4002">
          <cell r="A4002" t="str">
            <v>ST181-LB916-M</v>
          </cell>
          <cell r="B4002" t="str">
            <v>ST181</v>
          </cell>
        </row>
        <row r="4003">
          <cell r="A4003" t="str">
            <v>ST181-LB916-S</v>
          </cell>
          <cell r="B4003" t="str">
            <v>ST181</v>
          </cell>
        </row>
        <row r="4004">
          <cell r="A4004" t="str">
            <v>ST181-LB916-XL</v>
          </cell>
          <cell r="B4004" t="str">
            <v>ST181</v>
          </cell>
        </row>
        <row r="4005">
          <cell r="A4005" t="str">
            <v>ST181-LB916-XXL</v>
          </cell>
          <cell r="B4005" t="str">
            <v>ST181</v>
          </cell>
        </row>
        <row r="4006">
          <cell r="A4006" t="str">
            <v>ST181-LG907-L</v>
          </cell>
          <cell r="B4006" t="str">
            <v>ST181</v>
          </cell>
        </row>
        <row r="4007">
          <cell r="A4007" t="str">
            <v>ST181-LG907-M</v>
          </cell>
          <cell r="B4007" t="str">
            <v>ST181</v>
          </cell>
        </row>
        <row r="4008">
          <cell r="A4008" t="str">
            <v>ST181-LG907-S</v>
          </cell>
          <cell r="B4008" t="str">
            <v>ST181</v>
          </cell>
        </row>
        <row r="4009">
          <cell r="A4009" t="str">
            <v>ST181-LG907-XL</v>
          </cell>
          <cell r="B4009" t="str">
            <v>ST181</v>
          </cell>
        </row>
        <row r="4010">
          <cell r="A4010" t="str">
            <v>ST181-LG907-XXL</v>
          </cell>
          <cell r="B4010" t="str">
            <v>ST181</v>
          </cell>
        </row>
        <row r="4011">
          <cell r="A4011" t="str">
            <v>ST181-PI908-L</v>
          </cell>
          <cell r="B4011" t="str">
            <v>ST181</v>
          </cell>
        </row>
        <row r="4012">
          <cell r="A4012" t="str">
            <v>ST181-PI908-M</v>
          </cell>
          <cell r="B4012" t="str">
            <v>ST181</v>
          </cell>
        </row>
        <row r="4013">
          <cell r="A4013" t="str">
            <v>ST181-PI908-S</v>
          </cell>
          <cell r="B4013" t="str">
            <v>ST181</v>
          </cell>
        </row>
        <row r="4014">
          <cell r="A4014" t="str">
            <v>ST181-PI908-XL</v>
          </cell>
          <cell r="B4014" t="str">
            <v>ST181</v>
          </cell>
        </row>
        <row r="4015">
          <cell r="A4015" t="str">
            <v>ST181-PI908-XXL</v>
          </cell>
          <cell r="B4015" t="str">
            <v>ST181</v>
          </cell>
        </row>
        <row r="4016">
          <cell r="A4016" t="str">
            <v>ST181-Sa911-L</v>
          </cell>
          <cell r="B4016" t="str">
            <v>ST181</v>
          </cell>
        </row>
        <row r="4017">
          <cell r="A4017" t="str">
            <v>ST181-Sa911-M</v>
          </cell>
          <cell r="B4017" t="str">
            <v>ST181</v>
          </cell>
        </row>
        <row r="4018">
          <cell r="A4018" t="str">
            <v>ST181-Sa911-S</v>
          </cell>
          <cell r="B4018" t="str">
            <v>ST181</v>
          </cell>
        </row>
        <row r="4019">
          <cell r="A4019" t="str">
            <v>ST181-Sa911-XL</v>
          </cell>
          <cell r="B4019" t="str">
            <v>ST181</v>
          </cell>
        </row>
        <row r="4020">
          <cell r="A4020" t="str">
            <v>ST181-Sa911-XXL</v>
          </cell>
          <cell r="B4020" t="str">
            <v>ST181</v>
          </cell>
        </row>
        <row r="4021">
          <cell r="A4021" t="str">
            <v>ST181-W902-L</v>
          </cell>
          <cell r="B4021" t="str">
            <v>ST181</v>
          </cell>
        </row>
        <row r="4022">
          <cell r="A4022" t="str">
            <v>ST181-W902-M</v>
          </cell>
          <cell r="B4022" t="str">
            <v>ST181</v>
          </cell>
        </row>
        <row r="4023">
          <cell r="A4023" t="str">
            <v>ST181-W902-S</v>
          </cell>
          <cell r="B4023" t="str">
            <v>ST181</v>
          </cell>
        </row>
        <row r="4024">
          <cell r="A4024" t="str">
            <v>ST181-W902-XL</v>
          </cell>
          <cell r="B4024" t="str">
            <v>ST181</v>
          </cell>
        </row>
        <row r="4025">
          <cell r="A4025" t="str">
            <v>ST181-W902-XXL</v>
          </cell>
          <cell r="B4025" t="str">
            <v>ST181</v>
          </cell>
        </row>
        <row r="4026">
          <cell r="A4026" t="str">
            <v>ST181-WR917-L</v>
          </cell>
          <cell r="B4026" t="str">
            <v>ST181</v>
          </cell>
        </row>
        <row r="4027">
          <cell r="A4027" t="str">
            <v>ST181-WR917-M</v>
          </cell>
          <cell r="B4027" t="str">
            <v>ST181</v>
          </cell>
        </row>
        <row r="4028">
          <cell r="A4028" t="str">
            <v>ST181-WR917-S</v>
          </cell>
          <cell r="B4028" t="str">
            <v>ST181</v>
          </cell>
        </row>
        <row r="4029">
          <cell r="A4029" t="str">
            <v>ST181-WR917-XL</v>
          </cell>
          <cell r="B4029" t="str">
            <v>ST181</v>
          </cell>
        </row>
        <row r="4030">
          <cell r="A4030" t="str">
            <v>ST181-WR917-XXL</v>
          </cell>
          <cell r="B4030" t="str">
            <v>ST181</v>
          </cell>
        </row>
        <row r="4031">
          <cell r="A4031" t="str">
            <v>ST181-ZL918-L</v>
          </cell>
          <cell r="B4031" t="str">
            <v>ST181</v>
          </cell>
        </row>
        <row r="4032">
          <cell r="A4032" t="str">
            <v>ST181-ZL918-M</v>
          </cell>
          <cell r="B4032" t="str">
            <v>ST181</v>
          </cell>
        </row>
        <row r="4033">
          <cell r="A4033" t="str">
            <v>ST181-ZL918-S</v>
          </cell>
          <cell r="B4033" t="str">
            <v>ST181</v>
          </cell>
        </row>
        <row r="4034">
          <cell r="A4034" t="str">
            <v>ST181-ZL918-XL</v>
          </cell>
          <cell r="B4034" t="str">
            <v>ST181</v>
          </cell>
        </row>
        <row r="4035">
          <cell r="A4035" t="str">
            <v>ST181-ZL918-XXL</v>
          </cell>
          <cell r="B4035" t="str">
            <v>ST181</v>
          </cell>
        </row>
        <row r="4036">
          <cell r="A4036" t="str">
            <v>STJ-1235</v>
          </cell>
          <cell r="B4036" t="str">
            <v>STJ-1235</v>
          </cell>
        </row>
        <row r="4037">
          <cell r="A4037" t="str">
            <v>STJ-1235W0</v>
          </cell>
          <cell r="B4037" t="str">
            <v>STJ-1235</v>
          </cell>
        </row>
        <row r="4038">
          <cell r="A4038" t="str">
            <v>STJ-CF1245-BK</v>
          </cell>
          <cell r="B4038" t="str">
            <v>STJ-CF1245</v>
          </cell>
        </row>
        <row r="4039">
          <cell r="A4039" t="str">
            <v>STJ-CF1245-SUMMERTIME-BK</v>
          </cell>
          <cell r="B4039" t="str">
            <v>STJ-CF1245</v>
          </cell>
        </row>
        <row r="4040">
          <cell r="A4040" t="str">
            <v>STJ-CF1245-SUMMERTIME-BUGR</v>
          </cell>
          <cell r="B4040" t="str">
            <v>STJ-CF1245</v>
          </cell>
        </row>
        <row r="4041">
          <cell r="A4041" t="str">
            <v>STJ-CF1245-SUMMERTIME-WH</v>
          </cell>
          <cell r="B4041" t="str">
            <v>STJ-CF1245</v>
          </cell>
        </row>
        <row r="4042">
          <cell r="A4042" t="str">
            <v>STJ-CF1245-WHOSAID-LTBU</v>
          </cell>
          <cell r="B4042" t="str">
            <v>STJ-CF1245</v>
          </cell>
        </row>
        <row r="4043">
          <cell r="A4043" t="str">
            <v>STJ-ZS55016B01X</v>
          </cell>
          <cell r="B4043" t="str">
            <v>STJ-ZS55016</v>
          </cell>
        </row>
        <row r="4044">
          <cell r="A4044" t="str">
            <v>STJ-ZS55016B0L</v>
          </cell>
          <cell r="B4044" t="str">
            <v>STJ-ZS55016</v>
          </cell>
        </row>
        <row r="4045">
          <cell r="A4045" t="str">
            <v>STJ-ZS55016B0M</v>
          </cell>
          <cell r="B4045" t="str">
            <v>STJ-ZS55016</v>
          </cell>
        </row>
        <row r="4046">
          <cell r="A4046" t="str">
            <v>STJ-ZS55016B0XL</v>
          </cell>
          <cell r="B4046" t="str">
            <v>STJ-ZS55016</v>
          </cell>
        </row>
        <row r="4047">
          <cell r="A4047" t="str">
            <v>STJ-ZS55016B31X</v>
          </cell>
          <cell r="B4047" t="str">
            <v>STJ-ZS55016</v>
          </cell>
        </row>
        <row r="4048">
          <cell r="A4048" t="str">
            <v>STJ-ZS55016B3L</v>
          </cell>
          <cell r="B4048" t="str">
            <v>STJ-ZS55016</v>
          </cell>
        </row>
        <row r="4049">
          <cell r="A4049" t="str">
            <v>STJ-ZS55016B3M</v>
          </cell>
          <cell r="B4049" t="str">
            <v>STJ-ZS55016</v>
          </cell>
        </row>
        <row r="4050">
          <cell r="A4050" t="str">
            <v>STJ-ZS55016B3XL</v>
          </cell>
          <cell r="B4050" t="str">
            <v>STJ-ZS55016</v>
          </cell>
        </row>
        <row r="4051">
          <cell r="A4051" t="str">
            <v>STJ-ZS55016G01X</v>
          </cell>
          <cell r="B4051" t="str">
            <v>STJ-ZS55016</v>
          </cell>
        </row>
        <row r="4052">
          <cell r="A4052" t="str">
            <v>STJ-ZS55016G0L</v>
          </cell>
          <cell r="B4052" t="str">
            <v>STJ-ZS55016</v>
          </cell>
        </row>
        <row r="4053">
          <cell r="A4053" t="str">
            <v>STJ-ZS55016G0M</v>
          </cell>
          <cell r="B4053" t="str">
            <v>STJ-ZS55016</v>
          </cell>
        </row>
        <row r="4054">
          <cell r="A4054" t="str">
            <v>STJ-ZS55016G0XL</v>
          </cell>
          <cell r="B4054" t="str">
            <v>STJ-ZS55016</v>
          </cell>
        </row>
        <row r="4055">
          <cell r="A4055" t="str">
            <v>STJ-ZS55016K01X</v>
          </cell>
          <cell r="B4055" t="str">
            <v>STJ-ZS55016</v>
          </cell>
        </row>
        <row r="4056">
          <cell r="A4056" t="str">
            <v>STJ-ZS55016K0L</v>
          </cell>
          <cell r="B4056" t="str">
            <v>STJ-ZS55016</v>
          </cell>
        </row>
        <row r="4057">
          <cell r="A4057" t="str">
            <v>STJ-ZS55016K0M</v>
          </cell>
          <cell r="B4057" t="str">
            <v>STJ-ZS55016</v>
          </cell>
        </row>
        <row r="4058">
          <cell r="A4058" t="str">
            <v>STJ-ZS55016K0XL</v>
          </cell>
          <cell r="B4058" t="str">
            <v>STJ-ZS55016</v>
          </cell>
        </row>
        <row r="4059">
          <cell r="A4059" t="str">
            <v>STJ-ZS55016R21X</v>
          </cell>
          <cell r="B4059" t="str">
            <v>STJ-ZS55016</v>
          </cell>
        </row>
        <row r="4060">
          <cell r="A4060" t="str">
            <v>STJ-ZS55016R2L</v>
          </cell>
          <cell r="B4060" t="str">
            <v>STJ-ZS55016</v>
          </cell>
        </row>
        <row r="4061">
          <cell r="A4061" t="str">
            <v>STJ-ZS55016R2M</v>
          </cell>
          <cell r="B4061" t="str">
            <v>STJ-ZS55016</v>
          </cell>
        </row>
        <row r="4062">
          <cell r="A4062" t="str">
            <v>STJ-ZS55016R2XL</v>
          </cell>
          <cell r="B4062" t="str">
            <v>STJ-ZS55016</v>
          </cell>
        </row>
        <row r="4063">
          <cell r="A4063" t="str">
            <v>STJ-ZS55016W01X</v>
          </cell>
          <cell r="B4063" t="str">
            <v>STJ-ZS55016</v>
          </cell>
        </row>
        <row r="4064">
          <cell r="A4064" t="str">
            <v>STJ-ZS55016W0L</v>
          </cell>
          <cell r="B4064" t="str">
            <v>STJ-ZS55016</v>
          </cell>
        </row>
        <row r="4065">
          <cell r="A4065" t="str">
            <v>STJ-ZS55016W0M</v>
          </cell>
          <cell r="B4065" t="str">
            <v>STJ-ZS55016</v>
          </cell>
        </row>
        <row r="4066">
          <cell r="A4066" t="str">
            <v>STJ-ZS55016W0XL</v>
          </cell>
          <cell r="B4066" t="str">
            <v>STJ-ZS55016</v>
          </cell>
        </row>
        <row r="4067">
          <cell r="A4067" t="str">
            <v>STJ-ZS55016Y01X</v>
          </cell>
          <cell r="B4067" t="str">
            <v>STJ-ZS55016</v>
          </cell>
        </row>
        <row r="4068">
          <cell r="A4068" t="str">
            <v>STJ-ZS55016Y0L</v>
          </cell>
          <cell r="B4068" t="str">
            <v>STJ-ZS55016</v>
          </cell>
        </row>
        <row r="4069">
          <cell r="A4069" t="str">
            <v>STJ-ZS55016Y0M</v>
          </cell>
          <cell r="B4069" t="str">
            <v>STJ-ZS55016</v>
          </cell>
        </row>
        <row r="4070">
          <cell r="A4070" t="str">
            <v>STJ-ZS55016Y0XL</v>
          </cell>
          <cell r="B4070" t="str">
            <v>STJ-ZS55016</v>
          </cell>
        </row>
        <row r="4071">
          <cell r="A4071" t="str">
            <v>ST-K157-AG-32</v>
          </cell>
          <cell r="B4071" t="str">
            <v>ST-K157</v>
          </cell>
        </row>
        <row r="4072">
          <cell r="A4072" t="str">
            <v>ST-K157-AG-34</v>
          </cell>
          <cell r="B4072" t="str">
            <v>ST-K157</v>
          </cell>
        </row>
        <row r="4073">
          <cell r="A4073" t="str">
            <v>ST-K157-AG-36</v>
          </cell>
          <cell r="B4073" t="str">
            <v>ST-K157</v>
          </cell>
        </row>
        <row r="4074">
          <cell r="A4074" t="str">
            <v>ST-K157-AG-38</v>
          </cell>
          <cell r="B4074" t="str">
            <v>ST-K157</v>
          </cell>
        </row>
        <row r="4075">
          <cell r="A4075" t="str">
            <v>ST-K157-AG-40</v>
          </cell>
          <cell r="B4075" t="str">
            <v>ST-K157</v>
          </cell>
        </row>
        <row r="4076">
          <cell r="A4076" t="str">
            <v>ST-K157-AG-42</v>
          </cell>
          <cell r="B4076" t="str">
            <v>ST-K157</v>
          </cell>
        </row>
        <row r="4077">
          <cell r="A4077" t="str">
            <v>ST-K157-AG-44</v>
          </cell>
          <cell r="B4077" t="str">
            <v>ST-K157</v>
          </cell>
        </row>
        <row r="4078">
          <cell r="A4078" t="str">
            <v>ST-K157-B0-32</v>
          </cell>
          <cell r="B4078" t="str">
            <v>ST-K157</v>
          </cell>
        </row>
        <row r="4079">
          <cell r="A4079" t="str">
            <v>ST-K157-B0-34</v>
          </cell>
          <cell r="B4079" t="str">
            <v>ST-K157</v>
          </cell>
        </row>
        <row r="4080">
          <cell r="A4080" t="str">
            <v>ST-K157-B0-36</v>
          </cell>
          <cell r="B4080" t="str">
            <v>ST-K157</v>
          </cell>
        </row>
        <row r="4081">
          <cell r="A4081" t="str">
            <v>ST-K157-B0-38</v>
          </cell>
          <cell r="B4081" t="str">
            <v>ST-K157</v>
          </cell>
        </row>
        <row r="4082">
          <cell r="A4082" t="str">
            <v>ST-K157-B0-40</v>
          </cell>
          <cell r="B4082" t="str">
            <v>ST-K157</v>
          </cell>
        </row>
        <row r="4083">
          <cell r="A4083" t="str">
            <v>ST-K157-B0-42</v>
          </cell>
          <cell r="B4083" t="str">
            <v>ST-K157</v>
          </cell>
        </row>
        <row r="4084">
          <cell r="A4084" t="str">
            <v>ST-K157-B0-44</v>
          </cell>
          <cell r="B4084" t="str">
            <v>ST-K157</v>
          </cell>
        </row>
        <row r="4085">
          <cell r="A4085" t="str">
            <v>ST-K157-K0-32</v>
          </cell>
          <cell r="B4085" t="str">
            <v>ST-K157</v>
          </cell>
        </row>
        <row r="4086">
          <cell r="A4086" t="str">
            <v>ST-K157-K0-34</v>
          </cell>
          <cell r="B4086" t="str">
            <v>ST-K157</v>
          </cell>
        </row>
        <row r="4087">
          <cell r="A4087" t="str">
            <v>ST-K157-K0-36</v>
          </cell>
          <cell r="B4087" t="str">
            <v>ST-K157</v>
          </cell>
        </row>
        <row r="4088">
          <cell r="A4088" t="str">
            <v>ST-K157-K0-38</v>
          </cell>
          <cell r="B4088" t="str">
            <v>ST-K157</v>
          </cell>
        </row>
        <row r="4089">
          <cell r="A4089" t="str">
            <v>ST-K157-K0-40</v>
          </cell>
          <cell r="B4089" t="str">
            <v>ST-K157</v>
          </cell>
        </row>
        <row r="4090">
          <cell r="A4090" t="str">
            <v>ST-K157-K0-42</v>
          </cell>
          <cell r="B4090" t="str">
            <v>ST-K157</v>
          </cell>
        </row>
        <row r="4091">
          <cell r="A4091" t="str">
            <v>ST-K157-K0-44</v>
          </cell>
          <cell r="B4091" t="str">
            <v>ST-K157</v>
          </cell>
        </row>
        <row r="4092">
          <cell r="A4092" t="str">
            <v>ST-K157-KQ-32</v>
          </cell>
          <cell r="B4092" t="str">
            <v>ST-K157</v>
          </cell>
        </row>
        <row r="4093">
          <cell r="A4093" t="str">
            <v>ST-K157-KQ-34</v>
          </cell>
          <cell r="B4093" t="str">
            <v>ST-K157</v>
          </cell>
        </row>
        <row r="4094">
          <cell r="A4094" t="str">
            <v>ST-K157-KQ-36</v>
          </cell>
          <cell r="B4094" t="str">
            <v>ST-K157</v>
          </cell>
        </row>
        <row r="4095">
          <cell r="A4095" t="str">
            <v>ST-K157-KQ-38</v>
          </cell>
          <cell r="B4095" t="str">
            <v>ST-K157</v>
          </cell>
        </row>
        <row r="4096">
          <cell r="A4096" t="str">
            <v>ST-K157-KQ-40</v>
          </cell>
          <cell r="B4096" t="str">
            <v>ST-K157</v>
          </cell>
        </row>
        <row r="4097">
          <cell r="A4097" t="str">
            <v>ST-K157-KQ-42</v>
          </cell>
          <cell r="B4097" t="str">
            <v>ST-K157</v>
          </cell>
        </row>
        <row r="4098">
          <cell r="A4098" t="str">
            <v>ST-K157-KQ-44</v>
          </cell>
          <cell r="B4098" t="str">
            <v>ST-K157</v>
          </cell>
        </row>
        <row r="4099">
          <cell r="A4099" t="str">
            <v>ST-K157-OR-32</v>
          </cell>
          <cell r="B4099" t="str">
            <v>ST-K157</v>
          </cell>
        </row>
        <row r="4100">
          <cell r="A4100" t="str">
            <v>ST-K157-OR-34</v>
          </cell>
          <cell r="B4100" t="str">
            <v>ST-K157</v>
          </cell>
        </row>
        <row r="4101">
          <cell r="A4101" t="str">
            <v>ST-K157-OR-36</v>
          </cell>
          <cell r="B4101" t="str">
            <v>ST-K157</v>
          </cell>
        </row>
        <row r="4102">
          <cell r="A4102" t="str">
            <v>ST-K157-OR-38</v>
          </cell>
          <cell r="B4102" t="str">
            <v>ST-K157</v>
          </cell>
        </row>
        <row r="4103">
          <cell r="A4103" t="str">
            <v>ST-K157-OR-40</v>
          </cell>
          <cell r="B4103" t="str">
            <v>ST-K157</v>
          </cell>
        </row>
        <row r="4104">
          <cell r="A4104" t="str">
            <v>ST-K157-OR-42</v>
          </cell>
          <cell r="B4104" t="str">
            <v>ST-K157</v>
          </cell>
        </row>
        <row r="4105">
          <cell r="A4105" t="str">
            <v>ST-K157-OR-44</v>
          </cell>
          <cell r="B4105" t="str">
            <v>ST-K157</v>
          </cell>
        </row>
        <row r="4106">
          <cell r="A4106" t="str">
            <v>ST-K518-B0-32</v>
          </cell>
          <cell r="B4106" t="str">
            <v>ST-K518</v>
          </cell>
        </row>
        <row r="4107">
          <cell r="A4107" t="str">
            <v>ST-K518-B0-34</v>
          </cell>
          <cell r="B4107" t="str">
            <v>ST-K518</v>
          </cell>
        </row>
        <row r="4108">
          <cell r="A4108" t="str">
            <v>ST-K518-B0-36</v>
          </cell>
          <cell r="B4108" t="str">
            <v>ST-K518</v>
          </cell>
        </row>
        <row r="4109">
          <cell r="A4109" t="str">
            <v>ST-K518-B0-38</v>
          </cell>
          <cell r="B4109" t="str">
            <v>ST-K518</v>
          </cell>
        </row>
        <row r="4110">
          <cell r="A4110" t="str">
            <v>ST-K518-B0-40</v>
          </cell>
          <cell r="B4110" t="str">
            <v>ST-K518</v>
          </cell>
        </row>
        <row r="4111">
          <cell r="A4111" t="str">
            <v>ST-K518-B0-42</v>
          </cell>
          <cell r="B4111" t="str">
            <v>ST-K518</v>
          </cell>
        </row>
        <row r="4112">
          <cell r="A4112" t="str">
            <v>ST-K518-B0-44</v>
          </cell>
          <cell r="B4112" t="str">
            <v>ST-K518</v>
          </cell>
        </row>
        <row r="4113">
          <cell r="A4113" t="str">
            <v>ST-K518-G0-32</v>
          </cell>
          <cell r="B4113" t="str">
            <v>ST-K518</v>
          </cell>
        </row>
        <row r="4114">
          <cell r="A4114" t="str">
            <v>ST-K518-G0-34</v>
          </cell>
          <cell r="B4114" t="str">
            <v>ST-K518</v>
          </cell>
        </row>
        <row r="4115">
          <cell r="A4115" t="str">
            <v>ST-K518-G0-36</v>
          </cell>
          <cell r="B4115" t="str">
            <v>ST-K518</v>
          </cell>
        </row>
        <row r="4116">
          <cell r="A4116" t="str">
            <v>ST-K518-G0-38</v>
          </cell>
          <cell r="B4116" t="str">
            <v>ST-K518</v>
          </cell>
        </row>
        <row r="4117">
          <cell r="A4117" t="str">
            <v>ST-K518-G0-40</v>
          </cell>
          <cell r="B4117" t="str">
            <v>ST-K518</v>
          </cell>
        </row>
        <row r="4118">
          <cell r="A4118" t="str">
            <v>ST-K518-G0-42</v>
          </cell>
          <cell r="B4118" t="str">
            <v>ST-K518</v>
          </cell>
        </row>
        <row r="4119">
          <cell r="A4119" t="str">
            <v>ST-K518-G0-44</v>
          </cell>
          <cell r="B4119" t="str">
            <v>ST-K518</v>
          </cell>
        </row>
        <row r="4120">
          <cell r="A4120" t="str">
            <v>ST-K518-K0-32</v>
          </cell>
          <cell r="B4120" t="str">
            <v>ST-K518</v>
          </cell>
        </row>
        <row r="4121">
          <cell r="A4121" t="str">
            <v>ST-K518-K0-34</v>
          </cell>
          <cell r="B4121" t="str">
            <v>ST-K518</v>
          </cell>
        </row>
        <row r="4122">
          <cell r="A4122" t="str">
            <v>ST-K518-K0-36</v>
          </cell>
          <cell r="B4122" t="str">
            <v>ST-K518</v>
          </cell>
        </row>
        <row r="4123">
          <cell r="A4123" t="str">
            <v>ST-K518-K0-38</v>
          </cell>
          <cell r="B4123" t="str">
            <v>ST-K518</v>
          </cell>
        </row>
        <row r="4124">
          <cell r="A4124" t="str">
            <v>ST-K518-K0-40</v>
          </cell>
          <cell r="B4124" t="str">
            <v>ST-K518</v>
          </cell>
        </row>
        <row r="4125">
          <cell r="A4125" t="str">
            <v>ST-K518-K0-42</v>
          </cell>
          <cell r="B4125" t="str">
            <v>ST-K518</v>
          </cell>
        </row>
        <row r="4126">
          <cell r="A4126" t="str">
            <v>ST-K518-K0-44</v>
          </cell>
          <cell r="B4126" t="str">
            <v>ST-K518</v>
          </cell>
        </row>
        <row r="4127">
          <cell r="A4127" t="str">
            <v>ST-K518-KQ-32</v>
          </cell>
          <cell r="B4127" t="str">
            <v>ST-K518</v>
          </cell>
        </row>
        <row r="4128">
          <cell r="A4128" t="str">
            <v>ST-K518-KQ-34</v>
          </cell>
          <cell r="B4128" t="str">
            <v>ST-K518</v>
          </cell>
        </row>
        <row r="4129">
          <cell r="A4129" t="str">
            <v>ST-K518-KQ-36</v>
          </cell>
          <cell r="B4129" t="str">
            <v>ST-K518</v>
          </cell>
        </row>
        <row r="4130">
          <cell r="A4130" t="str">
            <v>ST-K518-KQ-38</v>
          </cell>
          <cell r="B4130" t="str">
            <v>ST-K518</v>
          </cell>
        </row>
        <row r="4131">
          <cell r="A4131" t="str">
            <v>ST-K518-KQ-40</v>
          </cell>
          <cell r="B4131" t="str">
            <v>ST-K518</v>
          </cell>
        </row>
        <row r="4132">
          <cell r="A4132" t="str">
            <v>ST-K518-KQ-42</v>
          </cell>
          <cell r="B4132" t="str">
            <v>ST-K518</v>
          </cell>
        </row>
        <row r="4133">
          <cell r="A4133" t="str">
            <v>ST-K518-KQ-44</v>
          </cell>
          <cell r="B4133" t="str">
            <v>ST-K518</v>
          </cell>
        </row>
        <row r="4134">
          <cell r="A4134" t="str">
            <v>ST-K518-OR-32</v>
          </cell>
          <cell r="B4134" t="str">
            <v>ST-K518</v>
          </cell>
        </row>
        <row r="4135">
          <cell r="A4135" t="str">
            <v>ST-K518-OR-34</v>
          </cell>
          <cell r="B4135" t="str">
            <v>ST-K518</v>
          </cell>
        </row>
        <row r="4136">
          <cell r="A4136" t="str">
            <v>ST-K518-OR-36</v>
          </cell>
          <cell r="B4136" t="str">
            <v>ST-K518</v>
          </cell>
        </row>
        <row r="4137">
          <cell r="A4137" t="str">
            <v>ST-K518-OR-38</v>
          </cell>
          <cell r="B4137" t="str">
            <v>ST-K518</v>
          </cell>
        </row>
        <row r="4138">
          <cell r="A4138" t="str">
            <v>ST-K518-OR-40</v>
          </cell>
          <cell r="B4138" t="str">
            <v>ST-K518</v>
          </cell>
        </row>
        <row r="4139">
          <cell r="A4139" t="str">
            <v>ST-K518-OR-42</v>
          </cell>
          <cell r="B4139" t="str">
            <v>ST-K518</v>
          </cell>
        </row>
        <row r="4140">
          <cell r="A4140" t="str">
            <v>ST-K518-OR-44</v>
          </cell>
          <cell r="B4140" t="str">
            <v>ST-K518</v>
          </cell>
        </row>
        <row r="4141">
          <cell r="A4141" t="str">
            <v>ST-K559-K0-32</v>
          </cell>
          <cell r="B4141" t="str">
            <v>ST-K559</v>
          </cell>
        </row>
        <row r="4142">
          <cell r="A4142" t="str">
            <v>ST-K559-K0-34</v>
          </cell>
          <cell r="B4142" t="str">
            <v>ST-K559</v>
          </cell>
        </row>
        <row r="4143">
          <cell r="A4143" t="str">
            <v>ST-K559-K0-36</v>
          </cell>
          <cell r="B4143" t="str">
            <v>ST-K559</v>
          </cell>
        </row>
        <row r="4144">
          <cell r="A4144" t="str">
            <v>ST-K559-K0-38</v>
          </cell>
          <cell r="B4144" t="str">
            <v>ST-K559</v>
          </cell>
        </row>
        <row r="4145">
          <cell r="A4145" t="str">
            <v>ST-K559-K0-40</v>
          </cell>
          <cell r="B4145" t="str">
            <v>ST-K559</v>
          </cell>
        </row>
        <row r="4146">
          <cell r="A4146" t="str">
            <v>ST-K559-K0-42</v>
          </cell>
          <cell r="B4146" t="str">
            <v>ST-K559</v>
          </cell>
        </row>
        <row r="4147">
          <cell r="A4147" t="str">
            <v>ST-K559-K0-44</v>
          </cell>
          <cell r="B4147" t="str">
            <v>ST-K559</v>
          </cell>
        </row>
        <row r="4148">
          <cell r="A4148" t="str">
            <v>ST-K559-KQ-32</v>
          </cell>
          <cell r="B4148" t="str">
            <v>ST-K559</v>
          </cell>
        </row>
        <row r="4149">
          <cell r="A4149" t="str">
            <v>ST-K559-KQ-34</v>
          </cell>
          <cell r="B4149" t="str">
            <v>ST-K559</v>
          </cell>
        </row>
        <row r="4150">
          <cell r="A4150" t="str">
            <v>ST-K559-KQ-36</v>
          </cell>
          <cell r="B4150" t="str">
            <v>ST-K559</v>
          </cell>
        </row>
        <row r="4151">
          <cell r="A4151" t="str">
            <v>ST-K559-KQ-38</v>
          </cell>
          <cell r="B4151" t="str">
            <v>ST-K559</v>
          </cell>
        </row>
        <row r="4152">
          <cell r="A4152" t="str">
            <v>ST-K559-KQ-40</v>
          </cell>
          <cell r="B4152" t="str">
            <v>ST-K559</v>
          </cell>
        </row>
        <row r="4153">
          <cell r="A4153" t="str">
            <v>ST-K559-KQ-42</v>
          </cell>
          <cell r="B4153" t="str">
            <v>ST-K559</v>
          </cell>
        </row>
        <row r="4154">
          <cell r="A4154" t="str">
            <v>ST-K559-KQ-44</v>
          </cell>
          <cell r="B4154" t="str">
            <v>ST-K559</v>
          </cell>
        </row>
        <row r="4155">
          <cell r="A4155" t="str">
            <v>ST-K559-LB-32</v>
          </cell>
          <cell r="B4155" t="str">
            <v>ST-K559</v>
          </cell>
        </row>
        <row r="4156">
          <cell r="A4156" t="str">
            <v>ST-K559-LB-34</v>
          </cell>
          <cell r="B4156" t="str">
            <v>ST-K559</v>
          </cell>
        </row>
        <row r="4157">
          <cell r="A4157" t="str">
            <v>ST-K559-LB-36</v>
          </cell>
          <cell r="B4157" t="str">
            <v>ST-K559</v>
          </cell>
        </row>
        <row r="4158">
          <cell r="A4158" t="str">
            <v>ST-K559-LB-38</v>
          </cell>
          <cell r="B4158" t="str">
            <v>ST-K559</v>
          </cell>
        </row>
        <row r="4159">
          <cell r="A4159" t="str">
            <v>ST-K559-LB-40</v>
          </cell>
          <cell r="B4159" t="str">
            <v>ST-K559</v>
          </cell>
        </row>
        <row r="4160">
          <cell r="A4160" t="str">
            <v>ST-K559-LB-42</v>
          </cell>
          <cell r="B4160" t="str">
            <v>ST-K559</v>
          </cell>
        </row>
        <row r="4161">
          <cell r="A4161" t="str">
            <v>ST-K559-LB-44</v>
          </cell>
          <cell r="B4161" t="str">
            <v>ST-K559</v>
          </cell>
        </row>
        <row r="4162">
          <cell r="A4162" t="str">
            <v>ST-K559-OR-32</v>
          </cell>
          <cell r="B4162" t="str">
            <v>ST-K559</v>
          </cell>
        </row>
        <row r="4163">
          <cell r="A4163" t="str">
            <v>ST-K559-OR-34</v>
          </cell>
          <cell r="B4163" t="str">
            <v>ST-K559</v>
          </cell>
        </row>
        <row r="4164">
          <cell r="A4164" t="str">
            <v>ST-K559-OR-36</v>
          </cell>
          <cell r="B4164" t="str">
            <v>ST-K559</v>
          </cell>
        </row>
        <row r="4165">
          <cell r="A4165" t="str">
            <v>ST-K559-OR-38</v>
          </cell>
          <cell r="B4165" t="str">
            <v>ST-K559</v>
          </cell>
        </row>
        <row r="4166">
          <cell r="A4166" t="str">
            <v>ST-K559-OR-40</v>
          </cell>
          <cell r="B4166" t="str">
            <v>ST-K559</v>
          </cell>
        </row>
        <row r="4167">
          <cell r="A4167" t="str">
            <v>ST-K559-OR-42</v>
          </cell>
          <cell r="B4167" t="str">
            <v>ST-K559</v>
          </cell>
        </row>
        <row r="4168">
          <cell r="A4168" t="str">
            <v>ST-K559-OR-44</v>
          </cell>
          <cell r="B4168" t="str">
            <v>ST-K559</v>
          </cell>
        </row>
        <row r="4169">
          <cell r="A4169" t="str">
            <v>ST-K559-R0-32</v>
          </cell>
          <cell r="B4169" t="str">
            <v>ST-K559</v>
          </cell>
        </row>
        <row r="4170">
          <cell r="A4170" t="str">
            <v>ST-K559-R0-34</v>
          </cell>
          <cell r="B4170" t="str">
            <v>ST-K559</v>
          </cell>
        </row>
        <row r="4171">
          <cell r="A4171" t="str">
            <v>ST-K559-R0-36</v>
          </cell>
          <cell r="B4171" t="str">
            <v>ST-K559</v>
          </cell>
        </row>
        <row r="4172">
          <cell r="A4172" t="str">
            <v>ST-K559-R0-38</v>
          </cell>
          <cell r="B4172" t="str">
            <v>ST-K559</v>
          </cell>
        </row>
        <row r="4173">
          <cell r="A4173" t="str">
            <v>ST-K559-R0-40</v>
          </cell>
          <cell r="B4173" t="str">
            <v>ST-K559</v>
          </cell>
        </row>
        <row r="4174">
          <cell r="A4174" t="str">
            <v>ST-K559-R0-42</v>
          </cell>
          <cell r="B4174" t="str">
            <v>ST-K559</v>
          </cell>
        </row>
        <row r="4175">
          <cell r="A4175" t="str">
            <v>ST-K559-R0-44</v>
          </cell>
          <cell r="B4175" t="str">
            <v>ST-K559</v>
          </cell>
        </row>
        <row r="4176">
          <cell r="A4176" t="str">
            <v>Tee-MRG-VneckgreyXXL</v>
          </cell>
          <cell r="B4176" t="str">
            <v>Tee-MRG-Vneck</v>
          </cell>
        </row>
        <row r="4177">
          <cell r="A4177" t="str">
            <v>Tee-MRG-VneckHeiSXL</v>
          </cell>
          <cell r="B4177" t="str">
            <v>Tee-MRG-Vneck</v>
          </cell>
        </row>
        <row r="4178">
          <cell r="A4178" t="str">
            <v>Tee-MRG-VneckHeiSXXL</v>
          </cell>
          <cell r="B4178" t="str">
            <v>Tee-MRG-Vneck</v>
          </cell>
        </row>
        <row r="4179">
          <cell r="A4179" t="str">
            <v>Tee-MRG-VneckJHXL</v>
          </cell>
          <cell r="B4179" t="str">
            <v>Tee-MRG-Vneck</v>
          </cell>
        </row>
        <row r="4180">
          <cell r="A4180" t="str">
            <v>Tee-MRG-VneckJHXXL</v>
          </cell>
          <cell r="B4180" t="str">
            <v>Tee-MRG-Vneck</v>
          </cell>
        </row>
        <row r="4181">
          <cell r="A4181" t="str">
            <v>Tee-MRG-VneckwhiteXL</v>
          </cell>
          <cell r="B4181" t="str">
            <v>Tee-MRG-Vneck</v>
          </cell>
        </row>
        <row r="4182">
          <cell r="A4182" t="str">
            <v>Tee-MRG-VneckZQXL</v>
          </cell>
          <cell r="B4182" t="str">
            <v>Tee-MRG-Vneck</v>
          </cell>
        </row>
        <row r="4183">
          <cell r="A4183" t="str">
            <v>Tee-MRG-VneckZQXXL</v>
          </cell>
          <cell r="B4183" t="str">
            <v>Tee-MRG-Vneck</v>
          </cell>
        </row>
        <row r="4184">
          <cell r="A4184" t="str">
            <v>TK-Ad413-GR-2XL</v>
          </cell>
          <cell r="B4184" t="str">
            <v>TK-Ad413</v>
          </cell>
        </row>
        <row r="4185">
          <cell r="A4185" t="str">
            <v>TK-Ad413-GR-L</v>
          </cell>
          <cell r="B4185" t="str">
            <v>TK-Ad413</v>
          </cell>
        </row>
        <row r="4186">
          <cell r="A4186" t="str">
            <v>TK-Ad413-GR-M</v>
          </cell>
          <cell r="B4186" t="str">
            <v>TK-Ad413</v>
          </cell>
        </row>
        <row r="4187">
          <cell r="A4187" t="str">
            <v>TK-Ad413-GR-XL</v>
          </cell>
          <cell r="B4187" t="str">
            <v>TK-Ad413</v>
          </cell>
        </row>
        <row r="4188">
          <cell r="A4188" t="str">
            <v>TK-Ad413-K0-2XL</v>
          </cell>
          <cell r="B4188" t="str">
            <v>TK-Ad413</v>
          </cell>
        </row>
        <row r="4189">
          <cell r="A4189" t="str">
            <v>TK-Ad413-K0-L</v>
          </cell>
          <cell r="B4189" t="str">
            <v>TK-Ad413</v>
          </cell>
        </row>
        <row r="4190">
          <cell r="A4190" t="str">
            <v>TK-Ad413-K0-M</v>
          </cell>
          <cell r="B4190" t="str">
            <v>TK-Ad413</v>
          </cell>
        </row>
        <row r="4191">
          <cell r="A4191" t="str">
            <v>TK-Ad413-K0-XL</v>
          </cell>
          <cell r="B4191" t="str">
            <v>TK-Ad413</v>
          </cell>
        </row>
        <row r="4192">
          <cell r="A4192" t="str">
            <v>TK-Ad413SH-2XL</v>
          </cell>
          <cell r="B4192" t="str">
            <v>TK-Ad413</v>
          </cell>
        </row>
        <row r="4193">
          <cell r="A4193" t="str">
            <v>TK-Ad413-SH-L</v>
          </cell>
          <cell r="B4193" t="str">
            <v>TK-Ad413</v>
          </cell>
        </row>
        <row r="4194">
          <cell r="A4194" t="str">
            <v>TK-Ad413-SH-M</v>
          </cell>
          <cell r="B4194" t="str">
            <v>TK-Ad413</v>
          </cell>
        </row>
        <row r="4195">
          <cell r="A4195" t="str">
            <v>TK-Ad413-SH-XL</v>
          </cell>
          <cell r="B4195" t="str">
            <v>TK-Ad413</v>
          </cell>
        </row>
        <row r="4196">
          <cell r="A4196" t="str">
            <v>TK-C412H</v>
          </cell>
          <cell r="B4196" t="str">
            <v>TK-C412H</v>
          </cell>
        </row>
        <row r="4197">
          <cell r="A4197" t="str">
            <v>TK-C412H-GR-2XL</v>
          </cell>
          <cell r="B4197" t="str">
            <v>TK-C412H</v>
          </cell>
        </row>
        <row r="4198">
          <cell r="A4198" t="str">
            <v>TK-C412H-GR-L</v>
          </cell>
          <cell r="B4198" t="str">
            <v>TK-C412H</v>
          </cell>
        </row>
        <row r="4199">
          <cell r="A4199" t="str">
            <v>TK-C412H-GR-M</v>
          </cell>
          <cell r="B4199" t="str">
            <v>TK-C412H</v>
          </cell>
        </row>
        <row r="4200">
          <cell r="A4200" t="str">
            <v>TK-C412H-GR-XL</v>
          </cell>
          <cell r="B4200" t="str">
            <v>TK-C412H</v>
          </cell>
        </row>
        <row r="4201">
          <cell r="A4201" t="str">
            <v>TK-C412H-K0-2XL</v>
          </cell>
          <cell r="B4201" t="str">
            <v>TK-C412H</v>
          </cell>
        </row>
        <row r="4202">
          <cell r="A4202" t="str">
            <v>TK-C412H-K0-L</v>
          </cell>
          <cell r="B4202" t="str">
            <v>TK-C412H</v>
          </cell>
        </row>
        <row r="4203">
          <cell r="A4203" t="str">
            <v>TK-C412H-K0-M</v>
          </cell>
          <cell r="B4203" t="str">
            <v>TK-C412H</v>
          </cell>
        </row>
        <row r="4204">
          <cell r="A4204" t="str">
            <v>TK-C412H-K0-XL</v>
          </cell>
          <cell r="B4204" t="str">
            <v>TK-C412H</v>
          </cell>
        </row>
        <row r="4205">
          <cell r="A4205" t="str">
            <v>TK-C412H-SH-2XL</v>
          </cell>
          <cell r="B4205" t="str">
            <v>TK-C412H</v>
          </cell>
        </row>
        <row r="4206">
          <cell r="A4206" t="str">
            <v>TK-C412H-SH-L</v>
          </cell>
          <cell r="B4206" t="str">
            <v>TK-C412H</v>
          </cell>
        </row>
        <row r="4207">
          <cell r="A4207" t="str">
            <v>TK-C412H-SH-M</v>
          </cell>
          <cell r="B4207" t="str">
            <v>TK-C412H</v>
          </cell>
        </row>
        <row r="4208">
          <cell r="A4208" t="str">
            <v>TK-C412H-SH-XL</v>
          </cell>
          <cell r="B4208" t="str">
            <v>TK-C412H</v>
          </cell>
        </row>
        <row r="4209">
          <cell r="A4209" t="str">
            <v>TK-J0102</v>
          </cell>
          <cell r="B4209" t="str">
            <v>TK-J0102</v>
          </cell>
        </row>
        <row r="4210">
          <cell r="A4210" t="str">
            <v>TK-J01H-GR-10/12</v>
          </cell>
          <cell r="B4210" t="str">
            <v>TK-J0102</v>
          </cell>
        </row>
        <row r="4211">
          <cell r="A4211" t="str">
            <v>TK-J01H-GR-14/16</v>
          </cell>
          <cell r="B4211" t="str">
            <v>TK-J0102</v>
          </cell>
        </row>
        <row r="4212">
          <cell r="A4212" t="str">
            <v>TK-J01H-GR-18/20</v>
          </cell>
          <cell r="B4212" t="str">
            <v>TK-J0102</v>
          </cell>
        </row>
        <row r="4213">
          <cell r="A4213" t="str">
            <v>TK-J01H-GR-2T</v>
          </cell>
          <cell r="B4213" t="str">
            <v>TK-J0102</v>
          </cell>
        </row>
        <row r="4214">
          <cell r="A4214" t="str">
            <v>TK-J01H-GR-3T</v>
          </cell>
          <cell r="B4214" t="str">
            <v>TK-J0102</v>
          </cell>
        </row>
        <row r="4215">
          <cell r="A4215" t="str">
            <v>TK-J01H-GR-4</v>
          </cell>
          <cell r="B4215" t="str">
            <v>TK-J0102</v>
          </cell>
        </row>
        <row r="4216">
          <cell r="A4216" t="str">
            <v>TK-J01H-GR-4T</v>
          </cell>
          <cell r="B4216" t="str">
            <v>TK-J0102</v>
          </cell>
        </row>
        <row r="4217">
          <cell r="A4217" t="str">
            <v>TK-J01H-GR-5/6</v>
          </cell>
          <cell r="B4217" t="str">
            <v>TK-J0102</v>
          </cell>
        </row>
        <row r="4218">
          <cell r="A4218" t="str">
            <v>TK-J01H-GR-7</v>
          </cell>
          <cell r="B4218" t="str">
            <v>TK-J0102</v>
          </cell>
        </row>
        <row r="4219">
          <cell r="A4219" t="str">
            <v>TK-J01H-GR-8</v>
          </cell>
          <cell r="B4219" t="str">
            <v>TK-J0102</v>
          </cell>
        </row>
        <row r="4220">
          <cell r="A4220" t="str">
            <v>TK-J01H-K0-10/12</v>
          </cell>
          <cell r="B4220" t="str">
            <v>TK-J0102</v>
          </cell>
        </row>
        <row r="4221">
          <cell r="A4221" t="str">
            <v>TK-J01H-K0-14/16</v>
          </cell>
          <cell r="B4221" t="str">
            <v>TK-J0102</v>
          </cell>
        </row>
        <row r="4222">
          <cell r="A4222" t="str">
            <v>TK-J01H-K0-18/20</v>
          </cell>
          <cell r="B4222" t="str">
            <v>TK-J0102</v>
          </cell>
        </row>
        <row r="4223">
          <cell r="A4223" t="str">
            <v>TK-J01H-K0-2T</v>
          </cell>
          <cell r="B4223" t="str">
            <v>TK-J0102</v>
          </cell>
        </row>
        <row r="4224">
          <cell r="A4224" t="str">
            <v>TK-J01H-K0-3T</v>
          </cell>
          <cell r="B4224" t="str">
            <v>TK-J0102</v>
          </cell>
        </row>
        <row r="4225">
          <cell r="A4225" t="str">
            <v>TK-J01H-K0-4</v>
          </cell>
          <cell r="B4225" t="str">
            <v>TK-J0102</v>
          </cell>
        </row>
        <row r="4226">
          <cell r="A4226" t="str">
            <v>TK-J01H-K0-4T</v>
          </cell>
          <cell r="B4226" t="str">
            <v>TK-J0102</v>
          </cell>
        </row>
        <row r="4227">
          <cell r="A4227" t="str">
            <v>TK-J01H-K0-5/6</v>
          </cell>
          <cell r="B4227" t="str">
            <v>TK-J0102</v>
          </cell>
        </row>
        <row r="4228">
          <cell r="A4228" t="str">
            <v>TK-J01H-K0-7</v>
          </cell>
          <cell r="B4228" t="str">
            <v>TK-J0102</v>
          </cell>
        </row>
        <row r="4229">
          <cell r="A4229" t="str">
            <v>TK-J01H-K0-8</v>
          </cell>
          <cell r="B4229" t="str">
            <v>TK-J0102</v>
          </cell>
        </row>
        <row r="4230">
          <cell r="A4230" t="str">
            <v>TK-J01H-SH-10/12</v>
          </cell>
          <cell r="B4230" t="str">
            <v>TK-J0102</v>
          </cell>
        </row>
        <row r="4231">
          <cell r="A4231" t="str">
            <v>TK-J01H-SH-14/16</v>
          </cell>
          <cell r="B4231" t="str">
            <v>TK-J0102</v>
          </cell>
        </row>
        <row r="4232">
          <cell r="A4232" t="str">
            <v>TK-J01H-SH-18/20</v>
          </cell>
          <cell r="B4232" t="str">
            <v>TK-J0102</v>
          </cell>
        </row>
        <row r="4233">
          <cell r="A4233" t="str">
            <v>TK-J01H-SH-2T</v>
          </cell>
          <cell r="B4233" t="str">
            <v>TK-J0102</v>
          </cell>
        </row>
        <row r="4234">
          <cell r="A4234" t="str">
            <v>TK-J01H-SH-3T</v>
          </cell>
          <cell r="B4234" t="str">
            <v>TK-J0102</v>
          </cell>
        </row>
        <row r="4235">
          <cell r="A4235" t="str">
            <v>TK-J01H-SH-4</v>
          </cell>
          <cell r="B4235" t="str">
            <v>TK-J0102</v>
          </cell>
        </row>
        <row r="4236">
          <cell r="A4236" t="str">
            <v>TK-J01H-SH-4T</v>
          </cell>
          <cell r="B4236" t="str">
            <v>TK-J0102</v>
          </cell>
        </row>
        <row r="4237">
          <cell r="A4237" t="str">
            <v>TK-J01H-SH-5/6</v>
          </cell>
          <cell r="B4237" t="str">
            <v>TK-J0102</v>
          </cell>
        </row>
        <row r="4238">
          <cell r="A4238" t="str">
            <v>TK-J01H-SH-7</v>
          </cell>
          <cell r="B4238" t="str">
            <v>TK-J0102</v>
          </cell>
        </row>
        <row r="4239">
          <cell r="A4239" t="str">
            <v>TK-J01H-SH-8</v>
          </cell>
          <cell r="B4239" t="str">
            <v>TK-J0102</v>
          </cell>
        </row>
        <row r="4240">
          <cell r="A4240" t="str">
            <v>TK-J02H-GR-10/12</v>
          </cell>
          <cell r="B4240" t="str">
            <v>TK-J0102</v>
          </cell>
        </row>
        <row r="4241">
          <cell r="A4241" t="str">
            <v>TK-J02H-GR-14/16</v>
          </cell>
          <cell r="B4241" t="str">
            <v>TK-J0102</v>
          </cell>
        </row>
        <row r="4242">
          <cell r="A4242" t="str">
            <v>TK-J02H-GR-18/20</v>
          </cell>
          <cell r="B4242" t="str">
            <v>TK-J0102</v>
          </cell>
        </row>
        <row r="4243">
          <cell r="A4243" t="str">
            <v>TK-J02H-GR-2T</v>
          </cell>
          <cell r="B4243" t="str">
            <v>TK-J0102</v>
          </cell>
        </row>
        <row r="4244">
          <cell r="A4244" t="str">
            <v>TK-J02H-GR-3T</v>
          </cell>
          <cell r="B4244" t="str">
            <v>TK-J0102</v>
          </cell>
        </row>
        <row r="4245">
          <cell r="A4245" t="str">
            <v>TK-J02H-GR-4</v>
          </cell>
          <cell r="B4245" t="str">
            <v>TK-J0102</v>
          </cell>
        </row>
        <row r="4246">
          <cell r="A4246" t="str">
            <v>TK-J02H-GR-4T</v>
          </cell>
          <cell r="B4246" t="str">
            <v>TK-J0102</v>
          </cell>
        </row>
        <row r="4247">
          <cell r="A4247" t="str">
            <v>TK-J02H-GR-5/6</v>
          </cell>
          <cell r="B4247" t="str">
            <v>TK-J0102</v>
          </cell>
        </row>
        <row r="4248">
          <cell r="A4248" t="str">
            <v>TK-J02H-GR-7</v>
          </cell>
          <cell r="B4248" t="str">
            <v>TK-J0102</v>
          </cell>
        </row>
        <row r="4249">
          <cell r="A4249" t="str">
            <v>TK-J02H-GR-8</v>
          </cell>
          <cell r="B4249" t="str">
            <v>TK-J0102</v>
          </cell>
        </row>
        <row r="4250">
          <cell r="A4250" t="str">
            <v>TK-J02H-K0-10/12</v>
          </cell>
          <cell r="B4250" t="str">
            <v>TK-J0102</v>
          </cell>
        </row>
        <row r="4251">
          <cell r="A4251" t="str">
            <v>TK-J02H-K0-14/16</v>
          </cell>
          <cell r="B4251" t="str">
            <v>TK-J0102</v>
          </cell>
        </row>
        <row r="4252">
          <cell r="A4252" t="str">
            <v>TK-J02H-K0-18/20</v>
          </cell>
          <cell r="B4252" t="str">
            <v>TK-J0102</v>
          </cell>
        </row>
        <row r="4253">
          <cell r="A4253" t="str">
            <v>TK-J02H-K0-2T</v>
          </cell>
          <cell r="B4253" t="str">
            <v>TK-J0102</v>
          </cell>
        </row>
        <row r="4254">
          <cell r="A4254" t="str">
            <v>TK-J02H-K0-3T</v>
          </cell>
          <cell r="B4254" t="str">
            <v>TK-J0102</v>
          </cell>
        </row>
        <row r="4255">
          <cell r="A4255" t="str">
            <v>TK-J02H-K0-4</v>
          </cell>
          <cell r="B4255" t="str">
            <v>TK-J0102</v>
          </cell>
        </row>
        <row r="4256">
          <cell r="A4256" t="str">
            <v>TK-J02H-K0-4T</v>
          </cell>
          <cell r="B4256" t="str">
            <v>TK-J0102</v>
          </cell>
        </row>
        <row r="4257">
          <cell r="A4257" t="str">
            <v>TK-J02H-K0-5/6</v>
          </cell>
          <cell r="B4257" t="str">
            <v>TK-J0102</v>
          </cell>
        </row>
        <row r="4258">
          <cell r="A4258" t="str">
            <v>TK-J02H-K0-7</v>
          </cell>
          <cell r="B4258" t="str">
            <v>TK-J0102</v>
          </cell>
        </row>
        <row r="4259">
          <cell r="A4259" t="str">
            <v>TK-J02H-K0-8</v>
          </cell>
          <cell r="B4259" t="str">
            <v>TK-J0102</v>
          </cell>
        </row>
        <row r="4260">
          <cell r="A4260" t="str">
            <v>TK-J02H-SH-10/12</v>
          </cell>
          <cell r="B4260" t="str">
            <v>TK-J0102</v>
          </cell>
        </row>
        <row r="4261">
          <cell r="A4261" t="str">
            <v>TK-J02H-SH-14/16</v>
          </cell>
          <cell r="B4261" t="str">
            <v>TK-J0102</v>
          </cell>
        </row>
        <row r="4262">
          <cell r="A4262" t="str">
            <v>TK-J02H-SH-18/20</v>
          </cell>
          <cell r="B4262" t="str">
            <v>TK-J0102</v>
          </cell>
        </row>
        <row r="4263">
          <cell r="A4263" t="str">
            <v>TK-J02H-SH-2T</v>
          </cell>
          <cell r="B4263" t="str">
            <v>TK-J0102</v>
          </cell>
        </row>
        <row r="4264">
          <cell r="A4264" t="str">
            <v>TK-J02H-SH-3T</v>
          </cell>
          <cell r="B4264" t="str">
            <v>TK-J0102</v>
          </cell>
        </row>
        <row r="4265">
          <cell r="A4265" t="str">
            <v>TK-J02H-SH-4</v>
          </cell>
          <cell r="B4265" t="str">
            <v>TK-J0102</v>
          </cell>
        </row>
        <row r="4266">
          <cell r="A4266" t="str">
            <v>TK-J02H-SH-4T</v>
          </cell>
          <cell r="B4266" t="str">
            <v>TK-J0102</v>
          </cell>
        </row>
        <row r="4267">
          <cell r="A4267" t="str">
            <v>TK-J02H-SH-5/6</v>
          </cell>
          <cell r="B4267" t="str">
            <v>TK-J0102</v>
          </cell>
        </row>
        <row r="4268">
          <cell r="A4268" t="str">
            <v>TK-J02H-SH-7</v>
          </cell>
          <cell r="B4268" t="str">
            <v>TK-J0102</v>
          </cell>
        </row>
        <row r="4269">
          <cell r="A4269" t="str">
            <v>TK-J02H-SH-8</v>
          </cell>
          <cell r="B4269" t="str">
            <v>TK-J0102</v>
          </cell>
        </row>
        <row r="4270">
          <cell r="A4270" t="str">
            <v>Top-5505LB-2XL</v>
          </cell>
          <cell r="B4270" t="str">
            <v>FT5505</v>
          </cell>
        </row>
        <row r="4271">
          <cell r="A4271" t="str">
            <v>Top-5505LB-L</v>
          </cell>
          <cell r="B4271" t="str">
            <v>FT5505</v>
          </cell>
        </row>
        <row r="4272">
          <cell r="A4272" t="str">
            <v>Top-5505LB-M</v>
          </cell>
          <cell r="B4272" t="str">
            <v>FT5505</v>
          </cell>
        </row>
        <row r="4273">
          <cell r="A4273" t="str">
            <v>Top-5505LB-S</v>
          </cell>
          <cell r="B4273" t="str">
            <v>FT5505</v>
          </cell>
        </row>
        <row r="4274">
          <cell r="A4274" t="str">
            <v>Top-5505LB-XL</v>
          </cell>
          <cell r="B4274" t="str">
            <v>FT5505</v>
          </cell>
        </row>
        <row r="4275">
          <cell r="A4275" t="str">
            <v>Top-5505LB-XS</v>
          </cell>
          <cell r="B4275" t="str">
            <v>FT5505</v>
          </cell>
        </row>
        <row r="4276">
          <cell r="A4276" t="str">
            <v>Top-5505PI-2XL</v>
          </cell>
          <cell r="B4276" t="str">
            <v>FT5505</v>
          </cell>
        </row>
        <row r="4277">
          <cell r="A4277" t="str">
            <v>Top-5505PI-L</v>
          </cell>
          <cell r="B4277" t="str">
            <v>FT5505</v>
          </cell>
        </row>
        <row r="4278">
          <cell r="A4278" t="str">
            <v>Top-5505PI-M</v>
          </cell>
          <cell r="B4278" t="str">
            <v>FT5505</v>
          </cell>
        </row>
        <row r="4279">
          <cell r="A4279" t="str">
            <v>Top-5505PI-S</v>
          </cell>
          <cell r="B4279" t="str">
            <v>FT5505</v>
          </cell>
        </row>
        <row r="4280">
          <cell r="A4280" t="str">
            <v>Top-5505PI-XL</v>
          </cell>
          <cell r="B4280" t="str">
            <v>FT5505</v>
          </cell>
        </row>
        <row r="4281">
          <cell r="A4281" t="str">
            <v>Top-5505PI-XS</v>
          </cell>
          <cell r="B4281" t="str">
            <v>FT5505</v>
          </cell>
        </row>
        <row r="4282">
          <cell r="A4282" t="str">
            <v>Top-5505ZL-2XL</v>
          </cell>
          <cell r="B4282" t="str">
            <v>FT5505</v>
          </cell>
        </row>
        <row r="4283">
          <cell r="A4283" t="str">
            <v>Top-5505ZL-L</v>
          </cell>
          <cell r="B4283" t="str">
            <v>FT5505</v>
          </cell>
        </row>
        <row r="4284">
          <cell r="A4284" t="str">
            <v>Top-5505ZL-M</v>
          </cell>
          <cell r="B4284" t="str">
            <v>FT5505</v>
          </cell>
        </row>
        <row r="4285">
          <cell r="A4285" t="str">
            <v>Top-5505ZL-S</v>
          </cell>
          <cell r="B4285" t="str">
            <v>FT5505</v>
          </cell>
        </row>
        <row r="4286">
          <cell r="A4286" t="str">
            <v>Top-5505ZL-XL</v>
          </cell>
          <cell r="B4286" t="str">
            <v>FT5505</v>
          </cell>
        </row>
        <row r="4287">
          <cell r="A4287" t="str">
            <v>Top-5505ZL-XS</v>
          </cell>
          <cell r="B4287" t="str">
            <v>FT5505</v>
          </cell>
        </row>
        <row r="4288">
          <cell r="A4288" t="str">
            <v>Top-HM7702</v>
          </cell>
          <cell r="B4288" t="str">
            <v>Top-HM7702</v>
          </cell>
        </row>
        <row r="4289">
          <cell r="A4289" t="str">
            <v>Top-HM7702-GZK0-2XL</v>
          </cell>
          <cell r="B4289" t="str">
            <v>Top-HM7702</v>
          </cell>
        </row>
        <row r="4290">
          <cell r="A4290" t="str">
            <v>Top-HM7702-GZK0-3XL</v>
          </cell>
          <cell r="B4290" t="str">
            <v>Top-HM7702</v>
          </cell>
        </row>
        <row r="4291">
          <cell r="A4291" t="str">
            <v>Top-HM7702-GZK0-L</v>
          </cell>
          <cell r="B4291" t="str">
            <v>Top-HM7702</v>
          </cell>
        </row>
        <row r="4292">
          <cell r="A4292" t="str">
            <v>Top-HM7702-GZK0-M</v>
          </cell>
          <cell r="B4292" t="str">
            <v>Top-HM7702</v>
          </cell>
        </row>
        <row r="4293">
          <cell r="A4293" t="str">
            <v>Top-HM7702-GZK0-S</v>
          </cell>
          <cell r="B4293" t="str">
            <v>Top-HM7702</v>
          </cell>
        </row>
        <row r="4294">
          <cell r="A4294" t="str">
            <v>Top-HM7702-GZK0-XL</v>
          </cell>
          <cell r="B4294" t="str">
            <v>Top-HM7702</v>
          </cell>
        </row>
        <row r="4295">
          <cell r="A4295" t="str">
            <v>Top-HM7702-GZR0-2XL</v>
          </cell>
          <cell r="B4295" t="str">
            <v>Top-HM7702</v>
          </cell>
        </row>
        <row r="4296">
          <cell r="A4296" t="str">
            <v>Top-HM7702-GZR0-3XL</v>
          </cell>
          <cell r="B4296" t="str">
            <v>Top-HM7702</v>
          </cell>
        </row>
        <row r="4297">
          <cell r="A4297" t="str">
            <v>Top-HM7702-GZR0-L</v>
          </cell>
          <cell r="B4297" t="str">
            <v>Top-HM7702</v>
          </cell>
        </row>
        <row r="4298">
          <cell r="A4298" t="str">
            <v>Top-HM7702-GZR0-M</v>
          </cell>
          <cell r="B4298" t="str">
            <v>Top-HM7702</v>
          </cell>
        </row>
        <row r="4299">
          <cell r="A4299" t="str">
            <v>Top-HM7702-GZR0-S</v>
          </cell>
          <cell r="B4299" t="str">
            <v>Top-HM7702</v>
          </cell>
        </row>
        <row r="4300">
          <cell r="A4300" t="str">
            <v>Top-HM7702-GZR0-XL</v>
          </cell>
          <cell r="B4300" t="str">
            <v>Top-HM7702</v>
          </cell>
        </row>
        <row r="4301">
          <cell r="A4301" t="str">
            <v>Top-HM7702-K0-2XL</v>
          </cell>
          <cell r="B4301" t="str">
            <v>Top-HM7702</v>
          </cell>
        </row>
        <row r="4302">
          <cell r="A4302" t="str">
            <v>Top-HM7702-K0-3XL</v>
          </cell>
          <cell r="B4302" t="str">
            <v>Top-HM7702</v>
          </cell>
        </row>
        <row r="4303">
          <cell r="A4303" t="str">
            <v>Top-HM7702-K0-L</v>
          </cell>
          <cell r="B4303" t="str">
            <v>Top-HM7702</v>
          </cell>
        </row>
        <row r="4304">
          <cell r="A4304" t="str">
            <v>Top-HM7702-K0-M</v>
          </cell>
          <cell r="B4304" t="str">
            <v>Top-HM7702</v>
          </cell>
        </row>
        <row r="4305">
          <cell r="A4305" t="str">
            <v>Top-HM7702-K0-S</v>
          </cell>
          <cell r="B4305" t="str">
            <v>Top-HM7702</v>
          </cell>
        </row>
        <row r="4306">
          <cell r="A4306" t="str">
            <v>Top-HM7702-K0-XL</v>
          </cell>
          <cell r="B4306" t="str">
            <v>Top-HM7702</v>
          </cell>
        </row>
        <row r="4307">
          <cell r="A4307" t="str">
            <v>Top-HM7702-W0-2XL</v>
          </cell>
          <cell r="B4307" t="str">
            <v>Top-HM7702</v>
          </cell>
        </row>
        <row r="4308">
          <cell r="A4308" t="str">
            <v>Top-HM7702-W0-3XL</v>
          </cell>
          <cell r="B4308" t="str">
            <v>Top-HM7702</v>
          </cell>
        </row>
        <row r="4309">
          <cell r="A4309" t="str">
            <v>Top-HM7702-W0-L</v>
          </cell>
          <cell r="B4309" t="str">
            <v>Top-HM7702</v>
          </cell>
        </row>
        <row r="4310">
          <cell r="A4310" t="str">
            <v>Top-HM7702-W0-M</v>
          </cell>
          <cell r="B4310" t="str">
            <v>Top-HM7702</v>
          </cell>
        </row>
        <row r="4311">
          <cell r="A4311" t="str">
            <v>Top-HM7702-W0-S</v>
          </cell>
          <cell r="B4311" t="str">
            <v>Top-HM7702</v>
          </cell>
        </row>
        <row r="4312">
          <cell r="A4312" t="str">
            <v>Top-HM7702-W0-XL</v>
          </cell>
          <cell r="B4312" t="str">
            <v>Top-HM7702</v>
          </cell>
        </row>
        <row r="4313">
          <cell r="A4313" t="str">
            <v>Top-HM7702-Y0-2XL</v>
          </cell>
          <cell r="B4313" t="str">
            <v>Top-HM7702</v>
          </cell>
        </row>
        <row r="4314">
          <cell r="A4314" t="str">
            <v>Top-HM7702-Y0-3XL</v>
          </cell>
          <cell r="B4314" t="str">
            <v>Top-HM7702</v>
          </cell>
        </row>
        <row r="4315">
          <cell r="A4315" t="str">
            <v>Top-HM7702-Y0-L</v>
          </cell>
          <cell r="B4315" t="str">
            <v>Top-HM7702</v>
          </cell>
        </row>
        <row r="4316">
          <cell r="A4316" t="str">
            <v>Top-HM7702-Y0-M</v>
          </cell>
          <cell r="B4316" t="str">
            <v>Top-HM7702</v>
          </cell>
        </row>
        <row r="4317">
          <cell r="A4317" t="str">
            <v>Top-HM7702-Y0-S</v>
          </cell>
          <cell r="B4317" t="str">
            <v>Top-HM7702</v>
          </cell>
        </row>
        <row r="4318">
          <cell r="A4318" t="str">
            <v>Top-HM7702-Y0-XL</v>
          </cell>
          <cell r="B4318" t="str">
            <v>Top-HM7702</v>
          </cell>
        </row>
        <row r="4319">
          <cell r="A4319" t="str">
            <v>TX-7223-CO-4041</v>
          </cell>
          <cell r="B4319" t="str">
            <v>XZ-YG7223-GM</v>
          </cell>
        </row>
        <row r="4320">
          <cell r="A4320" t="str">
            <v>TX-7223-CO-4243</v>
          </cell>
          <cell r="B4320" t="str">
            <v>XZ-YG7223-GM</v>
          </cell>
        </row>
        <row r="4321">
          <cell r="A4321" t="str">
            <v>TX-7223-CO-4445</v>
          </cell>
          <cell r="B4321" t="str">
            <v>XZ-YG7223-GM</v>
          </cell>
        </row>
        <row r="4322">
          <cell r="A4322" t="str">
            <v>TX-7223-Da-4041</v>
          </cell>
          <cell r="B4322" t="str">
            <v>XZ-YG7223-GM</v>
          </cell>
        </row>
        <row r="4323">
          <cell r="A4323" t="str">
            <v>TX-7223-Da-4243</v>
          </cell>
          <cell r="B4323" t="str">
            <v>XZ-YG7223-GM</v>
          </cell>
        </row>
        <row r="4324">
          <cell r="A4324" t="str">
            <v>TX-7223-Da-4445</v>
          </cell>
          <cell r="B4324" t="str">
            <v>XZ-YG7223-GM</v>
          </cell>
        </row>
        <row r="4325">
          <cell r="A4325" t="str">
            <v>TX-7223-Gr-3637</v>
          </cell>
          <cell r="B4325" t="str">
            <v>XZ-YG7223-GM</v>
          </cell>
        </row>
        <row r="4326">
          <cell r="A4326" t="str">
            <v>TX-7223-PI-3637</v>
          </cell>
          <cell r="B4326" t="str">
            <v>XZ-YG7223-GM</v>
          </cell>
        </row>
        <row r="4327">
          <cell r="A4327" t="str">
            <v>TX-7223-PI-3839</v>
          </cell>
          <cell r="B4327" t="str">
            <v>XZ-YG7223-GM</v>
          </cell>
        </row>
        <row r="4328">
          <cell r="A4328" t="str">
            <v>TX-7223-PI-4041</v>
          </cell>
          <cell r="B4328" t="str">
            <v>XZ-YG7223-GM</v>
          </cell>
        </row>
        <row r="4329">
          <cell r="A4329" t="str">
            <v>TX-7223-RB-3637</v>
          </cell>
          <cell r="B4329" t="str">
            <v>XZ-YG7223-GM</v>
          </cell>
        </row>
        <row r="4330">
          <cell r="A4330" t="str">
            <v>TX-7223-RB-3839</v>
          </cell>
          <cell r="B4330" t="str">
            <v>XZ-YG7223-GM</v>
          </cell>
        </row>
        <row r="4331">
          <cell r="A4331" t="str">
            <v>TX-7223-RB-4041</v>
          </cell>
          <cell r="B4331" t="str">
            <v>XZ-YG7223-GM</v>
          </cell>
        </row>
        <row r="4332">
          <cell r="A4332" t="str">
            <v>TX-SM-7223-Gr-3637</v>
          </cell>
          <cell r="B4332" t="str">
            <v>TX-SM-7223</v>
          </cell>
        </row>
        <row r="4333">
          <cell r="A4333" t="str">
            <v>TX-SM-7223-PI-3637</v>
          </cell>
          <cell r="B4333" t="str">
            <v>TX-SM-7223</v>
          </cell>
        </row>
        <row r="4334">
          <cell r="A4334" t="str">
            <v>WJ-ZQ280-A6</v>
          </cell>
          <cell r="B4334" t="str">
            <v>WJ-ZQ280</v>
          </cell>
        </row>
        <row r="4335">
          <cell r="A4335" t="str">
            <v>WJ-ZQ650-C1</v>
          </cell>
          <cell r="B4335" t="str">
            <v>WJ-ZQ650</v>
          </cell>
        </row>
        <row r="4336">
          <cell r="A4336" t="str">
            <v>WJ-ZQ650-C10</v>
          </cell>
          <cell r="B4336" t="str">
            <v>WJ-ZQ650</v>
          </cell>
        </row>
        <row r="4337">
          <cell r="A4337" t="str">
            <v>WJ-ZQ650-C11</v>
          </cell>
          <cell r="B4337" t="str">
            <v>WJ-ZQ650</v>
          </cell>
        </row>
        <row r="4338">
          <cell r="A4338" t="str">
            <v>WJ-ZQ650-C2</v>
          </cell>
          <cell r="B4338" t="str">
            <v>WJ-ZQ650</v>
          </cell>
        </row>
        <row r="4339">
          <cell r="A4339" t="str">
            <v>WJ-ZQ650-C3</v>
          </cell>
          <cell r="B4339" t="str">
            <v>WJ-ZQ650</v>
          </cell>
        </row>
        <row r="4340">
          <cell r="A4340" t="str">
            <v>WJ-ZQ650-C4</v>
          </cell>
          <cell r="B4340" t="str">
            <v>WJ-ZQ650</v>
          </cell>
        </row>
        <row r="4341">
          <cell r="A4341" t="str">
            <v>WJ-ZQ650-C5</v>
          </cell>
          <cell r="B4341" t="str">
            <v>WJ-ZQ650</v>
          </cell>
        </row>
        <row r="4342">
          <cell r="A4342" t="str">
            <v>WJ-ZQ650-C6</v>
          </cell>
          <cell r="B4342" t="str">
            <v>WJ-ZQ650</v>
          </cell>
        </row>
        <row r="4343">
          <cell r="A4343" t="str">
            <v>WJ-ZQ650-C7</v>
          </cell>
          <cell r="B4343" t="str">
            <v>WJ-ZQ650</v>
          </cell>
        </row>
        <row r="4344">
          <cell r="A4344" t="str">
            <v>WJ-ZQ650-C8</v>
          </cell>
          <cell r="B4344" t="str">
            <v>WJ-ZQ650</v>
          </cell>
        </row>
        <row r="4345">
          <cell r="A4345" t="str">
            <v>WJ-ZQ650-C9</v>
          </cell>
          <cell r="B4345" t="str">
            <v>WJ-ZQ650</v>
          </cell>
        </row>
        <row r="4346">
          <cell r="A4346" t="str">
            <v>WM-ZQ5023-B0</v>
          </cell>
          <cell r="B4346" t="str">
            <v>WM-ZQ5023</v>
          </cell>
        </row>
        <row r="4347">
          <cell r="A4347" t="str">
            <v>WM-ZQ5023-N0</v>
          </cell>
          <cell r="B4347" t="str">
            <v>WM-ZQ5023</v>
          </cell>
        </row>
        <row r="4348">
          <cell r="A4348" t="str">
            <v>WM-ZQ5023-R0</v>
          </cell>
          <cell r="B4348" t="str">
            <v>WM-ZQ5023</v>
          </cell>
        </row>
        <row r="4349">
          <cell r="A4349" t="str">
            <v>WM-ZQ5023-R1</v>
          </cell>
          <cell r="B4349" t="str">
            <v>WM-ZQ5023</v>
          </cell>
        </row>
        <row r="4350">
          <cell r="A4350" t="str">
            <v>WT-ZQ921-G7-2XL</v>
          </cell>
          <cell r="B4350" t="str">
            <v>WT-ZQ921</v>
          </cell>
        </row>
        <row r="4351">
          <cell r="A4351" t="str">
            <v>WT-ZQ921-G7-3XL</v>
          </cell>
          <cell r="B4351" t="str">
            <v>WT-ZQ921</v>
          </cell>
        </row>
        <row r="4352">
          <cell r="A4352" t="str">
            <v>WT-ZQ921-G7-4XL</v>
          </cell>
          <cell r="B4352" t="str">
            <v>WT-ZQ921</v>
          </cell>
        </row>
        <row r="4353">
          <cell r="A4353" t="str">
            <v>WT-ZQ921-G7-5XL</v>
          </cell>
          <cell r="B4353" t="str">
            <v>WT-ZQ921</v>
          </cell>
        </row>
        <row r="4354">
          <cell r="A4354" t="str">
            <v>WT-ZQ921-G7-L</v>
          </cell>
          <cell r="B4354" t="str">
            <v>WT-ZQ921</v>
          </cell>
        </row>
        <row r="4355">
          <cell r="A4355" t="str">
            <v>WT-ZQ921-G7-XL</v>
          </cell>
          <cell r="B4355" t="str">
            <v>WT-ZQ921</v>
          </cell>
        </row>
        <row r="4356">
          <cell r="A4356" t="str">
            <v>WT-ZQ921-K0-2XL</v>
          </cell>
          <cell r="B4356" t="str">
            <v>WT-ZQ921</v>
          </cell>
        </row>
        <row r="4357">
          <cell r="A4357" t="str">
            <v>WT-ZQ921-K0-3XL</v>
          </cell>
          <cell r="B4357" t="str">
            <v>WT-ZQ921</v>
          </cell>
        </row>
        <row r="4358">
          <cell r="A4358" t="str">
            <v>WT-ZQ921-K0-4XL</v>
          </cell>
          <cell r="B4358" t="str">
            <v>WT-ZQ921</v>
          </cell>
        </row>
        <row r="4359">
          <cell r="A4359" t="str">
            <v>WT-ZQ921-K0-4XL-GM</v>
          </cell>
          <cell r="B4359" t="str">
            <v>WT-ZQ921</v>
          </cell>
        </row>
        <row r="4360">
          <cell r="A4360" t="str">
            <v>WT-ZQ921-K0-5XL</v>
          </cell>
          <cell r="B4360" t="str">
            <v>WT-ZQ921</v>
          </cell>
        </row>
        <row r="4361">
          <cell r="A4361" t="str">
            <v>WT-ZQ921-K0-5XL-GM</v>
          </cell>
          <cell r="B4361" t="str">
            <v>WT-ZQ921</v>
          </cell>
        </row>
        <row r="4362">
          <cell r="A4362" t="str">
            <v>WT-ZQ921-K0-L</v>
          </cell>
          <cell r="B4362" t="str">
            <v>WT-ZQ921</v>
          </cell>
        </row>
        <row r="4363">
          <cell r="A4363" t="str">
            <v>WT-ZQ921-K0-XL</v>
          </cell>
          <cell r="B4363" t="str">
            <v>WT-ZQ921</v>
          </cell>
        </row>
        <row r="4364">
          <cell r="A4364" t="str">
            <v>WZ-LY152-A403</v>
          </cell>
          <cell r="B4364" t="str">
            <v>WZ-LY152</v>
          </cell>
        </row>
        <row r="4365">
          <cell r="A4365" t="str">
            <v>WZ-LY152-A404</v>
          </cell>
          <cell r="B4365" t="str">
            <v>WZ-LY152</v>
          </cell>
        </row>
        <row r="4366">
          <cell r="A4366" t="str">
            <v>WZ-LY152-A405</v>
          </cell>
          <cell r="B4366" t="str">
            <v>WZ-LY152</v>
          </cell>
        </row>
        <row r="4367">
          <cell r="A4367" t="str">
            <v>WZ-LY152-A407</v>
          </cell>
          <cell r="B4367" t="str">
            <v>WZ-LY152</v>
          </cell>
        </row>
        <row r="4368">
          <cell r="A4368" t="str">
            <v>WZ-LY152-DMNW</v>
          </cell>
          <cell r="B4368" t="str">
            <v>WZ-LY152</v>
          </cell>
        </row>
        <row r="4369">
          <cell r="A4369" t="str">
            <v>WZ-LY152-LA264</v>
          </cell>
          <cell r="B4369" t="str">
            <v>WZ-LY152</v>
          </cell>
        </row>
        <row r="4370">
          <cell r="A4370" t="str">
            <v>WZ-LY153-B069</v>
          </cell>
          <cell r="B4370" t="str">
            <v>WZ-LY153</v>
          </cell>
        </row>
        <row r="4371">
          <cell r="A4371" t="str">
            <v>WZ-LY153-B313</v>
          </cell>
          <cell r="B4371" t="str">
            <v>WZ-LY153</v>
          </cell>
        </row>
        <row r="4372">
          <cell r="A4372" t="str">
            <v>XYZ-082-G0-L</v>
          </cell>
          <cell r="B4372" t="str">
            <v>XYZ-082</v>
          </cell>
        </row>
        <row r="4373">
          <cell r="A4373" t="str">
            <v>XYZ-082-G0-M</v>
          </cell>
          <cell r="B4373" t="str">
            <v>XYZ-082</v>
          </cell>
        </row>
        <row r="4374">
          <cell r="A4374" t="str">
            <v>XYZ-082-G0-S</v>
          </cell>
          <cell r="B4374" t="str">
            <v>XYZ-082</v>
          </cell>
        </row>
        <row r="4375">
          <cell r="A4375" t="str">
            <v>XYZ-082-G0-XL</v>
          </cell>
          <cell r="B4375" t="str">
            <v>XYZ-082</v>
          </cell>
        </row>
        <row r="4376">
          <cell r="A4376" t="str">
            <v>XYZ-082-G0-XXL</v>
          </cell>
          <cell r="B4376" t="str">
            <v>XYZ-082</v>
          </cell>
        </row>
        <row r="4377">
          <cell r="A4377" t="str">
            <v>XYZ-082-K0-L</v>
          </cell>
          <cell r="B4377" t="str">
            <v>XYZ-082</v>
          </cell>
        </row>
        <row r="4378">
          <cell r="A4378" t="str">
            <v>XYZ-082-K0-M</v>
          </cell>
          <cell r="B4378" t="str">
            <v>XYZ-082</v>
          </cell>
        </row>
        <row r="4379">
          <cell r="A4379" t="str">
            <v>XYZ-082-K0-S</v>
          </cell>
          <cell r="B4379" t="str">
            <v>XYZ-082</v>
          </cell>
        </row>
        <row r="4380">
          <cell r="A4380" t="str">
            <v>XYZ-082-K0-XL</v>
          </cell>
          <cell r="B4380" t="str">
            <v>XYZ-082</v>
          </cell>
        </row>
        <row r="4381">
          <cell r="A4381" t="str">
            <v>XYZ-082-K0-XXL</v>
          </cell>
          <cell r="B4381" t="str">
            <v>XYZ-082</v>
          </cell>
        </row>
        <row r="4382">
          <cell r="A4382" t="str">
            <v>XYZ-082-R0-L</v>
          </cell>
          <cell r="B4382" t="str">
            <v>XYZ-082</v>
          </cell>
        </row>
        <row r="4383">
          <cell r="A4383" t="str">
            <v>XYZ-082-R0-M</v>
          </cell>
          <cell r="B4383" t="str">
            <v>XYZ-082</v>
          </cell>
        </row>
        <row r="4384">
          <cell r="A4384" t="str">
            <v>XYZ-082-R0-S</v>
          </cell>
          <cell r="B4384" t="str">
            <v>XYZ-082</v>
          </cell>
        </row>
        <row r="4385">
          <cell r="A4385" t="str">
            <v>XYZ-082-R0-XL</v>
          </cell>
          <cell r="B4385" t="str">
            <v>XYZ-082</v>
          </cell>
        </row>
        <row r="4386">
          <cell r="A4386" t="str">
            <v>XYZ-082-R0-XXL</v>
          </cell>
          <cell r="B4386" t="str">
            <v>XYZ-082</v>
          </cell>
        </row>
        <row r="4387">
          <cell r="A4387" t="str">
            <v>XYZ-085-G912-L</v>
          </cell>
          <cell r="B4387" t="str">
            <v>XYZ-085</v>
          </cell>
        </row>
        <row r="4388">
          <cell r="A4388" t="str">
            <v>XYZ-085-G912-M</v>
          </cell>
          <cell r="B4388" t="str">
            <v>XYZ-085</v>
          </cell>
        </row>
        <row r="4389">
          <cell r="A4389" t="str">
            <v>XYZ-085-G912-S</v>
          </cell>
          <cell r="B4389" t="str">
            <v>XYZ-085</v>
          </cell>
        </row>
        <row r="4390">
          <cell r="A4390" t="str">
            <v>XYZ-085-G912-XL</v>
          </cell>
          <cell r="B4390" t="str">
            <v>XYZ-085</v>
          </cell>
        </row>
        <row r="4391">
          <cell r="A4391" t="str">
            <v>XYZ-085-G912-XXL</v>
          </cell>
          <cell r="B4391" t="str">
            <v>XYZ-085</v>
          </cell>
        </row>
        <row r="4392">
          <cell r="A4392" t="str">
            <v>XYZ-085-LB916-L</v>
          </cell>
          <cell r="B4392" t="str">
            <v>XYZ-085</v>
          </cell>
        </row>
        <row r="4393">
          <cell r="A4393" t="str">
            <v>XYZ-085-LB916-M</v>
          </cell>
          <cell r="B4393" t="str">
            <v>XYZ-085</v>
          </cell>
        </row>
        <row r="4394">
          <cell r="A4394" t="str">
            <v>XYZ-085-LB916-S</v>
          </cell>
          <cell r="B4394" t="str">
            <v>XYZ-085</v>
          </cell>
        </row>
        <row r="4395">
          <cell r="A4395" t="str">
            <v>XYZ-085-LB916-XL</v>
          </cell>
          <cell r="B4395" t="str">
            <v>XYZ-085</v>
          </cell>
        </row>
        <row r="4396">
          <cell r="A4396" t="str">
            <v>XYZ-085-LB916-XXL</v>
          </cell>
          <cell r="B4396" t="str">
            <v>XYZ-085</v>
          </cell>
        </row>
        <row r="4397">
          <cell r="A4397" t="str">
            <v>XYZ-085-LG907-L</v>
          </cell>
          <cell r="B4397" t="str">
            <v>XYZ-085</v>
          </cell>
        </row>
        <row r="4398">
          <cell r="A4398" t="str">
            <v>XYZ-085-LG907-M</v>
          </cell>
          <cell r="B4398" t="str">
            <v>XYZ-085</v>
          </cell>
        </row>
        <row r="4399">
          <cell r="A4399" t="str">
            <v>XYZ-085-LG907-S</v>
          </cell>
          <cell r="B4399" t="str">
            <v>XYZ-085</v>
          </cell>
        </row>
        <row r="4400">
          <cell r="A4400" t="str">
            <v>XYZ-085-LG907-XL</v>
          </cell>
          <cell r="B4400" t="str">
            <v>XYZ-085</v>
          </cell>
        </row>
        <row r="4401">
          <cell r="A4401" t="str">
            <v>XYZ-085-LG907-XXL</v>
          </cell>
          <cell r="B4401" t="str">
            <v>XYZ-085</v>
          </cell>
        </row>
        <row r="4402">
          <cell r="A4402" t="str">
            <v>XYZ-085-PI908-L</v>
          </cell>
          <cell r="B4402" t="str">
            <v>XYZ-085</v>
          </cell>
        </row>
        <row r="4403">
          <cell r="A4403" t="str">
            <v>XYZ-085-PI908-M</v>
          </cell>
          <cell r="B4403" t="str">
            <v>XYZ-085</v>
          </cell>
        </row>
        <row r="4404">
          <cell r="A4404" t="str">
            <v>XYZ-085-PI908-S</v>
          </cell>
          <cell r="B4404" t="str">
            <v>XYZ-085</v>
          </cell>
        </row>
        <row r="4405">
          <cell r="A4405" t="str">
            <v>XYZ-085-PI908-XL</v>
          </cell>
          <cell r="B4405" t="str">
            <v>XYZ-085</v>
          </cell>
        </row>
        <row r="4406">
          <cell r="A4406" t="str">
            <v>XYZ-085-PI908-XS</v>
          </cell>
          <cell r="B4406" t="str">
            <v>XYZ-085</v>
          </cell>
        </row>
        <row r="4407">
          <cell r="A4407" t="str">
            <v>XYZ-085-PI908-XXL</v>
          </cell>
          <cell r="B4407" t="str">
            <v>XYZ-085</v>
          </cell>
        </row>
        <row r="4408">
          <cell r="A4408" t="str">
            <v>XYZ-085-R901-L</v>
          </cell>
          <cell r="B4408" t="str">
            <v>XYZ-085</v>
          </cell>
        </row>
        <row r="4409">
          <cell r="A4409" t="str">
            <v>XYZ-085-R901-M</v>
          </cell>
          <cell r="B4409" t="str">
            <v>XYZ-085</v>
          </cell>
        </row>
        <row r="4410">
          <cell r="A4410" t="str">
            <v>XYZ-085-R901-S</v>
          </cell>
          <cell r="B4410" t="str">
            <v>XYZ-085</v>
          </cell>
        </row>
        <row r="4411">
          <cell r="A4411" t="str">
            <v>XYZ-085-R901-XL</v>
          </cell>
          <cell r="B4411" t="str">
            <v>XYZ-085</v>
          </cell>
        </row>
        <row r="4412">
          <cell r="A4412" t="str">
            <v>XYZ-085-R901-XXL</v>
          </cell>
          <cell r="B4412" t="str">
            <v>XYZ-085</v>
          </cell>
        </row>
        <row r="4413">
          <cell r="A4413" t="str">
            <v>XYZ-085-Sa911-L</v>
          </cell>
          <cell r="B4413" t="str">
            <v>XYZ-085</v>
          </cell>
        </row>
        <row r="4414">
          <cell r="A4414" t="str">
            <v>XYZ-085-Sa911-M</v>
          </cell>
          <cell r="B4414" t="str">
            <v>XYZ-085</v>
          </cell>
        </row>
        <row r="4415">
          <cell r="A4415" t="str">
            <v>XYZ-085-Sa911-S</v>
          </cell>
          <cell r="B4415" t="str">
            <v>XYZ-085</v>
          </cell>
        </row>
        <row r="4416">
          <cell r="A4416" t="str">
            <v>XYZ-085-Sa911-XL</v>
          </cell>
          <cell r="B4416" t="str">
            <v>XYZ-085</v>
          </cell>
        </row>
        <row r="4417">
          <cell r="A4417" t="str">
            <v>XYZ-085-Sa911-XXL</v>
          </cell>
          <cell r="B4417" t="str">
            <v>XYZ-085</v>
          </cell>
        </row>
        <row r="4418">
          <cell r="A4418" t="str">
            <v>XYZ-085-W902-L</v>
          </cell>
          <cell r="B4418" t="str">
            <v>XYZ-085</v>
          </cell>
        </row>
        <row r="4419">
          <cell r="A4419" t="str">
            <v>XYZ-085-W902-M</v>
          </cell>
          <cell r="B4419" t="str">
            <v>XYZ-085</v>
          </cell>
        </row>
        <row r="4420">
          <cell r="A4420" t="str">
            <v>XYZ-085-W902-S</v>
          </cell>
          <cell r="B4420" t="str">
            <v>XYZ-085</v>
          </cell>
        </row>
        <row r="4421">
          <cell r="A4421" t="str">
            <v>XYZ-085-W902-XL</v>
          </cell>
          <cell r="B4421" t="str">
            <v>XYZ-085</v>
          </cell>
        </row>
        <row r="4422">
          <cell r="A4422" t="str">
            <v>XYZ-085-W902-XXL</v>
          </cell>
          <cell r="B4422" t="str">
            <v>XYZ-085</v>
          </cell>
        </row>
        <row r="4423">
          <cell r="A4423" t="str">
            <v>XYZ-085-WR917-L</v>
          </cell>
          <cell r="B4423" t="str">
            <v>XYZ-085</v>
          </cell>
        </row>
        <row r="4424">
          <cell r="A4424" t="str">
            <v>XYZ-085-WR917-M</v>
          </cell>
          <cell r="B4424" t="str">
            <v>XYZ-085</v>
          </cell>
        </row>
        <row r="4425">
          <cell r="A4425" t="str">
            <v>XYZ-085-WR917-S</v>
          </cell>
          <cell r="B4425" t="str">
            <v>XYZ-085</v>
          </cell>
        </row>
        <row r="4426">
          <cell r="A4426" t="str">
            <v>XYZ-085-WR917-XL</v>
          </cell>
          <cell r="B4426" t="str">
            <v>XYZ-085</v>
          </cell>
        </row>
        <row r="4427">
          <cell r="A4427" t="str">
            <v>XYZ-085-WR917-XS</v>
          </cell>
          <cell r="B4427" t="str">
            <v>XYZ-085</v>
          </cell>
        </row>
        <row r="4428">
          <cell r="A4428" t="str">
            <v>XYZ-085-WR917-XXL</v>
          </cell>
          <cell r="B4428" t="str">
            <v>XYZ-085</v>
          </cell>
        </row>
        <row r="4429">
          <cell r="A4429" t="str">
            <v>XYZ-085-ZL918-L</v>
          </cell>
          <cell r="B4429" t="str">
            <v>XYZ-085</v>
          </cell>
        </row>
        <row r="4430">
          <cell r="A4430" t="str">
            <v>XYZ-085-ZL918-M</v>
          </cell>
          <cell r="B4430" t="str">
            <v>XYZ-085</v>
          </cell>
        </row>
        <row r="4431">
          <cell r="A4431" t="str">
            <v>XYZ-085-ZL918-S</v>
          </cell>
          <cell r="B4431" t="str">
            <v>XYZ-085</v>
          </cell>
        </row>
        <row r="4432">
          <cell r="A4432" t="str">
            <v>XYZ-085-ZL918-XL</v>
          </cell>
          <cell r="B4432" t="str">
            <v>XYZ-085</v>
          </cell>
        </row>
        <row r="4433">
          <cell r="A4433" t="str">
            <v>XYZ-085-ZL918-XS</v>
          </cell>
          <cell r="B4433" t="str">
            <v>XYZ-085</v>
          </cell>
        </row>
        <row r="4434">
          <cell r="A4434" t="str">
            <v>XYZ-085-ZL918-XXL</v>
          </cell>
          <cell r="B4434" t="str">
            <v>XYZ-085</v>
          </cell>
        </row>
        <row r="4435">
          <cell r="A4435" t="str">
            <v>XYZ-166-B28-1-L</v>
          </cell>
          <cell r="B4435" t="str">
            <v>XYZ-166</v>
          </cell>
        </row>
        <row r="4436">
          <cell r="A4436" t="str">
            <v>XYZ-166-B28-1-M</v>
          </cell>
          <cell r="B4436" t="str">
            <v>XYZ-166</v>
          </cell>
        </row>
        <row r="4437">
          <cell r="A4437" t="str">
            <v>XYZ-166-B28-1-S</v>
          </cell>
          <cell r="B4437" t="str">
            <v>XYZ-166</v>
          </cell>
        </row>
        <row r="4438">
          <cell r="A4438" t="str">
            <v>XYZ-166-B28-1-XL</v>
          </cell>
          <cell r="B4438" t="str">
            <v>XYZ-166</v>
          </cell>
        </row>
        <row r="4439">
          <cell r="A4439" t="str">
            <v>XYZ-166-B28-1-XXL</v>
          </cell>
          <cell r="B4439" t="str">
            <v>XYZ-166</v>
          </cell>
        </row>
        <row r="4440">
          <cell r="A4440" t="str">
            <v>XYZ-166-B28-3-L</v>
          </cell>
          <cell r="B4440" t="str">
            <v>XYZ-166</v>
          </cell>
        </row>
        <row r="4441">
          <cell r="A4441" t="str">
            <v>XYZ-166-B28-3-M</v>
          </cell>
          <cell r="B4441" t="str">
            <v>XYZ-166</v>
          </cell>
        </row>
        <row r="4442">
          <cell r="A4442" t="str">
            <v>XYZ-166-B28-3-S</v>
          </cell>
          <cell r="B4442" t="str">
            <v>XYZ-166</v>
          </cell>
        </row>
        <row r="4443">
          <cell r="A4443" t="str">
            <v>XYZ-166-B28-3-XL</v>
          </cell>
          <cell r="B4443" t="str">
            <v>XYZ-166</v>
          </cell>
        </row>
        <row r="4444">
          <cell r="A4444" t="str">
            <v>XYZ-166-B28-3-XXL</v>
          </cell>
          <cell r="B4444" t="str">
            <v>XYZ-166</v>
          </cell>
        </row>
        <row r="4445">
          <cell r="A4445" t="str">
            <v>XYZ-166-B28-4-L</v>
          </cell>
          <cell r="B4445" t="str">
            <v>XYZ-166</v>
          </cell>
        </row>
        <row r="4446">
          <cell r="A4446" t="str">
            <v>XYZ-166-B28-4-M</v>
          </cell>
          <cell r="B4446" t="str">
            <v>XYZ-166</v>
          </cell>
        </row>
        <row r="4447">
          <cell r="A4447" t="str">
            <v>XYZ-166-B28-4-S</v>
          </cell>
          <cell r="B4447" t="str">
            <v>XYZ-166</v>
          </cell>
        </row>
        <row r="4448">
          <cell r="A4448" t="str">
            <v>XYZ-166-B28-4-XL</v>
          </cell>
          <cell r="B4448" t="str">
            <v>XYZ-166</v>
          </cell>
        </row>
        <row r="4449">
          <cell r="A4449" t="str">
            <v>XYZ-166-B28-4-XXL</v>
          </cell>
          <cell r="B4449" t="str">
            <v>XYZ-166</v>
          </cell>
        </row>
        <row r="4450">
          <cell r="A4450" t="str">
            <v>XYZ-166-B28-5-L</v>
          </cell>
          <cell r="B4450" t="str">
            <v>XYZ-166</v>
          </cell>
        </row>
        <row r="4451">
          <cell r="A4451" t="str">
            <v>XYZ-166-B28-5-M</v>
          </cell>
          <cell r="B4451" t="str">
            <v>XYZ-166</v>
          </cell>
        </row>
        <row r="4452">
          <cell r="A4452" t="str">
            <v>XYZ-166-B28-5-S</v>
          </cell>
          <cell r="B4452" t="str">
            <v>XYZ-166</v>
          </cell>
        </row>
        <row r="4453">
          <cell r="A4453" t="str">
            <v>XYZ-166-B28-5-XL</v>
          </cell>
          <cell r="B4453" t="str">
            <v>XYZ-166</v>
          </cell>
        </row>
        <row r="4454">
          <cell r="A4454" t="str">
            <v>XYZ-166-B28-5-XXL</v>
          </cell>
          <cell r="B4454" t="str">
            <v>XYZ-166</v>
          </cell>
        </row>
        <row r="4455">
          <cell r="A4455" t="str">
            <v>XYZ-166-K33-1-L</v>
          </cell>
          <cell r="B4455" t="str">
            <v>XYZ-166</v>
          </cell>
        </row>
        <row r="4456">
          <cell r="A4456" t="str">
            <v>XYZ-166-K33-1-M</v>
          </cell>
          <cell r="B4456" t="str">
            <v>XYZ-166</v>
          </cell>
        </row>
        <row r="4457">
          <cell r="A4457" t="str">
            <v>XYZ-166-K33-1-S</v>
          </cell>
          <cell r="B4457" t="str">
            <v>XYZ-166</v>
          </cell>
        </row>
        <row r="4458">
          <cell r="A4458" t="str">
            <v>XYZ-166-K33-1-XL</v>
          </cell>
          <cell r="B4458" t="str">
            <v>XYZ-166</v>
          </cell>
        </row>
        <row r="4459">
          <cell r="A4459" t="str">
            <v>XYZ-166-K33-1-XXL</v>
          </cell>
          <cell r="B4459" t="str">
            <v>XYZ-166</v>
          </cell>
        </row>
        <row r="4460">
          <cell r="A4460" t="str">
            <v>XYZ-166-K33-2-L</v>
          </cell>
          <cell r="B4460" t="str">
            <v>XYZ-166</v>
          </cell>
        </row>
        <row r="4461">
          <cell r="A4461" t="str">
            <v>XYZ-166-K33-2-M</v>
          </cell>
          <cell r="B4461" t="str">
            <v>XYZ-166</v>
          </cell>
        </row>
        <row r="4462">
          <cell r="A4462" t="str">
            <v>XYZ-166-K33-2-S</v>
          </cell>
          <cell r="B4462" t="str">
            <v>XYZ-166</v>
          </cell>
        </row>
        <row r="4463">
          <cell r="A4463" t="str">
            <v>XYZ-166-K33-2-XL</v>
          </cell>
          <cell r="B4463" t="str">
            <v>XYZ-166</v>
          </cell>
        </row>
        <row r="4464">
          <cell r="A4464" t="str">
            <v>XYZ-166-K33-2-XXL</v>
          </cell>
          <cell r="B4464" t="str">
            <v>XYZ-166</v>
          </cell>
        </row>
        <row r="4465">
          <cell r="A4465" t="str">
            <v>XYZ-166-K33-4-L</v>
          </cell>
          <cell r="B4465" t="str">
            <v>XYZ-166</v>
          </cell>
        </row>
        <row r="4466">
          <cell r="A4466" t="str">
            <v>XYZ-166-K33-4-M</v>
          </cell>
          <cell r="B4466" t="str">
            <v>XYZ-166</v>
          </cell>
        </row>
        <row r="4467">
          <cell r="A4467" t="str">
            <v>XYZ-166-K33-4-S</v>
          </cell>
          <cell r="B4467" t="str">
            <v>XYZ-166</v>
          </cell>
        </row>
        <row r="4468">
          <cell r="A4468" t="str">
            <v>XYZ-166-K33-4-XL</v>
          </cell>
          <cell r="B4468" t="str">
            <v>XYZ-166</v>
          </cell>
        </row>
        <row r="4469">
          <cell r="A4469" t="str">
            <v>XYZ-166-K33-4-XXL</v>
          </cell>
          <cell r="B4469" t="str">
            <v>XYZ-166</v>
          </cell>
        </row>
        <row r="4470">
          <cell r="A4470" t="str">
            <v>XYZ-166-K73-1-L</v>
          </cell>
          <cell r="B4470" t="str">
            <v>XYZ-166</v>
          </cell>
        </row>
        <row r="4471">
          <cell r="A4471" t="str">
            <v>XYZ-166-K73-1-M</v>
          </cell>
          <cell r="B4471" t="str">
            <v>XYZ-166</v>
          </cell>
        </row>
        <row r="4472">
          <cell r="A4472" t="str">
            <v>XYZ-166-K73-1-S</v>
          </cell>
          <cell r="B4472" t="str">
            <v>XYZ-166</v>
          </cell>
        </row>
        <row r="4473">
          <cell r="A4473" t="str">
            <v>XYZ-166-K73-1-XL</v>
          </cell>
          <cell r="B4473" t="str">
            <v>XYZ-166</v>
          </cell>
        </row>
        <row r="4474">
          <cell r="A4474" t="str">
            <v>XYZ-166-K73-1-XXL</v>
          </cell>
          <cell r="B4474" t="str">
            <v>XYZ-166</v>
          </cell>
        </row>
        <row r="4475">
          <cell r="A4475" t="str">
            <v>XYZ-166-K73-2-L</v>
          </cell>
          <cell r="B4475" t="str">
            <v>XYZ-166</v>
          </cell>
        </row>
        <row r="4476">
          <cell r="A4476" t="str">
            <v>XYZ-166-K73-2-M</v>
          </cell>
          <cell r="B4476" t="str">
            <v>XYZ-166</v>
          </cell>
        </row>
        <row r="4477">
          <cell r="A4477" t="str">
            <v>XYZ-166-K73-2-S</v>
          </cell>
          <cell r="B4477" t="str">
            <v>XYZ-166</v>
          </cell>
        </row>
        <row r="4478">
          <cell r="A4478" t="str">
            <v>XYZ-166-K73-2-XL</v>
          </cell>
          <cell r="B4478" t="str">
            <v>XYZ-166</v>
          </cell>
        </row>
        <row r="4479">
          <cell r="A4479" t="str">
            <v>XYZ-166-K73-2-XXL</v>
          </cell>
          <cell r="B4479" t="str">
            <v>XYZ-166</v>
          </cell>
        </row>
        <row r="4480">
          <cell r="A4480" t="str">
            <v>XYZ-170-G912-L</v>
          </cell>
          <cell r="B4480" t="str">
            <v>XYZ-170</v>
          </cell>
        </row>
        <row r="4481">
          <cell r="A4481" t="str">
            <v>XYZ-170-G912-M</v>
          </cell>
          <cell r="B4481" t="str">
            <v>XYZ-170</v>
          </cell>
        </row>
        <row r="4482">
          <cell r="A4482" t="str">
            <v>XYZ-170-G912-S</v>
          </cell>
          <cell r="B4482" t="str">
            <v>XYZ-170</v>
          </cell>
        </row>
        <row r="4483">
          <cell r="A4483" t="str">
            <v>XYZ-170-G912-XL</v>
          </cell>
          <cell r="B4483" t="str">
            <v>XYZ-170</v>
          </cell>
        </row>
        <row r="4484">
          <cell r="A4484" t="str">
            <v>XYZ-170-G912-XXL</v>
          </cell>
          <cell r="B4484" t="str">
            <v>XYZ-170</v>
          </cell>
        </row>
        <row r="4485">
          <cell r="A4485" t="str">
            <v>XYZ-170-LB916-L</v>
          </cell>
          <cell r="B4485" t="str">
            <v>XYZ-170</v>
          </cell>
        </row>
        <row r="4486">
          <cell r="A4486" t="str">
            <v>XYZ-170-LB916-M</v>
          </cell>
          <cell r="B4486" t="str">
            <v>XYZ-170</v>
          </cell>
        </row>
        <row r="4487">
          <cell r="A4487" t="str">
            <v>XYZ-170-LB916-S</v>
          </cell>
          <cell r="B4487" t="str">
            <v>XYZ-170</v>
          </cell>
        </row>
        <row r="4488">
          <cell r="A4488" t="str">
            <v>XYZ-170-LB916-XL</v>
          </cell>
          <cell r="B4488" t="str">
            <v>XYZ-170</v>
          </cell>
        </row>
        <row r="4489">
          <cell r="A4489" t="str">
            <v>XYZ-170-LB916-XXL</v>
          </cell>
          <cell r="B4489" t="str">
            <v>XYZ-170</v>
          </cell>
        </row>
        <row r="4490">
          <cell r="A4490" t="str">
            <v>XYZ-170-LG907-L</v>
          </cell>
          <cell r="B4490" t="str">
            <v>XYZ-170</v>
          </cell>
        </row>
        <row r="4491">
          <cell r="A4491" t="str">
            <v>XYZ-170-LG907-M</v>
          </cell>
          <cell r="B4491" t="str">
            <v>XYZ-170</v>
          </cell>
        </row>
        <row r="4492">
          <cell r="A4492" t="str">
            <v>XYZ-170-LG907-S</v>
          </cell>
          <cell r="B4492" t="str">
            <v>XYZ-170</v>
          </cell>
        </row>
        <row r="4493">
          <cell r="A4493" t="str">
            <v>XYZ-170-LG907-XL</v>
          </cell>
          <cell r="B4493" t="str">
            <v>XYZ-170</v>
          </cell>
        </row>
        <row r="4494">
          <cell r="A4494" t="str">
            <v>XYZ-170-LG907-XXL</v>
          </cell>
          <cell r="B4494" t="str">
            <v>XYZ-170</v>
          </cell>
        </row>
        <row r="4495">
          <cell r="A4495" t="str">
            <v>XYZ-170-PI908-L</v>
          </cell>
          <cell r="B4495" t="str">
            <v>XYZ-170</v>
          </cell>
        </row>
        <row r="4496">
          <cell r="A4496" t="str">
            <v>XYZ-170-PI908-M</v>
          </cell>
          <cell r="B4496" t="str">
            <v>XYZ-170</v>
          </cell>
        </row>
        <row r="4497">
          <cell r="A4497" t="str">
            <v>XYZ-170-PI908-S</v>
          </cell>
          <cell r="B4497" t="str">
            <v>XYZ-170</v>
          </cell>
        </row>
        <row r="4498">
          <cell r="A4498" t="str">
            <v>XYZ-170-PI908-XL</v>
          </cell>
          <cell r="B4498" t="str">
            <v>XYZ-170</v>
          </cell>
        </row>
        <row r="4499">
          <cell r="A4499" t="str">
            <v>XYZ-170-PI908-XXL</v>
          </cell>
          <cell r="B4499" t="str">
            <v>XYZ-170</v>
          </cell>
        </row>
        <row r="4500">
          <cell r="A4500" t="str">
            <v>XYZ-170-Sa911-L</v>
          </cell>
          <cell r="B4500" t="str">
            <v>XYZ-170</v>
          </cell>
        </row>
        <row r="4501">
          <cell r="A4501" t="str">
            <v>XYZ-170-Sa911-M</v>
          </cell>
          <cell r="B4501" t="str">
            <v>XYZ-170</v>
          </cell>
        </row>
        <row r="4502">
          <cell r="A4502" t="str">
            <v>XYZ-170-Sa911-S</v>
          </cell>
          <cell r="B4502" t="str">
            <v>XYZ-170</v>
          </cell>
        </row>
        <row r="4503">
          <cell r="A4503" t="str">
            <v>XYZ-170-Sa911-XL</v>
          </cell>
          <cell r="B4503" t="str">
            <v>XYZ-170</v>
          </cell>
        </row>
        <row r="4504">
          <cell r="A4504" t="str">
            <v>XYZ-170-Sa911-XXL</v>
          </cell>
          <cell r="B4504" t="str">
            <v>XYZ-170</v>
          </cell>
        </row>
        <row r="4505">
          <cell r="A4505" t="str">
            <v>XYZ-170-W902-L</v>
          </cell>
          <cell r="B4505" t="str">
            <v>XYZ-170</v>
          </cell>
        </row>
        <row r="4506">
          <cell r="A4506" t="str">
            <v>XYZ-170-W902-M</v>
          </cell>
          <cell r="B4506" t="str">
            <v>XYZ-170</v>
          </cell>
        </row>
        <row r="4507">
          <cell r="A4507" t="str">
            <v>XYZ-170-W902-S</v>
          </cell>
          <cell r="B4507" t="str">
            <v>XYZ-170</v>
          </cell>
        </row>
        <row r="4508">
          <cell r="A4508" t="str">
            <v>XYZ-170-W902-XL</v>
          </cell>
          <cell r="B4508" t="str">
            <v>XYZ-170</v>
          </cell>
        </row>
        <row r="4509">
          <cell r="A4509" t="str">
            <v>XYZ-170-W902-XXL</v>
          </cell>
          <cell r="B4509" t="str">
            <v>XYZ-170</v>
          </cell>
        </row>
        <row r="4510">
          <cell r="A4510" t="str">
            <v>XYZ-170-WR917-L</v>
          </cell>
          <cell r="B4510" t="str">
            <v>XYZ-170</v>
          </cell>
        </row>
        <row r="4511">
          <cell r="A4511" t="str">
            <v>XYZ-170-WR917-M</v>
          </cell>
          <cell r="B4511" t="str">
            <v>XYZ-170</v>
          </cell>
        </row>
        <row r="4512">
          <cell r="A4512" t="str">
            <v>XYZ-170-WR917-S</v>
          </cell>
          <cell r="B4512" t="str">
            <v>XYZ-170</v>
          </cell>
        </row>
        <row r="4513">
          <cell r="A4513" t="str">
            <v>XYZ-170-WR917-XL</v>
          </cell>
          <cell r="B4513" t="str">
            <v>XYZ-170</v>
          </cell>
        </row>
        <row r="4514">
          <cell r="A4514" t="str">
            <v>XYZ-170-WR917-XXL</v>
          </cell>
          <cell r="B4514" t="str">
            <v>XYZ-170</v>
          </cell>
        </row>
        <row r="4515">
          <cell r="A4515" t="str">
            <v>XYZ-170-ZL918-L</v>
          </cell>
          <cell r="B4515" t="str">
            <v>XYZ-170</v>
          </cell>
        </row>
        <row r="4516">
          <cell r="A4516" t="str">
            <v>XYZ-170-ZL918-M</v>
          </cell>
          <cell r="B4516" t="str">
            <v>XYZ-170</v>
          </cell>
        </row>
        <row r="4517">
          <cell r="A4517" t="str">
            <v>XYZ-170-ZL918-S</v>
          </cell>
          <cell r="B4517" t="str">
            <v>XYZ-170</v>
          </cell>
        </row>
        <row r="4518">
          <cell r="A4518" t="str">
            <v>XYZ-170-ZL918-XL</v>
          </cell>
          <cell r="B4518" t="str">
            <v>XYZ-170</v>
          </cell>
        </row>
        <row r="4519">
          <cell r="A4519" t="str">
            <v>XYZ-170-ZL918-XXL</v>
          </cell>
          <cell r="B4519" t="str">
            <v>XYZ-170</v>
          </cell>
        </row>
        <row r="4520">
          <cell r="A4520" t="str">
            <v>XYZ-171-G912-L</v>
          </cell>
          <cell r="B4520" t="str">
            <v>XYZ-171</v>
          </cell>
        </row>
        <row r="4521">
          <cell r="A4521" t="str">
            <v>XYZ-171-G912-M</v>
          </cell>
          <cell r="B4521" t="str">
            <v>XYZ-171</v>
          </cell>
        </row>
        <row r="4522">
          <cell r="A4522" t="str">
            <v>XYZ-171-G912-S</v>
          </cell>
          <cell r="B4522" t="str">
            <v>XYZ-171</v>
          </cell>
        </row>
        <row r="4523">
          <cell r="A4523" t="str">
            <v>XYZ-171-G912-XL</v>
          </cell>
          <cell r="B4523" t="str">
            <v>XYZ-171</v>
          </cell>
        </row>
        <row r="4524">
          <cell r="A4524" t="str">
            <v>XYZ-171-G912-XXL</v>
          </cell>
          <cell r="B4524" t="str">
            <v>XYZ-171</v>
          </cell>
        </row>
        <row r="4525">
          <cell r="A4525" t="str">
            <v>XYZ-171-LB916-L</v>
          </cell>
          <cell r="B4525" t="str">
            <v>XYZ-171</v>
          </cell>
        </row>
        <row r="4526">
          <cell r="A4526" t="str">
            <v>XYZ-171-LB916-M</v>
          </cell>
          <cell r="B4526" t="str">
            <v>XYZ-171</v>
          </cell>
        </row>
        <row r="4527">
          <cell r="A4527" t="str">
            <v>XYZ-171-LB916-S</v>
          </cell>
          <cell r="B4527" t="str">
            <v>XYZ-171</v>
          </cell>
        </row>
        <row r="4528">
          <cell r="A4528" t="str">
            <v>XYZ-171-LB916-XL</v>
          </cell>
          <cell r="B4528" t="str">
            <v>XYZ-171</v>
          </cell>
        </row>
        <row r="4529">
          <cell r="A4529" t="str">
            <v>XYZ-171-LB916-XXL</v>
          </cell>
          <cell r="B4529" t="str">
            <v>XYZ-171</v>
          </cell>
        </row>
        <row r="4530">
          <cell r="A4530" t="str">
            <v>XYZ-171-LG907-L</v>
          </cell>
          <cell r="B4530" t="str">
            <v>XYZ-171</v>
          </cell>
        </row>
        <row r="4531">
          <cell r="A4531" t="str">
            <v>XYZ-171-LG907-M</v>
          </cell>
          <cell r="B4531" t="str">
            <v>XYZ-171</v>
          </cell>
        </row>
        <row r="4532">
          <cell r="A4532" t="str">
            <v>XYZ-171-LG907-S</v>
          </cell>
          <cell r="B4532" t="str">
            <v>XYZ-171</v>
          </cell>
        </row>
        <row r="4533">
          <cell r="A4533" t="str">
            <v>XYZ-171-LG907-XL</v>
          </cell>
          <cell r="B4533" t="str">
            <v>XYZ-171</v>
          </cell>
        </row>
        <row r="4534">
          <cell r="A4534" t="str">
            <v>XYZ-171-LG907-XXL</v>
          </cell>
          <cell r="B4534" t="str">
            <v>XYZ-171</v>
          </cell>
        </row>
        <row r="4535">
          <cell r="A4535" t="str">
            <v>XYZ-171-PI908-L</v>
          </cell>
          <cell r="B4535" t="str">
            <v>XYZ-171</v>
          </cell>
        </row>
        <row r="4536">
          <cell r="A4536" t="str">
            <v>XYZ-171-PI908-M</v>
          </cell>
          <cell r="B4536" t="str">
            <v>XYZ-171</v>
          </cell>
        </row>
        <row r="4537">
          <cell r="A4537" t="str">
            <v>XYZ-171-PI908-S</v>
          </cell>
          <cell r="B4537" t="str">
            <v>XYZ-171</v>
          </cell>
        </row>
        <row r="4538">
          <cell r="A4538" t="str">
            <v>XYZ-171-PI908-XL</v>
          </cell>
          <cell r="B4538" t="str">
            <v>XYZ-171</v>
          </cell>
        </row>
        <row r="4539">
          <cell r="A4539" t="str">
            <v>XYZ-171-PI908-XXL</v>
          </cell>
          <cell r="B4539" t="str">
            <v>XYZ-171</v>
          </cell>
        </row>
        <row r="4540">
          <cell r="A4540" t="str">
            <v>XYZ-171-Sa911-L</v>
          </cell>
          <cell r="B4540" t="str">
            <v>XYZ-171</v>
          </cell>
        </row>
        <row r="4541">
          <cell r="A4541" t="str">
            <v>XYZ-171-Sa911-M</v>
          </cell>
          <cell r="B4541" t="str">
            <v>XYZ-171</v>
          </cell>
        </row>
        <row r="4542">
          <cell r="A4542" t="str">
            <v>XYZ-171-Sa911-S</v>
          </cell>
          <cell r="B4542" t="str">
            <v>XYZ-171</v>
          </cell>
        </row>
        <row r="4543">
          <cell r="A4543" t="str">
            <v>XYZ-171-Sa911-XL</v>
          </cell>
          <cell r="B4543" t="str">
            <v>XYZ-171</v>
          </cell>
        </row>
        <row r="4544">
          <cell r="A4544" t="str">
            <v>XYZ-171-Sa911-XXL</v>
          </cell>
          <cell r="B4544" t="str">
            <v>XYZ-171</v>
          </cell>
        </row>
        <row r="4545">
          <cell r="A4545" t="str">
            <v>XYZ-171-W902-L</v>
          </cell>
          <cell r="B4545" t="str">
            <v>XYZ-171</v>
          </cell>
        </row>
        <row r="4546">
          <cell r="A4546" t="str">
            <v>XYZ-171-W902-M</v>
          </cell>
          <cell r="B4546" t="str">
            <v>XYZ-171</v>
          </cell>
        </row>
        <row r="4547">
          <cell r="A4547" t="str">
            <v>XYZ-171-W902-S</v>
          </cell>
          <cell r="B4547" t="str">
            <v>XYZ-171</v>
          </cell>
        </row>
        <row r="4548">
          <cell r="A4548" t="str">
            <v>XYZ-171-W902-XL</v>
          </cell>
          <cell r="B4548" t="str">
            <v>XYZ-171</v>
          </cell>
        </row>
        <row r="4549">
          <cell r="A4549" t="str">
            <v>XYZ-171-W902-XXL</v>
          </cell>
          <cell r="B4549" t="str">
            <v>XYZ-171</v>
          </cell>
        </row>
        <row r="4550">
          <cell r="A4550" t="str">
            <v>XYZ-171-WR917-L</v>
          </cell>
          <cell r="B4550" t="str">
            <v>XYZ-171</v>
          </cell>
        </row>
        <row r="4551">
          <cell r="A4551" t="str">
            <v>XYZ-171-WR917-M</v>
          </cell>
          <cell r="B4551" t="str">
            <v>XYZ-171</v>
          </cell>
        </row>
        <row r="4552">
          <cell r="A4552" t="str">
            <v>XYZ-171-WR917-S</v>
          </cell>
          <cell r="B4552" t="str">
            <v>XYZ-171</v>
          </cell>
        </row>
        <row r="4553">
          <cell r="A4553" t="str">
            <v>XYZ-171-WR917-XL</v>
          </cell>
          <cell r="B4553" t="str">
            <v>XYZ-171</v>
          </cell>
        </row>
        <row r="4554">
          <cell r="A4554" t="str">
            <v>XYZ-171-WR917-XXL</v>
          </cell>
          <cell r="B4554" t="str">
            <v>XYZ-171</v>
          </cell>
        </row>
        <row r="4555">
          <cell r="A4555" t="str">
            <v>XYZ-171-ZL918-L</v>
          </cell>
          <cell r="B4555" t="str">
            <v>XYZ-171</v>
          </cell>
        </row>
        <row r="4556">
          <cell r="A4556" t="str">
            <v>XYZ-171-ZL918-M</v>
          </cell>
          <cell r="B4556" t="str">
            <v>XYZ-171</v>
          </cell>
        </row>
        <row r="4557">
          <cell r="A4557" t="str">
            <v>XYZ-171-ZL918-S</v>
          </cell>
          <cell r="B4557" t="str">
            <v>XYZ-171</v>
          </cell>
        </row>
        <row r="4558">
          <cell r="A4558" t="str">
            <v>XYZ-171-ZL918-XL</v>
          </cell>
          <cell r="B4558" t="str">
            <v>XYZ-171</v>
          </cell>
        </row>
        <row r="4559">
          <cell r="A4559" t="str">
            <v>XYZ-171-ZL918-XXL</v>
          </cell>
          <cell r="B4559" t="str">
            <v>XYZ-171</v>
          </cell>
        </row>
        <row r="4560">
          <cell r="A4560" t="str">
            <v>XYZ-181-G912-L</v>
          </cell>
          <cell r="B4560" t="str">
            <v>XYZ-181</v>
          </cell>
        </row>
        <row r="4561">
          <cell r="A4561" t="str">
            <v>XYZ-181-G912-M</v>
          </cell>
          <cell r="B4561" t="str">
            <v>XYZ-181</v>
          </cell>
        </row>
        <row r="4562">
          <cell r="A4562" t="str">
            <v>XYZ-181-G912-S</v>
          </cell>
          <cell r="B4562" t="str">
            <v>XYZ-181</v>
          </cell>
        </row>
        <row r="4563">
          <cell r="A4563" t="str">
            <v>XYZ-181-G912-XL</v>
          </cell>
          <cell r="B4563" t="str">
            <v>XYZ-181</v>
          </cell>
        </row>
        <row r="4564">
          <cell r="A4564" t="str">
            <v>XYZ-181-G912-XXL</v>
          </cell>
          <cell r="B4564" t="str">
            <v>XYZ-181</v>
          </cell>
        </row>
        <row r="4565">
          <cell r="A4565" t="str">
            <v>XYZ-181-LB916-L</v>
          </cell>
          <cell r="B4565" t="str">
            <v>XYZ-181</v>
          </cell>
        </row>
        <row r="4566">
          <cell r="A4566" t="str">
            <v>XYZ-181-LB916-M</v>
          </cell>
          <cell r="B4566" t="str">
            <v>XYZ-181</v>
          </cell>
        </row>
        <row r="4567">
          <cell r="A4567" t="str">
            <v>XYZ-181-LB916-S</v>
          </cell>
          <cell r="B4567" t="str">
            <v>XYZ-181</v>
          </cell>
        </row>
        <row r="4568">
          <cell r="A4568" t="str">
            <v>XYZ-181-LB916-XL</v>
          </cell>
          <cell r="B4568" t="str">
            <v>XYZ-181</v>
          </cell>
        </row>
        <row r="4569">
          <cell r="A4569" t="str">
            <v>XYZ-181-LB916-XXL</v>
          </cell>
          <cell r="B4569" t="str">
            <v>XYZ-181</v>
          </cell>
        </row>
        <row r="4570">
          <cell r="A4570" t="str">
            <v>XYZ-181-LG907-L</v>
          </cell>
          <cell r="B4570" t="str">
            <v>XYZ-181</v>
          </cell>
        </row>
        <row r="4571">
          <cell r="A4571" t="str">
            <v>XYZ-181-LG907-M</v>
          </cell>
          <cell r="B4571" t="str">
            <v>XYZ-181</v>
          </cell>
        </row>
        <row r="4572">
          <cell r="A4572" t="str">
            <v>XYZ-181-LG907-S</v>
          </cell>
          <cell r="B4572" t="str">
            <v>XYZ-181</v>
          </cell>
        </row>
        <row r="4573">
          <cell r="A4573" t="str">
            <v>XYZ-181-LG907-XL</v>
          </cell>
          <cell r="B4573" t="str">
            <v>XYZ-181</v>
          </cell>
        </row>
        <row r="4574">
          <cell r="A4574" t="str">
            <v>XYZ-181-LG907-XXL</v>
          </cell>
          <cell r="B4574" t="str">
            <v>XYZ-181</v>
          </cell>
        </row>
        <row r="4575">
          <cell r="A4575" t="str">
            <v>XYZ-181-PI908-L</v>
          </cell>
          <cell r="B4575" t="str">
            <v>XYZ-181</v>
          </cell>
        </row>
        <row r="4576">
          <cell r="A4576" t="str">
            <v>XYZ-181-PI908-M</v>
          </cell>
          <cell r="B4576" t="str">
            <v>XYZ-181</v>
          </cell>
        </row>
        <row r="4577">
          <cell r="A4577" t="str">
            <v>XYZ-181-PI908-S</v>
          </cell>
          <cell r="B4577" t="str">
            <v>XYZ-181</v>
          </cell>
        </row>
        <row r="4578">
          <cell r="A4578" t="str">
            <v>XYZ-181-PI908-XL</v>
          </cell>
          <cell r="B4578" t="str">
            <v>XYZ-181</v>
          </cell>
        </row>
        <row r="4579">
          <cell r="A4579" t="str">
            <v>XYZ-181-PI908-XXL</v>
          </cell>
          <cell r="B4579" t="str">
            <v>XYZ-181</v>
          </cell>
        </row>
        <row r="4580">
          <cell r="A4580" t="str">
            <v>XYZ-181-Sa911-L</v>
          </cell>
          <cell r="B4580" t="str">
            <v>XYZ-181</v>
          </cell>
        </row>
        <row r="4581">
          <cell r="A4581" t="str">
            <v>XYZ-181-Sa911-M</v>
          </cell>
          <cell r="B4581" t="str">
            <v>XYZ-181</v>
          </cell>
        </row>
        <row r="4582">
          <cell r="A4582" t="str">
            <v>XYZ-181-Sa911-S</v>
          </cell>
          <cell r="B4582" t="str">
            <v>XYZ-181</v>
          </cell>
        </row>
        <row r="4583">
          <cell r="A4583" t="str">
            <v>XYZ-181-Sa911-XL</v>
          </cell>
          <cell r="B4583" t="str">
            <v>XYZ-181</v>
          </cell>
        </row>
        <row r="4584">
          <cell r="A4584" t="str">
            <v>XYZ-181-Sa911-XXL</v>
          </cell>
          <cell r="B4584" t="str">
            <v>XYZ-181</v>
          </cell>
        </row>
        <row r="4585">
          <cell r="A4585" t="str">
            <v>XYZ-181-W902-L</v>
          </cell>
          <cell r="B4585" t="str">
            <v>XYZ-181</v>
          </cell>
        </row>
        <row r="4586">
          <cell r="A4586" t="str">
            <v>XYZ-181-W902-M</v>
          </cell>
          <cell r="B4586" t="str">
            <v>XYZ-181</v>
          </cell>
        </row>
        <row r="4587">
          <cell r="A4587" t="str">
            <v>XYZ-181-W902-S</v>
          </cell>
          <cell r="B4587" t="str">
            <v>XYZ-181</v>
          </cell>
        </row>
        <row r="4588">
          <cell r="A4588" t="str">
            <v>XYZ-181-W902-XL</v>
          </cell>
          <cell r="B4588" t="str">
            <v>XYZ-181</v>
          </cell>
        </row>
        <row r="4589">
          <cell r="A4589" t="str">
            <v>XYZ-181-W902-XXL</v>
          </cell>
          <cell r="B4589" t="str">
            <v>XYZ-181</v>
          </cell>
        </row>
        <row r="4590">
          <cell r="A4590" t="str">
            <v>XYZ-181-WR917-L</v>
          </cell>
          <cell r="B4590" t="str">
            <v>XYZ-181</v>
          </cell>
        </row>
        <row r="4591">
          <cell r="A4591" t="str">
            <v>XYZ-181-WR917-M</v>
          </cell>
          <cell r="B4591" t="str">
            <v>XYZ-181</v>
          </cell>
        </row>
        <row r="4592">
          <cell r="A4592" t="str">
            <v>XYZ-181-WR917-S</v>
          </cell>
          <cell r="B4592" t="str">
            <v>XYZ-181</v>
          </cell>
        </row>
        <row r="4593">
          <cell r="A4593" t="str">
            <v>XYZ-181-WR917-XL</v>
          </cell>
          <cell r="B4593" t="str">
            <v>XYZ-181</v>
          </cell>
        </row>
        <row r="4594">
          <cell r="A4594" t="str">
            <v>XYZ-181-WR917-XXL</v>
          </cell>
          <cell r="B4594" t="str">
            <v>XYZ-181</v>
          </cell>
        </row>
        <row r="4595">
          <cell r="A4595" t="str">
            <v>XYZ-181-ZL918-L</v>
          </cell>
          <cell r="B4595" t="str">
            <v>XYZ-181</v>
          </cell>
        </row>
        <row r="4596">
          <cell r="A4596" t="str">
            <v>XYZ-181-ZL918-M</v>
          </cell>
          <cell r="B4596" t="str">
            <v>XYZ-181</v>
          </cell>
        </row>
        <row r="4597">
          <cell r="A4597" t="str">
            <v>XYZ-181-ZL918-S</v>
          </cell>
          <cell r="B4597" t="str">
            <v>XYZ-181</v>
          </cell>
        </row>
        <row r="4598">
          <cell r="A4598" t="str">
            <v>XYZ-181-ZL918-XL</v>
          </cell>
          <cell r="B4598" t="str">
            <v>XYZ-181</v>
          </cell>
        </row>
        <row r="4599">
          <cell r="A4599" t="str">
            <v>XYZ-181-ZL918-XXL</v>
          </cell>
          <cell r="B4599" t="str">
            <v>XYZ-181</v>
          </cell>
        </row>
        <row r="4600">
          <cell r="A4600" t="str">
            <v>XZ-001E0L</v>
          </cell>
          <cell r="B4600" t="str">
            <v>XZ-001</v>
          </cell>
        </row>
        <row r="4601">
          <cell r="A4601" t="str">
            <v>XZ-001E0M</v>
          </cell>
          <cell r="B4601" t="str">
            <v>XZ-001</v>
          </cell>
        </row>
        <row r="4602">
          <cell r="A4602" t="str">
            <v>XZ-001E0S</v>
          </cell>
          <cell r="B4602" t="str">
            <v>XZ-001</v>
          </cell>
        </row>
        <row r="4603">
          <cell r="A4603" t="str">
            <v>XZ-001W0L</v>
          </cell>
          <cell r="B4603" t="str">
            <v>XZ-001</v>
          </cell>
        </row>
        <row r="4604">
          <cell r="A4604" t="str">
            <v>XZ-001W0M</v>
          </cell>
          <cell r="B4604" t="str">
            <v>XZ-001</v>
          </cell>
        </row>
        <row r="4605">
          <cell r="A4605" t="str">
            <v>XZ-001W0S</v>
          </cell>
          <cell r="B4605" t="str">
            <v>XZ-001</v>
          </cell>
        </row>
        <row r="4606">
          <cell r="A4606" t="str">
            <v>XZ-001ZEL</v>
          </cell>
          <cell r="B4606" t="str">
            <v>XZ-001</v>
          </cell>
        </row>
        <row r="4607">
          <cell r="A4607" t="str">
            <v>XZ-001ZEM</v>
          </cell>
          <cell r="B4607" t="str">
            <v>XZ-001</v>
          </cell>
        </row>
        <row r="4608">
          <cell r="A4608" t="str">
            <v>XZ-001ZES</v>
          </cell>
          <cell r="B4608" t="str">
            <v>XZ-001</v>
          </cell>
        </row>
        <row r="4609">
          <cell r="A4609" t="str">
            <v>XZ-002CWL</v>
          </cell>
          <cell r="B4609" t="str">
            <v>XZ-002</v>
          </cell>
        </row>
        <row r="4610">
          <cell r="A4610" t="str">
            <v>XZ-002CWM</v>
          </cell>
          <cell r="B4610" t="str">
            <v>XZ-002</v>
          </cell>
        </row>
        <row r="4611">
          <cell r="A4611" t="str">
            <v>XZ-002CWS</v>
          </cell>
          <cell r="B4611" t="str">
            <v>XZ-002</v>
          </cell>
        </row>
        <row r="4612">
          <cell r="A4612" t="str">
            <v>XZ-002GRL</v>
          </cell>
          <cell r="B4612" t="str">
            <v>XZ-002</v>
          </cell>
        </row>
        <row r="4613">
          <cell r="A4613" t="str">
            <v>XZ-002GRM</v>
          </cell>
          <cell r="B4613" t="str">
            <v>XZ-002</v>
          </cell>
        </row>
        <row r="4614">
          <cell r="A4614" t="str">
            <v>XZ-002GRS</v>
          </cell>
          <cell r="B4614" t="str">
            <v>XZ-002</v>
          </cell>
        </row>
        <row r="4615">
          <cell r="A4615" t="str">
            <v>XZ-002W0L</v>
          </cell>
          <cell r="B4615" t="str">
            <v>XZ-002</v>
          </cell>
        </row>
        <row r="4616">
          <cell r="A4616" t="str">
            <v>XZ-003B0L</v>
          </cell>
          <cell r="B4616" t="str">
            <v>XZ-003</v>
          </cell>
        </row>
        <row r="4617">
          <cell r="A4617" t="str">
            <v>XZ-003B0M</v>
          </cell>
          <cell r="B4617" t="str">
            <v>XZ-003</v>
          </cell>
        </row>
        <row r="4618">
          <cell r="A4618" t="str">
            <v>XZ-003B0S</v>
          </cell>
          <cell r="B4618" t="str">
            <v>XZ-003</v>
          </cell>
        </row>
        <row r="4619">
          <cell r="A4619" t="str">
            <v>XZ-003R0L</v>
          </cell>
          <cell r="B4619" t="str">
            <v>XZ-003</v>
          </cell>
        </row>
        <row r="4620">
          <cell r="A4620" t="str">
            <v>XZ-003R0M</v>
          </cell>
          <cell r="B4620" t="str">
            <v>XZ-003</v>
          </cell>
        </row>
        <row r="4621">
          <cell r="A4621" t="str">
            <v>XZ-003R0S</v>
          </cell>
          <cell r="B4621" t="str">
            <v>XZ-003</v>
          </cell>
        </row>
        <row r="4622">
          <cell r="A4622" t="str">
            <v>XZ-004B0M</v>
          </cell>
          <cell r="B4622" t="str">
            <v>XZ-004</v>
          </cell>
        </row>
        <row r="4623">
          <cell r="A4623" t="str">
            <v>XZ-004B0S</v>
          </cell>
          <cell r="B4623" t="str">
            <v>XZ-004</v>
          </cell>
        </row>
        <row r="4624">
          <cell r="A4624" t="str">
            <v>XZ-004BOL</v>
          </cell>
          <cell r="B4624" t="str">
            <v>XZ-004</v>
          </cell>
        </row>
        <row r="4625">
          <cell r="A4625" t="str">
            <v>XZ-004G0L</v>
          </cell>
          <cell r="B4625" t="str">
            <v>XZ-004</v>
          </cell>
        </row>
        <row r="4626">
          <cell r="A4626" t="str">
            <v>XZ-004G0M</v>
          </cell>
          <cell r="B4626" t="str">
            <v>XZ-004</v>
          </cell>
        </row>
        <row r="4627">
          <cell r="A4627" t="str">
            <v>XZ-004G0S</v>
          </cell>
          <cell r="B4627" t="str">
            <v>XZ-004</v>
          </cell>
        </row>
        <row r="4628">
          <cell r="A4628" t="str">
            <v>XZ-004K0L</v>
          </cell>
          <cell r="B4628" t="str">
            <v>XZ-004</v>
          </cell>
        </row>
        <row r="4629">
          <cell r="A4629" t="str">
            <v>XZ-004K0M</v>
          </cell>
          <cell r="B4629" t="str">
            <v>XZ-004</v>
          </cell>
        </row>
        <row r="4630">
          <cell r="A4630" t="str">
            <v>XZ-004K0S</v>
          </cell>
          <cell r="B4630" t="str">
            <v>XZ-004</v>
          </cell>
        </row>
        <row r="4631">
          <cell r="A4631" t="str">
            <v>XZ-004R0L</v>
          </cell>
          <cell r="B4631" t="str">
            <v>XZ-004</v>
          </cell>
        </row>
        <row r="4632">
          <cell r="A4632" t="str">
            <v>XZ-004R0M</v>
          </cell>
          <cell r="B4632" t="str">
            <v>XZ-004</v>
          </cell>
        </row>
        <row r="4633">
          <cell r="A4633" t="str">
            <v>XZ-004R0S</v>
          </cell>
          <cell r="B4633" t="str">
            <v>XZ-004</v>
          </cell>
        </row>
        <row r="4634">
          <cell r="A4634" t="str">
            <v>XZ-004SLL</v>
          </cell>
          <cell r="B4634" t="str">
            <v>XZ-004</v>
          </cell>
        </row>
        <row r="4635">
          <cell r="A4635" t="str">
            <v>XZ-004SLM</v>
          </cell>
          <cell r="B4635" t="str">
            <v>XZ-004</v>
          </cell>
        </row>
        <row r="4636">
          <cell r="A4636" t="str">
            <v>XZ-004SLS</v>
          </cell>
          <cell r="B4636" t="str">
            <v>XZ-004</v>
          </cell>
        </row>
        <row r="4637">
          <cell r="A4637" t="str">
            <v>XZ-005</v>
          </cell>
          <cell r="B4637" t="str">
            <v>XZ-005</v>
          </cell>
        </row>
        <row r="4638">
          <cell r="A4638" t="str">
            <v>XZ-005GEL</v>
          </cell>
          <cell r="B4638" t="str">
            <v>XZ-005</v>
          </cell>
        </row>
        <row r="4639">
          <cell r="A4639" t="str">
            <v>XZ-005GEM</v>
          </cell>
          <cell r="B4639" t="str">
            <v>XZ-005</v>
          </cell>
        </row>
        <row r="4640">
          <cell r="A4640" t="str">
            <v>XZ-005GES</v>
          </cell>
          <cell r="B4640" t="str">
            <v>XZ-005</v>
          </cell>
        </row>
        <row r="4641">
          <cell r="A4641" t="str">
            <v>XZ-005P0L</v>
          </cell>
          <cell r="B4641" t="str">
            <v>XZ-005</v>
          </cell>
        </row>
        <row r="4642">
          <cell r="A4642" t="str">
            <v>XZ-005P0M</v>
          </cell>
          <cell r="B4642" t="str">
            <v>XZ-005</v>
          </cell>
        </row>
        <row r="4643">
          <cell r="A4643" t="str">
            <v>XZ-005P0S</v>
          </cell>
          <cell r="B4643" t="str">
            <v>XZ-005</v>
          </cell>
        </row>
        <row r="4644">
          <cell r="A4644" t="str">
            <v>XZ-005Y0L</v>
          </cell>
          <cell r="B4644" t="str">
            <v>XZ-005</v>
          </cell>
        </row>
        <row r="4645">
          <cell r="A4645" t="str">
            <v>XZ-005Y0M</v>
          </cell>
          <cell r="B4645" t="str">
            <v>XZ-005</v>
          </cell>
        </row>
        <row r="4646">
          <cell r="A4646" t="str">
            <v>XZ-005Y0S</v>
          </cell>
          <cell r="B4646" t="str">
            <v>XZ-005</v>
          </cell>
        </row>
        <row r="4647">
          <cell r="A4647" t="str">
            <v>XZ-006</v>
          </cell>
          <cell r="B4647" t="str">
            <v>XZ-006</v>
          </cell>
        </row>
        <row r="4648">
          <cell r="A4648" t="str">
            <v>XZ-006B0L</v>
          </cell>
          <cell r="B4648" t="str">
            <v>XZ-006</v>
          </cell>
        </row>
        <row r="4649">
          <cell r="A4649" t="str">
            <v>XZ-006B0M</v>
          </cell>
          <cell r="B4649" t="str">
            <v>XZ-006</v>
          </cell>
        </row>
        <row r="4650">
          <cell r="A4650" t="str">
            <v>XZ-006B0S</v>
          </cell>
          <cell r="B4650" t="str">
            <v>XZ-006</v>
          </cell>
        </row>
        <row r="4651">
          <cell r="A4651" t="str">
            <v>XZ-006GRL</v>
          </cell>
          <cell r="B4651" t="str">
            <v>XZ-006</v>
          </cell>
        </row>
        <row r="4652">
          <cell r="A4652" t="str">
            <v>XZ-006GRM</v>
          </cell>
          <cell r="B4652" t="str">
            <v>XZ-006</v>
          </cell>
        </row>
        <row r="4653">
          <cell r="A4653" t="str">
            <v>XZ-006GRS</v>
          </cell>
          <cell r="B4653" t="str">
            <v>XZ-006</v>
          </cell>
        </row>
        <row r="4654">
          <cell r="A4654" t="str">
            <v>XZ-006R0L</v>
          </cell>
          <cell r="B4654" t="str">
            <v>XZ-006</v>
          </cell>
        </row>
        <row r="4655">
          <cell r="A4655" t="str">
            <v>XZ-006R0M</v>
          </cell>
          <cell r="B4655" t="str">
            <v>XZ-006</v>
          </cell>
        </row>
        <row r="4656">
          <cell r="A4656" t="str">
            <v>XZ-006R0S</v>
          </cell>
          <cell r="B4656" t="str">
            <v>XZ-006</v>
          </cell>
        </row>
        <row r="4657">
          <cell r="A4657" t="str">
            <v>XZ-007</v>
          </cell>
          <cell r="B4657" t="str">
            <v>XZ-007</v>
          </cell>
        </row>
        <row r="4658">
          <cell r="A4658" t="str">
            <v>XZ-007GRL</v>
          </cell>
          <cell r="B4658" t="str">
            <v>XZ-007</v>
          </cell>
        </row>
        <row r="4659">
          <cell r="A4659" t="str">
            <v>XZ-007GRM</v>
          </cell>
          <cell r="B4659" t="str">
            <v>XZ-007</v>
          </cell>
        </row>
        <row r="4660">
          <cell r="A4660" t="str">
            <v>XZ-007GRS</v>
          </cell>
          <cell r="B4660" t="str">
            <v>XZ-007</v>
          </cell>
        </row>
        <row r="4661">
          <cell r="A4661" t="str">
            <v>XZ-007GRXL</v>
          </cell>
          <cell r="B4661" t="str">
            <v>XZ-007</v>
          </cell>
        </row>
        <row r="4662">
          <cell r="A4662" t="str">
            <v>XZ-007W0L</v>
          </cell>
          <cell r="B4662" t="str">
            <v>XZ-007</v>
          </cell>
        </row>
        <row r="4663">
          <cell r="A4663" t="str">
            <v>XZ-007W0M</v>
          </cell>
          <cell r="B4663" t="str">
            <v>XZ-007</v>
          </cell>
        </row>
        <row r="4664">
          <cell r="A4664" t="str">
            <v>XZ-007W0S</v>
          </cell>
          <cell r="B4664" t="str">
            <v>XZ-007</v>
          </cell>
        </row>
        <row r="4665">
          <cell r="A4665" t="str">
            <v>XZ-007W0XL</v>
          </cell>
          <cell r="B4665" t="str">
            <v>XZ-007</v>
          </cell>
        </row>
        <row r="4666">
          <cell r="A4666" t="str">
            <v>XZ-011</v>
          </cell>
          <cell r="B4666" t="str">
            <v>XZ-011</v>
          </cell>
        </row>
        <row r="4667">
          <cell r="A4667" t="str">
            <v>XZ-011CoL</v>
          </cell>
          <cell r="B4667" t="str">
            <v>XZ-011</v>
          </cell>
        </row>
        <row r="4668">
          <cell r="A4668" t="str">
            <v>XZ-011CoXL</v>
          </cell>
          <cell r="B4668" t="str">
            <v>XZ-011</v>
          </cell>
        </row>
        <row r="4669">
          <cell r="A4669" t="str">
            <v>XZ-011R6S</v>
          </cell>
          <cell r="B4669" t="str">
            <v>XZ-011</v>
          </cell>
        </row>
        <row r="4670">
          <cell r="A4670" t="str">
            <v>XZ-013</v>
          </cell>
          <cell r="B4670" t="str">
            <v>XZ-013</v>
          </cell>
        </row>
        <row r="4671">
          <cell r="A4671" t="str">
            <v>XZ-013-Cat-3637</v>
          </cell>
          <cell r="B4671" t="str">
            <v>XZ-013</v>
          </cell>
        </row>
        <row r="4672">
          <cell r="A4672" t="str">
            <v>XZ-013-Cat-3839</v>
          </cell>
          <cell r="B4672" t="str">
            <v>XZ-013</v>
          </cell>
        </row>
        <row r="4673">
          <cell r="A4673" t="str">
            <v>XZ-013-GR1-3637</v>
          </cell>
          <cell r="B4673" t="str">
            <v>XZ-013</v>
          </cell>
        </row>
        <row r="4674">
          <cell r="A4674" t="str">
            <v>XZ-013-GR1-3839</v>
          </cell>
          <cell r="B4674" t="str">
            <v>XZ-013</v>
          </cell>
        </row>
        <row r="4675">
          <cell r="A4675" t="str">
            <v>XZ-013-GR1-4041</v>
          </cell>
          <cell r="B4675" t="str">
            <v>XZ-013</v>
          </cell>
        </row>
        <row r="4676">
          <cell r="A4676" t="str">
            <v>XZ-013-GR1-4243</v>
          </cell>
          <cell r="B4676" t="str">
            <v>XZ-013</v>
          </cell>
        </row>
        <row r="4677">
          <cell r="A4677" t="str">
            <v>XZ-013GR1L</v>
          </cell>
          <cell r="B4677" t="str">
            <v>XZ-013</v>
          </cell>
        </row>
        <row r="4678">
          <cell r="A4678" t="str">
            <v>XZ-013GR1M</v>
          </cell>
          <cell r="B4678" t="str">
            <v>XZ-013</v>
          </cell>
        </row>
        <row r="4679">
          <cell r="A4679" t="str">
            <v>XZ-013GR1S</v>
          </cell>
          <cell r="B4679" t="str">
            <v>XZ-013</v>
          </cell>
        </row>
        <row r="4680">
          <cell r="A4680" t="str">
            <v>XZ-013GR1XL</v>
          </cell>
          <cell r="B4680" t="str">
            <v>XZ-013</v>
          </cell>
        </row>
        <row r="4681">
          <cell r="A4681" t="str">
            <v>XZ-013-GR2-3637</v>
          </cell>
          <cell r="B4681" t="str">
            <v>XZ-013</v>
          </cell>
        </row>
        <row r="4682">
          <cell r="A4682" t="str">
            <v>XZ-013-GR2-3839</v>
          </cell>
          <cell r="B4682" t="str">
            <v>XZ-013</v>
          </cell>
        </row>
        <row r="4683">
          <cell r="A4683" t="str">
            <v>XZ-013-GR2-4041</v>
          </cell>
          <cell r="B4683" t="str">
            <v>XZ-013</v>
          </cell>
        </row>
        <row r="4684">
          <cell r="A4684" t="str">
            <v>XZ-013-GR2-4243</v>
          </cell>
          <cell r="B4684" t="str">
            <v>XZ-013</v>
          </cell>
        </row>
        <row r="4685">
          <cell r="A4685" t="str">
            <v>XZ-013GR2L</v>
          </cell>
          <cell r="B4685" t="str">
            <v>XZ-013</v>
          </cell>
        </row>
        <row r="4686">
          <cell r="A4686" t="str">
            <v>XZ-013GR2M</v>
          </cell>
          <cell r="B4686" t="str">
            <v>XZ-013</v>
          </cell>
        </row>
        <row r="4687">
          <cell r="A4687" t="str">
            <v>XZ-013GR2S</v>
          </cell>
          <cell r="B4687" t="str">
            <v>XZ-013</v>
          </cell>
        </row>
        <row r="4688">
          <cell r="A4688" t="str">
            <v>XZ-013GR2XL</v>
          </cell>
          <cell r="B4688" t="str">
            <v>XZ-013</v>
          </cell>
        </row>
        <row r="4689">
          <cell r="A4689" t="str">
            <v>XZ-013GR3-2XL</v>
          </cell>
          <cell r="B4689" t="str">
            <v>XZ-013</v>
          </cell>
        </row>
        <row r="4690">
          <cell r="A4690" t="str">
            <v>XZ-013-GR3-3536</v>
          </cell>
          <cell r="B4690" t="str">
            <v>XZ-013</v>
          </cell>
        </row>
        <row r="4691">
          <cell r="A4691" t="str">
            <v>XZ-013-GR3-3738</v>
          </cell>
          <cell r="B4691" t="str">
            <v>XZ-013</v>
          </cell>
        </row>
        <row r="4692">
          <cell r="A4692" t="str">
            <v>XZ-013-GR3-3940</v>
          </cell>
          <cell r="B4692" t="str">
            <v>XZ-013</v>
          </cell>
        </row>
        <row r="4693">
          <cell r="A4693" t="str">
            <v>XZ-013-GR3-4142</v>
          </cell>
          <cell r="B4693" t="str">
            <v>XZ-013</v>
          </cell>
        </row>
        <row r="4694">
          <cell r="A4694" t="str">
            <v>XZ-013-GR3-4344</v>
          </cell>
          <cell r="B4694" t="str">
            <v>XZ-013</v>
          </cell>
        </row>
        <row r="4695">
          <cell r="A4695" t="str">
            <v>XZ-013GR3L</v>
          </cell>
          <cell r="B4695" t="str">
            <v>XZ-013</v>
          </cell>
        </row>
        <row r="4696">
          <cell r="A4696" t="str">
            <v>XZ-013GR3M</v>
          </cell>
          <cell r="B4696" t="str">
            <v>XZ-013</v>
          </cell>
        </row>
        <row r="4697">
          <cell r="A4697" t="str">
            <v>XZ-013GR3S</v>
          </cell>
          <cell r="B4697" t="str">
            <v>XZ-013</v>
          </cell>
        </row>
        <row r="4698">
          <cell r="A4698" t="str">
            <v>XZ-013GR3XL</v>
          </cell>
          <cell r="B4698" t="str">
            <v>XZ-013</v>
          </cell>
        </row>
        <row r="4699">
          <cell r="A4699" t="str">
            <v>XZ-013-Owl-3637</v>
          </cell>
          <cell r="B4699" t="str">
            <v>XZ-013</v>
          </cell>
        </row>
        <row r="4700">
          <cell r="A4700" t="str">
            <v>XZ-013-Owl-3839</v>
          </cell>
          <cell r="B4700" t="str">
            <v>XZ-013</v>
          </cell>
        </row>
        <row r="4701">
          <cell r="A4701" t="str">
            <v>XZ-013-PI3-3536</v>
          </cell>
          <cell r="B4701" t="str">
            <v>XZ-013</v>
          </cell>
        </row>
        <row r="4702">
          <cell r="A4702" t="str">
            <v>XZ-013-PI3-3738</v>
          </cell>
          <cell r="B4702" t="str">
            <v>XZ-013</v>
          </cell>
        </row>
        <row r="4703">
          <cell r="A4703" t="str">
            <v>XZ-013-PI3-3940</v>
          </cell>
          <cell r="B4703" t="str">
            <v>XZ-013</v>
          </cell>
        </row>
        <row r="4704">
          <cell r="A4704" t="str">
            <v>XZ-013PI3L</v>
          </cell>
          <cell r="B4704" t="str">
            <v>XZ-013</v>
          </cell>
        </row>
        <row r="4705">
          <cell r="A4705" t="str">
            <v>XZ-013PI3M</v>
          </cell>
          <cell r="B4705" t="str">
            <v>XZ-013</v>
          </cell>
        </row>
        <row r="4706">
          <cell r="A4706" t="str">
            <v>XZ-013PI3S</v>
          </cell>
          <cell r="B4706" t="str">
            <v>XZ-013</v>
          </cell>
        </row>
        <row r="4707">
          <cell r="A4707" t="str">
            <v>XZ-013-shark-3637</v>
          </cell>
          <cell r="B4707" t="str">
            <v>XZ-013</v>
          </cell>
        </row>
        <row r="4708">
          <cell r="A4708" t="str">
            <v>XZ-013-shark-3839</v>
          </cell>
          <cell r="B4708" t="str">
            <v>XZ-013</v>
          </cell>
        </row>
        <row r="4709">
          <cell r="A4709" t="str">
            <v>XZ-013-WH1-3637</v>
          </cell>
          <cell r="B4709" t="str">
            <v>XZ-013</v>
          </cell>
        </row>
        <row r="4710">
          <cell r="A4710" t="str">
            <v>XZ-013-WH1-3839</v>
          </cell>
          <cell r="B4710" t="str">
            <v>XZ-013</v>
          </cell>
        </row>
        <row r="4711">
          <cell r="A4711" t="str">
            <v>XZ-013WH1M</v>
          </cell>
          <cell r="B4711" t="str">
            <v>XZ-013</v>
          </cell>
        </row>
        <row r="4712">
          <cell r="A4712" t="str">
            <v>XZ-013WH1S</v>
          </cell>
          <cell r="B4712" t="str">
            <v>XZ-013</v>
          </cell>
        </row>
        <row r="4713">
          <cell r="A4713" t="str">
            <v>XZ-013-WH2-3637</v>
          </cell>
          <cell r="B4713" t="str">
            <v>XZ-013</v>
          </cell>
        </row>
        <row r="4714">
          <cell r="A4714" t="str">
            <v>XZ-013-WH2-3839</v>
          </cell>
          <cell r="B4714" t="str">
            <v>XZ-013</v>
          </cell>
        </row>
        <row r="4715">
          <cell r="A4715" t="str">
            <v>XZ-013WH2M</v>
          </cell>
          <cell r="B4715" t="str">
            <v>XZ-013</v>
          </cell>
        </row>
        <row r="4716">
          <cell r="A4716" t="str">
            <v>XZ-013WH2S</v>
          </cell>
          <cell r="B4716" t="str">
            <v>XZ-013</v>
          </cell>
        </row>
        <row r="4717">
          <cell r="A4717" t="str">
            <v>XZ-013-WH3-3536</v>
          </cell>
          <cell r="B4717" t="str">
            <v>XZ-013</v>
          </cell>
        </row>
        <row r="4718">
          <cell r="A4718" t="str">
            <v>XZ-013-WH3-3738</v>
          </cell>
          <cell r="B4718" t="str">
            <v>XZ-013</v>
          </cell>
        </row>
        <row r="4719">
          <cell r="A4719" t="str">
            <v>XZ-013-WH3-3940</v>
          </cell>
          <cell r="B4719" t="str">
            <v>XZ-013</v>
          </cell>
        </row>
        <row r="4720">
          <cell r="A4720" t="str">
            <v>XZ-013WH3L</v>
          </cell>
          <cell r="B4720" t="str">
            <v>XZ-013</v>
          </cell>
        </row>
        <row r="4721">
          <cell r="A4721" t="str">
            <v>XZ-013WH3M</v>
          </cell>
          <cell r="B4721" t="str">
            <v>XZ-013</v>
          </cell>
        </row>
        <row r="4722">
          <cell r="A4722" t="str">
            <v>XZ-013WH3S</v>
          </cell>
          <cell r="B4722" t="str">
            <v>XZ-013</v>
          </cell>
        </row>
        <row r="4723">
          <cell r="A4723" t="str">
            <v>XZ-056</v>
          </cell>
          <cell r="B4723" t="str">
            <v>XZ-056</v>
          </cell>
        </row>
        <row r="4724">
          <cell r="A4724" t="str">
            <v>XZ-056-G0-L</v>
          </cell>
          <cell r="B4724" t="str">
            <v>XZ-056</v>
          </cell>
        </row>
        <row r="4725">
          <cell r="A4725" t="str">
            <v>XZ-056-G0-M</v>
          </cell>
          <cell r="B4725" t="str">
            <v>XZ-056</v>
          </cell>
        </row>
        <row r="4726">
          <cell r="A4726" t="str">
            <v>XZ-056-G0-S</v>
          </cell>
          <cell r="B4726" t="str">
            <v>XZ-056</v>
          </cell>
        </row>
        <row r="4727">
          <cell r="A4727" t="str">
            <v>XZ-056-R3-L</v>
          </cell>
          <cell r="B4727" t="str">
            <v>XZ-056</v>
          </cell>
        </row>
        <row r="4728">
          <cell r="A4728" t="str">
            <v>XZ-056-R3-M</v>
          </cell>
          <cell r="B4728" t="str">
            <v>XZ-056</v>
          </cell>
        </row>
        <row r="4729">
          <cell r="A4729" t="str">
            <v>XZ-056-R3-S</v>
          </cell>
          <cell r="B4729" t="str">
            <v>XZ-056</v>
          </cell>
        </row>
        <row r="4730">
          <cell r="A4730" t="str">
            <v>XZ-056-W0-L</v>
          </cell>
          <cell r="B4730" t="str">
            <v>XZ-056</v>
          </cell>
        </row>
        <row r="4731">
          <cell r="A4731" t="str">
            <v>XZ-056-W0-M</v>
          </cell>
          <cell r="B4731" t="str">
            <v>XZ-056</v>
          </cell>
        </row>
        <row r="4732">
          <cell r="A4732" t="str">
            <v>XZ-056-W0-S</v>
          </cell>
          <cell r="B4732" t="str">
            <v>XZ-056</v>
          </cell>
        </row>
        <row r="4733">
          <cell r="A4733" t="str">
            <v>XZ-2115</v>
          </cell>
          <cell r="B4733" t="str">
            <v>XZ-2115</v>
          </cell>
        </row>
        <row r="4734">
          <cell r="A4734" t="str">
            <v>XZ-2115Gr35</v>
          </cell>
          <cell r="B4734" t="str">
            <v>XZ-2115</v>
          </cell>
        </row>
        <row r="4735">
          <cell r="A4735" t="str">
            <v>XZ-2115Gr36</v>
          </cell>
          <cell r="B4735" t="str">
            <v>XZ-2115</v>
          </cell>
        </row>
        <row r="4736">
          <cell r="A4736" t="str">
            <v>XZ-2115Gr38</v>
          </cell>
          <cell r="B4736" t="str">
            <v>XZ-2115</v>
          </cell>
        </row>
        <row r="4737">
          <cell r="A4737" t="str">
            <v>XZ-2115Li35</v>
          </cell>
          <cell r="B4737" t="str">
            <v>XZ-2115</v>
          </cell>
        </row>
        <row r="4738">
          <cell r="A4738" t="str">
            <v>XZ-2115Li36</v>
          </cell>
          <cell r="B4738" t="str">
            <v>XZ-2115</v>
          </cell>
        </row>
        <row r="4739">
          <cell r="A4739" t="str">
            <v>XZ-2115Li38</v>
          </cell>
          <cell r="B4739" t="str">
            <v>XZ-2115</v>
          </cell>
        </row>
        <row r="4740">
          <cell r="A4740" t="str">
            <v>XZ-2115Pi35</v>
          </cell>
          <cell r="B4740" t="str">
            <v>XZ-2115</v>
          </cell>
        </row>
        <row r="4741">
          <cell r="A4741" t="str">
            <v>XZ-2115Pi37</v>
          </cell>
          <cell r="B4741" t="str">
            <v>XZ-2115</v>
          </cell>
        </row>
        <row r="4742">
          <cell r="A4742" t="str">
            <v>XZ-2115Pi39</v>
          </cell>
          <cell r="B4742" t="str">
            <v>XZ-2115</v>
          </cell>
        </row>
        <row r="4743">
          <cell r="A4743" t="str">
            <v>XZ-2116BR42</v>
          </cell>
          <cell r="B4743" t="str">
            <v>XZ-2116</v>
          </cell>
        </row>
        <row r="4744">
          <cell r="A4744" t="str">
            <v>XZ-2116BR44</v>
          </cell>
          <cell r="B4744" t="str">
            <v>XZ-2116</v>
          </cell>
        </row>
        <row r="4745">
          <cell r="A4745" t="str">
            <v>XZ-2116G042</v>
          </cell>
          <cell r="B4745" t="str">
            <v>XZ-2116</v>
          </cell>
        </row>
        <row r="4746">
          <cell r="A4746" t="str">
            <v>XZ-2116G044</v>
          </cell>
          <cell r="B4746" t="str">
            <v>XZ-2116</v>
          </cell>
        </row>
        <row r="4747">
          <cell r="A4747" t="str">
            <v>XZ-2116Pi38</v>
          </cell>
          <cell r="B4747" t="str">
            <v>XZ-2116</v>
          </cell>
        </row>
        <row r="4748">
          <cell r="A4748" t="str">
            <v>XZ-2116Pi40</v>
          </cell>
          <cell r="B4748" t="str">
            <v>XZ-2116</v>
          </cell>
        </row>
        <row r="4749">
          <cell r="A4749" t="str">
            <v>XZ-2116R038</v>
          </cell>
          <cell r="B4749" t="str">
            <v>XZ-2116</v>
          </cell>
        </row>
        <row r="4750">
          <cell r="A4750" t="str">
            <v>XZ-2116R040</v>
          </cell>
          <cell r="B4750" t="str">
            <v>XZ-2116</v>
          </cell>
        </row>
        <row r="4751">
          <cell r="A4751" t="str">
            <v>XZ-2116Y038</v>
          </cell>
          <cell r="B4751" t="str">
            <v>XZ-2116</v>
          </cell>
        </row>
        <row r="4752">
          <cell r="A4752" t="str">
            <v>XZ-2116Y040</v>
          </cell>
          <cell r="B4752" t="str">
            <v>XZ-2116</v>
          </cell>
        </row>
        <row r="4753">
          <cell r="A4753" t="str">
            <v>XZ-7178</v>
          </cell>
          <cell r="B4753" t="str">
            <v>XZ-7178</v>
          </cell>
        </row>
        <row r="4754">
          <cell r="A4754" t="str">
            <v>XZ-7178-CG0-36-37</v>
          </cell>
          <cell r="B4754" t="str">
            <v>XZ-7178</v>
          </cell>
        </row>
        <row r="4755">
          <cell r="A4755" t="str">
            <v>XZ-7178-CG0-36-37-1</v>
          </cell>
          <cell r="B4755" t="str">
            <v>XZ-7178</v>
          </cell>
        </row>
        <row r="4756">
          <cell r="A4756" t="str">
            <v>XZ-7178-CG0-38-39</v>
          </cell>
          <cell r="B4756" t="str">
            <v>XZ-7178</v>
          </cell>
        </row>
        <row r="4757">
          <cell r="A4757" t="str">
            <v>XZ-7178-CG0-38-39-1</v>
          </cell>
          <cell r="B4757" t="str">
            <v>XZ-7178</v>
          </cell>
        </row>
        <row r="4758">
          <cell r="A4758" t="str">
            <v>XZ-7178-CG0-40-41</v>
          </cell>
          <cell r="B4758" t="str">
            <v>XZ-7178</v>
          </cell>
        </row>
        <row r="4759">
          <cell r="A4759" t="str">
            <v>XZ-7178-CG0-40-41-1</v>
          </cell>
          <cell r="B4759" t="str">
            <v>XZ-7178</v>
          </cell>
        </row>
        <row r="4760">
          <cell r="A4760" t="str">
            <v>XZ-7178-CP0-36-37</v>
          </cell>
          <cell r="B4760" t="str">
            <v>XZ-7178</v>
          </cell>
        </row>
        <row r="4761">
          <cell r="A4761" t="str">
            <v>XZ-7178-CP0-36-37-1</v>
          </cell>
          <cell r="B4761" t="str">
            <v>XZ-7178</v>
          </cell>
        </row>
        <row r="4762">
          <cell r="A4762" t="str">
            <v>XZ-7178-CP0-38-39</v>
          </cell>
          <cell r="B4762" t="str">
            <v>XZ-7178</v>
          </cell>
        </row>
        <row r="4763">
          <cell r="A4763" t="str">
            <v>XZ-7178-CP0-38-39-1</v>
          </cell>
          <cell r="B4763" t="str">
            <v>XZ-7178</v>
          </cell>
        </row>
        <row r="4764">
          <cell r="A4764" t="str">
            <v>XZ-7178-CP0-40-41</v>
          </cell>
          <cell r="B4764" t="str">
            <v>XZ-7178</v>
          </cell>
        </row>
        <row r="4765">
          <cell r="A4765" t="str">
            <v>XZ-7178-CP0-40-41-1</v>
          </cell>
          <cell r="B4765" t="str">
            <v>XZ-7178</v>
          </cell>
        </row>
        <row r="4766">
          <cell r="A4766" t="str">
            <v>XZ-7178-CY0-36-37</v>
          </cell>
          <cell r="B4766" t="str">
            <v>XZ-7178</v>
          </cell>
        </row>
        <row r="4767">
          <cell r="A4767" t="str">
            <v>XZ-7178-CY0-36-37-1</v>
          </cell>
          <cell r="B4767" t="str">
            <v>XZ-7178</v>
          </cell>
        </row>
        <row r="4768">
          <cell r="A4768" t="str">
            <v>XZ-7178-CY0-38-39</v>
          </cell>
          <cell r="B4768" t="str">
            <v>XZ-7178</v>
          </cell>
        </row>
        <row r="4769">
          <cell r="A4769" t="str">
            <v>XZ-7178-CY0-38-39-1</v>
          </cell>
          <cell r="B4769" t="str">
            <v>XZ-7178</v>
          </cell>
        </row>
        <row r="4770">
          <cell r="A4770" t="str">
            <v>XZ-7178-CY0-40-41</v>
          </cell>
          <cell r="B4770" t="str">
            <v>XZ-7178</v>
          </cell>
        </row>
        <row r="4771">
          <cell r="A4771" t="str">
            <v>XZ-7178-CY0-40-41-1</v>
          </cell>
          <cell r="B4771" t="str">
            <v>XZ-7178</v>
          </cell>
        </row>
        <row r="4772">
          <cell r="A4772" t="str">
            <v>XZ-CL01</v>
          </cell>
          <cell r="B4772" t="str">
            <v>XZ-CL01</v>
          </cell>
        </row>
        <row r="4773">
          <cell r="A4773" t="str">
            <v>XZ-CL01-E0-36/37</v>
          </cell>
          <cell r="B4773" t="str">
            <v>XZ-CL01</v>
          </cell>
        </row>
        <row r="4774">
          <cell r="A4774" t="str">
            <v>XZ-CL01-E0-38/39</v>
          </cell>
          <cell r="B4774" t="str">
            <v>XZ-CL01</v>
          </cell>
        </row>
        <row r="4775">
          <cell r="A4775" t="str">
            <v>XZ-CL01-E0-40/41</v>
          </cell>
          <cell r="B4775" t="str">
            <v>XZ-CL01</v>
          </cell>
        </row>
        <row r="4776">
          <cell r="A4776" t="str">
            <v>XZ-CL01-N0-36/37</v>
          </cell>
          <cell r="B4776" t="str">
            <v>XZ-CL01</v>
          </cell>
        </row>
        <row r="4777">
          <cell r="A4777" t="str">
            <v>XZ-CL01-N0-38/39</v>
          </cell>
          <cell r="B4777" t="str">
            <v>XZ-CL01</v>
          </cell>
        </row>
        <row r="4778">
          <cell r="A4778" t="str">
            <v>XZ-CL01-N0-40/41</v>
          </cell>
          <cell r="B4778" t="str">
            <v>XZ-CL01</v>
          </cell>
        </row>
        <row r="4779">
          <cell r="A4779" t="str">
            <v>XZ-CL01-R6-36/37</v>
          </cell>
          <cell r="B4779" t="str">
            <v>XZ-CL01</v>
          </cell>
        </row>
        <row r="4780">
          <cell r="A4780" t="str">
            <v>XZ-CL01-R6-38/39</v>
          </cell>
          <cell r="B4780" t="str">
            <v>XZ-CL01</v>
          </cell>
        </row>
        <row r="4781">
          <cell r="A4781" t="str">
            <v>XZ-CL01-R6-40/41</v>
          </cell>
          <cell r="B4781" t="str">
            <v>XZ-CL01</v>
          </cell>
        </row>
        <row r="4782">
          <cell r="A4782" t="str">
            <v>XZ-CL02</v>
          </cell>
          <cell r="B4782" t="str">
            <v>XZ-CL02</v>
          </cell>
        </row>
        <row r="4783">
          <cell r="A4783" t="str">
            <v>XZ-CL02-E0-41/42</v>
          </cell>
          <cell r="B4783" t="str">
            <v>XZ-CL02</v>
          </cell>
        </row>
        <row r="4784">
          <cell r="A4784" t="str">
            <v>XZ-CL02-E0-43/44</v>
          </cell>
          <cell r="B4784" t="str">
            <v>XZ-CL02</v>
          </cell>
        </row>
        <row r="4785">
          <cell r="A4785" t="str">
            <v>XZ-CL02-N0-41/42</v>
          </cell>
          <cell r="B4785" t="str">
            <v>XZ-CL02</v>
          </cell>
        </row>
        <row r="4786">
          <cell r="A4786" t="str">
            <v>XZ-CL02-N0-43/44</v>
          </cell>
          <cell r="B4786" t="str">
            <v>XZ-CL02</v>
          </cell>
        </row>
        <row r="4787">
          <cell r="A4787" t="str">
            <v>XZ-CL02-R2-35/36</v>
          </cell>
          <cell r="B4787" t="str">
            <v>XZ-CL02</v>
          </cell>
        </row>
        <row r="4788">
          <cell r="A4788" t="str">
            <v>XZ-CL02-R2-37/38</v>
          </cell>
          <cell r="B4788" t="str">
            <v>XZ-CL02</v>
          </cell>
        </row>
        <row r="4789">
          <cell r="A4789" t="str">
            <v>XZ-CL02-R2-39/40</v>
          </cell>
          <cell r="B4789" t="str">
            <v>XZ-CL02</v>
          </cell>
        </row>
        <row r="4790">
          <cell r="A4790" t="str">
            <v>XZ-CL02-R6-35/36</v>
          </cell>
          <cell r="B4790" t="str">
            <v>XZ-CL02</v>
          </cell>
        </row>
        <row r="4791">
          <cell r="A4791" t="str">
            <v>XZ-CL02-R6-37/38</v>
          </cell>
          <cell r="B4791" t="str">
            <v>XZ-CL02</v>
          </cell>
        </row>
        <row r="4792">
          <cell r="A4792" t="str">
            <v>XZ-CL02-R6-39/40</v>
          </cell>
          <cell r="B4792" t="str">
            <v>XZ-CL02</v>
          </cell>
        </row>
        <row r="4793">
          <cell r="A4793" t="str">
            <v>XZ-CL05</v>
          </cell>
          <cell r="B4793" t="str">
            <v>XZ-CL05</v>
          </cell>
        </row>
        <row r="4794">
          <cell r="A4794" t="str">
            <v>XZ-CL05-36/37</v>
          </cell>
          <cell r="B4794" t="str">
            <v>XZ-CL05</v>
          </cell>
        </row>
        <row r="4795">
          <cell r="A4795" t="str">
            <v>XZ-CL05-38/39</v>
          </cell>
          <cell r="B4795" t="str">
            <v>XZ-CL05</v>
          </cell>
        </row>
        <row r="4796">
          <cell r="A4796" t="str">
            <v>XZ-CL05-40/41</v>
          </cell>
          <cell r="B4796" t="str">
            <v>XZ-CL05</v>
          </cell>
        </row>
        <row r="4797">
          <cell r="A4797" t="str">
            <v>XZ-CL05-BE-3637</v>
          </cell>
          <cell r="B4797" t="str">
            <v>XZ-CL1055</v>
          </cell>
        </row>
        <row r="4798">
          <cell r="A4798" t="str">
            <v>XZ-CL05-BE-3839</v>
          </cell>
          <cell r="B4798" t="str">
            <v>XZ-CL1055</v>
          </cell>
        </row>
        <row r="4799">
          <cell r="A4799" t="str">
            <v>XZ-CL05-BE-4041</v>
          </cell>
          <cell r="B4799" t="str">
            <v>XZ-CL1055</v>
          </cell>
        </row>
        <row r="4800">
          <cell r="A4800" t="str">
            <v>XZ-CL1055E0</v>
          </cell>
          <cell r="B4800" t="str">
            <v>XZ-CL1055</v>
          </cell>
        </row>
        <row r="4801">
          <cell r="A4801" t="str">
            <v>XZ-CL1055E2</v>
          </cell>
          <cell r="B4801" t="str">
            <v>XZ-CL1055</v>
          </cell>
        </row>
        <row r="4802">
          <cell r="A4802" t="str">
            <v>XZ-CL1055R6</v>
          </cell>
          <cell r="B4802" t="str">
            <v>XZ-CL1055</v>
          </cell>
        </row>
        <row r="4803">
          <cell r="A4803" t="str">
            <v>XZ-CL1055W0</v>
          </cell>
          <cell r="B4803" t="str">
            <v>XZ-CL1055</v>
          </cell>
        </row>
        <row r="4804">
          <cell r="A4804" t="str">
            <v>XZ-CL1537-CO-35/36</v>
          </cell>
          <cell r="B4804" t="str">
            <v>XZ-CL1537</v>
          </cell>
        </row>
        <row r="4805">
          <cell r="A4805" t="str">
            <v>XZ-CL1537-CO-37/38</v>
          </cell>
          <cell r="B4805" t="str">
            <v>XZ-CL1537</v>
          </cell>
        </row>
        <row r="4806">
          <cell r="A4806" t="str">
            <v>XZ-CL1537-CO-39/40</v>
          </cell>
          <cell r="B4806" t="str">
            <v>XZ-CL1537</v>
          </cell>
        </row>
        <row r="4807">
          <cell r="A4807" t="str">
            <v>XZ-CL1537-E0-41/42</v>
          </cell>
          <cell r="B4807" t="str">
            <v>XZ-CL1537</v>
          </cell>
        </row>
        <row r="4808">
          <cell r="A4808" t="str">
            <v>XZ-CL1537-E0-43/44</v>
          </cell>
          <cell r="B4808" t="str">
            <v>XZ-CL1537</v>
          </cell>
        </row>
        <row r="4809">
          <cell r="A4809" t="str">
            <v>XZ-CL1537-E0-45/46</v>
          </cell>
          <cell r="B4809" t="str">
            <v>XZ-CL1537</v>
          </cell>
        </row>
        <row r="4810">
          <cell r="A4810" t="str">
            <v>XZ-CL1537-KH-35/36</v>
          </cell>
          <cell r="B4810" t="str">
            <v>XZ-CL1537</v>
          </cell>
        </row>
        <row r="4811">
          <cell r="A4811" t="str">
            <v>XZ-CL1537-KH-37/38</v>
          </cell>
          <cell r="B4811" t="str">
            <v>XZ-CL1537</v>
          </cell>
        </row>
        <row r="4812">
          <cell r="A4812" t="str">
            <v>XZ-CL1537-KH-39/40</v>
          </cell>
          <cell r="B4812" t="str">
            <v>XZ-CL1537</v>
          </cell>
        </row>
        <row r="4813">
          <cell r="A4813" t="str">
            <v>XZ-CL1537-N5-41/42</v>
          </cell>
          <cell r="B4813" t="str">
            <v>XZ-CL1537</v>
          </cell>
        </row>
        <row r="4814">
          <cell r="A4814" t="str">
            <v>XZ-CL1537-N5-43/44</v>
          </cell>
          <cell r="B4814" t="str">
            <v>XZ-CL1537</v>
          </cell>
        </row>
        <row r="4815">
          <cell r="A4815" t="str">
            <v>XZ-CL1537-N5-45/46</v>
          </cell>
          <cell r="B4815" t="str">
            <v>XZ-CL1537</v>
          </cell>
        </row>
        <row r="4816">
          <cell r="A4816" t="str">
            <v>XZ-CL1537-PI-35/36</v>
          </cell>
          <cell r="B4816" t="str">
            <v>XZ-CL1537</v>
          </cell>
        </row>
        <row r="4817">
          <cell r="A4817" t="str">
            <v>XZ-CL1537-PI-37/38</v>
          </cell>
          <cell r="B4817" t="str">
            <v>XZ-CL1537</v>
          </cell>
        </row>
        <row r="4818">
          <cell r="A4818" t="str">
            <v>XZ-CL1537-PI-39/40</v>
          </cell>
          <cell r="B4818" t="str">
            <v>XZ-CL1537</v>
          </cell>
        </row>
        <row r="4819">
          <cell r="A4819" t="str">
            <v>XZ-CL16011</v>
          </cell>
          <cell r="B4819" t="str">
            <v>XZ-CL16011</v>
          </cell>
        </row>
        <row r="4820">
          <cell r="A4820" t="str">
            <v>XZ-CL16011-E0-42/43</v>
          </cell>
          <cell r="B4820" t="str">
            <v>XZ-CL16011</v>
          </cell>
        </row>
        <row r="4821">
          <cell r="A4821" t="str">
            <v>XZ-CL16011-E1-42/43</v>
          </cell>
          <cell r="B4821" t="str">
            <v>XZ-CL16011</v>
          </cell>
        </row>
        <row r="4822">
          <cell r="A4822" t="str">
            <v>XZ-CL16011-E2-40/41</v>
          </cell>
          <cell r="B4822" t="str">
            <v>XZ-CL16011</v>
          </cell>
        </row>
        <row r="4823">
          <cell r="A4823" t="str">
            <v>XZ-CL16011-N0-36/37</v>
          </cell>
          <cell r="B4823" t="str">
            <v>XZ-CL16011</v>
          </cell>
        </row>
        <row r="4824">
          <cell r="A4824" t="str">
            <v>XZ-CL16011-N0-38/39</v>
          </cell>
          <cell r="B4824" t="str">
            <v>XZ-CL16011</v>
          </cell>
        </row>
        <row r="4825">
          <cell r="A4825" t="str">
            <v>XZ-CL16011-N0-40/41</v>
          </cell>
          <cell r="B4825" t="str">
            <v>XZ-CL16011</v>
          </cell>
        </row>
        <row r="4826">
          <cell r="A4826" t="str">
            <v>XZ-CL16011-N0-42/43</v>
          </cell>
          <cell r="B4826" t="str">
            <v>XZ-CL16011</v>
          </cell>
        </row>
        <row r="4827">
          <cell r="A4827" t="str">
            <v>XZ-CL16011-N2-40/41</v>
          </cell>
          <cell r="B4827" t="str">
            <v>XZ-CL16011</v>
          </cell>
        </row>
        <row r="4828">
          <cell r="A4828" t="str">
            <v>XZ-CL16011-R0-36/37</v>
          </cell>
          <cell r="B4828" t="str">
            <v>XZ-CL16011</v>
          </cell>
        </row>
        <row r="4829">
          <cell r="A4829" t="str">
            <v>XZ-CL16011-R0-38/39</v>
          </cell>
          <cell r="B4829" t="str">
            <v>XZ-CL16011</v>
          </cell>
        </row>
        <row r="4830">
          <cell r="A4830" t="str">
            <v>XZ-CL16011-R0-40/41</v>
          </cell>
          <cell r="B4830" t="str">
            <v>XZ-CL16011</v>
          </cell>
        </row>
        <row r="4831">
          <cell r="A4831" t="str">
            <v>XZ-CL16011-R2-40/41</v>
          </cell>
          <cell r="B4831" t="str">
            <v>XZ-CL16011</v>
          </cell>
        </row>
        <row r="4832">
          <cell r="A4832" t="str">
            <v>XZ-CL16018</v>
          </cell>
          <cell r="B4832" t="str">
            <v>XZ-CL16018</v>
          </cell>
        </row>
        <row r="4833">
          <cell r="A4833" t="str">
            <v>XZ-CL16018-BC-36/37</v>
          </cell>
          <cell r="B4833" t="str">
            <v>XZ-CL16018</v>
          </cell>
        </row>
        <row r="4834">
          <cell r="A4834" t="str">
            <v>XZ-CL16018-BP-38/39</v>
          </cell>
          <cell r="B4834" t="str">
            <v>XZ-CL16018</v>
          </cell>
        </row>
        <row r="4835">
          <cell r="A4835" t="str">
            <v>XZ-CL16018-BP-40/41</v>
          </cell>
          <cell r="B4835" t="str">
            <v>XZ-CL16018</v>
          </cell>
        </row>
        <row r="4836">
          <cell r="A4836" t="str">
            <v>XZ-CL16018-BP-42/43</v>
          </cell>
          <cell r="B4836" t="str">
            <v>XZ-CL16018</v>
          </cell>
        </row>
        <row r="4837">
          <cell r="A4837" t="str">
            <v>XZ-CL16018-GC-36/37</v>
          </cell>
          <cell r="B4837" t="str">
            <v>XZ-CL16018</v>
          </cell>
        </row>
        <row r="4838">
          <cell r="A4838" t="str">
            <v>XZ-CL16018-GP-36-37</v>
          </cell>
          <cell r="B4838" t="str">
            <v>XZ-CL16018</v>
          </cell>
        </row>
        <row r="4839">
          <cell r="A4839" t="str">
            <v>XZ-CL16018-GP-38/39</v>
          </cell>
          <cell r="B4839" t="str">
            <v>XZ-CL16018</v>
          </cell>
        </row>
        <row r="4840">
          <cell r="A4840" t="str">
            <v>XZ-CL16018-GP-40/41</v>
          </cell>
          <cell r="B4840" t="str">
            <v>XZ-CL16018</v>
          </cell>
        </row>
        <row r="4841">
          <cell r="A4841" t="str">
            <v>XZ-CL16018-GP-42/43</v>
          </cell>
          <cell r="B4841" t="str">
            <v>XZ-CL16018</v>
          </cell>
        </row>
        <row r="4842">
          <cell r="A4842" t="str">
            <v>XZ-CL16018-PC-36/37</v>
          </cell>
          <cell r="B4842" t="str">
            <v>XZ-CL16018</v>
          </cell>
        </row>
        <row r="4843">
          <cell r="A4843" t="str">
            <v>XZ-CL16018-PC-38/39</v>
          </cell>
          <cell r="B4843" t="str">
            <v>XZ-CL16018</v>
          </cell>
        </row>
        <row r="4844">
          <cell r="A4844" t="str">
            <v>XZ-CL16018-PC-40/41</v>
          </cell>
          <cell r="B4844" t="str">
            <v>XZ-CL16018</v>
          </cell>
        </row>
        <row r="4845">
          <cell r="A4845" t="str">
            <v>XZ-CL16018-PP-36-37</v>
          </cell>
          <cell r="B4845" t="str">
            <v>XZ-CL16018</v>
          </cell>
        </row>
        <row r="4846">
          <cell r="A4846" t="str">
            <v>XZ-CL16018-PP-38/39</v>
          </cell>
          <cell r="B4846" t="str">
            <v>XZ-CL16018</v>
          </cell>
        </row>
        <row r="4847">
          <cell r="A4847" t="str">
            <v>XZ-CL16018-PP-40/41</v>
          </cell>
          <cell r="B4847" t="str">
            <v>XZ-CL16018</v>
          </cell>
        </row>
        <row r="4848">
          <cell r="A4848" t="str">
            <v>XZ-CL16022</v>
          </cell>
          <cell r="B4848" t="str">
            <v>XZ-CL16022</v>
          </cell>
        </row>
        <row r="4849">
          <cell r="A4849" t="str">
            <v>XZ-CL16022-E0-36/37</v>
          </cell>
          <cell r="B4849" t="str">
            <v>XZ-CL16022</v>
          </cell>
        </row>
        <row r="4850">
          <cell r="A4850" t="str">
            <v>XZ-CL16022-E0-38/39</v>
          </cell>
          <cell r="B4850" t="str">
            <v>XZ-CL16022</v>
          </cell>
        </row>
        <row r="4851">
          <cell r="A4851" t="str">
            <v>XZ-CL16022-E0-40/41</v>
          </cell>
          <cell r="B4851" t="str">
            <v>XZ-CL16022</v>
          </cell>
        </row>
        <row r="4852">
          <cell r="A4852" t="str">
            <v>XZ-CL16022-E0-42/43</v>
          </cell>
          <cell r="B4852" t="str">
            <v>XZ-CL16022</v>
          </cell>
        </row>
        <row r="4853">
          <cell r="A4853" t="str">
            <v>XZ-CL16022-K0-36/37</v>
          </cell>
          <cell r="B4853" t="str">
            <v>XZ-CL16022</v>
          </cell>
        </row>
        <row r="4854">
          <cell r="A4854" t="str">
            <v>XZ-CL16022-K0-38/39</v>
          </cell>
          <cell r="B4854" t="str">
            <v>XZ-CL16022</v>
          </cell>
        </row>
        <row r="4855">
          <cell r="A4855" t="str">
            <v>XZ-CL16022-K0-40/41</v>
          </cell>
          <cell r="B4855" t="str">
            <v>XZ-CL16022</v>
          </cell>
        </row>
        <row r="4856">
          <cell r="A4856" t="str">
            <v>XZ-CL16022-K0-42/43</v>
          </cell>
          <cell r="B4856" t="str">
            <v>XZ-CL16022</v>
          </cell>
        </row>
        <row r="4857">
          <cell r="A4857" t="str">
            <v>XZ-CL16022-R6-36/37</v>
          </cell>
          <cell r="B4857" t="str">
            <v>XZ-CL16022</v>
          </cell>
        </row>
        <row r="4858">
          <cell r="A4858" t="str">
            <v>XZ-CL16022-R6-38/39</v>
          </cell>
          <cell r="B4858" t="str">
            <v>XZ-CL16022</v>
          </cell>
        </row>
        <row r="4859">
          <cell r="A4859" t="str">
            <v>XZ-CL16022-R6-40/41</v>
          </cell>
          <cell r="B4859" t="str">
            <v>XZ-CL16022</v>
          </cell>
        </row>
        <row r="4860">
          <cell r="A4860" t="str">
            <v>XZ-CL16022-W1-36/37</v>
          </cell>
          <cell r="B4860" t="str">
            <v>XZ-CL16022</v>
          </cell>
        </row>
        <row r="4861">
          <cell r="A4861" t="str">
            <v>XZ-CL16022-W1-38/39</v>
          </cell>
          <cell r="B4861" t="str">
            <v>XZ-CL16022</v>
          </cell>
        </row>
        <row r="4862">
          <cell r="A4862" t="str">
            <v>XZ-CL16022-W1-40/41</v>
          </cell>
          <cell r="B4862" t="str">
            <v>XZ-CL16022</v>
          </cell>
        </row>
        <row r="4863">
          <cell r="A4863" t="str">
            <v>XZ-CL1721DB-ZL-4445</v>
          </cell>
          <cell r="B4863" t="str">
            <v>XZ-CL1721</v>
          </cell>
        </row>
        <row r="4864">
          <cell r="A4864" t="str">
            <v>XZ-CLA1</v>
          </cell>
          <cell r="B4864" t="str">
            <v>XZ-CLA1</v>
          </cell>
        </row>
        <row r="4865">
          <cell r="A4865" t="str">
            <v>XZ-CLA1133DD</v>
          </cell>
          <cell r="B4865" t="str">
            <v>XZ-CLA1133</v>
          </cell>
        </row>
        <row r="4866">
          <cell r="A4866" t="str">
            <v>XZ-CLA1133R6</v>
          </cell>
          <cell r="B4866" t="str">
            <v>XZ-CLA1133</v>
          </cell>
        </row>
        <row r="4867">
          <cell r="A4867" t="str">
            <v>XZ-CLA1133W0</v>
          </cell>
          <cell r="B4867" t="str">
            <v>XZ-CLA1133</v>
          </cell>
        </row>
        <row r="4868">
          <cell r="A4868" t="str">
            <v>XZ-CLA177</v>
          </cell>
          <cell r="B4868" t="str">
            <v>XZ-CLA177</v>
          </cell>
        </row>
        <row r="4869">
          <cell r="A4869" t="str">
            <v>XZ-CLA177-DS-37/38</v>
          </cell>
          <cell r="B4869" t="str">
            <v>XZ-CLA177</v>
          </cell>
        </row>
        <row r="4870">
          <cell r="A4870" t="str">
            <v>XZ-CLA177-DS-39/40</v>
          </cell>
          <cell r="B4870" t="str">
            <v>XZ-CLA177</v>
          </cell>
        </row>
        <row r="4871">
          <cell r="A4871" t="str">
            <v>XZ-CLA177-E2-37/38</v>
          </cell>
          <cell r="B4871" t="str">
            <v>XZ-CLA177</v>
          </cell>
        </row>
        <row r="4872">
          <cell r="A4872" t="str">
            <v>XZ-CLA177-K0-41/42</v>
          </cell>
          <cell r="B4872" t="str">
            <v>XZ-CLA177</v>
          </cell>
        </row>
        <row r="4873">
          <cell r="A4873" t="str">
            <v>XZ-CLA177-K0-43/44</v>
          </cell>
          <cell r="B4873" t="str">
            <v>XZ-CLA177</v>
          </cell>
        </row>
        <row r="4874">
          <cell r="A4874" t="str">
            <v>XZ-CLA177-R6-37/38</v>
          </cell>
          <cell r="B4874" t="str">
            <v>XZ-CLA177</v>
          </cell>
        </row>
        <row r="4875">
          <cell r="A4875" t="str">
            <v>XZ-CLA177-R6-39/40</v>
          </cell>
          <cell r="B4875" t="str">
            <v>XZ-CLA177</v>
          </cell>
        </row>
        <row r="4876">
          <cell r="A4876" t="str">
            <v>XZ-CLA177-ZL-41/42</v>
          </cell>
          <cell r="B4876" t="str">
            <v>XZ-CLA177</v>
          </cell>
        </row>
        <row r="4877">
          <cell r="A4877" t="str">
            <v>XZ-CLA177-ZL-43/44</v>
          </cell>
          <cell r="B4877" t="str">
            <v>XZ-CLA177</v>
          </cell>
        </row>
        <row r="4878">
          <cell r="A4878" t="str">
            <v>XZ-CLA1-E0-35</v>
          </cell>
          <cell r="B4878" t="str">
            <v>XZ-CLA1</v>
          </cell>
        </row>
        <row r="4879">
          <cell r="A4879" t="str">
            <v>XZ-CLA1-E0-37</v>
          </cell>
          <cell r="B4879" t="str">
            <v>XZ-CLA1</v>
          </cell>
        </row>
        <row r="4880">
          <cell r="A4880" t="str">
            <v>XZ-CLA1-E0-38</v>
          </cell>
          <cell r="B4880" t="str">
            <v>XZ-CLA1</v>
          </cell>
        </row>
        <row r="4881">
          <cell r="A4881" t="str">
            <v>XZ-CLA1-E0-39</v>
          </cell>
          <cell r="B4881" t="str">
            <v>XZ-CLA1</v>
          </cell>
        </row>
        <row r="4882">
          <cell r="A4882" t="str">
            <v>XZ-CLA1-E0-40</v>
          </cell>
          <cell r="B4882" t="str">
            <v>XZ-CLA1</v>
          </cell>
        </row>
        <row r="4883">
          <cell r="A4883" t="str">
            <v>XZ-CLA1-K0-35</v>
          </cell>
          <cell r="B4883" t="str">
            <v>XZ-CLA1</v>
          </cell>
        </row>
        <row r="4884">
          <cell r="A4884" t="str">
            <v>XZ-CLA1-K0-36</v>
          </cell>
          <cell r="B4884" t="str">
            <v>XZ-CLA1</v>
          </cell>
        </row>
        <row r="4885">
          <cell r="A4885" t="str">
            <v>XZ-CLA1-K0-37</v>
          </cell>
          <cell r="B4885" t="str">
            <v>XZ-CLA1</v>
          </cell>
        </row>
        <row r="4886">
          <cell r="A4886" t="str">
            <v>XZ-CLA1-K0-38</v>
          </cell>
          <cell r="B4886" t="str">
            <v>XZ-CLA1</v>
          </cell>
        </row>
        <row r="4887">
          <cell r="A4887" t="str">
            <v>XZ-CLA1-K0-39</v>
          </cell>
          <cell r="B4887" t="str">
            <v>XZ-CLA1</v>
          </cell>
        </row>
        <row r="4888">
          <cell r="A4888" t="str">
            <v>XZ-CLA1-K0-40</v>
          </cell>
          <cell r="B4888" t="str">
            <v>XZ-CLA1</v>
          </cell>
        </row>
        <row r="4889">
          <cell r="A4889" t="str">
            <v>XZ-CLBH004</v>
          </cell>
          <cell r="B4889" t="str">
            <v>XZ-CLBH004</v>
          </cell>
        </row>
        <row r="4890">
          <cell r="A4890" t="str">
            <v>XZ-CLBH004-B0-L</v>
          </cell>
          <cell r="B4890" t="str">
            <v>XZ-CLBH004</v>
          </cell>
        </row>
        <row r="4891">
          <cell r="A4891" t="str">
            <v>XZ-CLBH004-B0-M</v>
          </cell>
          <cell r="B4891" t="str">
            <v>XZ-CLBH004</v>
          </cell>
        </row>
        <row r="4892">
          <cell r="A4892" t="str">
            <v>XZ-CLBH004-B0-S</v>
          </cell>
          <cell r="B4892" t="str">
            <v>XZ-CLBH004</v>
          </cell>
        </row>
        <row r="4893">
          <cell r="A4893" t="str">
            <v>XZ-CLBH004-R6-L</v>
          </cell>
          <cell r="B4893" t="str">
            <v>XZ-CLBH004</v>
          </cell>
        </row>
        <row r="4894">
          <cell r="A4894" t="str">
            <v>XZ-CLBH004-R6-M</v>
          </cell>
          <cell r="B4894" t="str">
            <v>XZ-CLBH004</v>
          </cell>
        </row>
        <row r="4895">
          <cell r="A4895" t="str">
            <v>XZ-CLBH004-R6-S</v>
          </cell>
          <cell r="B4895" t="str">
            <v>XZ-CLBH004</v>
          </cell>
        </row>
        <row r="4896">
          <cell r="A4896" t="str">
            <v>XZ-HM029</v>
          </cell>
          <cell r="B4896" t="str">
            <v>XZ-HM029</v>
          </cell>
        </row>
        <row r="4897">
          <cell r="A4897" t="str">
            <v>XZ-HM0299-GR-3637</v>
          </cell>
          <cell r="B4897" t="str">
            <v>XZ-HM0299</v>
          </cell>
        </row>
        <row r="4898">
          <cell r="A4898" t="str">
            <v>XZ-HM0299-GR-3839</v>
          </cell>
          <cell r="B4898" t="str">
            <v>XZ-HM0299</v>
          </cell>
        </row>
        <row r="4899">
          <cell r="A4899" t="str">
            <v>XZ-HM0299-GR-4041</v>
          </cell>
          <cell r="B4899" t="str">
            <v>XZ-HM0299</v>
          </cell>
        </row>
        <row r="4900">
          <cell r="A4900" t="str">
            <v>XZ-HM0299-SH-4041</v>
          </cell>
          <cell r="B4900" t="str">
            <v>XZ-HM0299</v>
          </cell>
        </row>
        <row r="4901">
          <cell r="A4901" t="str">
            <v>XZ-HM0299-SH-4243</v>
          </cell>
          <cell r="B4901" t="str">
            <v>XZ-HM0299</v>
          </cell>
        </row>
        <row r="4902">
          <cell r="A4902" t="str">
            <v>XZ-HM0299-SH-4445</v>
          </cell>
          <cell r="B4902" t="str">
            <v>XZ-HM0299</v>
          </cell>
        </row>
        <row r="4903">
          <cell r="A4903" t="str">
            <v>XZ-HM029-K0-41-42</v>
          </cell>
          <cell r="B4903" t="str">
            <v>XZ-HM029</v>
          </cell>
        </row>
        <row r="4904">
          <cell r="A4904" t="str">
            <v>XZ-HM029-K0-43-45</v>
          </cell>
          <cell r="B4904" t="str">
            <v>XZ-HM029</v>
          </cell>
        </row>
        <row r="4905">
          <cell r="A4905" t="str">
            <v>XZ-HM029-W0-35-37</v>
          </cell>
          <cell r="B4905" t="str">
            <v>XZ-HM029</v>
          </cell>
        </row>
        <row r="4906">
          <cell r="A4906" t="str">
            <v>XZ-HM029-W0-38-40</v>
          </cell>
          <cell r="B4906" t="str">
            <v>XZ-HM029</v>
          </cell>
        </row>
        <row r="4907">
          <cell r="A4907" t="str">
            <v>XZ-HM1200-BR-L</v>
          </cell>
          <cell r="B4907" t="str">
            <v>XZ-HM1200</v>
          </cell>
        </row>
        <row r="4908">
          <cell r="A4908" t="str">
            <v>XZ-HM1200-BR-M</v>
          </cell>
          <cell r="B4908" t="str">
            <v>XZ-HM1200</v>
          </cell>
        </row>
        <row r="4909">
          <cell r="A4909" t="str">
            <v>XZ-HM1200-BR-S</v>
          </cell>
          <cell r="B4909" t="str">
            <v>XZ-HM1200</v>
          </cell>
        </row>
        <row r="4910">
          <cell r="A4910" t="str">
            <v>XZ-HM1613</v>
          </cell>
          <cell r="B4910" t="str">
            <v>XZ-HM1613</v>
          </cell>
        </row>
        <row r="4911">
          <cell r="A4911" t="str">
            <v>XZ-HM1613-BR-L</v>
          </cell>
          <cell r="B4911" t="str">
            <v>XZ-HM1613</v>
          </cell>
        </row>
        <row r="4912">
          <cell r="A4912" t="str">
            <v>XZ-HM1613-BR-XL</v>
          </cell>
          <cell r="B4912" t="str">
            <v>XZ-HM1613</v>
          </cell>
        </row>
        <row r="4913">
          <cell r="A4913" t="str">
            <v>XZ-HM1613-GR-XL</v>
          </cell>
          <cell r="B4913" t="str">
            <v>XZ-HM1613</v>
          </cell>
        </row>
        <row r="4914">
          <cell r="A4914" t="str">
            <v>XZ-HM1613-W0-M</v>
          </cell>
          <cell r="B4914" t="str">
            <v>XZ-HM1613</v>
          </cell>
        </row>
        <row r="4915">
          <cell r="A4915" t="str">
            <v>XZ-HM1613-ZL-L</v>
          </cell>
          <cell r="B4915" t="str">
            <v>XZ-HM1613</v>
          </cell>
        </row>
        <row r="4916">
          <cell r="A4916" t="str">
            <v>XZ-HM1613-ZL-XL</v>
          </cell>
          <cell r="B4916" t="str">
            <v>XZ-HM1613</v>
          </cell>
        </row>
        <row r="4917">
          <cell r="A4917" t="str">
            <v>XZ-HM1657-DS-3536</v>
          </cell>
          <cell r="B4917" t="str">
            <v>XZ-HM1657</v>
          </cell>
        </row>
        <row r="4918">
          <cell r="A4918" t="str">
            <v>XZ-HM1657-DS-3738</v>
          </cell>
          <cell r="B4918" t="str">
            <v>XZ-HM1657</v>
          </cell>
        </row>
        <row r="4919">
          <cell r="A4919" t="str">
            <v>XZ-HM1657-DS-3940</v>
          </cell>
          <cell r="B4919" t="str">
            <v>XZ-HM1657</v>
          </cell>
        </row>
        <row r="4920">
          <cell r="A4920" t="str">
            <v>XZ-HM1657-E0-4142</v>
          </cell>
          <cell r="B4920" t="str">
            <v>XZ-HM1657</v>
          </cell>
        </row>
        <row r="4921">
          <cell r="A4921" t="str">
            <v>XZ-HM1657-E0-4344</v>
          </cell>
          <cell r="B4921" t="str">
            <v>XZ-HM1657</v>
          </cell>
        </row>
        <row r="4922">
          <cell r="A4922" t="str">
            <v>XZ-HM1657-N5-4142</v>
          </cell>
          <cell r="B4922" t="str">
            <v>XZ-HM1657</v>
          </cell>
        </row>
        <row r="4923">
          <cell r="A4923" t="str">
            <v>XZ-HM1657-N5-4344</v>
          </cell>
          <cell r="B4923" t="str">
            <v>XZ-HM1657</v>
          </cell>
        </row>
        <row r="4924">
          <cell r="A4924" t="str">
            <v>XZ-HM1657-PI-3536</v>
          </cell>
          <cell r="B4924" t="str">
            <v>XZ-HM1657</v>
          </cell>
        </row>
        <row r="4925">
          <cell r="A4925" t="str">
            <v>XZ-HM1657-PI-3738</v>
          </cell>
          <cell r="B4925" t="str">
            <v>XZ-HM1657</v>
          </cell>
        </row>
        <row r="4926">
          <cell r="A4926" t="str">
            <v>XZ-HM1657-PI-3940</v>
          </cell>
          <cell r="B4926" t="str">
            <v>XZ-HM1657</v>
          </cell>
        </row>
        <row r="4927">
          <cell r="A4927" t="str">
            <v>XZ-HM165-CO-L</v>
          </cell>
          <cell r="B4927" t="str">
            <v>XZ-HM165</v>
          </cell>
        </row>
        <row r="4928">
          <cell r="A4928" t="str">
            <v>XZ-HM168-CO-40/41</v>
          </cell>
          <cell r="B4928" t="str">
            <v>XZ-HM168</v>
          </cell>
        </row>
        <row r="4929">
          <cell r="A4929" t="str">
            <v>XZ-HM168-CO-40/41-GM</v>
          </cell>
          <cell r="B4929" t="str">
            <v>XZ-HM168</v>
          </cell>
        </row>
        <row r="4930">
          <cell r="A4930" t="str">
            <v>XZ-HM168-CO-42/43</v>
          </cell>
          <cell r="B4930" t="str">
            <v>XZ-HM168</v>
          </cell>
        </row>
        <row r="4931">
          <cell r="A4931" t="str">
            <v>XZ-HM168-P0-36/37-GM</v>
          </cell>
          <cell r="B4931" t="str">
            <v>XZ-HM168</v>
          </cell>
        </row>
        <row r="4932">
          <cell r="A4932" t="str">
            <v>XZ-HM168-P0-38/39-GM</v>
          </cell>
          <cell r="B4932" t="str">
            <v>XZ-HM168</v>
          </cell>
        </row>
        <row r="4933">
          <cell r="A4933" t="str">
            <v>XZ-HM168-R0-36/37-GM</v>
          </cell>
          <cell r="B4933" t="str">
            <v>XZ-HM168</v>
          </cell>
        </row>
        <row r="4934">
          <cell r="A4934" t="str">
            <v>XZ-HM219-GR-40-43</v>
          </cell>
          <cell r="B4934" t="str">
            <v>XZ-HM219</v>
          </cell>
        </row>
        <row r="4935">
          <cell r="A4935" t="str">
            <v>XZ-HM219-PI-35-39</v>
          </cell>
          <cell r="B4935" t="str">
            <v>XZ-HM219</v>
          </cell>
        </row>
        <row r="4936">
          <cell r="A4936" t="str">
            <v>XZ-HM3380-K0-3637</v>
          </cell>
          <cell r="B4936" t="str">
            <v>XZ-HM3380</v>
          </cell>
        </row>
        <row r="4937">
          <cell r="A4937" t="str">
            <v>XZ-HM3380-K0-3839</v>
          </cell>
          <cell r="B4937" t="str">
            <v>XZ-HM3380</v>
          </cell>
        </row>
        <row r="4938">
          <cell r="A4938" t="str">
            <v>XZ-HM3380-K0-4041</v>
          </cell>
          <cell r="B4938" t="str">
            <v>XZ-HM3380</v>
          </cell>
        </row>
        <row r="4939">
          <cell r="A4939" t="str">
            <v>XZ-HM3380-K0-4243</v>
          </cell>
          <cell r="B4939" t="str">
            <v>XZ-HM3380</v>
          </cell>
        </row>
        <row r="4940">
          <cell r="A4940" t="str">
            <v>XZ-HM3380-K0-4445</v>
          </cell>
          <cell r="B4940" t="str">
            <v>XZ-HM3380</v>
          </cell>
        </row>
        <row r="4941">
          <cell r="A4941" t="str">
            <v>XZ-HM3380-PI-4041</v>
          </cell>
          <cell r="B4941" t="str">
            <v>XZ-HM3380</v>
          </cell>
        </row>
        <row r="4942">
          <cell r="A4942" t="str">
            <v>XZ-HM3380-ZL-4041</v>
          </cell>
          <cell r="B4942" t="str">
            <v>XZ-HM3380</v>
          </cell>
        </row>
        <row r="4943">
          <cell r="A4943" t="str">
            <v>XZ-HM3380-ZL-4243</v>
          </cell>
          <cell r="B4943" t="str">
            <v>XZ-HM3380</v>
          </cell>
        </row>
        <row r="4944">
          <cell r="A4944" t="str">
            <v>XZ-HM3380-ZL-4445</v>
          </cell>
          <cell r="B4944" t="str">
            <v>XZ-HM3380</v>
          </cell>
        </row>
        <row r="4945">
          <cell r="A4945" t="str">
            <v>XZ-HM36-BE-L</v>
          </cell>
          <cell r="B4945" t="str">
            <v>XZ-HM36</v>
          </cell>
        </row>
        <row r="4946">
          <cell r="A4946" t="str">
            <v>XZ-HM36-BE-M</v>
          </cell>
          <cell r="B4946" t="str">
            <v>XZ-HM36</v>
          </cell>
        </row>
        <row r="4947">
          <cell r="A4947" t="str">
            <v>XZ-HM36-BE-XL</v>
          </cell>
          <cell r="B4947" t="str">
            <v>XZ-HM36</v>
          </cell>
        </row>
        <row r="4948">
          <cell r="A4948" t="str">
            <v>XZ-HM36-CO-L</v>
          </cell>
          <cell r="B4948" t="str">
            <v>XZ-HM36</v>
          </cell>
        </row>
        <row r="4949">
          <cell r="A4949" t="str">
            <v>XZ-HM36-CO-XL</v>
          </cell>
          <cell r="B4949" t="str">
            <v>XZ-HM36</v>
          </cell>
        </row>
        <row r="4950">
          <cell r="A4950" t="str">
            <v>XZ-HM36-PI-M</v>
          </cell>
          <cell r="B4950" t="str">
            <v>XZ-HM36</v>
          </cell>
        </row>
        <row r="4951">
          <cell r="A4951" t="str">
            <v>XZ-HM36-PI-S</v>
          </cell>
          <cell r="B4951" t="str">
            <v>XZ-HM36</v>
          </cell>
        </row>
        <row r="4952">
          <cell r="A4952" t="str">
            <v>XZ-HM6003</v>
          </cell>
          <cell r="B4952" t="str">
            <v>XZ-HM6003</v>
          </cell>
        </row>
        <row r="4953">
          <cell r="A4953" t="str">
            <v>XZ-HM6003-BR-4142</v>
          </cell>
          <cell r="B4953" t="str">
            <v>XZ-HM6003</v>
          </cell>
        </row>
        <row r="4954">
          <cell r="A4954" t="str">
            <v>XZ-HM6003-BR-4344</v>
          </cell>
          <cell r="B4954" t="str">
            <v>XZ-HM6003</v>
          </cell>
        </row>
        <row r="4955">
          <cell r="A4955" t="str">
            <v>XZ-HM6003-GR-4142</v>
          </cell>
          <cell r="B4955" t="str">
            <v>XZ-HM6003</v>
          </cell>
        </row>
        <row r="4956">
          <cell r="A4956" t="str">
            <v>XZ-HM6003-GR-4344</v>
          </cell>
          <cell r="B4956" t="str">
            <v>XZ-HM6003</v>
          </cell>
        </row>
        <row r="4957">
          <cell r="A4957" t="str">
            <v>XZ-HM6003-OR-3536</v>
          </cell>
          <cell r="B4957" t="str">
            <v>XZ-HM6003</v>
          </cell>
        </row>
        <row r="4958">
          <cell r="A4958" t="str">
            <v>XZ-HM6003-OR-3738</v>
          </cell>
          <cell r="B4958" t="str">
            <v>XZ-HM6003</v>
          </cell>
        </row>
        <row r="4959">
          <cell r="A4959" t="str">
            <v>XZ-HM6003-OR-3940</v>
          </cell>
          <cell r="B4959" t="str">
            <v>XZ-HM6003</v>
          </cell>
        </row>
        <row r="4960">
          <cell r="A4960" t="str">
            <v>XZ-HM6003-P0-3738</v>
          </cell>
          <cell r="B4960" t="str">
            <v>XZ-HM6003</v>
          </cell>
        </row>
        <row r="4961">
          <cell r="A4961" t="str">
            <v>XZ-HM6003-P0-3940</v>
          </cell>
          <cell r="B4961" t="str">
            <v>XZ-HM6003</v>
          </cell>
        </row>
        <row r="4962">
          <cell r="A4962" t="str">
            <v>XZ-HM6003-P2-3536</v>
          </cell>
          <cell r="B4962" t="str">
            <v>XZ-HM6003</v>
          </cell>
        </row>
        <row r="4963">
          <cell r="A4963" t="str">
            <v>XZ-HM6003-P2-3738</v>
          </cell>
          <cell r="B4963" t="str">
            <v>XZ-HM6003</v>
          </cell>
        </row>
        <row r="4964">
          <cell r="A4964" t="str">
            <v>XZ-HM6003-P2-3940</v>
          </cell>
          <cell r="B4964" t="str">
            <v>XZ-HM6003</v>
          </cell>
        </row>
        <row r="4965">
          <cell r="A4965" t="str">
            <v>XZ-HM801-Bear-CO-3637</v>
          </cell>
          <cell r="B4965" t="str">
            <v>XZ-HM801</v>
          </cell>
        </row>
        <row r="4966">
          <cell r="A4966" t="str">
            <v>XZ-HM801-Bear-CO-3839</v>
          </cell>
          <cell r="B4966" t="str">
            <v>XZ-HM801</v>
          </cell>
        </row>
        <row r="4967">
          <cell r="A4967" t="str">
            <v>XZ-HM801-Bear-CO-4041</v>
          </cell>
          <cell r="B4967" t="str">
            <v>XZ-HM801</v>
          </cell>
        </row>
        <row r="4968">
          <cell r="A4968" t="str">
            <v>XZ-HM801-PI-3637</v>
          </cell>
          <cell r="B4968" t="str">
            <v>XZ-HM801</v>
          </cell>
        </row>
        <row r="4969">
          <cell r="A4969" t="str">
            <v>XZ-HM801-PI-3839</v>
          </cell>
          <cell r="B4969" t="str">
            <v>XZ-HM801</v>
          </cell>
        </row>
        <row r="4970">
          <cell r="A4970" t="str">
            <v>XZ-HM801-PI-4041</v>
          </cell>
          <cell r="B4970" t="str">
            <v>XZ-HM801</v>
          </cell>
        </row>
        <row r="4971">
          <cell r="A4971" t="str">
            <v>XZ-HM8130</v>
          </cell>
          <cell r="B4971" t="str">
            <v>XZ-HM8130</v>
          </cell>
        </row>
        <row r="4972">
          <cell r="A4972" t="str">
            <v>XZ-HM8130-B0-3637</v>
          </cell>
          <cell r="B4972" t="str">
            <v>XZ-HM8130</v>
          </cell>
        </row>
        <row r="4973">
          <cell r="A4973" t="str">
            <v>XZ-HM8130-B0-3839</v>
          </cell>
          <cell r="B4973" t="str">
            <v>XZ-HM8130</v>
          </cell>
        </row>
        <row r="4974">
          <cell r="A4974" t="str">
            <v>XZ-HM8130-B0-4041</v>
          </cell>
          <cell r="B4974" t="str">
            <v>XZ-HM8130</v>
          </cell>
        </row>
        <row r="4975">
          <cell r="A4975" t="str">
            <v>XZ-HM8130-BR-4041</v>
          </cell>
          <cell r="B4975" t="str">
            <v>XZ-HM8130</v>
          </cell>
        </row>
        <row r="4976">
          <cell r="A4976" t="str">
            <v>XZ-HM8130-BR-4243</v>
          </cell>
          <cell r="B4976" t="str">
            <v>XZ-HM8130</v>
          </cell>
        </row>
        <row r="4977">
          <cell r="A4977" t="str">
            <v>XZ-HM8130-BR-4445</v>
          </cell>
          <cell r="B4977" t="str">
            <v>XZ-HM8130</v>
          </cell>
        </row>
        <row r="4978">
          <cell r="A4978" t="str">
            <v>XZ-HM8130-G0-3637</v>
          </cell>
          <cell r="B4978" t="str">
            <v>XZ-HM8130</v>
          </cell>
        </row>
        <row r="4979">
          <cell r="A4979" t="str">
            <v>XZ-HM8130-G0-3839</v>
          </cell>
          <cell r="B4979" t="str">
            <v>XZ-HM8130</v>
          </cell>
        </row>
        <row r="4980">
          <cell r="A4980" t="str">
            <v>XZ-HM8130-G0-4041</v>
          </cell>
          <cell r="B4980" t="str">
            <v>XZ-HM8130</v>
          </cell>
        </row>
        <row r="4981">
          <cell r="A4981" t="str">
            <v>XZ-HM8130-GR-4041</v>
          </cell>
          <cell r="B4981" t="str">
            <v>XZ-HM8130</v>
          </cell>
        </row>
        <row r="4982">
          <cell r="A4982" t="str">
            <v>XZ-HM8130-GR-4243</v>
          </cell>
          <cell r="B4982" t="str">
            <v>XZ-HM8130</v>
          </cell>
        </row>
        <row r="4983">
          <cell r="A4983" t="str">
            <v>XZ-HM8130-GR-4445</v>
          </cell>
          <cell r="B4983" t="str">
            <v>XZ-HM8130</v>
          </cell>
        </row>
        <row r="4984">
          <cell r="A4984" t="str">
            <v>XZ-HM8130-PI-3637</v>
          </cell>
          <cell r="B4984" t="str">
            <v>XZ-HM8130</v>
          </cell>
        </row>
        <row r="4985">
          <cell r="A4985" t="str">
            <v>XZ-HM8130-PI-3839</v>
          </cell>
          <cell r="B4985" t="str">
            <v>XZ-HM8130</v>
          </cell>
        </row>
        <row r="4986">
          <cell r="A4986" t="str">
            <v>XZ-HM8130-PI-4041</v>
          </cell>
          <cell r="B4986" t="str">
            <v>XZ-HM8130</v>
          </cell>
        </row>
        <row r="4987">
          <cell r="A4987" t="str">
            <v>XZ-HM8130-R0-3637</v>
          </cell>
          <cell r="B4987" t="str">
            <v>XZ-HM8130</v>
          </cell>
        </row>
        <row r="4988">
          <cell r="A4988" t="str">
            <v>XZ-HM8130-R0-3839</v>
          </cell>
          <cell r="B4988" t="str">
            <v>XZ-HM8130</v>
          </cell>
        </row>
        <row r="4989">
          <cell r="A4989" t="str">
            <v>XZ-HM8130-R0-4041</v>
          </cell>
          <cell r="B4989" t="str">
            <v>XZ-HM8130</v>
          </cell>
        </row>
        <row r="4990">
          <cell r="A4990" t="str">
            <v>XZ-HM8130-Y0-3637</v>
          </cell>
          <cell r="B4990" t="str">
            <v>XZ-HM8130</v>
          </cell>
        </row>
        <row r="4991">
          <cell r="A4991" t="str">
            <v>XZ-HM8130-Y0-3839</v>
          </cell>
          <cell r="B4991" t="str">
            <v>XZ-HM8130</v>
          </cell>
        </row>
        <row r="4992">
          <cell r="A4992" t="str">
            <v>XZ-HM8130-Y0-4041</v>
          </cell>
          <cell r="B4992" t="str">
            <v>XZ-HM8130</v>
          </cell>
        </row>
        <row r="4993">
          <cell r="A4993" t="str">
            <v>XZ-HMA119</v>
          </cell>
          <cell r="B4993" t="str">
            <v>XZ-HMA119</v>
          </cell>
        </row>
        <row r="4994">
          <cell r="A4994" t="str">
            <v>XZ-HMA119-GR-3738</v>
          </cell>
          <cell r="B4994" t="str">
            <v>XZ-HMA119</v>
          </cell>
        </row>
        <row r="4995">
          <cell r="A4995" t="str">
            <v>XZ-HMA119-GR-3940</v>
          </cell>
          <cell r="B4995" t="str">
            <v>XZ-HMA119</v>
          </cell>
        </row>
        <row r="4996">
          <cell r="A4996" t="str">
            <v>XZ-HMA119-Pi-3738</v>
          </cell>
          <cell r="B4996" t="str">
            <v>XZ-HMA119</v>
          </cell>
        </row>
        <row r="4997">
          <cell r="A4997" t="str">
            <v>XZ-HMA119-Pi-3940</v>
          </cell>
          <cell r="B4997" t="str">
            <v>XZ-HMA119</v>
          </cell>
        </row>
        <row r="4998">
          <cell r="A4998" t="str">
            <v>XZ-HMA119-SH-4344</v>
          </cell>
          <cell r="B4998" t="str">
            <v>XZ-HMA119</v>
          </cell>
        </row>
        <row r="4999">
          <cell r="A4999" t="str">
            <v>XZ-HMA119-ZL-4142</v>
          </cell>
          <cell r="B4999" t="str">
            <v>XZ-HMA119</v>
          </cell>
        </row>
        <row r="5000">
          <cell r="A5000" t="str">
            <v>XZ-HMA119-ZL-4344</v>
          </cell>
          <cell r="B5000" t="str">
            <v>XZ-HMA119</v>
          </cell>
        </row>
        <row r="5001">
          <cell r="A5001" t="str">
            <v>XZ-HMA185</v>
          </cell>
          <cell r="B5001" t="str">
            <v>XZ-HMA185</v>
          </cell>
        </row>
        <row r="5002">
          <cell r="A5002" t="str">
            <v>XZ-HMA185-BE-3738</v>
          </cell>
          <cell r="B5002" t="str">
            <v>XZ-HMA185</v>
          </cell>
        </row>
        <row r="5003">
          <cell r="A5003" t="str">
            <v>XZ-HMA185-BE-3940</v>
          </cell>
          <cell r="B5003" t="str">
            <v>XZ-HMA185</v>
          </cell>
        </row>
        <row r="5004">
          <cell r="A5004" t="str">
            <v>XZ-HMA185-CO-4142</v>
          </cell>
          <cell r="B5004" t="str">
            <v>XZ-HMA185</v>
          </cell>
        </row>
        <row r="5005">
          <cell r="A5005" t="str">
            <v>XZ-HMA185-CO-4344</v>
          </cell>
          <cell r="B5005" t="str">
            <v>XZ-HMA185</v>
          </cell>
        </row>
        <row r="5006">
          <cell r="A5006" t="str">
            <v>XZ-HMA185-GR-4142</v>
          </cell>
          <cell r="B5006" t="str">
            <v>XZ-HMA185</v>
          </cell>
        </row>
        <row r="5007">
          <cell r="A5007" t="str">
            <v>XZ-HMA185-GR-4344</v>
          </cell>
          <cell r="B5007" t="str">
            <v>XZ-HMA185</v>
          </cell>
        </row>
        <row r="5008">
          <cell r="A5008" t="str">
            <v>XZ-HMA185-P0-3738</v>
          </cell>
          <cell r="B5008" t="str">
            <v>XZ-HMA185</v>
          </cell>
        </row>
        <row r="5009">
          <cell r="A5009" t="str">
            <v>XZ-HMA185-P0-3940</v>
          </cell>
          <cell r="B5009" t="str">
            <v>XZ-HMA185</v>
          </cell>
        </row>
        <row r="5010">
          <cell r="A5010" t="str">
            <v>XZ-HMA185-Pi-3738</v>
          </cell>
          <cell r="B5010" t="str">
            <v>XZ-HMA185</v>
          </cell>
        </row>
        <row r="5011">
          <cell r="A5011" t="str">
            <v>XZ-HMA185-Pi-3940</v>
          </cell>
          <cell r="B5011" t="str">
            <v>XZ-HMA185</v>
          </cell>
        </row>
        <row r="5012">
          <cell r="A5012" t="str">
            <v>XZ-HMA190</v>
          </cell>
          <cell r="B5012" t="str">
            <v>XZ-HMA190</v>
          </cell>
        </row>
        <row r="5013">
          <cell r="A5013" t="str">
            <v>XZ-HMA190-B0-3738</v>
          </cell>
          <cell r="B5013" t="str">
            <v>XZ-HMA190</v>
          </cell>
        </row>
        <row r="5014">
          <cell r="A5014" t="str">
            <v>XZ-HMA190-B0-3940</v>
          </cell>
          <cell r="B5014" t="str">
            <v>XZ-HMA190</v>
          </cell>
        </row>
        <row r="5015">
          <cell r="A5015" t="str">
            <v>XZ-HMA190-BR-4142</v>
          </cell>
          <cell r="B5015" t="str">
            <v>XZ-HMA190</v>
          </cell>
        </row>
        <row r="5016">
          <cell r="A5016" t="str">
            <v>XZ-HMA190-BR-4344</v>
          </cell>
          <cell r="B5016" t="str">
            <v>XZ-HMA190</v>
          </cell>
        </row>
        <row r="5017">
          <cell r="A5017" t="str">
            <v>XZ-HMA190-CO-4142</v>
          </cell>
          <cell r="B5017" t="str">
            <v>XZ-HMA190</v>
          </cell>
        </row>
        <row r="5018">
          <cell r="A5018" t="str">
            <v>XZ-HMA190-CO-4344</v>
          </cell>
          <cell r="B5018" t="str">
            <v>XZ-HMA190</v>
          </cell>
        </row>
        <row r="5019">
          <cell r="A5019" t="str">
            <v>XZ-HMA190-CPi-3132</v>
          </cell>
          <cell r="B5019" t="str">
            <v>XZ-HMA190</v>
          </cell>
        </row>
        <row r="5020">
          <cell r="A5020" t="str">
            <v>XZ-HMA190-CPi-3334</v>
          </cell>
          <cell r="B5020" t="str">
            <v>XZ-HMA190</v>
          </cell>
        </row>
        <row r="5021">
          <cell r="A5021" t="str">
            <v>XZ-HMA190-CPi-3536</v>
          </cell>
          <cell r="B5021" t="str">
            <v>XZ-HMA190</v>
          </cell>
        </row>
        <row r="5022">
          <cell r="A5022" t="str">
            <v>XZ-HMA190-Gr-3738</v>
          </cell>
          <cell r="B5022" t="str">
            <v>XZ-HMA190</v>
          </cell>
        </row>
        <row r="5023">
          <cell r="A5023" t="str">
            <v>XZ-HMA190-MGR-4142</v>
          </cell>
          <cell r="B5023" t="str">
            <v>XZ-HMA190</v>
          </cell>
        </row>
        <row r="5024">
          <cell r="A5024" t="str">
            <v>XZ-HMA190-MGR-4344</v>
          </cell>
          <cell r="B5024" t="str">
            <v>XZ-HMA190</v>
          </cell>
        </row>
        <row r="5025">
          <cell r="A5025" t="str">
            <v>XZ-HMA190-P0-3738</v>
          </cell>
          <cell r="B5025" t="str">
            <v>XZ-HMA190</v>
          </cell>
        </row>
        <row r="5026">
          <cell r="A5026" t="str">
            <v>XZ-HMA190-P0-3940</v>
          </cell>
          <cell r="B5026" t="str">
            <v>XZ-HMA190</v>
          </cell>
        </row>
        <row r="5027">
          <cell r="A5027" t="str">
            <v>XZ-HMA190-Pi-3738</v>
          </cell>
          <cell r="B5027" t="str">
            <v>XZ-HMA190</v>
          </cell>
        </row>
        <row r="5028">
          <cell r="A5028" t="str">
            <v>XZ-HMA190-Pi-3940</v>
          </cell>
          <cell r="B5028" t="str">
            <v>XZ-HMA190</v>
          </cell>
        </row>
        <row r="5029">
          <cell r="A5029" t="str">
            <v>XZ-HMA190-W0-3132</v>
          </cell>
          <cell r="B5029" t="str">
            <v>XZ-HMA190</v>
          </cell>
        </row>
        <row r="5030">
          <cell r="A5030" t="str">
            <v>XZ-HMA190-W0-3334</v>
          </cell>
          <cell r="B5030" t="str">
            <v>XZ-HMA190</v>
          </cell>
        </row>
        <row r="5031">
          <cell r="A5031" t="str">
            <v>XZ-HMA190-W0-3536</v>
          </cell>
          <cell r="B5031" t="str">
            <v>XZ-HMA190</v>
          </cell>
        </row>
        <row r="5032">
          <cell r="A5032" t="str">
            <v>XZ-HMA190-W0-3738</v>
          </cell>
          <cell r="B5032" t="str">
            <v>XZ-HMA190</v>
          </cell>
        </row>
        <row r="5033">
          <cell r="A5033" t="str">
            <v>XZ-HMA190-W0-3940</v>
          </cell>
          <cell r="B5033" t="str">
            <v>XZ-HMA190</v>
          </cell>
        </row>
        <row r="5034">
          <cell r="A5034" t="str">
            <v>XZ-HMA194</v>
          </cell>
          <cell r="B5034" t="str">
            <v>XZ-HMA194</v>
          </cell>
        </row>
        <row r="5035">
          <cell r="A5035" t="str">
            <v>XZ-HMA194-B0-3738</v>
          </cell>
          <cell r="B5035" t="str">
            <v>XZ-HMA194</v>
          </cell>
        </row>
        <row r="5036">
          <cell r="A5036" t="str">
            <v>XZ-HMA194-B0-3940</v>
          </cell>
          <cell r="B5036" t="str">
            <v>XZ-HMA194</v>
          </cell>
        </row>
        <row r="5037">
          <cell r="A5037" t="str">
            <v>XZ-HMA194-CO-4142</v>
          </cell>
          <cell r="B5037" t="str">
            <v>XZ-HMA194</v>
          </cell>
        </row>
        <row r="5038">
          <cell r="A5038" t="str">
            <v>XZ-HMA194-CO-4344</v>
          </cell>
          <cell r="B5038" t="str">
            <v>XZ-HMA194</v>
          </cell>
        </row>
        <row r="5039">
          <cell r="A5039" t="str">
            <v>XZ-HMA194-GR-4142</v>
          </cell>
          <cell r="B5039" t="str">
            <v>XZ-HMA194</v>
          </cell>
        </row>
        <row r="5040">
          <cell r="A5040" t="str">
            <v>XZ-HMA194-GR-4344</v>
          </cell>
          <cell r="B5040" t="str">
            <v>XZ-HMA194</v>
          </cell>
        </row>
        <row r="5041">
          <cell r="A5041" t="str">
            <v>XZ-HMA194-KQ-4142</v>
          </cell>
          <cell r="B5041" t="str">
            <v>XZ-HMA194</v>
          </cell>
        </row>
        <row r="5042">
          <cell r="A5042" t="str">
            <v>XZ-HMA194-KQ-4344</v>
          </cell>
          <cell r="B5042" t="str">
            <v>XZ-HMA194</v>
          </cell>
        </row>
        <row r="5043">
          <cell r="A5043" t="str">
            <v>XZ-HMA194-Pi-3738</v>
          </cell>
          <cell r="B5043" t="str">
            <v>XZ-HMA194</v>
          </cell>
        </row>
        <row r="5044">
          <cell r="A5044" t="str">
            <v>XZ-HMA194-Pi-3940</v>
          </cell>
          <cell r="B5044" t="str">
            <v>XZ-HMA194</v>
          </cell>
        </row>
        <row r="5045">
          <cell r="A5045" t="str">
            <v>XZ-HMA194-R0-3738</v>
          </cell>
          <cell r="B5045" t="str">
            <v>XZ-HMA194</v>
          </cell>
        </row>
        <row r="5046">
          <cell r="A5046" t="str">
            <v>XZ-HMA194-R0-3940</v>
          </cell>
          <cell r="B5046" t="str">
            <v>XZ-HMA194</v>
          </cell>
        </row>
        <row r="5047">
          <cell r="A5047" t="str">
            <v>XZ-HMA195</v>
          </cell>
          <cell r="B5047" t="str">
            <v>XZ-HMA195</v>
          </cell>
        </row>
        <row r="5048">
          <cell r="A5048" t="str">
            <v>XZ-HMA195-B0-3738</v>
          </cell>
          <cell r="B5048" t="str">
            <v>XZ-HMA195</v>
          </cell>
        </row>
        <row r="5049">
          <cell r="A5049" t="str">
            <v>XZ-HMA195-B0-3940</v>
          </cell>
          <cell r="B5049" t="str">
            <v>XZ-HMA195</v>
          </cell>
        </row>
        <row r="5050">
          <cell r="A5050" t="str">
            <v>XZ-HMA195-Pi-3738</v>
          </cell>
          <cell r="B5050" t="str">
            <v>XZ-HMA195</v>
          </cell>
        </row>
        <row r="5051">
          <cell r="A5051" t="str">
            <v>XZ-HMA195-Pi-3940</v>
          </cell>
          <cell r="B5051" t="str">
            <v>XZ-HMA195</v>
          </cell>
        </row>
        <row r="5052">
          <cell r="A5052" t="str">
            <v>XZ-HMA204</v>
          </cell>
          <cell r="B5052" t="str">
            <v>XZ-HMA204</v>
          </cell>
        </row>
        <row r="5053">
          <cell r="A5053" t="str">
            <v>XZ-HMA204-B0-3738</v>
          </cell>
          <cell r="B5053" t="str">
            <v>XZ-HMA204</v>
          </cell>
        </row>
        <row r="5054">
          <cell r="A5054" t="str">
            <v>XZ-HMA204-B0-3940</v>
          </cell>
          <cell r="B5054" t="str">
            <v>XZ-HMA204</v>
          </cell>
        </row>
        <row r="5055">
          <cell r="A5055" t="str">
            <v>XZ-HMA204-Pi-3738</v>
          </cell>
          <cell r="B5055" t="str">
            <v>XZ-HMA204</v>
          </cell>
        </row>
        <row r="5056">
          <cell r="A5056" t="str">
            <v>XZ-HMA204-Pi-3940</v>
          </cell>
          <cell r="B5056" t="str">
            <v>XZ-HMA204</v>
          </cell>
        </row>
        <row r="5057">
          <cell r="A5057" t="str">
            <v>XZ-HMA204-R0-3738</v>
          </cell>
          <cell r="B5057" t="str">
            <v>XZ-HMA204</v>
          </cell>
        </row>
        <row r="5058">
          <cell r="A5058" t="str">
            <v>XZ-HMA204-R0-3940</v>
          </cell>
          <cell r="B5058" t="str">
            <v>XZ-HMA204</v>
          </cell>
        </row>
        <row r="5059">
          <cell r="A5059" t="str">
            <v>XZ-HMA204-W0-3738</v>
          </cell>
          <cell r="B5059" t="str">
            <v>XZ-HMA204</v>
          </cell>
        </row>
        <row r="5060">
          <cell r="A5060" t="str">
            <v>XZ-HMA204-W0-3940</v>
          </cell>
          <cell r="B5060" t="str">
            <v>XZ-HMA204</v>
          </cell>
        </row>
        <row r="5061">
          <cell r="A5061" t="str">
            <v>XZ-HMAS2002</v>
          </cell>
          <cell r="B5061" t="str">
            <v>XZ-HMAS2002</v>
          </cell>
        </row>
        <row r="5062">
          <cell r="A5062" t="str">
            <v>XZ-HMAS2002-BE-L</v>
          </cell>
          <cell r="B5062" t="str">
            <v>XZ-HMAS2002</v>
          </cell>
        </row>
        <row r="5063">
          <cell r="A5063" t="str">
            <v>XZ-HMAS2002-BE-XL</v>
          </cell>
          <cell r="B5063" t="str">
            <v>XZ-HMAS2002</v>
          </cell>
        </row>
        <row r="5064">
          <cell r="A5064" t="str">
            <v>XZ-HMAS2002-BR-L</v>
          </cell>
          <cell r="B5064" t="str">
            <v>XZ-HMAS2002</v>
          </cell>
        </row>
        <row r="5065">
          <cell r="A5065" t="str">
            <v>XZ-HMAS2002-BR-XL</v>
          </cell>
          <cell r="B5065" t="str">
            <v>XZ-HMAS2002</v>
          </cell>
        </row>
        <row r="5066">
          <cell r="A5066" t="str">
            <v>XZ-HMBH019</v>
          </cell>
          <cell r="B5066" t="str">
            <v>XZ-HMBH019</v>
          </cell>
        </row>
        <row r="5067">
          <cell r="A5067" t="str">
            <v>XZ-HMBH019-28-29</v>
          </cell>
          <cell r="B5067" t="str">
            <v>XZ-HMBH019</v>
          </cell>
        </row>
        <row r="5068">
          <cell r="A5068" t="str">
            <v>XZ-HMBH019-30-31</v>
          </cell>
          <cell r="B5068" t="str">
            <v>XZ-HMBH019</v>
          </cell>
        </row>
        <row r="5069">
          <cell r="A5069" t="str">
            <v>XZ-HMBH019-32-33</v>
          </cell>
          <cell r="B5069" t="str">
            <v>XZ-HMBH019</v>
          </cell>
        </row>
        <row r="5070">
          <cell r="A5070" t="str">
            <v>XZ-HMBH019-36-37</v>
          </cell>
          <cell r="B5070" t="str">
            <v>XZ-HMBH019</v>
          </cell>
        </row>
        <row r="5071">
          <cell r="A5071" t="str">
            <v>XZ-HMBH019-38-39</v>
          </cell>
          <cell r="B5071" t="str">
            <v>XZ-HMBH019</v>
          </cell>
        </row>
        <row r="5072">
          <cell r="A5072" t="str">
            <v>XZ-HMBH019-40-41</v>
          </cell>
          <cell r="B5072" t="str">
            <v>XZ-HMBH019</v>
          </cell>
        </row>
        <row r="5073">
          <cell r="A5073" t="str">
            <v>XZ-HMCAT250</v>
          </cell>
          <cell r="B5073" t="str">
            <v>XZ-HMCAT250</v>
          </cell>
        </row>
        <row r="5074">
          <cell r="A5074" t="str">
            <v>XZ-HMCAT250-CO-4041</v>
          </cell>
          <cell r="B5074" t="str">
            <v>XZ-HMCAT250</v>
          </cell>
        </row>
        <row r="5075">
          <cell r="A5075" t="str">
            <v>XZ-HMCAT250-CO-4243</v>
          </cell>
          <cell r="B5075" t="str">
            <v>XZ-HMCAT250</v>
          </cell>
        </row>
        <row r="5076">
          <cell r="A5076" t="str">
            <v>XZ-HMCAT250-CO-4445</v>
          </cell>
          <cell r="B5076" t="str">
            <v>XZ-HMCAT250</v>
          </cell>
        </row>
        <row r="5077">
          <cell r="A5077" t="str">
            <v>XZ-HMCAT250-GR-4041</v>
          </cell>
          <cell r="B5077" t="str">
            <v>XZ-HMCAT250</v>
          </cell>
        </row>
        <row r="5078">
          <cell r="A5078" t="str">
            <v>XZ-HMCAT250-GR-4243</v>
          </cell>
          <cell r="B5078" t="str">
            <v>XZ-HMCAT250</v>
          </cell>
        </row>
        <row r="5079">
          <cell r="A5079" t="str">
            <v>XZ-HMCAT250-GR-4445</v>
          </cell>
          <cell r="B5079" t="str">
            <v>XZ-HMCAT250</v>
          </cell>
        </row>
        <row r="5080">
          <cell r="A5080" t="str">
            <v>XZ-HMCAT250-Pi-3637</v>
          </cell>
          <cell r="B5080" t="str">
            <v>XZ-HMCAT250</v>
          </cell>
        </row>
        <row r="5081">
          <cell r="A5081" t="str">
            <v>XZ-HMCAT250-Pi-3839</v>
          </cell>
          <cell r="B5081" t="str">
            <v>XZ-HMCAT250</v>
          </cell>
        </row>
        <row r="5082">
          <cell r="A5082" t="str">
            <v>XZ-HMCAT250-Pi-4041</v>
          </cell>
          <cell r="B5082" t="str">
            <v>XZ-HMCAT250</v>
          </cell>
        </row>
        <row r="5083">
          <cell r="A5083" t="str">
            <v>XZ-HMCAT250-W0-3637</v>
          </cell>
          <cell r="B5083" t="str">
            <v>XZ-HMCAT250</v>
          </cell>
        </row>
        <row r="5084">
          <cell r="A5084" t="str">
            <v>XZ-HMCAT250-W0-3839</v>
          </cell>
          <cell r="B5084" t="str">
            <v>XZ-HMCAT250</v>
          </cell>
        </row>
        <row r="5085">
          <cell r="A5085" t="str">
            <v>XZ-HMCAT250-W0-4041</v>
          </cell>
          <cell r="B5085" t="str">
            <v>XZ-HMCAT250</v>
          </cell>
        </row>
        <row r="5086">
          <cell r="A5086" t="str">
            <v>XZ-HMCAT255</v>
          </cell>
          <cell r="B5086" t="str">
            <v>XZ-HMCAT255</v>
          </cell>
        </row>
        <row r="5087">
          <cell r="A5087" t="str">
            <v>XZ-HMCAT255-CO-4041</v>
          </cell>
          <cell r="B5087" t="str">
            <v>XZ-HMCAT255</v>
          </cell>
        </row>
        <row r="5088">
          <cell r="A5088" t="str">
            <v>XZ-HMCAT255-CO-4243</v>
          </cell>
          <cell r="B5088" t="str">
            <v>XZ-HMCAT255</v>
          </cell>
        </row>
        <row r="5089">
          <cell r="A5089" t="str">
            <v>XZ-HMCAT255-CO-4445</v>
          </cell>
          <cell r="B5089" t="str">
            <v>XZ-HMCAT255</v>
          </cell>
        </row>
        <row r="5090">
          <cell r="A5090" t="str">
            <v>XZ-HMCAT255-GR-4041</v>
          </cell>
          <cell r="B5090" t="str">
            <v>XZ-HMCAT255</v>
          </cell>
        </row>
        <row r="5091">
          <cell r="A5091" t="str">
            <v>XZ-HMCAT255-GR-4243</v>
          </cell>
          <cell r="B5091" t="str">
            <v>XZ-HMCAT255</v>
          </cell>
        </row>
        <row r="5092">
          <cell r="A5092" t="str">
            <v>XZ-HMCAT255-GR-4445</v>
          </cell>
          <cell r="B5092" t="str">
            <v>XZ-HMCAT255</v>
          </cell>
        </row>
        <row r="5093">
          <cell r="A5093" t="str">
            <v>XZ-HMCAT255-Pi-3637</v>
          </cell>
          <cell r="B5093" t="str">
            <v>XZ-HMCAT255</v>
          </cell>
        </row>
        <row r="5094">
          <cell r="A5094" t="str">
            <v>XZ-HMCAT255-Pi-3839</v>
          </cell>
          <cell r="B5094" t="str">
            <v>XZ-HMCAT255</v>
          </cell>
        </row>
        <row r="5095">
          <cell r="A5095" t="str">
            <v>XZ-HMCAT255-Pi-4041</v>
          </cell>
          <cell r="B5095" t="str">
            <v>XZ-HMCAT255</v>
          </cell>
        </row>
        <row r="5096">
          <cell r="A5096" t="str">
            <v>XZ-HMCAT255-W0-3637</v>
          </cell>
          <cell r="B5096" t="str">
            <v>XZ-HMCAT255</v>
          </cell>
        </row>
        <row r="5097">
          <cell r="A5097" t="str">
            <v>XZ-HMCAT255-W0-3839</v>
          </cell>
          <cell r="B5097" t="str">
            <v>XZ-HMCAT255</v>
          </cell>
        </row>
        <row r="5098">
          <cell r="A5098" t="str">
            <v>XZ-HMCAT255-W0-4041</v>
          </cell>
          <cell r="B5098" t="str">
            <v>XZ-HMCAT255</v>
          </cell>
        </row>
        <row r="5099">
          <cell r="A5099" t="str">
            <v>XZ-HMFox2200-B0-14/15</v>
          </cell>
          <cell r="B5099" t="str">
            <v>XZ-HMFox2200</v>
          </cell>
        </row>
        <row r="5100">
          <cell r="A5100" t="str">
            <v>XZ-HMFox2200-B0-16/17</v>
          </cell>
          <cell r="B5100" t="str">
            <v>XZ-HMFox2200</v>
          </cell>
        </row>
        <row r="5101">
          <cell r="A5101" t="str">
            <v>XZ-HMFox2200-B0-18/19</v>
          </cell>
          <cell r="B5101" t="str">
            <v>XZ-HMFox2200</v>
          </cell>
        </row>
        <row r="5102">
          <cell r="A5102" t="str">
            <v>XZ-HMFox2200-B0-20</v>
          </cell>
          <cell r="B5102" t="str">
            <v>XZ-HMFox2200</v>
          </cell>
        </row>
        <row r="5103">
          <cell r="A5103" t="str">
            <v>XZ-HMFox2200-CO-18/19</v>
          </cell>
          <cell r="B5103" t="str">
            <v>XZ-HMFox2200</v>
          </cell>
        </row>
        <row r="5104">
          <cell r="A5104" t="str">
            <v>XZ-HMFox2200-G0-16/17</v>
          </cell>
          <cell r="B5104" t="str">
            <v>XZ-HMFox2200</v>
          </cell>
        </row>
        <row r="5105">
          <cell r="A5105" t="str">
            <v>XZ-HMFox2200-G0-18/19</v>
          </cell>
          <cell r="B5105" t="str">
            <v>XZ-HMFox2200</v>
          </cell>
        </row>
        <row r="5106">
          <cell r="A5106" t="str">
            <v>XZ-HMFox2200-PI-18/19</v>
          </cell>
          <cell r="B5106" t="str">
            <v>XZ-HMFox2200</v>
          </cell>
        </row>
        <row r="5107">
          <cell r="A5107" t="str">
            <v>XZ-HMFox2200-R0-14/15</v>
          </cell>
          <cell r="B5107" t="str">
            <v>XZ-HMFox2200</v>
          </cell>
        </row>
        <row r="5108">
          <cell r="A5108" t="str">
            <v>XZ-HMFox2200-R0-16/17</v>
          </cell>
          <cell r="B5108" t="str">
            <v>XZ-HMFox2200</v>
          </cell>
        </row>
        <row r="5109">
          <cell r="A5109" t="str">
            <v>XZ-HMFox2200-R0-18/19</v>
          </cell>
          <cell r="B5109" t="str">
            <v>XZ-HMFox2200</v>
          </cell>
        </row>
        <row r="5110">
          <cell r="A5110" t="str">
            <v>XZ-HMFox2200-R0-20</v>
          </cell>
          <cell r="B5110" t="str">
            <v>XZ-HMFox2200</v>
          </cell>
        </row>
        <row r="5111">
          <cell r="A5111" t="str">
            <v>XZ-HMGG29</v>
          </cell>
          <cell r="B5111" t="str">
            <v>XZ-HMGG29</v>
          </cell>
        </row>
        <row r="5112">
          <cell r="A5112" t="str">
            <v>XZ-HMGG29-Y0-3637</v>
          </cell>
          <cell r="B5112" t="str">
            <v>XZ-HMGG29</v>
          </cell>
        </row>
        <row r="5113">
          <cell r="A5113" t="str">
            <v>XZ-HMGG29-Y0-3839</v>
          </cell>
          <cell r="B5113" t="str">
            <v>XZ-HMGG29</v>
          </cell>
        </row>
        <row r="5114">
          <cell r="A5114" t="str">
            <v>XZ-HMGR23</v>
          </cell>
          <cell r="B5114" t="str">
            <v>XZ-HMGR23</v>
          </cell>
        </row>
        <row r="5115">
          <cell r="A5115" t="str">
            <v>XZ-HMGR23-GR-3536</v>
          </cell>
          <cell r="B5115" t="str">
            <v>XZ-HMGR23</v>
          </cell>
        </row>
        <row r="5116">
          <cell r="A5116" t="str">
            <v>XZ-HMGR23-GR-3738</v>
          </cell>
          <cell r="B5116" t="str">
            <v>XZ-HMGR23</v>
          </cell>
        </row>
        <row r="5117">
          <cell r="A5117" t="str">
            <v>XZ-HMGR23-GR-3940</v>
          </cell>
          <cell r="B5117" t="str">
            <v>XZ-HMGR23</v>
          </cell>
        </row>
        <row r="5118">
          <cell r="A5118" t="str">
            <v>XZ-HMHM0133-W0-3637</v>
          </cell>
          <cell r="B5118" t="str">
            <v>XZ-HMHM0133</v>
          </cell>
        </row>
        <row r="5119">
          <cell r="A5119" t="str">
            <v>XZ-HMHM0133-W0-3839</v>
          </cell>
          <cell r="B5119" t="str">
            <v>XZ-HMHM0133</v>
          </cell>
        </row>
        <row r="5120">
          <cell r="A5120" t="str">
            <v>XZ-HMHX-ML299-B0-3536</v>
          </cell>
          <cell r="B5120" t="str">
            <v>XZ-HMHX-ML299</v>
          </cell>
        </row>
        <row r="5121">
          <cell r="A5121" t="str">
            <v>XZ-HMHX-ML299-B0-3738</v>
          </cell>
          <cell r="B5121" t="str">
            <v>XZ-HMHX-ML299</v>
          </cell>
        </row>
        <row r="5122">
          <cell r="A5122" t="str">
            <v>XZ-HMHX-ML299-B0-3940</v>
          </cell>
          <cell r="B5122" t="str">
            <v>XZ-HMHX-ML299</v>
          </cell>
        </row>
        <row r="5123">
          <cell r="A5123" t="str">
            <v>XZ-HMHX-ML299-PI-3536</v>
          </cell>
          <cell r="B5123" t="str">
            <v>XZ-HMHX-ML299</v>
          </cell>
        </row>
        <row r="5124">
          <cell r="A5124" t="str">
            <v>XZ-HMHX-ML299-PI-3738</v>
          </cell>
          <cell r="B5124" t="str">
            <v>XZ-HMHX-ML299</v>
          </cell>
        </row>
        <row r="5125">
          <cell r="A5125" t="str">
            <v>XZ-HMHX-ML299-PI-3940</v>
          </cell>
          <cell r="B5125" t="str">
            <v>XZ-HMHX-ML299</v>
          </cell>
        </row>
        <row r="5126">
          <cell r="A5126" t="str">
            <v>XZ-HMHX-ML299-PU-3536</v>
          </cell>
          <cell r="B5126" t="str">
            <v>XZ-HMHX-ML299</v>
          </cell>
        </row>
        <row r="5127">
          <cell r="A5127" t="str">
            <v>XZ-HMHX-ML299-PU-3738</v>
          </cell>
          <cell r="B5127" t="str">
            <v>XZ-HMHX-ML299</v>
          </cell>
        </row>
        <row r="5128">
          <cell r="A5128" t="str">
            <v>XZ-HMHX-ML299-PU-3940</v>
          </cell>
          <cell r="B5128" t="str">
            <v>XZ-HMHX-ML299</v>
          </cell>
        </row>
        <row r="5129">
          <cell r="A5129" t="str">
            <v>XZ-HMHX-QE004</v>
          </cell>
          <cell r="B5129" t="str">
            <v>XZ-HMHX-QE004</v>
          </cell>
        </row>
        <row r="5130">
          <cell r="A5130" t="str">
            <v>XZ-HMHX-QE004-GR-3536</v>
          </cell>
          <cell r="B5130" t="str">
            <v>XZ-HMHX-QE004</v>
          </cell>
        </row>
        <row r="5131">
          <cell r="A5131" t="str">
            <v>XZ-HMHX-QE004-GR-3738</v>
          </cell>
          <cell r="B5131" t="str">
            <v>XZ-HMHX-QE004</v>
          </cell>
        </row>
        <row r="5132">
          <cell r="A5132" t="str">
            <v>XZ-HMHX-QE004-GR-3940</v>
          </cell>
          <cell r="B5132" t="str">
            <v>XZ-HMHX-QE004</v>
          </cell>
        </row>
        <row r="5133">
          <cell r="A5133" t="str">
            <v>XZ-HMHX-QE004-GR-4142</v>
          </cell>
          <cell r="B5133" t="str">
            <v>XZ-HMHX-QE004</v>
          </cell>
        </row>
        <row r="5134">
          <cell r="A5134" t="str">
            <v>XZ-HMHX-QE004-GR-4344</v>
          </cell>
          <cell r="B5134" t="str">
            <v>XZ-HMHX-QE004</v>
          </cell>
        </row>
        <row r="5135">
          <cell r="A5135" t="str">
            <v>XZ-HMHX-QE004-K0-3536</v>
          </cell>
          <cell r="B5135" t="str">
            <v>XZ-HMHX-QE004</v>
          </cell>
        </row>
        <row r="5136">
          <cell r="A5136" t="str">
            <v>XZ-HMHX-QE004-K0-3738</v>
          </cell>
          <cell r="B5136" t="str">
            <v>XZ-HMHX-QE004</v>
          </cell>
        </row>
        <row r="5137">
          <cell r="A5137" t="str">
            <v>XZ-HMHX-QE004-K0-3940</v>
          </cell>
          <cell r="B5137" t="str">
            <v>XZ-HMHX-QE004</v>
          </cell>
        </row>
        <row r="5138">
          <cell r="A5138" t="str">
            <v>XZ-HMHX-QE004-K0-4142</v>
          </cell>
          <cell r="B5138" t="str">
            <v>XZ-HMHX-QE004</v>
          </cell>
        </row>
        <row r="5139">
          <cell r="A5139" t="str">
            <v>XZ-HMHX-QE004-K0-4344</v>
          </cell>
          <cell r="B5139" t="str">
            <v>XZ-HMHX-QE004</v>
          </cell>
        </row>
        <row r="5140">
          <cell r="A5140" t="str">
            <v>XZ-HMHX-QE004-PI-3536</v>
          </cell>
          <cell r="B5140" t="str">
            <v>XZ-HMHX-QE004</v>
          </cell>
        </row>
        <row r="5141">
          <cell r="A5141" t="str">
            <v>XZ-HMHX-QE004-PI-3738</v>
          </cell>
          <cell r="B5141" t="str">
            <v>XZ-HMHX-QE004</v>
          </cell>
        </row>
        <row r="5142">
          <cell r="A5142" t="str">
            <v>XZ-HMHX-QE004-PI-3940</v>
          </cell>
          <cell r="B5142" t="str">
            <v>XZ-HMHX-QE004</v>
          </cell>
        </row>
        <row r="5143">
          <cell r="A5143" t="str">
            <v>XZ-HMHX-QE298</v>
          </cell>
          <cell r="B5143" t="str">
            <v>XZ-HMHX-QE298</v>
          </cell>
        </row>
        <row r="5144">
          <cell r="A5144" t="str">
            <v>XZ-HMHX-TZ003-G0-3536</v>
          </cell>
          <cell r="B5144" t="str">
            <v>XZ-HMHX-TZ003</v>
          </cell>
        </row>
        <row r="5145">
          <cell r="A5145" t="str">
            <v>XZ-HMHX-TZ003-G0-3738</v>
          </cell>
          <cell r="B5145" t="str">
            <v>XZ-HMHX-TZ003</v>
          </cell>
        </row>
        <row r="5146">
          <cell r="A5146" t="str">
            <v>XZ-HMHX-TZ003-G0-3940</v>
          </cell>
          <cell r="B5146" t="str">
            <v>XZ-HMHX-TZ003</v>
          </cell>
        </row>
        <row r="5147">
          <cell r="A5147" t="str">
            <v>XZ-HMHX-TZ003-OR-3536</v>
          </cell>
          <cell r="B5147" t="str">
            <v>XZ-HMHX-TZ003</v>
          </cell>
        </row>
        <row r="5148">
          <cell r="A5148" t="str">
            <v>XZ-HMHX-TZ003-OR-3738</v>
          </cell>
          <cell r="B5148" t="str">
            <v>XZ-HMHX-TZ003</v>
          </cell>
        </row>
        <row r="5149">
          <cell r="A5149" t="str">
            <v>XZ-HMHX-TZ003-OR-3940</v>
          </cell>
          <cell r="B5149" t="str">
            <v>XZ-HMHX-TZ003</v>
          </cell>
        </row>
        <row r="5150">
          <cell r="A5150" t="str">
            <v>XZ-HMHX-TZ003-PI-3536</v>
          </cell>
          <cell r="B5150" t="str">
            <v>XZ-HMHX-TZ003</v>
          </cell>
        </row>
        <row r="5151">
          <cell r="A5151" t="str">
            <v>XZ-HMHX-TZ003-PI-3738</v>
          </cell>
          <cell r="B5151" t="str">
            <v>XZ-HMHX-TZ003</v>
          </cell>
        </row>
        <row r="5152">
          <cell r="A5152" t="str">
            <v>XZ-HMHX-TZ003-PI-3940</v>
          </cell>
          <cell r="B5152" t="str">
            <v>XZ-HMHX-TZ003</v>
          </cell>
        </row>
        <row r="5153">
          <cell r="A5153" t="str">
            <v>XZ-HMHX-TZ003-PU-3536</v>
          </cell>
          <cell r="B5153" t="str">
            <v>XZ-HMHX-TZ003</v>
          </cell>
        </row>
        <row r="5154">
          <cell r="A5154" t="str">
            <v>XZ-HMHX-TZ003-PU-3738</v>
          </cell>
          <cell r="B5154" t="str">
            <v>XZ-HMHX-TZ003</v>
          </cell>
        </row>
        <row r="5155">
          <cell r="A5155" t="str">
            <v>XZ-HMHX-TZ003-PU-3940</v>
          </cell>
          <cell r="B5155" t="str">
            <v>XZ-HMHX-TZ003</v>
          </cell>
        </row>
        <row r="5156">
          <cell r="A5156" t="str">
            <v>XZ-HMHX-YL001-PU-3940</v>
          </cell>
          <cell r="B5156" t="str">
            <v>XZ-HMHX-YL001</v>
          </cell>
        </row>
        <row r="5157">
          <cell r="A5157" t="str">
            <v>XZ-HMKid-XP04</v>
          </cell>
          <cell r="B5157" t="str">
            <v>XZ-HMKid-XP04</v>
          </cell>
        </row>
        <row r="5158">
          <cell r="A5158" t="str">
            <v>XZ-HMKid-XP04-BE-21</v>
          </cell>
          <cell r="B5158" t="str">
            <v>XZ-HMKid-XP04</v>
          </cell>
        </row>
        <row r="5159">
          <cell r="A5159" t="str">
            <v>XZ-HMKid-XP04-BE-22</v>
          </cell>
          <cell r="B5159" t="str">
            <v>XZ-HMKid-XP04</v>
          </cell>
        </row>
        <row r="5160">
          <cell r="A5160" t="str">
            <v>XZ-HMKid-XP04-CO-21</v>
          </cell>
          <cell r="B5160" t="str">
            <v>XZ-HMKid-XP04</v>
          </cell>
        </row>
        <row r="5161">
          <cell r="A5161" t="str">
            <v>XZ-HMKid-XP04-CO-22</v>
          </cell>
          <cell r="B5161" t="str">
            <v>XZ-HMKid-XP04</v>
          </cell>
        </row>
        <row r="5162">
          <cell r="A5162" t="str">
            <v>XZ-HMKid-XP04-PI-20</v>
          </cell>
          <cell r="B5162" t="str">
            <v>XZ-HMKid-XP04</v>
          </cell>
        </row>
        <row r="5163">
          <cell r="A5163" t="str">
            <v>XZ-HMKid-XP04-PI-21</v>
          </cell>
          <cell r="B5163" t="str">
            <v>XZ-HMKid-XP04</v>
          </cell>
        </row>
        <row r="5164">
          <cell r="A5164" t="str">
            <v>XZ-HMLion-3637</v>
          </cell>
          <cell r="B5164" t="str">
            <v>XZ-HMLion</v>
          </cell>
        </row>
        <row r="5165">
          <cell r="A5165" t="str">
            <v>XZ-HMLion-4041</v>
          </cell>
          <cell r="B5165" t="str">
            <v>XZ-HMLion</v>
          </cell>
        </row>
        <row r="5166">
          <cell r="A5166" t="str">
            <v>XZ-HMM311</v>
          </cell>
          <cell r="B5166" t="str">
            <v>XZ-HMM311</v>
          </cell>
        </row>
        <row r="5167">
          <cell r="A5167" t="str">
            <v>XZ-HMM311-B0-3637</v>
          </cell>
          <cell r="B5167" t="str">
            <v>XZ-HMM311</v>
          </cell>
        </row>
        <row r="5168">
          <cell r="A5168" t="str">
            <v>XZ-HMM311-B0-3839</v>
          </cell>
          <cell r="B5168" t="str">
            <v>XZ-HMM311</v>
          </cell>
        </row>
        <row r="5169">
          <cell r="A5169" t="str">
            <v>XZ-HMM311-B0-4041</v>
          </cell>
          <cell r="B5169" t="str">
            <v>XZ-HMM311</v>
          </cell>
        </row>
        <row r="5170">
          <cell r="A5170" t="str">
            <v>XZ-HMM311-GR-4243</v>
          </cell>
          <cell r="B5170" t="str">
            <v>XZ-HMM311</v>
          </cell>
        </row>
        <row r="5171">
          <cell r="A5171" t="str">
            <v>XZ-HMM311-GR-4445</v>
          </cell>
          <cell r="B5171" t="str">
            <v>XZ-HMM311</v>
          </cell>
        </row>
        <row r="5172">
          <cell r="A5172" t="str">
            <v>XZ-HMM311-KH-4243</v>
          </cell>
          <cell r="B5172" t="str">
            <v>XZ-HMM311</v>
          </cell>
        </row>
        <row r="5173">
          <cell r="A5173" t="str">
            <v>XZ-HMM311-KH-4445</v>
          </cell>
          <cell r="B5173" t="str">
            <v>XZ-HMM311</v>
          </cell>
        </row>
        <row r="5174">
          <cell r="A5174" t="str">
            <v>XZ-HMM311-PI-3637</v>
          </cell>
          <cell r="B5174" t="str">
            <v>XZ-HMM311</v>
          </cell>
        </row>
        <row r="5175">
          <cell r="A5175" t="str">
            <v>XZ-HMM311-PI-3839</v>
          </cell>
          <cell r="B5175" t="str">
            <v>XZ-HMM311</v>
          </cell>
        </row>
        <row r="5176">
          <cell r="A5176" t="str">
            <v>XZ-HMM311-PI-4041</v>
          </cell>
          <cell r="B5176" t="str">
            <v>XZ-HMM311</v>
          </cell>
        </row>
        <row r="5177">
          <cell r="A5177" t="str">
            <v>XZ-HMM311-W0-3637</v>
          </cell>
          <cell r="B5177" t="str">
            <v>XZ-HMM311</v>
          </cell>
        </row>
        <row r="5178">
          <cell r="A5178" t="str">
            <v>XZ-HMM311-W0-3839</v>
          </cell>
          <cell r="B5178" t="str">
            <v>XZ-HMM311</v>
          </cell>
        </row>
        <row r="5179">
          <cell r="A5179" t="str">
            <v>XZ-HMM311-W0-4041</v>
          </cell>
          <cell r="B5179" t="str">
            <v>XZ-HMM311</v>
          </cell>
        </row>
        <row r="5180">
          <cell r="A5180" t="str">
            <v>XZ-HMMC32-MC-3637</v>
          </cell>
          <cell r="B5180" t="str">
            <v>XZ-HMMC32</v>
          </cell>
        </row>
        <row r="5181">
          <cell r="A5181" t="str">
            <v>XZ-HMMC32-MC-3839</v>
          </cell>
          <cell r="B5181" t="str">
            <v>XZ-HMMC32</v>
          </cell>
        </row>
        <row r="5182">
          <cell r="A5182" t="str">
            <v>XZ-HMMC32-MC-4243</v>
          </cell>
          <cell r="B5182" t="str">
            <v>XZ-HMMC32</v>
          </cell>
        </row>
        <row r="5183">
          <cell r="A5183" t="str">
            <v>XZ-HMMC32-MC-4445</v>
          </cell>
          <cell r="B5183" t="str">
            <v>XZ-HMMC32</v>
          </cell>
        </row>
        <row r="5184">
          <cell r="A5184" t="str">
            <v>XZ-HMMG31-GR-37</v>
          </cell>
          <cell r="B5184" t="str">
            <v>XZ-HMMG31</v>
          </cell>
        </row>
        <row r="5185">
          <cell r="A5185" t="str">
            <v>XZ-HMMG60</v>
          </cell>
          <cell r="B5185" t="str">
            <v>XZ-HMMG60</v>
          </cell>
        </row>
        <row r="5186">
          <cell r="A5186" t="str">
            <v>XZ-HMMG60-GRH-30-31</v>
          </cell>
          <cell r="B5186" t="str">
            <v>XZ-HMMG60</v>
          </cell>
        </row>
        <row r="5187">
          <cell r="A5187" t="str">
            <v>XZ-HMMG60-GRH-32-33</v>
          </cell>
          <cell r="B5187" t="str">
            <v>XZ-HMMG60</v>
          </cell>
        </row>
        <row r="5188">
          <cell r="A5188" t="str">
            <v>XZ-HMMG60-GRH-34-35</v>
          </cell>
          <cell r="B5188" t="str">
            <v>XZ-HMMG60</v>
          </cell>
        </row>
        <row r="5189">
          <cell r="A5189" t="str">
            <v>XZ-HMMG60-GRH-40-41</v>
          </cell>
          <cell r="B5189" t="str">
            <v>XZ-HMMG60</v>
          </cell>
        </row>
        <row r="5190">
          <cell r="A5190" t="str">
            <v>XZ-HMMG60-GRH-42-43</v>
          </cell>
          <cell r="B5190" t="str">
            <v>XZ-HMMG60</v>
          </cell>
        </row>
        <row r="5191">
          <cell r="A5191" t="str">
            <v>XZ-HMMG60-PIB-34-35</v>
          </cell>
          <cell r="B5191" t="str">
            <v>XZ-HMMG60</v>
          </cell>
        </row>
        <row r="5192">
          <cell r="A5192" t="str">
            <v>XZ-HMMG60-PIH-34-35</v>
          </cell>
          <cell r="B5192" t="str">
            <v>XZ-HMMG60</v>
          </cell>
        </row>
        <row r="5193">
          <cell r="A5193" t="str">
            <v>XZ-HMMG60-PIH-36-37</v>
          </cell>
          <cell r="B5193" t="str">
            <v>XZ-HMMG60</v>
          </cell>
        </row>
        <row r="5194">
          <cell r="A5194" t="str">
            <v>XZ-HMMG60-PIH-38-39</v>
          </cell>
          <cell r="B5194" t="str">
            <v>XZ-HMMG60</v>
          </cell>
        </row>
        <row r="5195">
          <cell r="A5195" t="str">
            <v>XZ-HMMG60-PIH-40-41</v>
          </cell>
          <cell r="B5195" t="str">
            <v>XZ-HMMG60</v>
          </cell>
        </row>
        <row r="5196">
          <cell r="A5196" t="str">
            <v>XZ-HMMLD001-B0-3738</v>
          </cell>
          <cell r="B5196" t="str">
            <v>XZ-HMMLD001</v>
          </cell>
        </row>
        <row r="5197">
          <cell r="A5197" t="str">
            <v>XZ-HMMLD001-B0-3940</v>
          </cell>
          <cell r="B5197" t="str">
            <v>XZ-HMMLD001</v>
          </cell>
        </row>
        <row r="5198">
          <cell r="A5198" t="str">
            <v>XZ-HMMLD001-CO-4041</v>
          </cell>
          <cell r="B5198" t="str">
            <v>XZ-HMMLD001</v>
          </cell>
        </row>
        <row r="5199">
          <cell r="A5199" t="str">
            <v>XZ-HMMLD001-CO-4243</v>
          </cell>
          <cell r="B5199" t="str">
            <v>XZ-HMMLD001</v>
          </cell>
        </row>
        <row r="5200">
          <cell r="A5200" t="str">
            <v>XZ-HMMLD001-PI-3738</v>
          </cell>
          <cell r="B5200" t="str">
            <v>XZ-HMMLD001</v>
          </cell>
        </row>
        <row r="5201">
          <cell r="A5201" t="str">
            <v>XZ-HMMLD001-PI-3940</v>
          </cell>
          <cell r="B5201" t="str">
            <v>XZ-HMMLD001</v>
          </cell>
        </row>
        <row r="5202">
          <cell r="A5202" t="str">
            <v>XZ-HMMLD001-R0-3738</v>
          </cell>
          <cell r="B5202" t="str">
            <v>XZ-HMMLD001</v>
          </cell>
        </row>
        <row r="5203">
          <cell r="A5203" t="str">
            <v>XZ-HMMLD001-R0-3940</v>
          </cell>
          <cell r="B5203" t="str">
            <v>XZ-HMMLD001</v>
          </cell>
        </row>
        <row r="5204">
          <cell r="A5204" t="str">
            <v>XZ-HMMX360</v>
          </cell>
          <cell r="B5204" t="str">
            <v>XZ-HMMX360</v>
          </cell>
        </row>
        <row r="5205">
          <cell r="A5205" t="str">
            <v>XZ-HMMX360-GR-3637</v>
          </cell>
          <cell r="B5205" t="str">
            <v>XZ-HMMX360</v>
          </cell>
        </row>
        <row r="5206">
          <cell r="A5206" t="str">
            <v>XZ-HMMX360-GR-3839</v>
          </cell>
          <cell r="B5206" t="str">
            <v>XZ-HMMX360</v>
          </cell>
        </row>
        <row r="5207">
          <cell r="A5207" t="str">
            <v>XZ-HMMX360-GR-4041</v>
          </cell>
          <cell r="B5207" t="str">
            <v>XZ-HMMX360</v>
          </cell>
        </row>
        <row r="5208">
          <cell r="A5208" t="str">
            <v>XZ-HMSD269-K0-17</v>
          </cell>
          <cell r="B5208" t="str">
            <v>XZ-HMSD269</v>
          </cell>
        </row>
        <row r="5209">
          <cell r="A5209" t="str">
            <v>XZ-HMSD269-K0-19</v>
          </cell>
          <cell r="B5209" t="str">
            <v>XZ-HMSD269</v>
          </cell>
        </row>
        <row r="5210">
          <cell r="A5210" t="str">
            <v>XZ-HMSD269-K0-20</v>
          </cell>
          <cell r="B5210" t="str">
            <v>XZ-HMSD269</v>
          </cell>
        </row>
        <row r="5211">
          <cell r="A5211" t="str">
            <v>XZ-HMSD269-K0-21</v>
          </cell>
          <cell r="B5211" t="str">
            <v>XZ-HMSD269</v>
          </cell>
        </row>
        <row r="5212">
          <cell r="A5212" t="str">
            <v>XZ-HMSD269-K0-22</v>
          </cell>
          <cell r="B5212" t="str">
            <v>XZ-HMSD269</v>
          </cell>
        </row>
        <row r="5213">
          <cell r="A5213" t="str">
            <v>XZ-HMSD269-K0-24</v>
          </cell>
          <cell r="B5213" t="str">
            <v>XZ-HMSD269</v>
          </cell>
        </row>
        <row r="5214">
          <cell r="A5214" t="str">
            <v>XZ-HMSD269-R0-25</v>
          </cell>
          <cell r="B5214" t="str">
            <v>XZ-HMSD269</v>
          </cell>
        </row>
        <row r="5215">
          <cell r="A5215" t="str">
            <v>XZ-HMSD269-R0-26</v>
          </cell>
          <cell r="B5215" t="str">
            <v>XZ-HMSD269</v>
          </cell>
        </row>
        <row r="5216">
          <cell r="A5216" t="str">
            <v>XZ-HMSD269-R0-28</v>
          </cell>
          <cell r="B5216" t="str">
            <v>XZ-HMSD269</v>
          </cell>
        </row>
        <row r="5217">
          <cell r="A5217" t="str">
            <v>XZ-HMSD269-R0-29</v>
          </cell>
          <cell r="B5217" t="str">
            <v>XZ-HMSD269</v>
          </cell>
        </row>
        <row r="5218">
          <cell r="A5218" t="str">
            <v>XZ-HMTZ219</v>
          </cell>
          <cell r="B5218" t="str">
            <v>XZ-HMTZ219</v>
          </cell>
        </row>
        <row r="5219">
          <cell r="A5219" t="str">
            <v>XZ-HMTZ219-GR-4041</v>
          </cell>
          <cell r="B5219" t="str">
            <v>XZ-HMTZ219</v>
          </cell>
        </row>
        <row r="5220">
          <cell r="A5220" t="str">
            <v>XZ-HMTZ250</v>
          </cell>
          <cell r="B5220" t="str">
            <v>XZ-HMTZ250</v>
          </cell>
        </row>
        <row r="5221">
          <cell r="A5221" t="str">
            <v>XZ-HMTZ250-CO-4041</v>
          </cell>
          <cell r="B5221" t="str">
            <v>XZ-HMTZ250</v>
          </cell>
        </row>
        <row r="5222">
          <cell r="A5222" t="str">
            <v>XZ-HMTZ250-CO-4243</v>
          </cell>
          <cell r="B5222" t="str">
            <v>XZ-HMTZ250</v>
          </cell>
        </row>
        <row r="5223">
          <cell r="A5223" t="str">
            <v>XZ-HMTZ250-CO-4445</v>
          </cell>
          <cell r="B5223" t="str">
            <v>XZ-HMTZ250</v>
          </cell>
        </row>
        <row r="5224">
          <cell r="A5224" t="str">
            <v>XZ-HMTZ250-GR-4041</v>
          </cell>
          <cell r="B5224" t="str">
            <v>XZ-HMTZ250</v>
          </cell>
        </row>
        <row r="5225">
          <cell r="A5225" t="str">
            <v>XZ-HMTZ250-GR-4243</v>
          </cell>
          <cell r="B5225" t="str">
            <v>XZ-HMTZ250</v>
          </cell>
        </row>
        <row r="5226">
          <cell r="A5226" t="str">
            <v>XZ-HMTZ250-GR-4445</v>
          </cell>
          <cell r="B5226" t="str">
            <v>XZ-HMTZ250</v>
          </cell>
        </row>
        <row r="5227">
          <cell r="A5227" t="str">
            <v>XZ-HMTZ250-P0-3637</v>
          </cell>
          <cell r="B5227" t="str">
            <v>XZ-HMTZ250</v>
          </cell>
        </row>
        <row r="5228">
          <cell r="A5228" t="str">
            <v>XZ-HMTZ250-P0-3839</v>
          </cell>
          <cell r="B5228" t="str">
            <v>XZ-HMTZ250</v>
          </cell>
        </row>
        <row r="5229">
          <cell r="A5229" t="str">
            <v>XZ-HMTZ250-P0-4041</v>
          </cell>
          <cell r="B5229" t="str">
            <v>XZ-HMTZ250</v>
          </cell>
        </row>
        <row r="5230">
          <cell r="A5230" t="str">
            <v>XZ-HMTZ250-Pi-3637</v>
          </cell>
          <cell r="B5230" t="str">
            <v>XZ-HMTZ250</v>
          </cell>
        </row>
        <row r="5231">
          <cell r="A5231" t="str">
            <v>XZ-HMTZ250-Pi-3839</v>
          </cell>
          <cell r="B5231" t="str">
            <v>XZ-HMTZ250</v>
          </cell>
        </row>
        <row r="5232">
          <cell r="A5232" t="str">
            <v>XZ-HMTZ250-Pi-4041</v>
          </cell>
          <cell r="B5232" t="str">
            <v>XZ-HMTZ250</v>
          </cell>
        </row>
        <row r="5233">
          <cell r="A5233" t="str">
            <v>XZ-HMXX018</v>
          </cell>
          <cell r="B5233" t="str">
            <v>XZ-HMXX018</v>
          </cell>
        </row>
        <row r="5234">
          <cell r="A5234" t="str">
            <v>XZ-HMXX018-BR-3637</v>
          </cell>
          <cell r="B5234" t="str">
            <v>XZ-HMXX018</v>
          </cell>
        </row>
        <row r="5235">
          <cell r="A5235" t="str">
            <v>XZ-HMXX018-BR-3839</v>
          </cell>
          <cell r="B5235" t="str">
            <v>XZ-HMXX018</v>
          </cell>
        </row>
        <row r="5236">
          <cell r="A5236" t="str">
            <v>XZ-HMXX018-BR-4041</v>
          </cell>
          <cell r="B5236" t="str">
            <v>XZ-HMXX018</v>
          </cell>
        </row>
        <row r="5237">
          <cell r="A5237" t="str">
            <v>XZ-HMXX018-K0-3637</v>
          </cell>
          <cell r="B5237" t="str">
            <v>XZ-HMXX018</v>
          </cell>
        </row>
        <row r="5238">
          <cell r="A5238" t="str">
            <v>XZ-HMXX018-K0-3839</v>
          </cell>
          <cell r="B5238" t="str">
            <v>XZ-HMXX018</v>
          </cell>
        </row>
        <row r="5239">
          <cell r="A5239" t="str">
            <v>XZ-HMXX018-K0-3940</v>
          </cell>
          <cell r="B5239" t="str">
            <v>XZ-HMXX018</v>
          </cell>
        </row>
        <row r="5240">
          <cell r="A5240" t="str">
            <v>XZ-HMXX018-R0-3839</v>
          </cell>
          <cell r="B5240" t="str">
            <v>XZ-HMXX018</v>
          </cell>
        </row>
        <row r="5241">
          <cell r="A5241" t="str">
            <v>XZ-HMXX018-Y0-3637</v>
          </cell>
          <cell r="B5241" t="str">
            <v>XZ-HMXX018</v>
          </cell>
        </row>
        <row r="5242">
          <cell r="A5242" t="str">
            <v>XZ-HMXX018-Y0-3839</v>
          </cell>
          <cell r="B5242" t="str">
            <v>XZ-HMXX018</v>
          </cell>
        </row>
        <row r="5243">
          <cell r="A5243" t="str">
            <v>XZ-HMXX018-Y0-3940</v>
          </cell>
          <cell r="B5243" t="str">
            <v>XZ-HMXX018</v>
          </cell>
        </row>
        <row r="5244">
          <cell r="A5244" t="str">
            <v>XZ-HMXX390-Gird-P0-3637</v>
          </cell>
          <cell r="B5244" t="str">
            <v>XZ-HMXX390</v>
          </cell>
        </row>
        <row r="5245">
          <cell r="A5245" t="str">
            <v>XZ-HMXX390-Gird-P0-3839</v>
          </cell>
          <cell r="B5245" t="str">
            <v>XZ-HMXX390</v>
          </cell>
        </row>
        <row r="5246">
          <cell r="A5246" t="str">
            <v>XZ-HMXX390-Gird-YH-3637</v>
          </cell>
          <cell r="B5246" t="str">
            <v>XZ-HMXX390</v>
          </cell>
        </row>
        <row r="5247">
          <cell r="A5247" t="str">
            <v>XZ-HMXX390-Gird-YH-3839</v>
          </cell>
          <cell r="B5247" t="str">
            <v>XZ-HMXX390</v>
          </cell>
        </row>
        <row r="5248">
          <cell r="A5248" t="str">
            <v>XZ-HMXX390-Knit-BE-3637</v>
          </cell>
          <cell r="B5248" t="str">
            <v>XZ-HMXX390</v>
          </cell>
        </row>
        <row r="5249">
          <cell r="A5249" t="str">
            <v>XZ-HMXX390-Knit-BE-3839</v>
          </cell>
          <cell r="B5249" t="str">
            <v>XZ-HMXX390</v>
          </cell>
        </row>
        <row r="5250">
          <cell r="A5250" t="str">
            <v>XZ-HMXX390-Knit-P0-3637</v>
          </cell>
          <cell r="B5250" t="str">
            <v>XZ-HMXX390</v>
          </cell>
        </row>
        <row r="5251">
          <cell r="A5251" t="str">
            <v>XZ-HMXX390-Knit-P0-3839</v>
          </cell>
          <cell r="B5251" t="str">
            <v>XZ-HMXX390</v>
          </cell>
        </row>
        <row r="5252">
          <cell r="A5252" t="str">
            <v>XZ-HMXX390-Knit-PI-3637</v>
          </cell>
          <cell r="B5252" t="str">
            <v>XZ-HMXX390</v>
          </cell>
        </row>
        <row r="5253">
          <cell r="A5253" t="str">
            <v>XZ-HMXX390-Knit-PI-3839</v>
          </cell>
          <cell r="B5253" t="str">
            <v>XZ-HMXX390</v>
          </cell>
        </row>
        <row r="5254">
          <cell r="A5254" t="str">
            <v>XZ-HMXX390-Knit-QC-3637</v>
          </cell>
          <cell r="B5254" t="str">
            <v>XZ-HMXX390</v>
          </cell>
        </row>
        <row r="5255">
          <cell r="A5255" t="str">
            <v>XZ-HMXX390-Knit-QC-3839</v>
          </cell>
          <cell r="B5255" t="str">
            <v>XZ-HMXX390</v>
          </cell>
        </row>
        <row r="5256">
          <cell r="A5256" t="str">
            <v>XZ-HMXX390-Snow-R3-3637</v>
          </cell>
          <cell r="B5256" t="str">
            <v>XZ-HMXX390</v>
          </cell>
        </row>
        <row r="5257">
          <cell r="A5257" t="str">
            <v>XZ-HMXX390-Snow-R3-3839</v>
          </cell>
          <cell r="B5257" t="str">
            <v>XZ-HMXX390</v>
          </cell>
        </row>
        <row r="5258">
          <cell r="A5258" t="str">
            <v>XZ-HMXX390-Snow-W0-3637</v>
          </cell>
          <cell r="B5258" t="str">
            <v>XZ-HMXX390</v>
          </cell>
        </row>
        <row r="5259">
          <cell r="A5259" t="str">
            <v>XZ-HMXX390-Snow-W0-3839</v>
          </cell>
          <cell r="B5259" t="str">
            <v>XZ-HMXX390</v>
          </cell>
        </row>
        <row r="5260">
          <cell r="A5260" t="str">
            <v>XZ-HMXX390-Snow-ZL-3637</v>
          </cell>
          <cell r="B5260" t="str">
            <v>XZ-HMXX390</v>
          </cell>
        </row>
        <row r="5261">
          <cell r="A5261" t="str">
            <v>XZ-HMXX390-Snow-ZL-3839</v>
          </cell>
          <cell r="B5261" t="str">
            <v>XZ-HMXX390</v>
          </cell>
        </row>
        <row r="5262">
          <cell r="A5262" t="str">
            <v>XZ-HMXX390-Velet-P0-3637</v>
          </cell>
          <cell r="B5262" t="str">
            <v>XZ-HMXX390</v>
          </cell>
        </row>
        <row r="5263">
          <cell r="A5263" t="str">
            <v>XZ-HMXX390-Velet-P0-3839</v>
          </cell>
          <cell r="B5263" t="str">
            <v>XZ-HMXX390</v>
          </cell>
        </row>
        <row r="5264">
          <cell r="A5264" t="str">
            <v>XZ-HMXX390-Velet-R3-3637</v>
          </cell>
          <cell r="B5264" t="str">
            <v>XZ-HMXX390</v>
          </cell>
        </row>
        <row r="5265">
          <cell r="A5265" t="str">
            <v>XZ-HMXX390-Velet-R3-3839</v>
          </cell>
          <cell r="B5265" t="str">
            <v>XZ-HMXX390</v>
          </cell>
        </row>
        <row r="5266">
          <cell r="A5266" t="str">
            <v>XZ-HMXY21-R0-3637</v>
          </cell>
          <cell r="B5266" t="str">
            <v>XZ-HMXY21</v>
          </cell>
        </row>
        <row r="5267">
          <cell r="A5267" t="str">
            <v>XZ-HMXY21-R0-3839</v>
          </cell>
          <cell r="B5267" t="str">
            <v>XZ-HMXY21</v>
          </cell>
        </row>
        <row r="5268">
          <cell r="A5268" t="str">
            <v>XZ-HMXY21-ZL-4041</v>
          </cell>
          <cell r="B5268" t="str">
            <v>XZ-HMXY21</v>
          </cell>
        </row>
        <row r="5269">
          <cell r="A5269" t="str">
            <v>XZ-HMYZ22</v>
          </cell>
          <cell r="B5269" t="str">
            <v>XZ-HMYZ22</v>
          </cell>
        </row>
        <row r="5270">
          <cell r="A5270" t="str">
            <v>XZ-HMYZ22-GR-35(3)</v>
          </cell>
          <cell r="B5270" t="str">
            <v>XZ-HMYZ22</v>
          </cell>
        </row>
        <row r="5271">
          <cell r="A5271" t="str">
            <v>XZ-HMYZ22-GR-36(4)</v>
          </cell>
          <cell r="B5271" t="str">
            <v>XZ-HMYZ22</v>
          </cell>
        </row>
        <row r="5272">
          <cell r="A5272" t="str">
            <v>XZ-HMYZ22-GR-3637</v>
          </cell>
          <cell r="B5272" t="str">
            <v>XZ-HMYZ22</v>
          </cell>
        </row>
        <row r="5273">
          <cell r="A5273" t="str">
            <v>XZ-HMYZ22-GR-37(5)</v>
          </cell>
          <cell r="B5273" t="str">
            <v>XZ-HMYZ22</v>
          </cell>
        </row>
        <row r="5274">
          <cell r="A5274" t="str">
            <v>XZ-HMYZ22-GR-38(5.5)</v>
          </cell>
          <cell r="B5274" t="str">
            <v>XZ-HMYZ22</v>
          </cell>
        </row>
        <row r="5275">
          <cell r="A5275" t="str">
            <v>XZ-HMYZ22-GR-3839</v>
          </cell>
          <cell r="B5275" t="str">
            <v>XZ-HMYZ22</v>
          </cell>
        </row>
        <row r="5276">
          <cell r="A5276" t="str">
            <v>XZ-HMYZ22-GR-39(6)</v>
          </cell>
          <cell r="B5276" t="str">
            <v>XZ-HMYZ22</v>
          </cell>
        </row>
        <row r="5277">
          <cell r="A5277" t="str">
            <v>XZ-HMYZ22-GR-40(7)</v>
          </cell>
          <cell r="B5277" t="str">
            <v>XZ-HMYZ22</v>
          </cell>
        </row>
        <row r="5278">
          <cell r="A5278" t="str">
            <v>XZ-HMYZ22-GR-41(8)</v>
          </cell>
          <cell r="B5278" t="str">
            <v>XZ-HMYZ22</v>
          </cell>
        </row>
        <row r="5279">
          <cell r="A5279" t="str">
            <v>XZ-HMYZ22-GR-L</v>
          </cell>
          <cell r="B5279" t="str">
            <v>XZ-HMYZ22</v>
          </cell>
        </row>
        <row r="5280">
          <cell r="A5280" t="str">
            <v>XZ-HMYZ22-GR-M</v>
          </cell>
          <cell r="B5280" t="str">
            <v>XZ-HMYZ22</v>
          </cell>
        </row>
        <row r="5281">
          <cell r="A5281" t="str">
            <v>XZ-HMYZ22-GR-M+</v>
          </cell>
          <cell r="B5281" t="str">
            <v>XZ-HMYZ22</v>
          </cell>
        </row>
        <row r="5282">
          <cell r="A5282" t="str">
            <v>XZ-HMYZ22-GR-S</v>
          </cell>
          <cell r="B5282" t="str">
            <v>XZ-HMYZ22</v>
          </cell>
        </row>
        <row r="5283">
          <cell r="A5283" t="str">
            <v>XZ-HMYZ22-GR-XL</v>
          </cell>
          <cell r="B5283" t="str">
            <v>XZ-HMYZ22</v>
          </cell>
        </row>
        <row r="5284">
          <cell r="A5284" t="str">
            <v>XZ-HMYZ22-GR-XL+</v>
          </cell>
          <cell r="B5284" t="str">
            <v>XZ-HMYZ22</v>
          </cell>
        </row>
        <row r="5285">
          <cell r="A5285" t="str">
            <v>XZ-HMYZ22-PI-35(3)</v>
          </cell>
          <cell r="B5285" t="str">
            <v>XZ-HMYZ22</v>
          </cell>
        </row>
        <row r="5286">
          <cell r="A5286" t="str">
            <v>XZ-HMYZ22-PI-36(4)</v>
          </cell>
          <cell r="B5286" t="str">
            <v>XZ-HMYZ22</v>
          </cell>
        </row>
        <row r="5287">
          <cell r="A5287" t="str">
            <v>XZ-HMYZ22-PI-3637</v>
          </cell>
          <cell r="B5287" t="str">
            <v>XZ-HMYZ22</v>
          </cell>
        </row>
        <row r="5288">
          <cell r="A5288" t="str">
            <v>XZ-HMYZ22-PI-37(5)</v>
          </cell>
          <cell r="B5288" t="str">
            <v>XZ-HMYZ22</v>
          </cell>
        </row>
        <row r="5289">
          <cell r="A5289" t="str">
            <v>XZ-HMYZ22-PI-38(5.5)</v>
          </cell>
          <cell r="B5289" t="str">
            <v>XZ-HMYZ22</v>
          </cell>
        </row>
        <row r="5290">
          <cell r="A5290" t="str">
            <v>XZ-HMYZ22-PI-39(6)</v>
          </cell>
          <cell r="B5290" t="str">
            <v>XZ-HMYZ22</v>
          </cell>
        </row>
        <row r="5291">
          <cell r="A5291" t="str">
            <v>XZ-HMYZ22-PI-40(7)</v>
          </cell>
          <cell r="B5291" t="str">
            <v>XZ-HMYZ22</v>
          </cell>
        </row>
        <row r="5292">
          <cell r="A5292" t="str">
            <v>XZ-HMYZ22-PI-41(8)</v>
          </cell>
          <cell r="B5292" t="str">
            <v>XZ-HMYZ22</v>
          </cell>
        </row>
        <row r="5293">
          <cell r="A5293" t="str">
            <v>XZ-HMYZ22-PI-L</v>
          </cell>
          <cell r="B5293" t="str">
            <v>XZ-HMYZ22</v>
          </cell>
        </row>
        <row r="5294">
          <cell r="A5294" t="str">
            <v>XZ-HMYZ22-PI-M</v>
          </cell>
          <cell r="B5294" t="str">
            <v>XZ-HMYZ22</v>
          </cell>
        </row>
        <row r="5295">
          <cell r="A5295" t="str">
            <v>XZ-HMYZ22-PI-M+</v>
          </cell>
          <cell r="B5295" t="str">
            <v>XZ-HMYZ22</v>
          </cell>
        </row>
        <row r="5296">
          <cell r="A5296" t="str">
            <v>XZ-HMYZ22-PI-S</v>
          </cell>
          <cell r="B5296" t="str">
            <v>XZ-HMYZ22</v>
          </cell>
        </row>
        <row r="5297">
          <cell r="A5297" t="str">
            <v>XZ-HMYZ22-PI-XL</v>
          </cell>
          <cell r="B5297" t="str">
            <v>XZ-HMYZ22</v>
          </cell>
        </row>
        <row r="5298">
          <cell r="A5298" t="str">
            <v>XZ-HMYZ22-PI-XL+</v>
          </cell>
          <cell r="B5298" t="str">
            <v>XZ-HMYZ22</v>
          </cell>
        </row>
        <row r="5299">
          <cell r="A5299" t="str">
            <v>XZ-HMZJ23</v>
          </cell>
          <cell r="B5299" t="str">
            <v>XZ-HMZJ23</v>
          </cell>
        </row>
        <row r="5300">
          <cell r="A5300" t="str">
            <v>XZ-HMZJ23-GR-3637</v>
          </cell>
          <cell r="B5300" t="str">
            <v>XZ-HMZJ23</v>
          </cell>
        </row>
        <row r="5301">
          <cell r="A5301" t="str">
            <v>XZ-HMZJ23-GR-3839</v>
          </cell>
          <cell r="B5301" t="str">
            <v>XZ-HMZJ23</v>
          </cell>
        </row>
        <row r="5302">
          <cell r="A5302" t="str">
            <v>XZ-HMZJ23-GR-4041</v>
          </cell>
          <cell r="B5302" t="str">
            <v>XZ-HMZJ23</v>
          </cell>
        </row>
        <row r="5303">
          <cell r="A5303" t="str">
            <v>XZ-HMZJ23-GR-4243</v>
          </cell>
          <cell r="B5303" t="str">
            <v>XZ-HMZJ23</v>
          </cell>
        </row>
        <row r="5304">
          <cell r="A5304" t="str">
            <v>XZ-PW-1999-CO-37</v>
          </cell>
          <cell r="B5304" t="str">
            <v>XZ-PW-1999</v>
          </cell>
        </row>
        <row r="5305">
          <cell r="A5305" t="str">
            <v>XZ-PW-1999-CO-38</v>
          </cell>
          <cell r="B5305" t="str">
            <v>XZ-PW-1999</v>
          </cell>
        </row>
        <row r="5306">
          <cell r="A5306" t="str">
            <v>XZ-PW-1999-CO-39</v>
          </cell>
          <cell r="B5306" t="str">
            <v>XZ-PW-1999</v>
          </cell>
        </row>
        <row r="5307">
          <cell r="A5307" t="str">
            <v>XZ-PW-1999-CO-40</v>
          </cell>
          <cell r="B5307" t="str">
            <v>XZ-PW-1999</v>
          </cell>
        </row>
        <row r="5308">
          <cell r="A5308" t="str">
            <v>XZ-PW-1999-GR-36</v>
          </cell>
          <cell r="B5308" t="str">
            <v>XZ-PW-1999</v>
          </cell>
        </row>
        <row r="5309">
          <cell r="A5309" t="str">
            <v>XZ-PW-1999-GR-37</v>
          </cell>
          <cell r="B5309" t="str">
            <v>XZ-PW-1999</v>
          </cell>
        </row>
        <row r="5310">
          <cell r="A5310" t="str">
            <v>XZ-PW-1999-GR-38</v>
          </cell>
          <cell r="B5310" t="str">
            <v>XZ-PW-1999</v>
          </cell>
        </row>
        <row r="5311">
          <cell r="A5311" t="str">
            <v>XZ-PW-1999-GR-39</v>
          </cell>
          <cell r="B5311" t="str">
            <v>XZ-PW-1999</v>
          </cell>
        </row>
        <row r="5312">
          <cell r="A5312" t="str">
            <v>XZ-PW-1999-K0-36</v>
          </cell>
          <cell r="B5312" t="str">
            <v>XZ-PW-1999</v>
          </cell>
        </row>
        <row r="5313">
          <cell r="A5313" t="str">
            <v>XZ-PW-1999-K0-37</v>
          </cell>
          <cell r="B5313" t="str">
            <v>XZ-PW-1999</v>
          </cell>
        </row>
        <row r="5314">
          <cell r="A5314" t="str">
            <v>XZ-PW-1999-K0-38</v>
          </cell>
          <cell r="B5314" t="str">
            <v>XZ-PW-1999</v>
          </cell>
        </row>
        <row r="5315">
          <cell r="A5315" t="str">
            <v>XZ-PW-1999-K0-39</v>
          </cell>
          <cell r="B5315" t="str">
            <v>XZ-PW-1999</v>
          </cell>
        </row>
        <row r="5316">
          <cell r="A5316" t="str">
            <v>XZ-PW-1999-K0-40</v>
          </cell>
          <cell r="B5316" t="str">
            <v>XZ-PW-1999</v>
          </cell>
        </row>
        <row r="5317">
          <cell r="A5317" t="str">
            <v>XZ-PW-1999-LB-38</v>
          </cell>
          <cell r="B5317" t="str">
            <v>XZ-PW-1999</v>
          </cell>
        </row>
        <row r="5318">
          <cell r="A5318" t="str">
            <v>XZ-PW-1999-LB-39</v>
          </cell>
          <cell r="B5318" t="str">
            <v>XZ-PW-1999</v>
          </cell>
        </row>
        <row r="5319">
          <cell r="A5319" t="str">
            <v>XZ-PW-1999-LB-40</v>
          </cell>
          <cell r="B5319" t="str">
            <v>XZ-PW-1999</v>
          </cell>
        </row>
        <row r="5320">
          <cell r="A5320" t="str">
            <v>XZ-PW-1999-PU-40</v>
          </cell>
          <cell r="B5320" t="str">
            <v>XZ-PW-1999</v>
          </cell>
        </row>
        <row r="5321">
          <cell r="A5321" t="str">
            <v>XZ-PW-2001-BG-37</v>
          </cell>
          <cell r="B5321" t="str">
            <v>XZ-PW-2001</v>
          </cell>
        </row>
        <row r="5322">
          <cell r="A5322" t="str">
            <v>XZ-PW-2001-BG-38</v>
          </cell>
          <cell r="B5322" t="str">
            <v>XZ-PW-2001</v>
          </cell>
        </row>
        <row r="5323">
          <cell r="A5323" t="str">
            <v>XZ-PW-2001-C0-36</v>
          </cell>
          <cell r="B5323" t="str">
            <v>XZ-PW-2001</v>
          </cell>
        </row>
        <row r="5324">
          <cell r="A5324" t="str">
            <v>XZ-PW-2001-C0-37</v>
          </cell>
          <cell r="B5324" t="str">
            <v>XZ-PW-2001</v>
          </cell>
        </row>
        <row r="5325">
          <cell r="A5325" t="str">
            <v>XZ-PW-2001-G0-36</v>
          </cell>
          <cell r="B5325" t="str">
            <v>XZ-PW-2001</v>
          </cell>
        </row>
        <row r="5326">
          <cell r="A5326" t="str">
            <v>XZ-PW-2001-G0-37</v>
          </cell>
          <cell r="B5326" t="str">
            <v>XZ-PW-2001</v>
          </cell>
        </row>
        <row r="5327">
          <cell r="A5327" t="str">
            <v>XZ-PW-2001-G0-41</v>
          </cell>
          <cell r="B5327" t="str">
            <v>XZ-PW-2001</v>
          </cell>
        </row>
        <row r="5328">
          <cell r="A5328" t="str">
            <v>XZ-PW-2001-K0-36</v>
          </cell>
          <cell r="B5328" t="str">
            <v>XZ-PW-2001</v>
          </cell>
        </row>
        <row r="5329">
          <cell r="A5329" t="str">
            <v>XZ-PW-2001-K0-37</v>
          </cell>
          <cell r="B5329" t="str">
            <v>XZ-PW-2001</v>
          </cell>
        </row>
        <row r="5330">
          <cell r="A5330" t="str">
            <v>XZ-PW-2001-N0-36</v>
          </cell>
          <cell r="B5330" t="str">
            <v>XZ-PW-2001</v>
          </cell>
        </row>
        <row r="5331">
          <cell r="A5331" t="str">
            <v>XZ-PW-2001-N0-37</v>
          </cell>
          <cell r="B5331" t="str">
            <v>XZ-PW-2001</v>
          </cell>
        </row>
        <row r="5332">
          <cell r="A5332" t="str">
            <v>XZ-PW-2001-N0-38</v>
          </cell>
          <cell r="B5332" t="str">
            <v>XZ-PW-2001</v>
          </cell>
        </row>
        <row r="5333">
          <cell r="A5333" t="str">
            <v>XZ-PW-2001-R0-36</v>
          </cell>
          <cell r="B5333" t="str">
            <v>XZ-PW-2001</v>
          </cell>
        </row>
        <row r="5334">
          <cell r="A5334" t="str">
            <v>XZ-PW-2001-R0-37</v>
          </cell>
          <cell r="B5334" t="str">
            <v>XZ-PW-2001</v>
          </cell>
        </row>
        <row r="5335">
          <cell r="A5335" t="str">
            <v>XZ-SM-013GR1-S</v>
          </cell>
          <cell r="B5335" t="str">
            <v>XZ-SM-013</v>
          </cell>
        </row>
        <row r="5336">
          <cell r="A5336" t="str">
            <v>XZ-SM-013GR3-S</v>
          </cell>
          <cell r="B5336" t="str">
            <v>XZ-SM-013</v>
          </cell>
        </row>
        <row r="5337">
          <cell r="A5337" t="str">
            <v>XZ-SM-013PI3-M</v>
          </cell>
          <cell r="B5337" t="str">
            <v>XZ-SM-013</v>
          </cell>
        </row>
        <row r="5338">
          <cell r="A5338" t="str">
            <v>XZ-SM-013PI3-S</v>
          </cell>
          <cell r="B5338" t="str">
            <v>XZ-SM-013</v>
          </cell>
        </row>
        <row r="5339">
          <cell r="A5339" t="str">
            <v>XZ-SM-013WH1-S</v>
          </cell>
          <cell r="B5339" t="str">
            <v>XZ-SM-013</v>
          </cell>
        </row>
        <row r="5340">
          <cell r="A5340" t="str">
            <v>XZ-SM-013WH2-M</v>
          </cell>
          <cell r="B5340" t="str">
            <v>XZ-SM-013</v>
          </cell>
        </row>
        <row r="5341">
          <cell r="A5341" t="str">
            <v>XZ-SM-013WH2-S</v>
          </cell>
          <cell r="B5341" t="str">
            <v>XZ-SM-013</v>
          </cell>
        </row>
        <row r="5342">
          <cell r="A5342" t="str">
            <v>XZ-SM-013WH3-S</v>
          </cell>
          <cell r="B5342" t="str">
            <v>XZ-SM-013</v>
          </cell>
        </row>
        <row r="5343">
          <cell r="A5343" t="str">
            <v>XZ-SM-0299-SH-4243</v>
          </cell>
          <cell r="B5343" t="str">
            <v>XZ-SM-0299</v>
          </cell>
        </row>
        <row r="5344">
          <cell r="A5344" t="str">
            <v>XZ-SM-HMMF360-DB-L</v>
          </cell>
          <cell r="B5344" t="str">
            <v>XZ-SM-HMMF360</v>
          </cell>
        </row>
        <row r="5345">
          <cell r="A5345" t="str">
            <v>XZ-SM-HMMF360-LB-L</v>
          </cell>
          <cell r="B5345" t="str">
            <v>XZ-SM-HMMF360</v>
          </cell>
        </row>
        <row r="5346">
          <cell r="A5346" t="str">
            <v>XZ-SM-HMXX018-Y0-3839</v>
          </cell>
          <cell r="B5346" t="str">
            <v>XZ-SM-HMXX018</v>
          </cell>
        </row>
        <row r="5347">
          <cell r="A5347" t="str">
            <v>XZ-SM-YG7223Co4445</v>
          </cell>
          <cell r="B5347" t="str">
            <v>XZ-SM-YG7223</v>
          </cell>
        </row>
        <row r="5348">
          <cell r="A5348" t="str">
            <v>XZ-SM-YG7223Gr3637</v>
          </cell>
          <cell r="B5348" t="str">
            <v>XZ-SM-YG7223</v>
          </cell>
        </row>
        <row r="5349">
          <cell r="A5349" t="str">
            <v>XZ-SM-YG7223Gr3839</v>
          </cell>
          <cell r="B5349" t="str">
            <v>XZ-SM-YG7223</v>
          </cell>
        </row>
        <row r="5350">
          <cell r="A5350" t="str">
            <v>XZ-SM-YG7223Pu3637</v>
          </cell>
          <cell r="B5350" t="str">
            <v>XZ-SM-YG7223</v>
          </cell>
        </row>
        <row r="5351">
          <cell r="A5351" t="str">
            <v>XZ-SM-YG7223Pu3839</v>
          </cell>
          <cell r="B5351" t="str">
            <v>XZ-SM-YG7223</v>
          </cell>
        </row>
        <row r="5352">
          <cell r="A5352" t="str">
            <v>XZ-SM-ZQCB3056-B0-24</v>
          </cell>
          <cell r="B5352" t="str">
            <v>XZ-SM-ZQCB3056</v>
          </cell>
        </row>
        <row r="5353">
          <cell r="A5353" t="str">
            <v>XZ-SM-ZQCB3056-B0-25</v>
          </cell>
          <cell r="B5353" t="str">
            <v>XZ-SM-ZQCB3056</v>
          </cell>
        </row>
        <row r="5354">
          <cell r="A5354" t="str">
            <v>XZ-SM-ZQCB3056-E0-24</v>
          </cell>
          <cell r="B5354" t="str">
            <v>XZ-SM-ZQCB3056</v>
          </cell>
        </row>
        <row r="5355">
          <cell r="A5355" t="str">
            <v>XZ-SM-ZQCB3056-kQ-24</v>
          </cell>
          <cell r="B5355" t="str">
            <v>XZ-SM-ZQCB3056</v>
          </cell>
        </row>
        <row r="5356">
          <cell r="A5356" t="str">
            <v>XZ-SM-ZQCB3056-R1-24</v>
          </cell>
          <cell r="B5356" t="str">
            <v>XZ-SM-ZQCB3056</v>
          </cell>
        </row>
        <row r="5357">
          <cell r="A5357" t="str">
            <v>XZ-SM-ZQCB3056-R2-24</v>
          </cell>
          <cell r="B5357" t="str">
            <v>XZ-SM-ZQCB3056</v>
          </cell>
        </row>
        <row r="5358">
          <cell r="A5358" t="str">
            <v>XZ-SM-ZQCB3056-R2-25</v>
          </cell>
          <cell r="B5358" t="str">
            <v>XZ-SM-ZQCB3056</v>
          </cell>
        </row>
        <row r="5359">
          <cell r="A5359" t="str">
            <v>XZ-YG7223</v>
          </cell>
          <cell r="B5359" t="str">
            <v>XZ-YG7223-GM</v>
          </cell>
        </row>
        <row r="5360">
          <cell r="A5360" t="str">
            <v>XZ-YG7223Co4041</v>
          </cell>
          <cell r="B5360" t="str">
            <v>XZ-YG7223-GM</v>
          </cell>
        </row>
        <row r="5361">
          <cell r="A5361" t="str">
            <v>XZ-YG7223Co4243</v>
          </cell>
          <cell r="B5361" t="str">
            <v>XZ-YG7223-GM</v>
          </cell>
        </row>
        <row r="5362">
          <cell r="A5362" t="str">
            <v>XZ-YG7223Co4445</v>
          </cell>
          <cell r="B5362" t="str">
            <v>XZ-YG7223-GM</v>
          </cell>
        </row>
        <row r="5363">
          <cell r="A5363" t="str">
            <v>XZ-YG7223Da4041</v>
          </cell>
          <cell r="B5363" t="str">
            <v>XZ-YG7223-GM</v>
          </cell>
        </row>
        <row r="5364">
          <cell r="A5364" t="str">
            <v>XZ-YG7223Da4041-GM</v>
          </cell>
          <cell r="B5364" t="str">
            <v>XZ-YG7223-GM</v>
          </cell>
        </row>
        <row r="5365">
          <cell r="A5365" t="str">
            <v>XZ-YG7223Da4243</v>
          </cell>
          <cell r="B5365" t="str">
            <v>XZ-YG7223-GM</v>
          </cell>
        </row>
        <row r="5366">
          <cell r="A5366" t="str">
            <v>XZ-YG7223Da4445</v>
          </cell>
          <cell r="B5366" t="str">
            <v>XZ-YG7223-GM</v>
          </cell>
        </row>
        <row r="5367">
          <cell r="A5367" t="str">
            <v>XZ-YG7223Da4445-GM</v>
          </cell>
          <cell r="B5367" t="str">
            <v>XZ-YG7223-GM</v>
          </cell>
        </row>
        <row r="5368">
          <cell r="A5368" t="str">
            <v>XZ-YG7223-GM</v>
          </cell>
          <cell r="B5368" t="str">
            <v>XZ-YG7223-GM</v>
          </cell>
        </row>
        <row r="5369">
          <cell r="A5369" t="str">
            <v>XZ-YG7223Gr3637</v>
          </cell>
          <cell r="B5369" t="str">
            <v>XZ-YG7223-GM</v>
          </cell>
        </row>
        <row r="5370">
          <cell r="A5370" t="str">
            <v>XZ-YG7223Gr3839</v>
          </cell>
          <cell r="B5370" t="str">
            <v>XZ-YG7223-GM</v>
          </cell>
        </row>
        <row r="5371">
          <cell r="A5371" t="str">
            <v>XZ-YG7223Gr4041</v>
          </cell>
          <cell r="B5371" t="str">
            <v>XZ-YG7223-GM</v>
          </cell>
        </row>
        <row r="5372">
          <cell r="A5372" t="str">
            <v>XZ-YG7223Pu3637</v>
          </cell>
          <cell r="B5372" t="str">
            <v>XZ-YG7223-GM</v>
          </cell>
        </row>
        <row r="5373">
          <cell r="A5373" t="str">
            <v>XZ-YG7223Pu3839</v>
          </cell>
          <cell r="B5373" t="str">
            <v>XZ-YG7223-GM</v>
          </cell>
        </row>
        <row r="5374">
          <cell r="A5374" t="str">
            <v>XZ-YG7223Pu3839-GM</v>
          </cell>
          <cell r="B5374" t="str">
            <v>XZ-YG7223-GM</v>
          </cell>
        </row>
        <row r="5375">
          <cell r="A5375" t="str">
            <v>XZ-YG7223Pu3839-New</v>
          </cell>
          <cell r="B5375" t="str">
            <v>XZ-YG7223-GM</v>
          </cell>
        </row>
        <row r="5376">
          <cell r="A5376" t="str">
            <v>XZ-YG7223Pu4041</v>
          </cell>
          <cell r="B5376" t="str">
            <v>XZ-YG7223-GM</v>
          </cell>
        </row>
        <row r="5377">
          <cell r="A5377" t="str">
            <v>XZ-YG7223RB3637</v>
          </cell>
          <cell r="B5377" t="str">
            <v>XZ-YG7223-GM</v>
          </cell>
        </row>
        <row r="5378">
          <cell r="A5378" t="str">
            <v>XZ-YG7223RB3839</v>
          </cell>
          <cell r="B5378" t="str">
            <v>XZ-YG7223-GM</v>
          </cell>
        </row>
        <row r="5379">
          <cell r="A5379" t="str">
            <v>XZ-YG7223RB3839-GM</v>
          </cell>
          <cell r="B5379" t="str">
            <v>XZ-YG7223-GM</v>
          </cell>
        </row>
        <row r="5380">
          <cell r="A5380" t="str">
            <v>XZ-YG7223RB4041</v>
          </cell>
          <cell r="B5380" t="str">
            <v>XZ-YG7223-GM</v>
          </cell>
        </row>
        <row r="5381">
          <cell r="A5381" t="str">
            <v>XZ-ZQ1603-E0-270</v>
          </cell>
          <cell r="B5381" t="str">
            <v>XZ-ZQ1603</v>
          </cell>
        </row>
        <row r="5382">
          <cell r="A5382" t="str">
            <v>XZ-ZQ1603-KQ-240</v>
          </cell>
          <cell r="B5382" t="str">
            <v>XZ-ZQ1603</v>
          </cell>
        </row>
        <row r="5383">
          <cell r="A5383" t="str">
            <v>XZ-ZQ2176-B0-1415</v>
          </cell>
          <cell r="B5383" t="str">
            <v>XZ-ZQ2176</v>
          </cell>
        </row>
        <row r="5384">
          <cell r="A5384" t="str">
            <v>XZ-ZQ2176-B0-1617</v>
          </cell>
          <cell r="B5384" t="str">
            <v>XZ-ZQ2176</v>
          </cell>
        </row>
        <row r="5385">
          <cell r="A5385" t="str">
            <v>XZ-ZQ2176-B0-1819</v>
          </cell>
          <cell r="B5385" t="str">
            <v>XZ-ZQ2176</v>
          </cell>
        </row>
        <row r="5386">
          <cell r="A5386" t="str">
            <v>XZ-ZQ2176-B0-21</v>
          </cell>
          <cell r="B5386" t="str">
            <v>XZ-ZQ2176</v>
          </cell>
        </row>
        <row r="5387">
          <cell r="A5387" t="str">
            <v>XZ-ZQ2176-B0-22</v>
          </cell>
          <cell r="B5387" t="str">
            <v>XZ-ZQ2176</v>
          </cell>
        </row>
        <row r="5388">
          <cell r="A5388" t="str">
            <v>XZ-ZQ2176-B0-23</v>
          </cell>
          <cell r="B5388" t="str">
            <v>XZ-ZQ2176</v>
          </cell>
        </row>
        <row r="5389">
          <cell r="A5389" t="str">
            <v>XZ-ZQ2176-E0-1415</v>
          </cell>
          <cell r="B5389" t="str">
            <v>XZ-ZQ2176</v>
          </cell>
        </row>
        <row r="5390">
          <cell r="A5390" t="str">
            <v>XZ-ZQ2176-E0-1617</v>
          </cell>
          <cell r="B5390" t="str">
            <v>XZ-ZQ2176</v>
          </cell>
        </row>
        <row r="5391">
          <cell r="A5391" t="str">
            <v>XZ-ZQ2176-E0-1819</v>
          </cell>
          <cell r="B5391" t="str">
            <v>XZ-ZQ2176</v>
          </cell>
        </row>
        <row r="5392">
          <cell r="A5392" t="str">
            <v>XZ-ZQ2176-E0-20</v>
          </cell>
          <cell r="B5392" t="str">
            <v>XZ-ZQ2176</v>
          </cell>
        </row>
        <row r="5393">
          <cell r="A5393" t="str">
            <v>XZ-ZQ2176-E0-21</v>
          </cell>
          <cell r="B5393" t="str">
            <v>XZ-ZQ2176</v>
          </cell>
        </row>
        <row r="5394">
          <cell r="A5394" t="str">
            <v>XZ-ZQ2176-E0-22</v>
          </cell>
          <cell r="B5394" t="str">
            <v>XZ-ZQ2176</v>
          </cell>
        </row>
        <row r="5395">
          <cell r="A5395" t="str">
            <v>XZ-ZQ2176-E0-4041</v>
          </cell>
          <cell r="B5395" t="str">
            <v>XZ-ZQ2176</v>
          </cell>
        </row>
        <row r="5396">
          <cell r="A5396" t="str">
            <v>XZ-ZQ2176-E0-4243</v>
          </cell>
          <cell r="B5396" t="str">
            <v>XZ-ZQ2176</v>
          </cell>
        </row>
        <row r="5397">
          <cell r="A5397" t="str">
            <v>XZ-ZQ2176-E0-4445</v>
          </cell>
          <cell r="B5397" t="str">
            <v>XZ-ZQ2176</v>
          </cell>
        </row>
        <row r="5398">
          <cell r="A5398" t="str">
            <v>XZ-ZQ2176-K0-1415</v>
          </cell>
          <cell r="B5398" t="str">
            <v>XZ-ZQ2176</v>
          </cell>
        </row>
        <row r="5399">
          <cell r="A5399" t="str">
            <v>XZ-ZQ2176-K0-1617</v>
          </cell>
          <cell r="B5399" t="str">
            <v>XZ-ZQ2176</v>
          </cell>
        </row>
        <row r="5400">
          <cell r="A5400" t="str">
            <v>XZ-ZQ2176-K0-1819</v>
          </cell>
          <cell r="B5400" t="str">
            <v>XZ-ZQ2176</v>
          </cell>
        </row>
        <row r="5401">
          <cell r="A5401" t="str">
            <v>XZ-ZQ2176-K0-20</v>
          </cell>
          <cell r="B5401" t="str">
            <v>XZ-ZQ2176</v>
          </cell>
        </row>
        <row r="5402">
          <cell r="A5402" t="str">
            <v>XZ-ZQ2176-K0-21</v>
          </cell>
          <cell r="B5402" t="str">
            <v>XZ-ZQ2176</v>
          </cell>
        </row>
        <row r="5403">
          <cell r="A5403" t="str">
            <v>XZ-ZQ2176-K0-22</v>
          </cell>
          <cell r="B5403" t="str">
            <v>XZ-ZQ2176</v>
          </cell>
        </row>
        <row r="5404">
          <cell r="A5404" t="str">
            <v>XZ-ZQ2176-KQ-1415</v>
          </cell>
          <cell r="B5404" t="str">
            <v>XZ-ZQ2176</v>
          </cell>
        </row>
        <row r="5405">
          <cell r="A5405" t="str">
            <v>XZ-ZQ2176-KQ-1617</v>
          </cell>
          <cell r="B5405" t="str">
            <v>XZ-ZQ2176</v>
          </cell>
        </row>
        <row r="5406">
          <cell r="A5406" t="str">
            <v>XZ-ZQ2176-KQ-1819</v>
          </cell>
          <cell r="B5406" t="str">
            <v>XZ-ZQ2176</v>
          </cell>
        </row>
        <row r="5407">
          <cell r="A5407" t="str">
            <v>XZ-ZQ2176-KQ-20</v>
          </cell>
          <cell r="B5407" t="str">
            <v>XZ-ZQ2176</v>
          </cell>
        </row>
        <row r="5408">
          <cell r="A5408" t="str">
            <v>XZ-ZQ2176-KQ-21</v>
          </cell>
          <cell r="B5408" t="str">
            <v>XZ-ZQ2176</v>
          </cell>
        </row>
        <row r="5409">
          <cell r="A5409" t="str">
            <v>XZ-ZQ2176-KQ-22</v>
          </cell>
          <cell r="B5409" t="str">
            <v>XZ-ZQ2176</v>
          </cell>
        </row>
        <row r="5410">
          <cell r="A5410" t="str">
            <v>XZ-ZQ2176-KQ-4041</v>
          </cell>
          <cell r="B5410" t="str">
            <v>XZ-ZQ2176</v>
          </cell>
        </row>
        <row r="5411">
          <cell r="A5411" t="str">
            <v>XZ-ZQ2176-KQ-4243</v>
          </cell>
          <cell r="B5411" t="str">
            <v>XZ-ZQ2176</v>
          </cell>
        </row>
        <row r="5412">
          <cell r="A5412" t="str">
            <v>XZ-ZQ2176-KQ-4445</v>
          </cell>
          <cell r="B5412" t="str">
            <v>XZ-ZQ2176</v>
          </cell>
        </row>
        <row r="5413">
          <cell r="A5413" t="str">
            <v>XZ-ZQ2176-P0-1415</v>
          </cell>
          <cell r="B5413" t="str">
            <v>XZ-ZQ2176</v>
          </cell>
        </row>
        <row r="5414">
          <cell r="A5414" t="str">
            <v>XZ-ZQ2176-P0-1617</v>
          </cell>
          <cell r="B5414" t="str">
            <v>XZ-ZQ2176</v>
          </cell>
        </row>
        <row r="5415">
          <cell r="A5415" t="str">
            <v>XZ-ZQ2176-P0-1819</v>
          </cell>
          <cell r="B5415" t="str">
            <v>XZ-ZQ2176</v>
          </cell>
        </row>
        <row r="5416">
          <cell r="A5416" t="str">
            <v>XZ-ZQ2176-P0-20</v>
          </cell>
          <cell r="B5416" t="str">
            <v>XZ-ZQ2176</v>
          </cell>
        </row>
        <row r="5417">
          <cell r="A5417" t="str">
            <v>XZ-ZQ2176-P0-21</v>
          </cell>
          <cell r="B5417" t="str">
            <v>XZ-ZQ2176</v>
          </cell>
        </row>
        <row r="5418">
          <cell r="A5418" t="str">
            <v>XZ-ZQ2176-P0-22</v>
          </cell>
          <cell r="B5418" t="str">
            <v>XZ-ZQ2176</v>
          </cell>
        </row>
        <row r="5419">
          <cell r="A5419" t="str">
            <v>XZ-ZQ2176-P0-3637</v>
          </cell>
          <cell r="B5419" t="str">
            <v>XZ-ZQ2176</v>
          </cell>
        </row>
        <row r="5420">
          <cell r="A5420" t="str">
            <v>XZ-ZQ2176-P0-3839</v>
          </cell>
          <cell r="B5420" t="str">
            <v>XZ-ZQ2176</v>
          </cell>
        </row>
        <row r="5421">
          <cell r="A5421" t="str">
            <v>XZ-ZQ2176-P0-4041</v>
          </cell>
          <cell r="B5421" t="str">
            <v>XZ-ZQ2176</v>
          </cell>
        </row>
        <row r="5422">
          <cell r="A5422" t="str">
            <v>XZ-ZQ2176-R1-1415</v>
          </cell>
          <cell r="B5422" t="str">
            <v>XZ-ZQ2176</v>
          </cell>
        </row>
        <row r="5423">
          <cell r="A5423" t="str">
            <v>XZ-ZQ2176-R1-1617</v>
          </cell>
          <cell r="B5423" t="str">
            <v>XZ-ZQ2176</v>
          </cell>
        </row>
        <row r="5424">
          <cell r="A5424" t="str">
            <v>XZ-ZQ2176-R1-1617-GM</v>
          </cell>
          <cell r="B5424" t="str">
            <v>XZ-ZQ2176</v>
          </cell>
        </row>
        <row r="5425">
          <cell r="A5425" t="str">
            <v>XZ-ZQ2176-R1-1819</v>
          </cell>
          <cell r="B5425" t="str">
            <v>XZ-ZQ2176</v>
          </cell>
        </row>
        <row r="5426">
          <cell r="A5426" t="str">
            <v>XZ-ZQ2176-R1-20</v>
          </cell>
          <cell r="B5426" t="str">
            <v>XZ-ZQ2176</v>
          </cell>
        </row>
        <row r="5427">
          <cell r="A5427" t="str">
            <v>XZ-ZQ2176-R1-21</v>
          </cell>
          <cell r="B5427" t="str">
            <v>XZ-ZQ2176</v>
          </cell>
        </row>
        <row r="5428">
          <cell r="A5428" t="str">
            <v>XZ-ZQ2176-R1-22</v>
          </cell>
          <cell r="B5428" t="str">
            <v>XZ-ZQ2176</v>
          </cell>
        </row>
        <row r="5429">
          <cell r="A5429" t="str">
            <v>XZ-ZQ2176-R1-3637</v>
          </cell>
          <cell r="B5429" t="str">
            <v>XZ-ZQ2176</v>
          </cell>
        </row>
        <row r="5430">
          <cell r="A5430" t="str">
            <v>XZ-ZQ2176-R1-3839</v>
          </cell>
          <cell r="B5430" t="str">
            <v>XZ-ZQ2176</v>
          </cell>
        </row>
        <row r="5431">
          <cell r="A5431" t="str">
            <v>XZ-ZQ2176-R1-4041</v>
          </cell>
          <cell r="B5431" t="str">
            <v>XZ-ZQ2176</v>
          </cell>
        </row>
        <row r="5432">
          <cell r="A5432" t="str">
            <v>XZ-ZQ2182-B0-270</v>
          </cell>
          <cell r="B5432" t="str">
            <v>XZ-ZQ2182</v>
          </cell>
        </row>
        <row r="5433">
          <cell r="A5433" t="str">
            <v>XZ-ZQ2182-B0-280</v>
          </cell>
          <cell r="B5433" t="str">
            <v>XZ-ZQ2182</v>
          </cell>
        </row>
        <row r="5434">
          <cell r="A5434" t="str">
            <v>XZ-ZQ2182-B0-290</v>
          </cell>
          <cell r="B5434" t="str">
            <v>XZ-ZQ2182</v>
          </cell>
        </row>
        <row r="5435">
          <cell r="A5435" t="str">
            <v>XZ-ZQ2182-C0-270</v>
          </cell>
          <cell r="B5435" t="str">
            <v>XZ-ZQ2182</v>
          </cell>
        </row>
        <row r="5436">
          <cell r="A5436" t="str">
            <v>XZ-ZQ2182-C0-280</v>
          </cell>
          <cell r="B5436" t="str">
            <v>XZ-ZQ2182</v>
          </cell>
        </row>
        <row r="5437">
          <cell r="A5437" t="str">
            <v>XZ-ZQ2182-C0-290</v>
          </cell>
          <cell r="B5437" t="str">
            <v>XZ-ZQ2182</v>
          </cell>
        </row>
        <row r="5438">
          <cell r="A5438" t="str">
            <v>XZ-ZQ2182-E0-270</v>
          </cell>
          <cell r="B5438" t="str">
            <v>XZ-ZQ2182</v>
          </cell>
        </row>
        <row r="5439">
          <cell r="A5439" t="str">
            <v>XZ-ZQ2182-E0-280</v>
          </cell>
          <cell r="B5439" t="str">
            <v>XZ-ZQ2182</v>
          </cell>
        </row>
        <row r="5440">
          <cell r="A5440" t="str">
            <v>XZ-ZQ2182-E0-290</v>
          </cell>
          <cell r="B5440" t="str">
            <v>XZ-ZQ2182</v>
          </cell>
        </row>
        <row r="5441">
          <cell r="A5441" t="str">
            <v>XZ-ZQ2182-G0-3839</v>
          </cell>
          <cell r="B5441" t="str">
            <v>XZ-ZQ2182</v>
          </cell>
        </row>
        <row r="5442">
          <cell r="A5442" t="str">
            <v>XZ-ZQ2182-PI-3637</v>
          </cell>
          <cell r="B5442" t="str">
            <v>XZ-ZQ2182</v>
          </cell>
        </row>
        <row r="5443">
          <cell r="A5443" t="str">
            <v>XZ-ZQ2182-PI-3839</v>
          </cell>
          <cell r="B5443" t="str">
            <v>XZ-ZQ2182</v>
          </cell>
        </row>
        <row r="5444">
          <cell r="A5444" t="str">
            <v>XZ-ZQ2182-PI-4041</v>
          </cell>
          <cell r="B5444" t="str">
            <v>XZ-ZQ2182</v>
          </cell>
        </row>
        <row r="5445">
          <cell r="A5445" t="str">
            <v>XZ-ZQ2182-R0-3637</v>
          </cell>
          <cell r="B5445" t="str">
            <v>XZ-ZQ2182</v>
          </cell>
        </row>
        <row r="5446">
          <cell r="A5446" t="str">
            <v>XZ-ZQ2182-R0-3839</v>
          </cell>
          <cell r="B5446" t="str">
            <v>XZ-ZQ2182</v>
          </cell>
        </row>
        <row r="5447">
          <cell r="A5447" t="str">
            <v>XZ-ZQ2182-R0-4041</v>
          </cell>
          <cell r="B5447" t="str">
            <v>XZ-ZQ2182</v>
          </cell>
        </row>
        <row r="5448">
          <cell r="A5448" t="str">
            <v>XZ-ZQ2256-B0-1415</v>
          </cell>
          <cell r="B5448" t="str">
            <v>XZ-ZQ2256</v>
          </cell>
        </row>
        <row r="5449">
          <cell r="A5449" t="str">
            <v>XZ-ZQ2256-B0-1617</v>
          </cell>
          <cell r="B5449" t="str">
            <v>XZ-ZQ2256</v>
          </cell>
        </row>
        <row r="5450">
          <cell r="A5450" t="str">
            <v>XZ-ZQ2256-B0-1819</v>
          </cell>
          <cell r="B5450" t="str">
            <v>XZ-ZQ2256</v>
          </cell>
        </row>
        <row r="5451">
          <cell r="A5451" t="str">
            <v>XZ-ZQ2256-B0-20</v>
          </cell>
          <cell r="B5451" t="str">
            <v>XZ-ZQ2256</v>
          </cell>
        </row>
        <row r="5452">
          <cell r="A5452" t="str">
            <v>XZ-ZQ2256-B0-20-GM</v>
          </cell>
          <cell r="B5452" t="str">
            <v>XZ-ZQ2256</v>
          </cell>
        </row>
        <row r="5453">
          <cell r="A5453" t="str">
            <v>XZ-ZQ2256-B0-21</v>
          </cell>
          <cell r="B5453" t="str">
            <v>XZ-ZQ2256</v>
          </cell>
        </row>
        <row r="5454">
          <cell r="A5454" t="str">
            <v>XZ-ZQ2256-B0-21-GM</v>
          </cell>
          <cell r="B5454" t="str">
            <v>XZ-ZQ2256</v>
          </cell>
        </row>
        <row r="5455">
          <cell r="A5455" t="str">
            <v>XZ-ZQ2256-B0-22</v>
          </cell>
          <cell r="B5455" t="str">
            <v>XZ-ZQ2256</v>
          </cell>
        </row>
        <row r="5456">
          <cell r="A5456" t="str">
            <v>XZ-ZQ2256-B0-24</v>
          </cell>
          <cell r="B5456" t="str">
            <v>XZ-ZQ2256</v>
          </cell>
        </row>
        <row r="5457">
          <cell r="A5457" t="str">
            <v>XZ-ZQ2256-B0-24-GM</v>
          </cell>
          <cell r="B5457" t="str">
            <v>XZ-ZQ2256</v>
          </cell>
        </row>
        <row r="5458">
          <cell r="A5458" t="str">
            <v>XZ-ZQ2256-B0-25</v>
          </cell>
          <cell r="B5458" t="str">
            <v>XZ-ZQ2256</v>
          </cell>
        </row>
        <row r="5459">
          <cell r="A5459" t="str">
            <v>XZ-ZQ2256-B0-26</v>
          </cell>
          <cell r="B5459" t="str">
            <v>XZ-ZQ2256</v>
          </cell>
        </row>
        <row r="5460">
          <cell r="A5460" t="str">
            <v>XZ-ZQ2256-B0-27</v>
          </cell>
          <cell r="B5460" t="str">
            <v>XZ-ZQ2256</v>
          </cell>
        </row>
        <row r="5461">
          <cell r="A5461" t="str">
            <v>XZ-ZQ2256-B0-28</v>
          </cell>
          <cell r="B5461" t="str">
            <v>XZ-ZQ2256</v>
          </cell>
        </row>
        <row r="5462">
          <cell r="A5462" t="str">
            <v>XZ-ZQ2256-G0-1415</v>
          </cell>
          <cell r="B5462" t="str">
            <v>XZ-ZQ2256</v>
          </cell>
        </row>
        <row r="5463">
          <cell r="A5463" t="str">
            <v>XZ-ZQ2256-G0-1617</v>
          </cell>
          <cell r="B5463" t="str">
            <v>XZ-ZQ2256</v>
          </cell>
        </row>
        <row r="5464">
          <cell r="A5464" t="str">
            <v>XZ-ZQ2256-G0-1819</v>
          </cell>
          <cell r="B5464" t="str">
            <v>XZ-ZQ2256</v>
          </cell>
        </row>
        <row r="5465">
          <cell r="A5465" t="str">
            <v>XZ-ZQ2256-G0-20</v>
          </cell>
          <cell r="B5465" t="str">
            <v>XZ-ZQ2256</v>
          </cell>
        </row>
        <row r="5466">
          <cell r="A5466" t="str">
            <v>XZ-ZQ2256-G0-21</v>
          </cell>
          <cell r="B5466" t="str">
            <v>XZ-ZQ2256</v>
          </cell>
        </row>
        <row r="5467">
          <cell r="A5467" t="str">
            <v>XZ-ZQ2256-G0-22</v>
          </cell>
          <cell r="B5467" t="str">
            <v>XZ-ZQ2256</v>
          </cell>
        </row>
        <row r="5468">
          <cell r="A5468" t="str">
            <v>XZ-ZQ2256-G0-22-GM</v>
          </cell>
          <cell r="B5468" t="str">
            <v>XZ-ZQ2256</v>
          </cell>
        </row>
        <row r="5469">
          <cell r="A5469" t="str">
            <v>XZ-ZQ2256-G0-24</v>
          </cell>
          <cell r="B5469" t="str">
            <v>XZ-ZQ2256</v>
          </cell>
        </row>
        <row r="5470">
          <cell r="A5470" t="str">
            <v>XZ-ZQ2256-G0-25</v>
          </cell>
          <cell r="B5470" t="str">
            <v>XZ-ZQ2256</v>
          </cell>
        </row>
        <row r="5471">
          <cell r="A5471" t="str">
            <v>XZ-ZQ2256-G0-26</v>
          </cell>
          <cell r="B5471" t="str">
            <v>XZ-ZQ2256</v>
          </cell>
        </row>
        <row r="5472">
          <cell r="A5472" t="str">
            <v>XZ-ZQ2256-G0-27</v>
          </cell>
          <cell r="B5472" t="str">
            <v>XZ-ZQ2256</v>
          </cell>
        </row>
        <row r="5473">
          <cell r="A5473" t="str">
            <v>XZ-ZQ2256-G0-28</v>
          </cell>
          <cell r="B5473" t="str">
            <v>XZ-ZQ2256</v>
          </cell>
        </row>
        <row r="5474">
          <cell r="A5474" t="str">
            <v>XZ-ZQ2256-K0-1415</v>
          </cell>
          <cell r="B5474" t="str">
            <v>XZ-ZQ2256</v>
          </cell>
        </row>
        <row r="5475">
          <cell r="A5475" t="str">
            <v>XZ-ZQ2256-K0-1617</v>
          </cell>
          <cell r="B5475" t="str">
            <v>XZ-ZQ2256</v>
          </cell>
        </row>
        <row r="5476">
          <cell r="A5476" t="str">
            <v>XZ-ZQ2256-K0-1617-GM</v>
          </cell>
          <cell r="B5476" t="str">
            <v>XZ-ZQ2256</v>
          </cell>
        </row>
        <row r="5477">
          <cell r="A5477" t="str">
            <v>XZ-ZQ2256-K0-1819</v>
          </cell>
          <cell r="B5477" t="str">
            <v>XZ-ZQ2256</v>
          </cell>
        </row>
        <row r="5478">
          <cell r="A5478" t="str">
            <v>XZ-ZQ2256-K0-1819-GM</v>
          </cell>
          <cell r="B5478" t="str">
            <v>XZ-ZQ2256</v>
          </cell>
        </row>
        <row r="5479">
          <cell r="A5479" t="str">
            <v>XZ-ZQ2256-K0-20</v>
          </cell>
          <cell r="B5479" t="str">
            <v>XZ-ZQ2256</v>
          </cell>
        </row>
        <row r="5480">
          <cell r="A5480" t="str">
            <v>XZ-ZQ2256-K0-21</v>
          </cell>
          <cell r="B5480" t="str">
            <v>XZ-ZQ2256</v>
          </cell>
        </row>
        <row r="5481">
          <cell r="A5481" t="str">
            <v>XZ-ZQ2256-K0-22</v>
          </cell>
          <cell r="B5481" t="str">
            <v>XZ-ZQ2256</v>
          </cell>
        </row>
        <row r="5482">
          <cell r="A5482" t="str">
            <v>XZ-ZQ2256-K0-24</v>
          </cell>
          <cell r="B5482" t="str">
            <v>XZ-ZQ2256</v>
          </cell>
        </row>
        <row r="5483">
          <cell r="A5483" t="str">
            <v>XZ-ZQ2256-K0-24-GM</v>
          </cell>
          <cell r="B5483" t="str">
            <v>XZ-ZQ2256</v>
          </cell>
        </row>
        <row r="5484">
          <cell r="A5484" t="str">
            <v>XZ-ZQ2256-K0-25</v>
          </cell>
          <cell r="B5484" t="str">
            <v>XZ-ZQ2256</v>
          </cell>
        </row>
        <row r="5485">
          <cell r="A5485" t="str">
            <v>XZ-ZQ2256-K0-26</v>
          </cell>
          <cell r="B5485" t="str">
            <v>XZ-ZQ2256</v>
          </cell>
        </row>
        <row r="5486">
          <cell r="A5486" t="str">
            <v>XZ-ZQ2256-K0-27</v>
          </cell>
          <cell r="B5486" t="str">
            <v>XZ-ZQ2256</v>
          </cell>
        </row>
        <row r="5487">
          <cell r="A5487" t="str">
            <v>XZ-ZQ2256-K0-27-GM</v>
          </cell>
          <cell r="B5487" t="str">
            <v>XZ-ZQ2256</v>
          </cell>
        </row>
        <row r="5488">
          <cell r="A5488" t="str">
            <v>XZ-ZQ2256-K0-28</v>
          </cell>
          <cell r="B5488" t="str">
            <v>XZ-ZQ2256</v>
          </cell>
        </row>
        <row r="5489">
          <cell r="A5489" t="str">
            <v>XZ-ZQ2256-R0-1415</v>
          </cell>
          <cell r="B5489" t="str">
            <v>XZ-ZQ2256</v>
          </cell>
        </row>
        <row r="5490">
          <cell r="A5490" t="str">
            <v>XZ-ZQ2256-R0-1617</v>
          </cell>
          <cell r="B5490" t="str">
            <v>XZ-ZQ2256</v>
          </cell>
        </row>
        <row r="5491">
          <cell r="A5491" t="str">
            <v>XZ-ZQ2256-R0-1617-GM</v>
          </cell>
          <cell r="B5491" t="str">
            <v>XZ-ZQ2256</v>
          </cell>
        </row>
        <row r="5492">
          <cell r="A5492" t="str">
            <v>XZ-ZQ2256-R0-1819</v>
          </cell>
          <cell r="B5492" t="str">
            <v>XZ-ZQ2256</v>
          </cell>
        </row>
        <row r="5493">
          <cell r="A5493" t="str">
            <v>XZ-ZQ2256-R0-20</v>
          </cell>
          <cell r="B5493" t="str">
            <v>XZ-ZQ2256</v>
          </cell>
        </row>
        <row r="5494">
          <cell r="A5494" t="str">
            <v>XZ-ZQ2256-R0-21</v>
          </cell>
          <cell r="B5494" t="str">
            <v>XZ-ZQ2256</v>
          </cell>
        </row>
        <row r="5495">
          <cell r="A5495" t="str">
            <v>XZ-ZQ2256-R0-22</v>
          </cell>
          <cell r="B5495" t="str">
            <v>XZ-ZQ2256</v>
          </cell>
        </row>
        <row r="5496">
          <cell r="A5496" t="str">
            <v>XZ-ZQ2256-R0-22-GM</v>
          </cell>
          <cell r="B5496" t="str">
            <v>XZ-ZQ2256</v>
          </cell>
        </row>
        <row r="5497">
          <cell r="A5497" t="str">
            <v>XZ-ZQ2256-R0-24</v>
          </cell>
          <cell r="B5497" t="str">
            <v>XZ-ZQ2256</v>
          </cell>
        </row>
        <row r="5498">
          <cell r="A5498" t="str">
            <v>XZ-ZQ2256-R0-25</v>
          </cell>
          <cell r="B5498" t="str">
            <v>XZ-ZQ2256</v>
          </cell>
        </row>
        <row r="5499">
          <cell r="A5499" t="str">
            <v>XZ-ZQ2256-R0-26</v>
          </cell>
          <cell r="B5499" t="str">
            <v>XZ-ZQ2256</v>
          </cell>
        </row>
        <row r="5500">
          <cell r="A5500" t="str">
            <v>XZ-ZQ2256-R1-1415</v>
          </cell>
          <cell r="B5500" t="str">
            <v>XZ-ZQ2256</v>
          </cell>
        </row>
        <row r="5501">
          <cell r="A5501" t="str">
            <v>XZ-ZQ2256-R1-1617</v>
          </cell>
          <cell r="B5501" t="str">
            <v>XZ-ZQ2256</v>
          </cell>
        </row>
        <row r="5502">
          <cell r="A5502" t="str">
            <v>XZ-ZQ2256-R1-1819</v>
          </cell>
          <cell r="B5502" t="str">
            <v>XZ-ZQ2256</v>
          </cell>
        </row>
        <row r="5503">
          <cell r="A5503" t="str">
            <v>XZ-ZQ2256-R1-20</v>
          </cell>
          <cell r="B5503" t="str">
            <v>XZ-ZQ2256</v>
          </cell>
        </row>
        <row r="5504">
          <cell r="A5504" t="str">
            <v>XZ-ZQ2256-R1-21</v>
          </cell>
          <cell r="B5504" t="str">
            <v>XZ-ZQ2256</v>
          </cell>
        </row>
        <row r="5505">
          <cell r="A5505" t="str">
            <v>XZ-ZQ2256-R1-22</v>
          </cell>
          <cell r="B5505" t="str">
            <v>XZ-ZQ2256</v>
          </cell>
        </row>
        <row r="5506">
          <cell r="A5506" t="str">
            <v>XZ-ZQ2256-R1-24</v>
          </cell>
          <cell r="B5506" t="str">
            <v>XZ-ZQ2256</v>
          </cell>
        </row>
        <row r="5507">
          <cell r="A5507" t="str">
            <v>XZ-ZQ2256-R1-25</v>
          </cell>
          <cell r="B5507" t="str">
            <v>XZ-ZQ2256</v>
          </cell>
        </row>
        <row r="5508">
          <cell r="A5508" t="str">
            <v>XZ-ZQ2256-R1-26</v>
          </cell>
          <cell r="B5508" t="str">
            <v>XZ-ZQ2256</v>
          </cell>
        </row>
        <row r="5509">
          <cell r="A5509" t="str">
            <v>XZ-ZQ3115-B0-3738</v>
          </cell>
          <cell r="B5509" t="str">
            <v>XZ-ZQ3115</v>
          </cell>
        </row>
        <row r="5510">
          <cell r="A5510" t="str">
            <v>XZ-ZQ3115-B0-3940</v>
          </cell>
          <cell r="B5510" t="str">
            <v>XZ-ZQ3115</v>
          </cell>
        </row>
        <row r="5511">
          <cell r="A5511" t="str">
            <v>XZ-ZQ3115-B0-4142</v>
          </cell>
          <cell r="B5511" t="str">
            <v>XZ-ZQ3115</v>
          </cell>
        </row>
        <row r="5512">
          <cell r="A5512" t="str">
            <v>XZ-ZQ3115-B0-4344</v>
          </cell>
          <cell r="B5512" t="str">
            <v>XZ-ZQ3115</v>
          </cell>
        </row>
        <row r="5513">
          <cell r="A5513" t="str">
            <v>XZ-ZQ3115-C0-3738</v>
          </cell>
          <cell r="B5513" t="str">
            <v>XZ-ZQ3115</v>
          </cell>
        </row>
        <row r="5514">
          <cell r="A5514" t="str">
            <v>XZ-ZQ3115-C0-3940</v>
          </cell>
          <cell r="B5514" t="str">
            <v>XZ-ZQ3115</v>
          </cell>
        </row>
        <row r="5515">
          <cell r="A5515" t="str">
            <v>XZ-ZQ3115-C0-4142</v>
          </cell>
          <cell r="B5515" t="str">
            <v>XZ-ZQ3115</v>
          </cell>
        </row>
        <row r="5516">
          <cell r="A5516" t="str">
            <v>XZ-ZQ3115-C0-4344</v>
          </cell>
          <cell r="B5516" t="str">
            <v>XZ-ZQ3115</v>
          </cell>
        </row>
        <row r="5517">
          <cell r="A5517" t="str">
            <v>XZ-ZQ3115-R0-3738</v>
          </cell>
          <cell r="B5517" t="str">
            <v>XZ-ZQ3115</v>
          </cell>
        </row>
        <row r="5518">
          <cell r="A5518" t="str">
            <v>XZ-ZQ3115-R0-3940</v>
          </cell>
          <cell r="B5518" t="str">
            <v>XZ-ZQ3115</v>
          </cell>
        </row>
        <row r="5519">
          <cell r="A5519" t="str">
            <v>XZ-ZQ3115-R0-4142</v>
          </cell>
          <cell r="B5519" t="str">
            <v>XZ-ZQ3115</v>
          </cell>
        </row>
        <row r="5520">
          <cell r="A5520" t="str">
            <v>XZ-ZQ3115-R0-4344</v>
          </cell>
          <cell r="B5520" t="str">
            <v>XZ-ZQ3115</v>
          </cell>
        </row>
        <row r="5521">
          <cell r="A5521" t="str">
            <v>XZ-ZQ3115-R1-3738</v>
          </cell>
          <cell r="B5521" t="str">
            <v>XZ-ZQ3115</v>
          </cell>
        </row>
        <row r="5522">
          <cell r="A5522" t="str">
            <v>XZ-ZQ3115-R1-3940</v>
          </cell>
          <cell r="B5522" t="str">
            <v>XZ-ZQ3115</v>
          </cell>
        </row>
        <row r="5523">
          <cell r="A5523" t="str">
            <v>XZ-ZQ3115-R1-4142</v>
          </cell>
          <cell r="B5523" t="str">
            <v>XZ-ZQ3115</v>
          </cell>
        </row>
        <row r="5524">
          <cell r="A5524" t="str">
            <v>XZ-ZQ3115-R1-4344</v>
          </cell>
          <cell r="B5524" t="str">
            <v>XZ-ZQ3115</v>
          </cell>
        </row>
        <row r="5525">
          <cell r="A5525" t="str">
            <v>XZ-ZQ4176-GE-250</v>
          </cell>
          <cell r="B5525" t="str">
            <v>XZ-ZQ4176</v>
          </cell>
        </row>
        <row r="5526">
          <cell r="A5526" t="str">
            <v>XZ-ZQ4176-R2-240</v>
          </cell>
          <cell r="B5526" t="str">
            <v>XZ-ZQ4176</v>
          </cell>
        </row>
        <row r="5527">
          <cell r="A5527" t="str">
            <v>XZ-ZQ6001-B0-1415</v>
          </cell>
          <cell r="B5527" t="str">
            <v>XZ-ZQ6001</v>
          </cell>
        </row>
        <row r="5528">
          <cell r="A5528" t="str">
            <v>XZ-ZQ6001-B0-1617</v>
          </cell>
          <cell r="B5528" t="str">
            <v>XZ-ZQ6001</v>
          </cell>
        </row>
        <row r="5529">
          <cell r="A5529" t="str">
            <v>XZ-ZQ6001-B0-20</v>
          </cell>
          <cell r="B5529" t="str">
            <v>XZ-ZQ6001</v>
          </cell>
        </row>
        <row r="5530">
          <cell r="A5530" t="str">
            <v>XZ-ZQ6001-B0-21</v>
          </cell>
          <cell r="B5530" t="str">
            <v>XZ-ZQ6001</v>
          </cell>
        </row>
        <row r="5531">
          <cell r="A5531" t="str">
            <v>XZ-ZQ6001-B0-23</v>
          </cell>
          <cell r="B5531" t="str">
            <v>XZ-ZQ6001</v>
          </cell>
        </row>
        <row r="5532">
          <cell r="A5532" t="str">
            <v>XZ-ZQ6001-KQ-1415</v>
          </cell>
          <cell r="B5532" t="str">
            <v>XZ-ZQ6001</v>
          </cell>
        </row>
        <row r="5533">
          <cell r="A5533" t="str">
            <v>XZ-ZQ6001-KQ-20</v>
          </cell>
          <cell r="B5533" t="str">
            <v>XZ-ZQ6001</v>
          </cell>
        </row>
        <row r="5534">
          <cell r="A5534" t="str">
            <v>XZ-ZQ6001-KQ-21</v>
          </cell>
          <cell r="B5534" t="str">
            <v>XZ-ZQ6001</v>
          </cell>
        </row>
        <row r="5535">
          <cell r="A5535" t="str">
            <v>XZ-ZQ6001-KQ-22</v>
          </cell>
          <cell r="B5535" t="str">
            <v>XZ-ZQ6001</v>
          </cell>
        </row>
        <row r="5536">
          <cell r="A5536" t="str">
            <v>XZ-ZQ6001-R0-20</v>
          </cell>
          <cell r="B5536" t="str">
            <v>XZ-ZQ6001</v>
          </cell>
        </row>
        <row r="5537">
          <cell r="A5537" t="str">
            <v>XZ-ZQ6001-R0-21</v>
          </cell>
          <cell r="B5537" t="str">
            <v>XZ-ZQ6001</v>
          </cell>
        </row>
        <row r="5538">
          <cell r="A5538" t="str">
            <v>XZ-ZQ6001-R0-22</v>
          </cell>
          <cell r="B5538" t="str">
            <v>XZ-ZQ6001</v>
          </cell>
        </row>
        <row r="5539">
          <cell r="A5539" t="str">
            <v>XZ-ZQ6001-R1-1415</v>
          </cell>
          <cell r="B5539" t="str">
            <v>XZ-ZQ6001</v>
          </cell>
        </row>
        <row r="5540">
          <cell r="A5540" t="str">
            <v>XZ-ZQ6001-R1-1617</v>
          </cell>
          <cell r="B5540" t="str">
            <v>XZ-ZQ6001</v>
          </cell>
        </row>
        <row r="5541">
          <cell r="A5541" t="str">
            <v>XZ-ZQ6001-R1-1819</v>
          </cell>
          <cell r="B5541" t="str">
            <v>XZ-ZQ6001</v>
          </cell>
        </row>
        <row r="5542">
          <cell r="A5542" t="str">
            <v>XZ-ZQ6001-R1-20</v>
          </cell>
          <cell r="B5542" t="str">
            <v>XZ-ZQ6001</v>
          </cell>
        </row>
        <row r="5543">
          <cell r="A5543" t="str">
            <v>XZ-ZQ6001-R1-21</v>
          </cell>
          <cell r="B5543" t="str">
            <v>XZ-ZQ6001</v>
          </cell>
        </row>
        <row r="5544">
          <cell r="A5544" t="str">
            <v>XZ-ZQ6001-R1-22</v>
          </cell>
          <cell r="B5544" t="str">
            <v>XZ-ZQ6001</v>
          </cell>
        </row>
        <row r="5545">
          <cell r="A5545" t="str">
            <v>XZ-ZQ6102-K0-3637</v>
          </cell>
          <cell r="B5545" t="str">
            <v>XZ-ZQ6102</v>
          </cell>
        </row>
        <row r="5546">
          <cell r="A5546" t="str">
            <v>XZ-ZQ6102-K0-3839</v>
          </cell>
          <cell r="B5546" t="str">
            <v>XZ-ZQ6102</v>
          </cell>
        </row>
        <row r="5547">
          <cell r="A5547" t="str">
            <v>XZ-ZQ6102-K0-4041</v>
          </cell>
          <cell r="B5547" t="str">
            <v>XZ-ZQ6102</v>
          </cell>
        </row>
        <row r="5548">
          <cell r="A5548" t="str">
            <v>XZ-ZQ6102-K0-4243</v>
          </cell>
          <cell r="B5548" t="str">
            <v>XZ-ZQ6102</v>
          </cell>
        </row>
        <row r="5549">
          <cell r="A5549" t="str">
            <v>XZ-ZQ6102-K0-4445</v>
          </cell>
          <cell r="B5549" t="str">
            <v>XZ-ZQ6102</v>
          </cell>
        </row>
        <row r="5550">
          <cell r="A5550" t="str">
            <v>XZ-ZQ6102-KW-3637</v>
          </cell>
          <cell r="B5550" t="str">
            <v>XZ-ZQ6102</v>
          </cell>
        </row>
        <row r="5551">
          <cell r="A5551" t="str">
            <v>XZ-ZQ6102-KW-3839</v>
          </cell>
          <cell r="B5551" t="str">
            <v>XZ-ZQ6102</v>
          </cell>
        </row>
        <row r="5552">
          <cell r="A5552" t="str">
            <v>XZ-ZQ6102-KW-4041</v>
          </cell>
          <cell r="B5552" t="str">
            <v>XZ-ZQ6102</v>
          </cell>
        </row>
        <row r="5553">
          <cell r="A5553" t="str">
            <v>XZ-ZQ6102-KW-4243</v>
          </cell>
          <cell r="B5553" t="str">
            <v>XZ-ZQ6102</v>
          </cell>
        </row>
        <row r="5554">
          <cell r="A5554" t="str">
            <v>XZ-ZQ6102-KW-4445</v>
          </cell>
          <cell r="B5554" t="str">
            <v>XZ-ZQ6102</v>
          </cell>
        </row>
        <row r="5555">
          <cell r="A5555" t="str">
            <v>XZ-ZQ6102-N0-4041</v>
          </cell>
          <cell r="B5555" t="str">
            <v>XZ-ZQ6102</v>
          </cell>
        </row>
        <row r="5556">
          <cell r="A5556" t="str">
            <v>XZ-ZQ6102-N0-4243</v>
          </cell>
          <cell r="B5556" t="str">
            <v>XZ-ZQ6102</v>
          </cell>
        </row>
        <row r="5557">
          <cell r="A5557" t="str">
            <v>XZ-ZQ6102-N0-4445</v>
          </cell>
          <cell r="B5557" t="str">
            <v>XZ-ZQ6102</v>
          </cell>
        </row>
        <row r="5558">
          <cell r="A5558" t="str">
            <v>XZ-ZQ6102-R0-3637</v>
          </cell>
          <cell r="B5558" t="str">
            <v>XZ-ZQ6102</v>
          </cell>
        </row>
        <row r="5559">
          <cell r="A5559" t="str">
            <v>XZ-ZQ6102-R0-3839</v>
          </cell>
          <cell r="B5559" t="str">
            <v>XZ-ZQ6102</v>
          </cell>
        </row>
        <row r="5560">
          <cell r="A5560" t="str">
            <v>XZ-ZQ6102-R0-4041</v>
          </cell>
          <cell r="B5560" t="str">
            <v>XZ-ZQ6102</v>
          </cell>
        </row>
        <row r="5561">
          <cell r="A5561" t="str">
            <v>XZ-ZQ6102-R1-3637</v>
          </cell>
          <cell r="B5561" t="str">
            <v>XZ-ZQ6102</v>
          </cell>
        </row>
        <row r="5562">
          <cell r="A5562" t="str">
            <v>XZ-ZQ6102-R1-3839</v>
          </cell>
          <cell r="B5562" t="str">
            <v>XZ-ZQ6102</v>
          </cell>
        </row>
        <row r="5563">
          <cell r="A5563" t="str">
            <v>XZ-ZQ6102-R1-4041</v>
          </cell>
          <cell r="B5563" t="str">
            <v>XZ-ZQ6102</v>
          </cell>
        </row>
        <row r="5564">
          <cell r="A5564" t="str">
            <v>XZ-ZQ6102-W0-3637</v>
          </cell>
          <cell r="B5564" t="str">
            <v>XZ-ZQ6102</v>
          </cell>
        </row>
        <row r="5565">
          <cell r="A5565" t="str">
            <v>XZ-ZQ6102-W0-3839</v>
          </cell>
          <cell r="B5565" t="str">
            <v>XZ-ZQ6102</v>
          </cell>
        </row>
        <row r="5566">
          <cell r="A5566" t="str">
            <v>XZ-ZQ6102-W0-4041</v>
          </cell>
          <cell r="B5566" t="str">
            <v>XZ-ZQ6102</v>
          </cell>
        </row>
        <row r="5567">
          <cell r="A5567" t="str">
            <v>XZ-ZQ6102-W0-4243</v>
          </cell>
          <cell r="B5567" t="str">
            <v>XZ-ZQ6102</v>
          </cell>
        </row>
        <row r="5568">
          <cell r="A5568" t="str">
            <v>XZ-ZQ6102-W0-4445</v>
          </cell>
          <cell r="B5568" t="str">
            <v>XZ-ZQ6102</v>
          </cell>
        </row>
        <row r="5569">
          <cell r="A5569" t="str">
            <v>XZ-ZQ6102-W0-4445-New</v>
          </cell>
          <cell r="B5569" t="str">
            <v>XZ-ZQ6102</v>
          </cell>
        </row>
        <row r="5570">
          <cell r="A5570" t="str">
            <v>XZ-ZQ6603-B0-3637</v>
          </cell>
          <cell r="B5570" t="str">
            <v>XZ-ZQ6603</v>
          </cell>
        </row>
        <row r="5571">
          <cell r="A5571" t="str">
            <v>XZ-ZQ6603-E0-4243</v>
          </cell>
          <cell r="B5571" t="str">
            <v>XZ-ZQ6603</v>
          </cell>
        </row>
        <row r="5572">
          <cell r="A5572" t="str">
            <v>XZ-ZQ6606-C0-4041</v>
          </cell>
          <cell r="B5572" t="str">
            <v>XZ-ZQ6606</v>
          </cell>
        </row>
        <row r="5573">
          <cell r="A5573" t="str">
            <v>XZ-ZQ6606-C0-4243</v>
          </cell>
          <cell r="B5573" t="str">
            <v>XZ-ZQ6606</v>
          </cell>
        </row>
        <row r="5574">
          <cell r="A5574" t="str">
            <v>XZ-ZQ6606-C0-4445</v>
          </cell>
          <cell r="B5574" t="str">
            <v>XZ-ZQ6606</v>
          </cell>
        </row>
        <row r="5575">
          <cell r="A5575" t="str">
            <v>XZ-ZQ6606-E0-4041</v>
          </cell>
          <cell r="B5575" t="str">
            <v>XZ-ZQ6606</v>
          </cell>
        </row>
        <row r="5576">
          <cell r="A5576" t="str">
            <v>XZ-ZQ6606-E0-4243</v>
          </cell>
          <cell r="B5576" t="str">
            <v>XZ-ZQ6606</v>
          </cell>
        </row>
        <row r="5577">
          <cell r="A5577" t="str">
            <v>XZ-ZQ6606-E0-4445</v>
          </cell>
          <cell r="B5577" t="str">
            <v>XZ-ZQ6606</v>
          </cell>
        </row>
        <row r="5578">
          <cell r="A5578" t="str">
            <v>XZ-ZQ6606-E0-4445-GM</v>
          </cell>
          <cell r="B5578" t="str">
            <v>XZ-ZQ6606</v>
          </cell>
        </row>
        <row r="5579">
          <cell r="A5579" t="str">
            <v>XZ-ZQ6606-P0-3637</v>
          </cell>
          <cell r="B5579" t="str">
            <v>XZ-ZQ6606</v>
          </cell>
        </row>
        <row r="5580">
          <cell r="A5580" t="str">
            <v>XZ-ZQ6606-P0-3839</v>
          </cell>
          <cell r="B5580" t="str">
            <v>XZ-ZQ6606</v>
          </cell>
        </row>
        <row r="5581">
          <cell r="A5581" t="str">
            <v>XZ-ZQ6606-P0-4041</v>
          </cell>
          <cell r="B5581" t="str">
            <v>XZ-ZQ6606</v>
          </cell>
        </row>
        <row r="5582">
          <cell r="A5582" t="str">
            <v>XZ-ZQ6606-P2-3637</v>
          </cell>
          <cell r="B5582" t="str">
            <v>XZ-ZQ6606</v>
          </cell>
        </row>
        <row r="5583">
          <cell r="A5583" t="str">
            <v>XZ-ZQ6606-P2-3839</v>
          </cell>
          <cell r="B5583" t="str">
            <v>XZ-ZQ6606</v>
          </cell>
        </row>
        <row r="5584">
          <cell r="A5584" t="str">
            <v>XZ-ZQ6606-P2-4041</v>
          </cell>
          <cell r="B5584" t="str">
            <v>XZ-ZQ6606</v>
          </cell>
        </row>
        <row r="5585">
          <cell r="A5585" t="str">
            <v>XZ-ZQ6606-PI-3637</v>
          </cell>
          <cell r="B5585" t="str">
            <v>XZ-ZQ6606</v>
          </cell>
        </row>
        <row r="5586">
          <cell r="A5586" t="str">
            <v>XZ-ZQ6606-PI-3839</v>
          </cell>
          <cell r="B5586" t="str">
            <v>XZ-ZQ6606</v>
          </cell>
        </row>
        <row r="5587">
          <cell r="A5587" t="str">
            <v>XZ-ZQ6606-PI-4041</v>
          </cell>
          <cell r="B5587" t="str">
            <v>XZ-ZQ6606</v>
          </cell>
        </row>
        <row r="5588">
          <cell r="A5588" t="str">
            <v>XZ-ZQ6625-C0-4243</v>
          </cell>
          <cell r="B5588" t="str">
            <v>XZ-ZQ6625</v>
          </cell>
        </row>
        <row r="5589">
          <cell r="A5589" t="str">
            <v>XZ-ZQ6625-E0-4243</v>
          </cell>
          <cell r="B5589" t="str">
            <v>XZ-ZQ6625</v>
          </cell>
        </row>
        <row r="5590">
          <cell r="A5590" t="str">
            <v>XZ-ZQ6625-R2-3637</v>
          </cell>
          <cell r="B5590" t="str">
            <v>XZ-ZQ6625</v>
          </cell>
        </row>
        <row r="5591">
          <cell r="A5591" t="str">
            <v>XZ-ZQ6834-E0-14-15</v>
          </cell>
          <cell r="B5591" t="str">
            <v>XZ-ZQ6834</v>
          </cell>
        </row>
        <row r="5592">
          <cell r="A5592" t="str">
            <v>XZ-ZQ6834-E0-16-17</v>
          </cell>
          <cell r="B5592" t="str">
            <v>XZ-ZQ6834</v>
          </cell>
        </row>
        <row r="5593">
          <cell r="A5593" t="str">
            <v>XZ-ZQ6834-E0-18-19</v>
          </cell>
          <cell r="B5593" t="str">
            <v>XZ-ZQ6834</v>
          </cell>
        </row>
        <row r="5594">
          <cell r="A5594" t="str">
            <v>XZ-ZQ6834-E0-20</v>
          </cell>
          <cell r="B5594" t="str">
            <v>XZ-ZQ6834</v>
          </cell>
        </row>
        <row r="5595">
          <cell r="A5595" t="str">
            <v>XZ-ZQ6834-E0-21</v>
          </cell>
          <cell r="B5595" t="str">
            <v>XZ-ZQ6834</v>
          </cell>
        </row>
        <row r="5596">
          <cell r="A5596" t="str">
            <v>XZ-ZQ6834-E0-22</v>
          </cell>
          <cell r="B5596" t="str">
            <v>XZ-ZQ6834</v>
          </cell>
        </row>
        <row r="5597">
          <cell r="A5597" t="str">
            <v>XZ-ZQ6834-E0-22-GM</v>
          </cell>
          <cell r="B5597" t="str">
            <v>XZ-ZQ6834</v>
          </cell>
        </row>
        <row r="5598">
          <cell r="A5598" t="str">
            <v>XZ-ZQ6834-E0-270</v>
          </cell>
          <cell r="B5598" t="str">
            <v>XZ-ZQ6834</v>
          </cell>
        </row>
        <row r="5599">
          <cell r="A5599" t="str">
            <v>XZ-ZQ6834-E0-280</v>
          </cell>
          <cell r="B5599" t="str">
            <v>XZ-ZQ6834</v>
          </cell>
        </row>
        <row r="5600">
          <cell r="A5600" t="str">
            <v>XZ-ZQ6834-E0-290</v>
          </cell>
          <cell r="B5600" t="str">
            <v>XZ-ZQ6834</v>
          </cell>
        </row>
        <row r="5601">
          <cell r="A5601" t="str">
            <v>XZ-ZQ6834-GE-14-15</v>
          </cell>
          <cell r="B5601" t="str">
            <v>XZ-ZQ6834</v>
          </cell>
        </row>
        <row r="5602">
          <cell r="A5602" t="str">
            <v>XZ-ZQ6834-GE-16-17</v>
          </cell>
          <cell r="B5602" t="str">
            <v>XZ-ZQ6834</v>
          </cell>
        </row>
        <row r="5603">
          <cell r="A5603" t="str">
            <v>XZ-ZQ6834-GE-18-19</v>
          </cell>
          <cell r="B5603" t="str">
            <v>XZ-ZQ6834</v>
          </cell>
        </row>
        <row r="5604">
          <cell r="A5604" t="str">
            <v>XZ-ZQ6834-GE-20</v>
          </cell>
          <cell r="B5604" t="str">
            <v>XZ-ZQ6834</v>
          </cell>
        </row>
        <row r="5605">
          <cell r="A5605" t="str">
            <v>XZ-ZQ6834-GE-21</v>
          </cell>
          <cell r="B5605" t="str">
            <v>XZ-ZQ6834</v>
          </cell>
        </row>
        <row r="5606">
          <cell r="A5606" t="str">
            <v>XZ-ZQ6834-GE-22</v>
          </cell>
          <cell r="B5606" t="str">
            <v>XZ-ZQ6834</v>
          </cell>
        </row>
        <row r="5607">
          <cell r="A5607" t="str">
            <v>XZ-ZQ6834-GE-240</v>
          </cell>
          <cell r="B5607" t="str">
            <v>XZ-ZQ6834</v>
          </cell>
        </row>
        <row r="5608">
          <cell r="A5608" t="str">
            <v>XZ-ZQ6834-GE-250</v>
          </cell>
          <cell r="B5608" t="str">
            <v>XZ-ZQ6834</v>
          </cell>
        </row>
        <row r="5609">
          <cell r="A5609" t="str">
            <v>XZ-ZQ6834-GE-260</v>
          </cell>
          <cell r="B5609" t="str">
            <v>XZ-ZQ6834</v>
          </cell>
        </row>
        <row r="5610">
          <cell r="A5610" t="str">
            <v>XZ-ZQ6834-KQ-14-15</v>
          </cell>
          <cell r="B5610" t="str">
            <v>XZ-ZQ6834</v>
          </cell>
        </row>
        <row r="5611">
          <cell r="A5611" t="str">
            <v>XZ-ZQ6834-KQ-16-17</v>
          </cell>
          <cell r="B5611" t="str">
            <v>XZ-ZQ6834</v>
          </cell>
        </row>
        <row r="5612">
          <cell r="A5612" t="str">
            <v>XZ-ZQ6834-KQ-18-19</v>
          </cell>
          <cell r="B5612" t="str">
            <v>XZ-ZQ6834</v>
          </cell>
        </row>
        <row r="5613">
          <cell r="A5613" t="str">
            <v>XZ-ZQ6834-KQ-20</v>
          </cell>
          <cell r="B5613" t="str">
            <v>XZ-ZQ6834</v>
          </cell>
        </row>
        <row r="5614">
          <cell r="A5614" t="str">
            <v>XZ-ZQ6834-KQ-21</v>
          </cell>
          <cell r="B5614" t="str">
            <v>XZ-ZQ6834</v>
          </cell>
        </row>
        <row r="5615">
          <cell r="A5615" t="str">
            <v>XZ-ZQ6834-KQ-22</v>
          </cell>
          <cell r="B5615" t="str">
            <v>XZ-ZQ6834</v>
          </cell>
        </row>
        <row r="5616">
          <cell r="A5616" t="str">
            <v>XZ-ZQ6834-KQ-270</v>
          </cell>
          <cell r="B5616" t="str">
            <v>XZ-ZQ6834</v>
          </cell>
        </row>
        <row r="5617">
          <cell r="A5617" t="str">
            <v>XZ-ZQ6834-KQ-280</v>
          </cell>
          <cell r="B5617" t="str">
            <v>XZ-ZQ6834</v>
          </cell>
        </row>
        <row r="5618">
          <cell r="A5618" t="str">
            <v>XZ-ZQ6834-KQ-290</v>
          </cell>
          <cell r="B5618" t="str">
            <v>XZ-ZQ6834</v>
          </cell>
        </row>
        <row r="5619">
          <cell r="A5619" t="str">
            <v>XZ-ZQ6834-R1-14-15</v>
          </cell>
          <cell r="B5619" t="str">
            <v>XZ-ZQ6834</v>
          </cell>
        </row>
        <row r="5620">
          <cell r="A5620" t="str">
            <v>XZ-ZQ6834-R1-16-17</v>
          </cell>
          <cell r="B5620" t="str">
            <v>XZ-ZQ6834</v>
          </cell>
        </row>
        <row r="5621">
          <cell r="A5621" t="str">
            <v>XZ-ZQ6834-R1-18-19</v>
          </cell>
          <cell r="B5621" t="str">
            <v>XZ-ZQ6834</v>
          </cell>
        </row>
        <row r="5622">
          <cell r="A5622" t="str">
            <v>XZ-ZQ6834-R1-20</v>
          </cell>
          <cell r="B5622" t="str">
            <v>XZ-ZQ6834</v>
          </cell>
        </row>
        <row r="5623">
          <cell r="A5623" t="str">
            <v>XZ-ZQ6834-R1-21</v>
          </cell>
          <cell r="B5623" t="str">
            <v>XZ-ZQ6834</v>
          </cell>
        </row>
        <row r="5624">
          <cell r="A5624" t="str">
            <v>XZ-ZQ6834-R1-21-GM</v>
          </cell>
          <cell r="B5624" t="str">
            <v>XZ-ZQ6834</v>
          </cell>
        </row>
        <row r="5625">
          <cell r="A5625" t="str">
            <v>XZ-ZQ6834-R1-22</v>
          </cell>
          <cell r="B5625" t="str">
            <v>XZ-ZQ6834</v>
          </cell>
        </row>
        <row r="5626">
          <cell r="A5626" t="str">
            <v>XZ-ZQ6834-R1-240</v>
          </cell>
          <cell r="B5626" t="str">
            <v>XZ-ZQ6834</v>
          </cell>
        </row>
        <row r="5627">
          <cell r="A5627" t="str">
            <v>XZ-ZQ6834-R1-250</v>
          </cell>
          <cell r="B5627" t="str">
            <v>XZ-ZQ6834</v>
          </cell>
        </row>
        <row r="5628">
          <cell r="A5628" t="str">
            <v>XZ-ZQ6834-R1-260</v>
          </cell>
          <cell r="B5628" t="str">
            <v>XZ-ZQ6834</v>
          </cell>
        </row>
        <row r="5629">
          <cell r="A5629" t="str">
            <v>XZ-ZQ6834-R2-14-15</v>
          </cell>
          <cell r="B5629" t="str">
            <v>XZ-ZQ6834</v>
          </cell>
        </row>
        <row r="5630">
          <cell r="A5630" t="str">
            <v>XZ-ZQ6834-R2-16-17</v>
          </cell>
          <cell r="B5630" t="str">
            <v>XZ-ZQ6834</v>
          </cell>
        </row>
        <row r="5631">
          <cell r="A5631" t="str">
            <v>XZ-ZQ6834-R2-18-19</v>
          </cell>
          <cell r="B5631" t="str">
            <v>XZ-ZQ6834</v>
          </cell>
        </row>
        <row r="5632">
          <cell r="A5632" t="str">
            <v>XZ-ZQ6834-R2-20</v>
          </cell>
          <cell r="B5632" t="str">
            <v>XZ-ZQ6834</v>
          </cell>
        </row>
        <row r="5633">
          <cell r="A5633" t="str">
            <v>XZ-ZQ6834-R2-20-GM</v>
          </cell>
          <cell r="B5633" t="str">
            <v>XZ-ZQ6834</v>
          </cell>
        </row>
        <row r="5634">
          <cell r="A5634" t="str">
            <v>XZ-ZQ6834-R2-21</v>
          </cell>
          <cell r="B5634" t="str">
            <v>XZ-ZQ6834</v>
          </cell>
        </row>
        <row r="5635">
          <cell r="A5635" t="str">
            <v>XZ-ZQ6834-R2-22</v>
          </cell>
          <cell r="B5635" t="str">
            <v>XZ-ZQ6834</v>
          </cell>
        </row>
        <row r="5636">
          <cell r="A5636" t="str">
            <v>XZ-ZQ6834-R2-22-GM</v>
          </cell>
          <cell r="B5636" t="str">
            <v>XZ-ZQ6834</v>
          </cell>
        </row>
        <row r="5637">
          <cell r="A5637" t="str">
            <v>XZ-ZQ6834-R2-240</v>
          </cell>
          <cell r="B5637" t="str">
            <v>XZ-ZQ6834</v>
          </cell>
        </row>
        <row r="5638">
          <cell r="A5638" t="str">
            <v>XZ-ZQ6834-R2-240-GM</v>
          </cell>
          <cell r="B5638" t="str">
            <v>XZ-ZQ6834</v>
          </cell>
        </row>
        <row r="5639">
          <cell r="A5639" t="str">
            <v>XZ-ZQ6834-R2-250</v>
          </cell>
          <cell r="B5639" t="str">
            <v>XZ-ZQ6834</v>
          </cell>
        </row>
        <row r="5640">
          <cell r="A5640" t="str">
            <v>XZ-ZQ6834-R2-260</v>
          </cell>
          <cell r="B5640" t="str">
            <v>XZ-ZQ6834</v>
          </cell>
        </row>
        <row r="5641">
          <cell r="A5641" t="str">
            <v>XZ-ZQ6834-R3-14-15</v>
          </cell>
          <cell r="B5641" t="str">
            <v>XZ-ZQ6834</v>
          </cell>
        </row>
        <row r="5642">
          <cell r="A5642" t="str">
            <v>XZ-ZQ6834-R3-16-17</v>
          </cell>
          <cell r="B5642" t="str">
            <v>XZ-ZQ6834</v>
          </cell>
        </row>
        <row r="5643">
          <cell r="A5643" t="str">
            <v>XZ-ZQ6834-R3-18-19</v>
          </cell>
          <cell r="B5643" t="str">
            <v>XZ-ZQ6834</v>
          </cell>
        </row>
        <row r="5644">
          <cell r="A5644" t="str">
            <v>XZ-ZQ6834-R3-20</v>
          </cell>
          <cell r="B5644" t="str">
            <v>XZ-ZQ6834</v>
          </cell>
        </row>
        <row r="5645">
          <cell r="A5645" t="str">
            <v>XZ-ZQ6834-R3-21</v>
          </cell>
          <cell r="B5645" t="str">
            <v>XZ-ZQ6834</v>
          </cell>
        </row>
        <row r="5646">
          <cell r="A5646" t="str">
            <v>XZ-ZQ6834-R3-22</v>
          </cell>
          <cell r="B5646" t="str">
            <v>XZ-ZQ6834</v>
          </cell>
        </row>
        <row r="5647">
          <cell r="A5647" t="str">
            <v>XZ-ZQ6834-R3-240</v>
          </cell>
          <cell r="B5647" t="str">
            <v>XZ-ZQ6834</v>
          </cell>
        </row>
        <row r="5648">
          <cell r="A5648" t="str">
            <v>XZ-ZQ6834-R3-250</v>
          </cell>
          <cell r="B5648" t="str">
            <v>XZ-ZQ6834</v>
          </cell>
        </row>
        <row r="5649">
          <cell r="A5649" t="str">
            <v>XZ-ZQ6834-R3-260</v>
          </cell>
          <cell r="B5649" t="str">
            <v>XZ-ZQ6834</v>
          </cell>
        </row>
        <row r="5650">
          <cell r="A5650" t="str">
            <v>XZ-ZQ7032-B0-24</v>
          </cell>
          <cell r="B5650" t="str">
            <v>XZ-ZQ7032</v>
          </cell>
        </row>
        <row r="5651">
          <cell r="A5651" t="str">
            <v>XZ-ZQ7032-B0-26</v>
          </cell>
          <cell r="B5651" t="str">
            <v>XZ-ZQ7032</v>
          </cell>
        </row>
        <row r="5652">
          <cell r="A5652" t="str">
            <v>XZ-ZQ7032-K0-24</v>
          </cell>
          <cell r="B5652" t="str">
            <v>XZ-ZQ7032</v>
          </cell>
        </row>
        <row r="5653">
          <cell r="A5653" t="str">
            <v>XZ-ZQ7032-K0-25</v>
          </cell>
          <cell r="B5653" t="str">
            <v>XZ-ZQ7032</v>
          </cell>
        </row>
        <row r="5654">
          <cell r="A5654" t="str">
            <v>XZ-ZQ7032-K0-26</v>
          </cell>
          <cell r="B5654" t="str">
            <v>XZ-ZQ7032</v>
          </cell>
        </row>
        <row r="5655">
          <cell r="A5655" t="str">
            <v>XZ-ZQ7032-K0-27</v>
          </cell>
          <cell r="B5655" t="str">
            <v>XZ-ZQ7032</v>
          </cell>
        </row>
        <row r="5656">
          <cell r="A5656" t="str">
            <v>XZ-ZQ7032-K0-28</v>
          </cell>
          <cell r="B5656" t="str">
            <v>XZ-ZQ7032</v>
          </cell>
        </row>
        <row r="5657">
          <cell r="A5657" t="str">
            <v>XZ-ZQ8032-B0-1415</v>
          </cell>
          <cell r="B5657" t="str">
            <v>XZ-ZQ8032</v>
          </cell>
        </row>
        <row r="5658">
          <cell r="A5658" t="str">
            <v>XZ-ZQ8032-B0-1617</v>
          </cell>
          <cell r="B5658" t="str">
            <v>XZ-ZQ8032</v>
          </cell>
        </row>
        <row r="5659">
          <cell r="A5659" t="str">
            <v>XZ-ZQ8032-B0-1819</v>
          </cell>
          <cell r="B5659" t="str">
            <v>XZ-ZQ8032</v>
          </cell>
        </row>
        <row r="5660">
          <cell r="A5660" t="str">
            <v>XZ-ZQ8032-B0-20</v>
          </cell>
          <cell r="B5660" t="str">
            <v>XZ-ZQ8032</v>
          </cell>
        </row>
        <row r="5661">
          <cell r="A5661" t="str">
            <v>XZ-ZQ8032-B0-21</v>
          </cell>
          <cell r="B5661" t="str">
            <v>XZ-ZQ8032</v>
          </cell>
        </row>
        <row r="5662">
          <cell r="A5662" t="str">
            <v>XZ-ZQ8032-B0-22</v>
          </cell>
          <cell r="B5662" t="str">
            <v>XZ-ZQ8032</v>
          </cell>
        </row>
        <row r="5663">
          <cell r="A5663" t="str">
            <v>XZ-ZQ8032-B0-23</v>
          </cell>
          <cell r="B5663" t="str">
            <v>XZ-ZQ8032</v>
          </cell>
        </row>
        <row r="5664">
          <cell r="A5664" t="str">
            <v>XZ-ZQ8032-K0-1415</v>
          </cell>
          <cell r="B5664" t="str">
            <v>XZ-ZQ8032</v>
          </cell>
        </row>
        <row r="5665">
          <cell r="A5665" t="str">
            <v>XZ-ZQ8032-K0-1617</v>
          </cell>
          <cell r="B5665" t="str">
            <v>XZ-ZQ8032</v>
          </cell>
        </row>
        <row r="5666">
          <cell r="A5666" t="str">
            <v>XZ-ZQ8032-K0-1617-GM</v>
          </cell>
          <cell r="B5666" t="str">
            <v>XZ-ZQ8032</v>
          </cell>
        </row>
        <row r="5667">
          <cell r="A5667" t="str">
            <v>XZ-ZQ8032-K0-1819</v>
          </cell>
          <cell r="B5667" t="str">
            <v>XZ-ZQ8032</v>
          </cell>
        </row>
        <row r="5668">
          <cell r="A5668" t="str">
            <v>XZ-ZQ8032-K0-1819-GM</v>
          </cell>
          <cell r="B5668" t="str">
            <v>XZ-ZQ8032</v>
          </cell>
        </row>
        <row r="5669">
          <cell r="A5669" t="str">
            <v>XZ-ZQ8032-K0-20</v>
          </cell>
          <cell r="B5669" t="str">
            <v>XZ-ZQ8032</v>
          </cell>
        </row>
        <row r="5670">
          <cell r="A5670" t="str">
            <v>XZ-ZQ8032-K0-21</v>
          </cell>
          <cell r="B5670" t="str">
            <v>XZ-ZQ8032</v>
          </cell>
        </row>
        <row r="5671">
          <cell r="A5671" t="str">
            <v>XZ-ZQ8032-K0-22</v>
          </cell>
          <cell r="B5671" t="str">
            <v>XZ-ZQ8032</v>
          </cell>
        </row>
        <row r="5672">
          <cell r="A5672" t="str">
            <v>XZ-ZQ8032-K0-23</v>
          </cell>
          <cell r="B5672" t="str">
            <v>XZ-ZQ8032</v>
          </cell>
        </row>
        <row r="5673">
          <cell r="A5673" t="str">
            <v>XZ-ZQ8032-KQ-1415</v>
          </cell>
          <cell r="B5673" t="str">
            <v>XZ-ZQ8032</v>
          </cell>
        </row>
        <row r="5674">
          <cell r="A5674" t="str">
            <v>XZ-ZQ8032-KQ-1617</v>
          </cell>
          <cell r="B5674" t="str">
            <v>XZ-ZQ8032</v>
          </cell>
        </row>
        <row r="5675">
          <cell r="A5675" t="str">
            <v>XZ-ZQ8032-KQ-1819</v>
          </cell>
          <cell r="B5675" t="str">
            <v>XZ-ZQ8032</v>
          </cell>
        </row>
        <row r="5676">
          <cell r="A5676" t="str">
            <v>XZ-ZQ8032-KQ-20</v>
          </cell>
          <cell r="B5676" t="str">
            <v>XZ-ZQ8032</v>
          </cell>
        </row>
        <row r="5677">
          <cell r="A5677" t="str">
            <v>XZ-ZQ8032-KQ-21</v>
          </cell>
          <cell r="B5677" t="str">
            <v>XZ-ZQ8032</v>
          </cell>
        </row>
        <row r="5678">
          <cell r="A5678" t="str">
            <v>XZ-ZQ8032-KQ-22</v>
          </cell>
          <cell r="B5678" t="str">
            <v>XZ-ZQ8032</v>
          </cell>
        </row>
        <row r="5679">
          <cell r="A5679" t="str">
            <v>XZ-ZQ8032-KQ-23</v>
          </cell>
          <cell r="B5679" t="str">
            <v>XZ-ZQ8032</v>
          </cell>
        </row>
        <row r="5680">
          <cell r="A5680" t="str">
            <v>XZ-ZQ8032-R1-1415</v>
          </cell>
          <cell r="B5680" t="str">
            <v>XZ-ZQ8032</v>
          </cell>
        </row>
        <row r="5681">
          <cell r="A5681" t="str">
            <v>XZ-ZQ8032-R1-1617</v>
          </cell>
          <cell r="B5681" t="str">
            <v>XZ-ZQ8032</v>
          </cell>
        </row>
        <row r="5682">
          <cell r="A5682" t="str">
            <v>XZ-ZQ8032-R1-1819</v>
          </cell>
          <cell r="B5682" t="str">
            <v>XZ-ZQ8032</v>
          </cell>
        </row>
        <row r="5683">
          <cell r="A5683" t="str">
            <v>XZ-ZQ8032-R1-20</v>
          </cell>
          <cell r="B5683" t="str">
            <v>XZ-ZQ8032</v>
          </cell>
        </row>
        <row r="5684">
          <cell r="A5684" t="str">
            <v>XZ-ZQ8032-R1-21</v>
          </cell>
          <cell r="B5684" t="str">
            <v>XZ-ZQ8032</v>
          </cell>
        </row>
        <row r="5685">
          <cell r="A5685" t="str">
            <v>XZ-ZQ8032-R1-22</v>
          </cell>
          <cell r="B5685" t="str">
            <v>XZ-ZQ8032</v>
          </cell>
        </row>
        <row r="5686">
          <cell r="A5686" t="str">
            <v>XZ-ZQ8032-R1-23</v>
          </cell>
          <cell r="B5686" t="str">
            <v>XZ-ZQ8032</v>
          </cell>
        </row>
        <row r="5687">
          <cell r="A5687" t="str">
            <v>XZ-ZQ8812-K0-1415</v>
          </cell>
          <cell r="B5687" t="str">
            <v>XZ-ZQ8812</v>
          </cell>
        </row>
        <row r="5688">
          <cell r="A5688" t="str">
            <v>XZ-ZQ8812-K0-1617</v>
          </cell>
          <cell r="B5688" t="str">
            <v>XZ-ZQ8812</v>
          </cell>
        </row>
        <row r="5689">
          <cell r="A5689" t="str">
            <v>XZ-ZQ8812-K0-1819</v>
          </cell>
          <cell r="B5689" t="str">
            <v>XZ-ZQ8812</v>
          </cell>
        </row>
        <row r="5690">
          <cell r="A5690" t="str">
            <v>XZ-ZQ8812-K0-20</v>
          </cell>
          <cell r="B5690" t="str">
            <v>XZ-ZQ8812</v>
          </cell>
        </row>
        <row r="5691">
          <cell r="A5691" t="str">
            <v>XZ-ZQ8812-K0-21</v>
          </cell>
          <cell r="B5691" t="str">
            <v>XZ-ZQ8812</v>
          </cell>
        </row>
        <row r="5692">
          <cell r="A5692" t="str">
            <v>XZ-ZQ8812-K0-22</v>
          </cell>
          <cell r="B5692" t="str">
            <v>XZ-ZQ8812</v>
          </cell>
        </row>
        <row r="5693">
          <cell r="A5693" t="str">
            <v>XZ-ZQ8812-K0-240</v>
          </cell>
          <cell r="B5693" t="str">
            <v>XZ-ZQ8812</v>
          </cell>
        </row>
        <row r="5694">
          <cell r="A5694" t="str">
            <v>XZ-ZQ8812-K0-250</v>
          </cell>
          <cell r="B5694" t="str">
            <v>XZ-ZQ8812</v>
          </cell>
        </row>
        <row r="5695">
          <cell r="A5695" t="str">
            <v>XZ-ZQ8812-K0-260</v>
          </cell>
          <cell r="B5695" t="str">
            <v>XZ-ZQ8812</v>
          </cell>
        </row>
        <row r="5696">
          <cell r="A5696" t="str">
            <v>XZ-ZQ8812N-K0-260</v>
          </cell>
          <cell r="B5696" t="str">
            <v>XZ-ZQ8812</v>
          </cell>
        </row>
        <row r="5697">
          <cell r="A5697" t="str">
            <v>XZ-ZQ8812N-K0-270</v>
          </cell>
          <cell r="B5697" t="str">
            <v>XZ-ZQ8812</v>
          </cell>
        </row>
        <row r="5698">
          <cell r="A5698" t="str">
            <v>XZ-ZQ8812N-K0-280</v>
          </cell>
          <cell r="B5698" t="str">
            <v>XZ-ZQ8812</v>
          </cell>
        </row>
        <row r="5699">
          <cell r="A5699" t="str">
            <v>XZ-ZQ8812-R0-240</v>
          </cell>
          <cell r="B5699" t="str">
            <v>XZ-ZQ8812</v>
          </cell>
        </row>
        <row r="5700">
          <cell r="A5700" t="str">
            <v>XZ-ZQ8812-R0-250</v>
          </cell>
          <cell r="B5700" t="str">
            <v>XZ-ZQ8812</v>
          </cell>
        </row>
        <row r="5701">
          <cell r="A5701" t="str">
            <v>XZ-ZQ8812-R0-260</v>
          </cell>
          <cell r="B5701" t="str">
            <v>XZ-ZQ8812</v>
          </cell>
        </row>
        <row r="5702">
          <cell r="A5702" t="str">
            <v>XZ-ZQ8812-R1-1415</v>
          </cell>
          <cell r="B5702" t="str">
            <v>XZ-ZQ8812</v>
          </cell>
        </row>
        <row r="5703">
          <cell r="A5703" t="str">
            <v>XZ-ZQ8812-R1-1617</v>
          </cell>
          <cell r="B5703" t="str">
            <v>XZ-ZQ8812</v>
          </cell>
        </row>
        <row r="5704">
          <cell r="A5704" t="str">
            <v>XZ-ZQ8812-R1-1819</v>
          </cell>
          <cell r="B5704" t="str">
            <v>XZ-ZQ8812</v>
          </cell>
        </row>
        <row r="5705">
          <cell r="A5705" t="str">
            <v>XZ-ZQ8812-R1-20</v>
          </cell>
          <cell r="B5705" t="str">
            <v>XZ-ZQ8812</v>
          </cell>
        </row>
        <row r="5706">
          <cell r="A5706" t="str">
            <v>XZ-ZQ8812-R1-21</v>
          </cell>
          <cell r="B5706" t="str">
            <v>XZ-ZQ8812</v>
          </cell>
        </row>
        <row r="5707">
          <cell r="A5707" t="str">
            <v>XZ-ZQ8812-R1-22</v>
          </cell>
          <cell r="B5707" t="str">
            <v>XZ-ZQ8812</v>
          </cell>
        </row>
        <row r="5708">
          <cell r="A5708" t="str">
            <v>XZ-ZQ8812-R2-1415</v>
          </cell>
          <cell r="B5708" t="str">
            <v>XZ-ZQ8812</v>
          </cell>
        </row>
        <row r="5709">
          <cell r="A5709" t="str">
            <v>XZ-ZQ8812-R2-1617</v>
          </cell>
          <cell r="B5709" t="str">
            <v>XZ-ZQ8812</v>
          </cell>
        </row>
        <row r="5710">
          <cell r="A5710" t="str">
            <v>XZ-ZQ8812-R2-1819</v>
          </cell>
          <cell r="B5710" t="str">
            <v>XZ-ZQ8812</v>
          </cell>
        </row>
        <row r="5711">
          <cell r="A5711" t="str">
            <v>XZ-ZQ8812-R2-20</v>
          </cell>
          <cell r="B5711" t="str">
            <v>XZ-ZQ8812</v>
          </cell>
        </row>
        <row r="5712">
          <cell r="A5712" t="str">
            <v>XZ-ZQ8812-R2-21</v>
          </cell>
          <cell r="B5712" t="str">
            <v>XZ-ZQ8812</v>
          </cell>
        </row>
        <row r="5713">
          <cell r="A5713" t="str">
            <v>XZ-ZQ8812-R2-22</v>
          </cell>
          <cell r="B5713" t="str">
            <v>XZ-ZQ8812</v>
          </cell>
        </row>
        <row r="5714">
          <cell r="A5714" t="str">
            <v>XZ-ZQ9901-K0-240</v>
          </cell>
          <cell r="B5714" t="str">
            <v>XZ-ZQ9901</v>
          </cell>
        </row>
        <row r="5715">
          <cell r="A5715" t="str">
            <v>XZ-ZQ9901-K0-250</v>
          </cell>
          <cell r="B5715" t="str">
            <v>XZ-ZQ9901</v>
          </cell>
        </row>
        <row r="5716">
          <cell r="A5716" t="str">
            <v>XZ-ZQ9901-K0-260</v>
          </cell>
          <cell r="B5716" t="str">
            <v>XZ-ZQ9901</v>
          </cell>
        </row>
        <row r="5717">
          <cell r="A5717" t="str">
            <v>XZ-ZQ9901-K0-270</v>
          </cell>
          <cell r="B5717" t="str">
            <v>XZ-ZQ9901</v>
          </cell>
        </row>
        <row r="5718">
          <cell r="A5718" t="str">
            <v>XZ-ZQ9901-K0-280</v>
          </cell>
          <cell r="B5718" t="str">
            <v>XZ-ZQ9901</v>
          </cell>
        </row>
        <row r="5719">
          <cell r="A5719" t="str">
            <v>XZ-ZQ9901-KW-240</v>
          </cell>
          <cell r="B5719" t="str">
            <v>XZ-ZQ9901</v>
          </cell>
        </row>
        <row r="5720">
          <cell r="A5720" t="str">
            <v>XZ-ZQ9901-KW-250</v>
          </cell>
          <cell r="B5720" t="str">
            <v>XZ-ZQ9901</v>
          </cell>
        </row>
        <row r="5721">
          <cell r="A5721" t="str">
            <v>XZ-ZQ9901-KW-260</v>
          </cell>
          <cell r="B5721" t="str">
            <v>XZ-ZQ9901</v>
          </cell>
        </row>
        <row r="5722">
          <cell r="A5722" t="str">
            <v>XZ-ZQ9901-KW-270</v>
          </cell>
          <cell r="B5722" t="str">
            <v>XZ-ZQ9901</v>
          </cell>
        </row>
        <row r="5723">
          <cell r="A5723" t="str">
            <v>XZ-ZQ9901-KW-280</v>
          </cell>
          <cell r="B5723" t="str">
            <v>XZ-ZQ9901</v>
          </cell>
        </row>
        <row r="5724">
          <cell r="A5724" t="str">
            <v>XZ-ZQ9901-W0-240</v>
          </cell>
          <cell r="B5724" t="str">
            <v>XZ-ZQ9901</v>
          </cell>
        </row>
        <row r="5725">
          <cell r="A5725" t="str">
            <v>XZ-ZQ9901-W0-250</v>
          </cell>
          <cell r="B5725" t="str">
            <v>XZ-ZQ9901</v>
          </cell>
        </row>
        <row r="5726">
          <cell r="A5726" t="str">
            <v>XZ-ZQ9901-W0-260</v>
          </cell>
          <cell r="B5726" t="str">
            <v>XZ-ZQ9901</v>
          </cell>
        </row>
        <row r="5727">
          <cell r="A5727" t="str">
            <v>XZ-ZQ9901-W0-270</v>
          </cell>
          <cell r="B5727" t="str">
            <v>XZ-ZQ9901</v>
          </cell>
        </row>
        <row r="5728">
          <cell r="A5728" t="str">
            <v>XZ-ZQ9901-W0-280</v>
          </cell>
          <cell r="B5728" t="str">
            <v>XZ-ZQ9901</v>
          </cell>
        </row>
        <row r="5729">
          <cell r="A5729" t="str">
            <v>XZ-ZQCB1001-C0-40</v>
          </cell>
          <cell r="B5729" t="str">
            <v>XZ-ZQCB1001</v>
          </cell>
        </row>
        <row r="5730">
          <cell r="A5730" t="str">
            <v>XZ-ZQCB1001-C0-42</v>
          </cell>
          <cell r="B5730" t="str">
            <v>XZ-ZQCB1001</v>
          </cell>
        </row>
        <row r="5731">
          <cell r="A5731" t="str">
            <v>XZ-ZQCB1001-C0-44</v>
          </cell>
          <cell r="B5731" t="str">
            <v>XZ-ZQCB1001</v>
          </cell>
        </row>
        <row r="5732">
          <cell r="A5732" t="str">
            <v>XZ-ZQCB1001-K0-36</v>
          </cell>
          <cell r="B5732" t="str">
            <v>XZ-ZQCB1001</v>
          </cell>
        </row>
        <row r="5733">
          <cell r="A5733" t="str">
            <v>XZ-ZQCB1001-K0-38</v>
          </cell>
          <cell r="B5733" t="str">
            <v>XZ-ZQCB1001</v>
          </cell>
        </row>
        <row r="5734">
          <cell r="A5734" t="str">
            <v>XZ-ZQCB1001-K0-40</v>
          </cell>
          <cell r="B5734" t="str">
            <v>XZ-ZQCB1001</v>
          </cell>
        </row>
        <row r="5735">
          <cell r="A5735" t="str">
            <v>XZ-ZQCB1001-K0-42</v>
          </cell>
          <cell r="B5735" t="str">
            <v>XZ-ZQCB1001</v>
          </cell>
        </row>
        <row r="5736">
          <cell r="A5736" t="str">
            <v>XZ-ZQCB1001-K0-44</v>
          </cell>
          <cell r="B5736" t="str">
            <v>XZ-ZQCB1001</v>
          </cell>
        </row>
        <row r="5737">
          <cell r="A5737" t="str">
            <v>XZ-ZQCB1001-R1-36</v>
          </cell>
          <cell r="B5737" t="str">
            <v>XZ-ZQCB1001</v>
          </cell>
        </row>
        <row r="5738">
          <cell r="A5738" t="str">
            <v>XZ-ZQCB1001-R1-38</v>
          </cell>
          <cell r="B5738" t="str">
            <v>XZ-ZQCB1001</v>
          </cell>
        </row>
        <row r="5739">
          <cell r="A5739" t="str">
            <v>XZ-ZQCB1001-R1-40</v>
          </cell>
          <cell r="B5739" t="str">
            <v>XZ-ZQCB1001</v>
          </cell>
        </row>
        <row r="5740">
          <cell r="A5740" t="str">
            <v>XZ-ZQCB1001-R2-36</v>
          </cell>
          <cell r="B5740" t="str">
            <v>XZ-ZQCB1001</v>
          </cell>
        </row>
        <row r="5741">
          <cell r="A5741" t="str">
            <v>XZ-ZQCB1001-R2-38</v>
          </cell>
          <cell r="B5741" t="str">
            <v>XZ-ZQCB1001</v>
          </cell>
        </row>
        <row r="5742">
          <cell r="A5742" t="str">
            <v>XZ-ZQCB1001-R2-40</v>
          </cell>
          <cell r="B5742" t="str">
            <v>XZ-ZQCB1001</v>
          </cell>
        </row>
        <row r="5743">
          <cell r="A5743" t="str">
            <v>XZ-ZQCB2002-C0-40</v>
          </cell>
          <cell r="B5743" t="str">
            <v>XZ-ZQCB2002</v>
          </cell>
        </row>
        <row r="5744">
          <cell r="A5744" t="str">
            <v>XZ-ZQCB2002-C0-42</v>
          </cell>
          <cell r="B5744" t="str">
            <v>XZ-ZQCB2002</v>
          </cell>
        </row>
        <row r="5745">
          <cell r="A5745" t="str">
            <v>XZ-ZQCB2002-C0-44</v>
          </cell>
          <cell r="B5745" t="str">
            <v>XZ-ZQCB2002</v>
          </cell>
        </row>
        <row r="5746">
          <cell r="A5746" t="str">
            <v>XZ-ZQCB2002-K0-36</v>
          </cell>
          <cell r="B5746" t="str">
            <v>XZ-ZQCB2002</v>
          </cell>
        </row>
        <row r="5747">
          <cell r="A5747" t="str">
            <v>XZ-ZQCB2002-K0-38</v>
          </cell>
          <cell r="B5747" t="str">
            <v>XZ-ZQCB2002</v>
          </cell>
        </row>
        <row r="5748">
          <cell r="A5748" t="str">
            <v>XZ-ZQCB2002-K0-40</v>
          </cell>
          <cell r="B5748" t="str">
            <v>XZ-ZQCB2002</v>
          </cell>
        </row>
        <row r="5749">
          <cell r="A5749" t="str">
            <v>XZ-ZQCB2002-K0-42</v>
          </cell>
          <cell r="B5749" t="str">
            <v>XZ-ZQCB2002</v>
          </cell>
        </row>
        <row r="5750">
          <cell r="A5750" t="str">
            <v>XZ-ZQCB2002-K0-44</v>
          </cell>
          <cell r="B5750" t="str">
            <v>XZ-ZQCB2002</v>
          </cell>
        </row>
        <row r="5751">
          <cell r="A5751" t="str">
            <v>XZ-ZQCB2002-R1-36</v>
          </cell>
          <cell r="B5751" t="str">
            <v>XZ-ZQCB2002</v>
          </cell>
        </row>
        <row r="5752">
          <cell r="A5752" t="str">
            <v>XZ-ZQCB2002-R1-38</v>
          </cell>
          <cell r="B5752" t="str">
            <v>XZ-ZQCB2002</v>
          </cell>
        </row>
        <row r="5753">
          <cell r="A5753" t="str">
            <v>XZ-ZQCB2002-R1-40</v>
          </cell>
          <cell r="B5753" t="str">
            <v>XZ-ZQCB2002</v>
          </cell>
        </row>
        <row r="5754">
          <cell r="A5754" t="str">
            <v>XZ-ZQCB2002-R2-36</v>
          </cell>
          <cell r="B5754" t="str">
            <v>XZ-ZQCB2002</v>
          </cell>
        </row>
        <row r="5755">
          <cell r="A5755" t="str">
            <v>XZ-ZQCB2002-R2-38</v>
          </cell>
          <cell r="B5755" t="str">
            <v>XZ-ZQCB2002</v>
          </cell>
        </row>
        <row r="5756">
          <cell r="A5756" t="str">
            <v>XZ-ZQCB2002-R2-40</v>
          </cell>
          <cell r="B5756" t="str">
            <v>XZ-ZQCB2002</v>
          </cell>
        </row>
        <row r="5757">
          <cell r="A5757" t="str">
            <v>XZ-ZQCB2056-B0-1415</v>
          </cell>
          <cell r="B5757" t="str">
            <v>XZ-ZQCB3056</v>
          </cell>
        </row>
        <row r="5758">
          <cell r="A5758" t="str">
            <v>XZ-ZQCB2056-B0-1617</v>
          </cell>
          <cell r="B5758" t="str">
            <v>XZ-ZQCB3056</v>
          </cell>
        </row>
        <row r="5759">
          <cell r="A5759" t="str">
            <v>XZ-ZQCB2056-B0-1819</v>
          </cell>
          <cell r="B5759" t="str">
            <v>XZ-ZQCB3056</v>
          </cell>
        </row>
        <row r="5760">
          <cell r="A5760" t="str">
            <v>XZ-ZQCB2056-B0-21</v>
          </cell>
          <cell r="B5760" t="str">
            <v>XZ-ZQCB3056</v>
          </cell>
        </row>
        <row r="5761">
          <cell r="A5761" t="str">
            <v>XZ-ZQCB2056-B0-22</v>
          </cell>
          <cell r="B5761" t="str">
            <v>XZ-ZQCB3056</v>
          </cell>
        </row>
        <row r="5762">
          <cell r="A5762" t="str">
            <v>XZ-ZQCB2056-B0-22-CS</v>
          </cell>
          <cell r="B5762" t="str">
            <v>XZ-ZQCB3056</v>
          </cell>
        </row>
        <row r="5763">
          <cell r="A5763" t="str">
            <v>XZ-ZQCB2056-B0-23</v>
          </cell>
          <cell r="B5763" t="str">
            <v>XZ-ZQCB3056</v>
          </cell>
        </row>
        <row r="5764">
          <cell r="A5764" t="str">
            <v>XZ-ZQCB2056-E0-1415-GM</v>
          </cell>
          <cell r="B5764" t="str">
            <v>XZ-ZQCB3056</v>
          </cell>
        </row>
        <row r="5765">
          <cell r="A5765" t="str">
            <v>XZ-ZQCB2056-E0-1617</v>
          </cell>
          <cell r="B5765" t="str">
            <v>XZ-ZQCB3056</v>
          </cell>
        </row>
        <row r="5766">
          <cell r="A5766" t="str">
            <v>XZ-ZQCB2056-E0-1819</v>
          </cell>
          <cell r="B5766" t="str">
            <v>XZ-ZQCB3056</v>
          </cell>
        </row>
        <row r="5767">
          <cell r="A5767" t="str">
            <v>XZ-ZQCB2056-E0-21</v>
          </cell>
          <cell r="B5767" t="str">
            <v>XZ-ZQCB3056</v>
          </cell>
        </row>
        <row r="5768">
          <cell r="A5768" t="str">
            <v>XZ-ZQCB2056-E0-22</v>
          </cell>
          <cell r="B5768" t="str">
            <v>XZ-ZQCB3056</v>
          </cell>
        </row>
        <row r="5769">
          <cell r="A5769" t="str">
            <v>XZ-ZQCB2056-E0-23</v>
          </cell>
          <cell r="B5769" t="str">
            <v>XZ-ZQCB3056</v>
          </cell>
        </row>
        <row r="5770">
          <cell r="A5770" t="str">
            <v>XZ-ZQCB2056-E0-23-GM</v>
          </cell>
          <cell r="B5770" t="str">
            <v>XZ-ZQCB3056</v>
          </cell>
        </row>
        <row r="5771">
          <cell r="A5771" t="str">
            <v>XZ-ZQCB2056-KQ-1415</v>
          </cell>
          <cell r="B5771" t="str">
            <v>XZ-ZQCB3056</v>
          </cell>
        </row>
        <row r="5772">
          <cell r="A5772" t="str">
            <v>XZ-ZQCB2056-KQ-1617</v>
          </cell>
          <cell r="B5772" t="str">
            <v>XZ-ZQCB3056</v>
          </cell>
        </row>
        <row r="5773">
          <cell r="A5773" t="str">
            <v>XZ-ZQCB2056-KQ-1819</v>
          </cell>
          <cell r="B5773" t="str">
            <v>XZ-ZQCB3056</v>
          </cell>
        </row>
        <row r="5774">
          <cell r="A5774" t="str">
            <v>XZ-ZQCB2056-KQ-21</v>
          </cell>
          <cell r="B5774" t="str">
            <v>XZ-ZQCB3056</v>
          </cell>
        </row>
        <row r="5775">
          <cell r="A5775" t="str">
            <v>XZ-ZQCB2056-KQ-21-NEW</v>
          </cell>
          <cell r="B5775" t="str">
            <v>XZ-ZQCB3056</v>
          </cell>
        </row>
        <row r="5776">
          <cell r="A5776" t="str">
            <v>XZ-ZQCB2056-KQ-22</v>
          </cell>
          <cell r="B5776" t="str">
            <v>XZ-ZQCB3056</v>
          </cell>
        </row>
        <row r="5777">
          <cell r="A5777" t="str">
            <v>XZ-ZQCB2056-KQ-23</v>
          </cell>
          <cell r="B5777" t="str">
            <v>XZ-ZQCB3056</v>
          </cell>
        </row>
        <row r="5778">
          <cell r="A5778" t="str">
            <v>XZ-ZQCB2056-R1-1415</v>
          </cell>
          <cell r="B5778" t="str">
            <v>XZ-ZQCB3056</v>
          </cell>
        </row>
        <row r="5779">
          <cell r="A5779" t="str">
            <v>XZ-ZQCB2056-R1-1617</v>
          </cell>
          <cell r="B5779" t="str">
            <v>XZ-ZQCB3056</v>
          </cell>
        </row>
        <row r="5780">
          <cell r="A5780" t="str">
            <v>XZ-ZQCB2056-R1-1819</v>
          </cell>
          <cell r="B5780" t="str">
            <v>XZ-ZQCB3056</v>
          </cell>
        </row>
        <row r="5781">
          <cell r="A5781" t="str">
            <v>XZ-ZQCB2056-R1-21</v>
          </cell>
          <cell r="B5781" t="str">
            <v>XZ-ZQCB3056</v>
          </cell>
        </row>
        <row r="5782">
          <cell r="A5782" t="str">
            <v>XZ-ZQCB2056-R1-22</v>
          </cell>
          <cell r="B5782" t="str">
            <v>XZ-ZQCB3056</v>
          </cell>
        </row>
        <row r="5783">
          <cell r="A5783" t="str">
            <v>XZ-ZQCB2056-R1-22-CS</v>
          </cell>
          <cell r="B5783" t="str">
            <v>XZ-ZQCB3056</v>
          </cell>
        </row>
        <row r="5784">
          <cell r="A5784" t="str">
            <v>XZ-ZQCB2056-R1-23</v>
          </cell>
          <cell r="B5784" t="str">
            <v>XZ-ZQCB3056</v>
          </cell>
        </row>
        <row r="5785">
          <cell r="A5785" t="str">
            <v>XZ-ZQCB2056-R2-1415</v>
          </cell>
          <cell r="B5785" t="str">
            <v>XZ-ZQCB3056</v>
          </cell>
        </row>
        <row r="5786">
          <cell r="A5786" t="str">
            <v>XZ-ZQCB2056-R2-1617</v>
          </cell>
          <cell r="B5786" t="str">
            <v>XZ-ZQCB3056</v>
          </cell>
        </row>
        <row r="5787">
          <cell r="A5787" t="str">
            <v>XZ-ZQCB2056-R2-1617-GM</v>
          </cell>
          <cell r="B5787" t="str">
            <v>XZ-ZQCB3056</v>
          </cell>
        </row>
        <row r="5788">
          <cell r="A5788" t="str">
            <v>XZ-ZQCB2056-R2-1819</v>
          </cell>
          <cell r="B5788" t="str">
            <v>XZ-ZQCB3056</v>
          </cell>
        </row>
        <row r="5789">
          <cell r="A5789" t="str">
            <v>XZ-ZQCB2056-R2-1819-GM</v>
          </cell>
          <cell r="B5789" t="str">
            <v>XZ-ZQCB3056</v>
          </cell>
        </row>
        <row r="5790">
          <cell r="A5790" t="str">
            <v>XZ-ZQCB2056-R2-21</v>
          </cell>
          <cell r="B5790" t="str">
            <v>XZ-ZQCB3056</v>
          </cell>
        </row>
        <row r="5791">
          <cell r="A5791" t="str">
            <v>XZ-ZQCB2056-R2-21-CS</v>
          </cell>
          <cell r="B5791" t="str">
            <v>XZ-ZQCB3056</v>
          </cell>
        </row>
        <row r="5792">
          <cell r="A5792" t="str">
            <v>XZ-ZQCB2056-R2-22</v>
          </cell>
          <cell r="B5792" t="str">
            <v>XZ-ZQCB3056</v>
          </cell>
        </row>
        <row r="5793">
          <cell r="A5793" t="str">
            <v>XZ-ZQCB2056-R2-23</v>
          </cell>
          <cell r="B5793" t="str">
            <v>XZ-ZQCB3056</v>
          </cell>
        </row>
        <row r="5794">
          <cell r="A5794" t="str">
            <v>XZ-ZQCB3056-B0-24</v>
          </cell>
          <cell r="B5794" t="str">
            <v>XZ-ZQCB3056</v>
          </cell>
        </row>
        <row r="5795">
          <cell r="A5795" t="str">
            <v>XZ-ZQCB3056-B0-25</v>
          </cell>
          <cell r="B5795" t="str">
            <v>XZ-ZQCB3056</v>
          </cell>
        </row>
        <row r="5796">
          <cell r="A5796" t="str">
            <v>XZ-ZQCB3056-B0-26</v>
          </cell>
          <cell r="B5796" t="str">
            <v>XZ-ZQCB3056</v>
          </cell>
        </row>
        <row r="5797">
          <cell r="A5797" t="str">
            <v>XZ-ZQCB3056-B0-27</v>
          </cell>
          <cell r="B5797" t="str">
            <v>XZ-ZQCB3056</v>
          </cell>
        </row>
        <row r="5798">
          <cell r="A5798" t="str">
            <v>XZ-ZQCB3056-B0-28</v>
          </cell>
          <cell r="B5798" t="str">
            <v>XZ-ZQCB3056</v>
          </cell>
        </row>
        <row r="5799">
          <cell r="A5799" t="str">
            <v>XZ-ZQCB3056-E0-24</v>
          </cell>
          <cell r="B5799" t="str">
            <v>XZ-ZQCB3056</v>
          </cell>
        </row>
        <row r="5800">
          <cell r="A5800" t="str">
            <v>XZ-ZQCB3056-E0-25</v>
          </cell>
          <cell r="B5800" t="str">
            <v>XZ-ZQCB3056</v>
          </cell>
        </row>
        <row r="5801">
          <cell r="A5801" t="str">
            <v>XZ-ZQCB3056-E0-26</v>
          </cell>
          <cell r="B5801" t="str">
            <v>XZ-ZQCB3056</v>
          </cell>
        </row>
        <row r="5802">
          <cell r="A5802" t="str">
            <v>XZ-ZQCB3056-E0-27</v>
          </cell>
          <cell r="B5802" t="str">
            <v>XZ-ZQCB3056</v>
          </cell>
        </row>
        <row r="5803">
          <cell r="A5803" t="str">
            <v>XZ-ZQCB3056-E0-27-GM</v>
          </cell>
          <cell r="B5803" t="str">
            <v>XZ-ZQCB3056</v>
          </cell>
        </row>
        <row r="5804">
          <cell r="A5804" t="str">
            <v>XZ-ZQCB3056-E0-28</v>
          </cell>
          <cell r="B5804" t="str">
            <v>XZ-ZQCB3056</v>
          </cell>
        </row>
        <row r="5805">
          <cell r="A5805" t="str">
            <v>XZ-ZQCB3056-kQ-24</v>
          </cell>
          <cell r="B5805" t="str">
            <v>XZ-ZQCB3056</v>
          </cell>
        </row>
        <row r="5806">
          <cell r="A5806" t="str">
            <v>XZ-ZQCB3056-kQ-25</v>
          </cell>
          <cell r="B5806" t="str">
            <v>XZ-ZQCB3056</v>
          </cell>
        </row>
        <row r="5807">
          <cell r="A5807" t="str">
            <v>XZ-ZQCB3056-KQ-26</v>
          </cell>
          <cell r="B5807" t="str">
            <v>XZ-ZQCB3056</v>
          </cell>
        </row>
        <row r="5808">
          <cell r="A5808" t="str">
            <v>XZ-ZQCB3056-KQ-26-GM</v>
          </cell>
          <cell r="B5808" t="str">
            <v>XZ-ZQCB3056</v>
          </cell>
        </row>
        <row r="5809">
          <cell r="A5809" t="str">
            <v>XZ-ZQCB3056-kQ-27</v>
          </cell>
          <cell r="B5809" t="str">
            <v>XZ-ZQCB3056</v>
          </cell>
        </row>
        <row r="5810">
          <cell r="A5810" t="str">
            <v>XZ-ZQCB3056-KQ-28</v>
          </cell>
          <cell r="B5810" t="str">
            <v>XZ-ZQCB3056</v>
          </cell>
        </row>
        <row r="5811">
          <cell r="A5811" t="str">
            <v>XZ-ZQCB3056-R1-24</v>
          </cell>
          <cell r="B5811" t="str">
            <v>XZ-ZQCB3056</v>
          </cell>
        </row>
        <row r="5812">
          <cell r="A5812" t="str">
            <v>XZ-ZQCB3056-R1-24-New</v>
          </cell>
          <cell r="B5812" t="str">
            <v>XZ-ZQCB3056</v>
          </cell>
        </row>
        <row r="5813">
          <cell r="A5813" t="str">
            <v>XZ-ZQCB3056-R1-25</v>
          </cell>
          <cell r="B5813" t="str">
            <v>XZ-ZQCB3056</v>
          </cell>
        </row>
        <row r="5814">
          <cell r="A5814" t="str">
            <v>XZ-ZQCB3056-R1-26</v>
          </cell>
          <cell r="B5814" t="str">
            <v>XZ-ZQCB3056</v>
          </cell>
        </row>
        <row r="5815">
          <cell r="A5815" t="str">
            <v>XZ-ZQCB3056-R1-27</v>
          </cell>
          <cell r="B5815" t="str">
            <v>XZ-ZQCB3056</v>
          </cell>
        </row>
        <row r="5816">
          <cell r="A5816" t="str">
            <v>XZ-ZQCB3056-R1-28</v>
          </cell>
          <cell r="B5816" t="str">
            <v>XZ-ZQCB3056</v>
          </cell>
        </row>
        <row r="5817">
          <cell r="A5817" t="str">
            <v>XZ-ZQCB3056-R2-24</v>
          </cell>
          <cell r="B5817" t="str">
            <v>XZ-ZQCB3056</v>
          </cell>
        </row>
        <row r="5818">
          <cell r="A5818" t="str">
            <v>XZ-ZQCB3056-R2-25</v>
          </cell>
          <cell r="B5818" t="str">
            <v>XZ-ZQCB3056</v>
          </cell>
        </row>
        <row r="5819">
          <cell r="A5819" t="str">
            <v>XZ-ZQCB3056-R2-26</v>
          </cell>
          <cell r="B5819" t="str">
            <v>XZ-ZQCB3056</v>
          </cell>
        </row>
        <row r="5820">
          <cell r="A5820" t="str">
            <v>XZ-ZQCB3056-R2-27</v>
          </cell>
          <cell r="B5820" t="str">
            <v>XZ-ZQCB3056</v>
          </cell>
        </row>
        <row r="5821">
          <cell r="A5821" t="str">
            <v>XZ-ZQCB3056-R2-28</v>
          </cell>
          <cell r="B5821" t="str">
            <v>XZ-ZQCB3056</v>
          </cell>
        </row>
        <row r="5822">
          <cell r="A5822" t="str">
            <v>XZ-ZQFT720-C0-4243</v>
          </cell>
          <cell r="B5822" t="str">
            <v>XZ-ZQFT720</v>
          </cell>
        </row>
        <row r="5823">
          <cell r="A5823" t="str">
            <v>XZ-ZQFT720-PI-3839</v>
          </cell>
          <cell r="B5823" t="str">
            <v>XZ-ZQFT720</v>
          </cell>
        </row>
        <row r="5824">
          <cell r="A5824" t="str">
            <v>XZ-ZQFT730-B0-3637</v>
          </cell>
          <cell r="B5824" t="str">
            <v>XZ-ZQFT730</v>
          </cell>
        </row>
        <row r="5825">
          <cell r="A5825" t="str">
            <v>XZ-ZQFT730-B0-3839</v>
          </cell>
          <cell r="B5825" t="str">
            <v>XZ-ZQFT730</v>
          </cell>
        </row>
        <row r="5826">
          <cell r="A5826" t="str">
            <v>XZ-ZQFT730-B0-4041</v>
          </cell>
          <cell r="B5826" t="str">
            <v>XZ-ZQFT730</v>
          </cell>
        </row>
        <row r="5827">
          <cell r="A5827" t="str">
            <v>XZ-ZQFT730-C0-4243</v>
          </cell>
          <cell r="B5827" t="str">
            <v>XZ-ZQFT730</v>
          </cell>
        </row>
        <row r="5828">
          <cell r="A5828" t="str">
            <v>XZ-ZQFT730-C0-4445</v>
          </cell>
          <cell r="B5828" t="str">
            <v>XZ-ZQFT730</v>
          </cell>
        </row>
        <row r="5829">
          <cell r="A5829" t="str">
            <v>XZ-ZQFT730-C0-4647</v>
          </cell>
          <cell r="B5829" t="str">
            <v>XZ-ZQFT730</v>
          </cell>
        </row>
        <row r="5830">
          <cell r="A5830" t="str">
            <v>XZ-ZQFT730-E0-4243</v>
          </cell>
          <cell r="B5830" t="str">
            <v>XZ-ZQFT730</v>
          </cell>
        </row>
        <row r="5831">
          <cell r="A5831" t="str">
            <v>XZ-ZQFT730-E0-4445</v>
          </cell>
          <cell r="B5831" t="str">
            <v>XZ-ZQFT730</v>
          </cell>
        </row>
        <row r="5832">
          <cell r="A5832" t="str">
            <v>XZ-ZQFT730-E0-4647</v>
          </cell>
          <cell r="B5832" t="str">
            <v>XZ-ZQFT730</v>
          </cell>
        </row>
        <row r="5833">
          <cell r="A5833" t="str">
            <v>XZ-ZQFT730-K0-3637</v>
          </cell>
          <cell r="B5833" t="str">
            <v>XZ-ZQFT730</v>
          </cell>
        </row>
        <row r="5834">
          <cell r="A5834" t="str">
            <v>XZ-ZQFT730-K0-3839</v>
          </cell>
          <cell r="B5834" t="str">
            <v>XZ-ZQFT730</v>
          </cell>
        </row>
        <row r="5835">
          <cell r="A5835" t="str">
            <v>XZ-ZQFT730-K0-4041</v>
          </cell>
          <cell r="B5835" t="str">
            <v>XZ-ZQFT730</v>
          </cell>
        </row>
        <row r="5836">
          <cell r="A5836" t="str">
            <v>XZ-ZQFT730-K0-4243</v>
          </cell>
          <cell r="B5836" t="str">
            <v>XZ-ZQFT730</v>
          </cell>
        </row>
        <row r="5837">
          <cell r="A5837" t="str">
            <v>XZ-ZQFT730-K0-4445</v>
          </cell>
          <cell r="B5837" t="str">
            <v>XZ-ZQFT730</v>
          </cell>
        </row>
        <row r="5838">
          <cell r="A5838" t="str">
            <v>XZ-ZQFT730-K0-4647</v>
          </cell>
          <cell r="B5838" t="str">
            <v>XZ-ZQFT730</v>
          </cell>
        </row>
        <row r="5839">
          <cell r="A5839" t="str">
            <v>XZ-ZQFT730-P0-3637</v>
          </cell>
          <cell r="B5839" t="str">
            <v>XZ-ZQFT730</v>
          </cell>
        </row>
        <row r="5840">
          <cell r="A5840" t="str">
            <v>XZ-ZQFT730-P0-3839</v>
          </cell>
          <cell r="B5840" t="str">
            <v>XZ-ZQFT730</v>
          </cell>
        </row>
        <row r="5841">
          <cell r="A5841" t="str">
            <v>XZ-ZQFT730-P0-4041</v>
          </cell>
          <cell r="B5841" t="str">
            <v>XZ-ZQFT730</v>
          </cell>
        </row>
        <row r="5842">
          <cell r="A5842" t="str">
            <v>XZ-ZQFT730-PI-3637</v>
          </cell>
          <cell r="B5842" t="str">
            <v>XZ-ZQFT730</v>
          </cell>
        </row>
        <row r="5843">
          <cell r="A5843" t="str">
            <v>XZ-ZQFT730-PI-3839</v>
          </cell>
          <cell r="B5843" t="str">
            <v>XZ-ZQFT730</v>
          </cell>
        </row>
        <row r="5844">
          <cell r="A5844" t="str">
            <v>XZ-ZQFT730-PI-4041</v>
          </cell>
          <cell r="B5844" t="str">
            <v>XZ-ZQFT730</v>
          </cell>
        </row>
        <row r="5845">
          <cell r="A5845" t="str">
            <v>XZ-ZQFT730-R1-3637</v>
          </cell>
          <cell r="B5845" t="str">
            <v>XZ-ZQFT730</v>
          </cell>
        </row>
        <row r="5846">
          <cell r="A5846" t="str">
            <v>XZ-ZQFT730-R1-3839</v>
          </cell>
          <cell r="B5846" t="str">
            <v>XZ-ZQFT730</v>
          </cell>
        </row>
        <row r="5847">
          <cell r="A5847" t="str">
            <v>XZ-ZQFT730-R1-4041</v>
          </cell>
          <cell r="B5847" t="str">
            <v>XZ-ZQFT730</v>
          </cell>
        </row>
        <row r="5848">
          <cell r="A5848" t="str">
            <v>XZ-ZQFT730-R2-3637</v>
          </cell>
          <cell r="B5848" t="str">
            <v>XZ-ZQFT730</v>
          </cell>
        </row>
        <row r="5849">
          <cell r="A5849" t="str">
            <v>XZ-ZQFT730-R2-3839</v>
          </cell>
          <cell r="B5849" t="str">
            <v>XZ-ZQFT730</v>
          </cell>
        </row>
        <row r="5850">
          <cell r="A5850" t="str">
            <v>XZ-ZQFT730-R2-4041</v>
          </cell>
          <cell r="B5850" t="str">
            <v>XZ-ZQFT730</v>
          </cell>
        </row>
        <row r="5851">
          <cell r="A5851" t="str">
            <v>XZ-ZQFT730-ZL-4243</v>
          </cell>
          <cell r="B5851" t="str">
            <v>XZ-ZQFT730</v>
          </cell>
        </row>
        <row r="5852">
          <cell r="A5852" t="str">
            <v>XZ-ZQFT730-ZL-4445</v>
          </cell>
          <cell r="B5852" t="str">
            <v>XZ-ZQFT730</v>
          </cell>
        </row>
        <row r="5853">
          <cell r="A5853" t="str">
            <v>XZ-ZQFT730-ZL-4647</v>
          </cell>
          <cell r="B5853" t="str">
            <v>XZ-ZQFT730</v>
          </cell>
        </row>
        <row r="5854">
          <cell r="A5854" t="str">
            <v>XZ-ZQJZ100-C0-270</v>
          </cell>
          <cell r="B5854" t="str">
            <v>XZ-ZQJZ100</v>
          </cell>
        </row>
        <row r="5855">
          <cell r="A5855" t="str">
            <v>XZ-ZQJZ100-C0-280</v>
          </cell>
          <cell r="B5855" t="str">
            <v>XZ-ZQJZ100</v>
          </cell>
        </row>
        <row r="5856">
          <cell r="A5856" t="str">
            <v>XZ-ZQJZ100-C0-290</v>
          </cell>
          <cell r="B5856" t="str">
            <v>XZ-ZQJZ100</v>
          </cell>
        </row>
        <row r="5857">
          <cell r="A5857" t="str">
            <v>XZ-ZQJZ100-G0-250</v>
          </cell>
          <cell r="B5857" t="str">
            <v>XZ-ZQJZ100</v>
          </cell>
        </row>
        <row r="5858">
          <cell r="A5858" t="str">
            <v>XZ-ZQJZ100-G0-260</v>
          </cell>
          <cell r="B5858" t="str">
            <v>XZ-ZQJZ100</v>
          </cell>
        </row>
        <row r="5859">
          <cell r="A5859" t="str">
            <v>XZ-ZQJZ100-G0-270</v>
          </cell>
          <cell r="B5859" t="str">
            <v>XZ-ZQJZ100</v>
          </cell>
        </row>
        <row r="5860">
          <cell r="A5860" t="str">
            <v>XZ-ZQJZ100-P0-270</v>
          </cell>
          <cell r="B5860" t="str">
            <v>XZ-ZQJZ100</v>
          </cell>
        </row>
        <row r="5861">
          <cell r="A5861" t="str">
            <v>XZ-ZQJZ100-P0-280</v>
          </cell>
          <cell r="B5861" t="str">
            <v>XZ-ZQJZ100</v>
          </cell>
        </row>
        <row r="5862">
          <cell r="A5862" t="str">
            <v>XZ-ZQJZ100-P0-290</v>
          </cell>
          <cell r="B5862" t="str">
            <v>XZ-ZQJZ100</v>
          </cell>
        </row>
        <row r="5863">
          <cell r="A5863" t="str">
            <v>XZ-ZQJZ100-PI-250</v>
          </cell>
          <cell r="B5863" t="str">
            <v>XZ-ZQJZ100</v>
          </cell>
        </row>
        <row r="5864">
          <cell r="A5864" t="str">
            <v>XZ-ZQJZ100-PI-260</v>
          </cell>
          <cell r="B5864" t="str">
            <v>XZ-ZQJZ100</v>
          </cell>
        </row>
        <row r="5865">
          <cell r="A5865" t="str">
            <v>XZ-ZQJZ100-PI-270</v>
          </cell>
          <cell r="B5865" t="str">
            <v>XZ-ZQJZ100</v>
          </cell>
        </row>
        <row r="5866">
          <cell r="A5866" t="str">
            <v>XZ-ZQJZ100-R0-250</v>
          </cell>
          <cell r="B5866" t="str">
            <v>XZ-ZQJZ100</v>
          </cell>
        </row>
        <row r="5867">
          <cell r="A5867" t="str">
            <v>XZ-ZQJZ100-R0-260</v>
          </cell>
          <cell r="B5867" t="str">
            <v>XZ-ZQJZ100</v>
          </cell>
        </row>
        <row r="5868">
          <cell r="A5868" t="str">
            <v>XZ-ZQJZ100-R0-270</v>
          </cell>
          <cell r="B5868" t="str">
            <v>XZ-ZQJZ100</v>
          </cell>
        </row>
        <row r="5869">
          <cell r="A5869" t="str">
            <v>XZ-ZQJZ120-K0-250</v>
          </cell>
          <cell r="B5869" t="str">
            <v>XZ-ZQJZ120</v>
          </cell>
        </row>
        <row r="5870">
          <cell r="A5870" t="str">
            <v>XZ-ZQJZ120-K0-260</v>
          </cell>
          <cell r="B5870" t="str">
            <v>XZ-ZQJZ120</v>
          </cell>
        </row>
        <row r="5871">
          <cell r="A5871" t="str">
            <v>XZ-ZQJZ120-K0-270</v>
          </cell>
          <cell r="B5871" t="str">
            <v>XZ-ZQJZ120</v>
          </cell>
        </row>
        <row r="5872">
          <cell r="A5872" t="str">
            <v>XZ-ZQJZ120-KQ-250</v>
          </cell>
          <cell r="B5872" t="str">
            <v>XZ-ZQJZ120</v>
          </cell>
        </row>
        <row r="5873">
          <cell r="A5873" t="str">
            <v>XZ-ZQJZ120-KQ-260</v>
          </cell>
          <cell r="B5873" t="str">
            <v>XZ-ZQJZ120</v>
          </cell>
        </row>
        <row r="5874">
          <cell r="A5874" t="str">
            <v>XZ-ZQJZ120-KQ-270</v>
          </cell>
          <cell r="B5874" t="str">
            <v>XZ-ZQJZ120</v>
          </cell>
        </row>
        <row r="5875">
          <cell r="A5875" t="str">
            <v>XZ-ZQJZ120-PE-250</v>
          </cell>
          <cell r="B5875" t="str">
            <v>XZ-ZQJZ120</v>
          </cell>
        </row>
        <row r="5876">
          <cell r="A5876" t="str">
            <v>XZ-ZQJZ120-PE-260</v>
          </cell>
          <cell r="B5876" t="str">
            <v>XZ-ZQJZ120</v>
          </cell>
        </row>
        <row r="5877">
          <cell r="A5877" t="str">
            <v>XZ-ZQJZ120-PE-270</v>
          </cell>
          <cell r="B5877" t="str">
            <v>XZ-ZQJZ120</v>
          </cell>
        </row>
        <row r="5878">
          <cell r="A5878" t="str">
            <v>XZ-ZQJZ120-PR-250</v>
          </cell>
          <cell r="B5878" t="str">
            <v>XZ-ZQJZ120</v>
          </cell>
        </row>
        <row r="5879">
          <cell r="A5879" t="str">
            <v>XZ-ZQJZ120-PR-260</v>
          </cell>
          <cell r="B5879" t="str">
            <v>XZ-ZQJZ120</v>
          </cell>
        </row>
        <row r="5880">
          <cell r="A5880" t="str">
            <v>XZ-ZQJZ120-PR-270</v>
          </cell>
          <cell r="B5880" t="str">
            <v>XZ-ZQJZ120</v>
          </cell>
        </row>
        <row r="5881">
          <cell r="A5881" t="str">
            <v>XZ-ZQJZ609-BD-250</v>
          </cell>
          <cell r="B5881" t="str">
            <v>XZ-ZQJZ609</v>
          </cell>
        </row>
        <row r="5882">
          <cell r="A5882" t="str">
            <v>XZ-ZQJZ609-BD-260</v>
          </cell>
          <cell r="B5882" t="str">
            <v>XZ-ZQJZ609</v>
          </cell>
        </row>
        <row r="5883">
          <cell r="A5883" t="str">
            <v>XZ-ZQJZ609-BD-270</v>
          </cell>
          <cell r="B5883" t="str">
            <v>XZ-ZQJZ609</v>
          </cell>
        </row>
        <row r="5884">
          <cell r="A5884" t="str">
            <v>XZ-ZQJZ609-C0-270</v>
          </cell>
          <cell r="B5884" t="str">
            <v>XZ-ZQJZ609</v>
          </cell>
        </row>
        <row r="5885">
          <cell r="A5885" t="str">
            <v>XZ-ZQJZ609-C0-280</v>
          </cell>
          <cell r="B5885" t="str">
            <v>XZ-ZQJZ609</v>
          </cell>
        </row>
        <row r="5886">
          <cell r="A5886" t="str">
            <v>XZ-ZQJZ609-C0-290</v>
          </cell>
          <cell r="B5886" t="str">
            <v>XZ-ZQJZ609</v>
          </cell>
        </row>
        <row r="5887">
          <cell r="A5887" t="str">
            <v>XZ-ZQJZ609-E0-270</v>
          </cell>
          <cell r="B5887" t="str">
            <v>XZ-ZQJZ609</v>
          </cell>
        </row>
        <row r="5888">
          <cell r="A5888" t="str">
            <v>XZ-ZQJZ609-E0-280</v>
          </cell>
          <cell r="B5888" t="str">
            <v>XZ-ZQJZ609</v>
          </cell>
        </row>
        <row r="5889">
          <cell r="A5889" t="str">
            <v>XZ-ZQJZ609-E0-290</v>
          </cell>
          <cell r="B5889" t="str">
            <v>XZ-ZQJZ609</v>
          </cell>
        </row>
        <row r="5890">
          <cell r="A5890" t="str">
            <v>XZ-ZQJZ609-P0-250</v>
          </cell>
          <cell r="B5890" t="str">
            <v>XZ-ZQJZ609</v>
          </cell>
        </row>
        <row r="5891">
          <cell r="A5891" t="str">
            <v>XZ-ZQJZ609-P0-260</v>
          </cell>
          <cell r="B5891" t="str">
            <v>XZ-ZQJZ609</v>
          </cell>
        </row>
        <row r="5892">
          <cell r="A5892" t="str">
            <v>XZ-ZQJZ609-P0-270</v>
          </cell>
          <cell r="B5892" t="str">
            <v>XZ-ZQJZ609</v>
          </cell>
        </row>
        <row r="5893">
          <cell r="A5893" t="str">
            <v>XZ-ZQJZ609-PI-250</v>
          </cell>
          <cell r="B5893" t="str">
            <v>XZ-ZQJZ609</v>
          </cell>
        </row>
        <row r="5894">
          <cell r="A5894" t="str">
            <v>XZ-ZQJZ609-PI-260</v>
          </cell>
          <cell r="B5894" t="str">
            <v>XZ-ZQJZ609</v>
          </cell>
        </row>
        <row r="5895">
          <cell r="A5895" t="str">
            <v>XZ-ZQJZ609-PI-270</v>
          </cell>
          <cell r="B5895" t="str">
            <v>XZ-ZQJZ609</v>
          </cell>
        </row>
        <row r="5896">
          <cell r="A5896" t="str">
            <v>YZ1458</v>
          </cell>
          <cell r="B5896" t="str">
            <v>YZ1458</v>
          </cell>
        </row>
        <row r="5897">
          <cell r="A5897" t="str">
            <v>YZ1458FB3XL</v>
          </cell>
          <cell r="B5897" t="str">
            <v>YZ1458</v>
          </cell>
        </row>
        <row r="5898">
          <cell r="A5898" t="str">
            <v>YZ1458FB4XL</v>
          </cell>
          <cell r="B5898" t="str">
            <v>YZ1458</v>
          </cell>
        </row>
        <row r="5899">
          <cell r="A5899" t="str">
            <v>YZ1458FB5XL</v>
          </cell>
          <cell r="B5899" t="str">
            <v>YZ1458</v>
          </cell>
        </row>
        <row r="5900">
          <cell r="A5900" t="str">
            <v>YZ1458FB6XL</v>
          </cell>
          <cell r="B5900" t="str">
            <v>YZ1458</v>
          </cell>
        </row>
        <row r="5901">
          <cell r="A5901" t="str">
            <v>YZ1458K03XL</v>
          </cell>
          <cell r="B5901" t="str">
            <v>YZ1458</v>
          </cell>
        </row>
        <row r="5902">
          <cell r="A5902" t="str">
            <v>YZ1458K04XL</v>
          </cell>
          <cell r="B5902" t="str">
            <v>YZ1458</v>
          </cell>
        </row>
        <row r="5903">
          <cell r="A5903" t="str">
            <v>YZ1458K05XL</v>
          </cell>
          <cell r="B5903" t="str">
            <v>YZ1458</v>
          </cell>
        </row>
        <row r="5904">
          <cell r="A5904" t="str">
            <v>YZ1458K06XL</v>
          </cell>
          <cell r="B5904" t="str">
            <v>YZ1458</v>
          </cell>
        </row>
        <row r="5905">
          <cell r="A5905" t="str">
            <v>YZ1458R23XL</v>
          </cell>
          <cell r="B5905" t="str">
            <v>YZ1458</v>
          </cell>
        </row>
        <row r="5906">
          <cell r="A5906" t="str">
            <v>YZ1458R24XL</v>
          </cell>
          <cell r="B5906" t="str">
            <v>YZ1458</v>
          </cell>
        </row>
        <row r="5907">
          <cell r="A5907" t="str">
            <v>YZ1458R25XL</v>
          </cell>
          <cell r="B5907" t="str">
            <v>YZ1458</v>
          </cell>
        </row>
        <row r="5908">
          <cell r="A5908" t="str">
            <v>YZ1458R26XL</v>
          </cell>
          <cell r="B5908" t="str">
            <v>YZ1458</v>
          </cell>
        </row>
        <row r="5909">
          <cell r="A5909" t="str">
            <v>YZ-160301</v>
          </cell>
          <cell r="B5909" t="str">
            <v>YZ-160301</v>
          </cell>
        </row>
        <row r="5910">
          <cell r="A5910" t="str">
            <v>YZ2216</v>
          </cell>
          <cell r="B5910" t="str">
            <v>YZ2216</v>
          </cell>
        </row>
        <row r="5911">
          <cell r="A5911" t="str">
            <v>YZ2216K0</v>
          </cell>
          <cell r="B5911" t="str">
            <v>YZ2216</v>
          </cell>
        </row>
        <row r="5912">
          <cell r="A5912" t="str">
            <v>YZ2216K01L</v>
          </cell>
          <cell r="B5912" t="str">
            <v>YZ2216</v>
          </cell>
        </row>
        <row r="5913">
          <cell r="A5913" t="str">
            <v>YZ2216K0L</v>
          </cell>
          <cell r="B5913" t="str">
            <v>YZ2216</v>
          </cell>
        </row>
        <row r="5914">
          <cell r="A5914" t="str">
            <v>YZ2216K0M</v>
          </cell>
          <cell r="B5914" t="str">
            <v>YZ2216</v>
          </cell>
        </row>
        <row r="5915">
          <cell r="A5915" t="str">
            <v>YZ2216K0S</v>
          </cell>
          <cell r="B5915" t="str">
            <v>YZ2216</v>
          </cell>
        </row>
        <row r="5916">
          <cell r="A5916" t="str">
            <v>YZ2216R6</v>
          </cell>
          <cell r="B5916" t="str">
            <v>YZ2216</v>
          </cell>
        </row>
        <row r="5917">
          <cell r="A5917" t="str">
            <v>YZ5060B2</v>
          </cell>
          <cell r="B5917" t="str">
            <v>YZ5060</v>
          </cell>
        </row>
        <row r="5918">
          <cell r="A5918" t="str">
            <v>YZ5060B21L</v>
          </cell>
          <cell r="B5918" t="str">
            <v>YZ5060</v>
          </cell>
        </row>
        <row r="5919">
          <cell r="A5919" t="str">
            <v>YZ5060B21L-GM</v>
          </cell>
          <cell r="B5919" t="str">
            <v>YZ5060</v>
          </cell>
        </row>
        <row r="5920">
          <cell r="A5920" t="str">
            <v>YZ5060B21L-MX</v>
          </cell>
          <cell r="B5920" t="str">
            <v>YZ5060</v>
          </cell>
        </row>
        <row r="5921">
          <cell r="A5921" t="str">
            <v>YZ5060B2L</v>
          </cell>
          <cell r="B5921" t="str">
            <v>YZ5060</v>
          </cell>
        </row>
        <row r="5922">
          <cell r="A5922" t="str">
            <v>YZ5060B2M</v>
          </cell>
          <cell r="B5922" t="str">
            <v>YZ5060</v>
          </cell>
        </row>
        <row r="5923">
          <cell r="A5923" t="str">
            <v>YZ5060B2-MX</v>
          </cell>
          <cell r="B5923" t="str">
            <v>YZ5060</v>
          </cell>
        </row>
        <row r="5924">
          <cell r="A5924" t="str">
            <v>YZ5060B2S</v>
          </cell>
          <cell r="B5924" t="str">
            <v>YZ5060</v>
          </cell>
        </row>
        <row r="5925">
          <cell r="A5925" t="str">
            <v>YZ5060B2S-MX</v>
          </cell>
          <cell r="B5925" t="str">
            <v>YZ5060</v>
          </cell>
        </row>
        <row r="5926">
          <cell r="A5926" t="str">
            <v>YZ5060B3</v>
          </cell>
          <cell r="B5926" t="str">
            <v>YZ5060</v>
          </cell>
        </row>
        <row r="5927">
          <cell r="A5927" t="str">
            <v>YZ5060R2</v>
          </cell>
          <cell r="B5927" t="str">
            <v>YZ5060</v>
          </cell>
        </row>
        <row r="5928">
          <cell r="A5928" t="str">
            <v>YZ5060R21L</v>
          </cell>
          <cell r="B5928" t="str">
            <v>YZ5060</v>
          </cell>
        </row>
        <row r="5929">
          <cell r="A5929" t="str">
            <v>YZ5060R21L-MX</v>
          </cell>
          <cell r="B5929" t="str">
            <v>YZ5060</v>
          </cell>
        </row>
        <row r="5930">
          <cell r="A5930" t="str">
            <v>YZ5060R2L</v>
          </cell>
          <cell r="B5930" t="str">
            <v>YZ5060</v>
          </cell>
        </row>
        <row r="5931">
          <cell r="A5931" t="str">
            <v>YZ5060R2L-MX</v>
          </cell>
          <cell r="B5931" t="str">
            <v>YZ5060</v>
          </cell>
        </row>
        <row r="5932">
          <cell r="A5932" t="str">
            <v>YZ5060R2M</v>
          </cell>
          <cell r="B5932" t="str">
            <v>YZ5060</v>
          </cell>
        </row>
        <row r="5933">
          <cell r="A5933" t="str">
            <v>YZ5060R2M-MX</v>
          </cell>
          <cell r="B5933" t="str">
            <v>YZ5060</v>
          </cell>
        </row>
        <row r="5934">
          <cell r="A5934" t="str">
            <v>YZ5060R2-MX</v>
          </cell>
          <cell r="B5934" t="str">
            <v>YZ5060</v>
          </cell>
        </row>
        <row r="5935">
          <cell r="A5935" t="str">
            <v>YZ5060R2S</v>
          </cell>
          <cell r="B5935" t="str">
            <v>YZ5060</v>
          </cell>
        </row>
        <row r="5936">
          <cell r="A5936" t="str">
            <v>YZ5060R2S-MX</v>
          </cell>
          <cell r="B5936" t="str">
            <v>YZ5060</v>
          </cell>
        </row>
        <row r="5937">
          <cell r="A5937" t="str">
            <v>YZ5060Y0</v>
          </cell>
          <cell r="B5937" t="str">
            <v>YZ5060</v>
          </cell>
        </row>
        <row r="5938">
          <cell r="A5938" t="str">
            <v>YZ5060Y01L</v>
          </cell>
          <cell r="B5938" t="str">
            <v>YZ5060</v>
          </cell>
        </row>
        <row r="5939">
          <cell r="A5939" t="str">
            <v>YZ5060Y01L-GM</v>
          </cell>
          <cell r="B5939" t="str">
            <v>YZ5060</v>
          </cell>
        </row>
        <row r="5940">
          <cell r="A5940" t="str">
            <v>YZ5060Y01L-MX</v>
          </cell>
          <cell r="B5940" t="str">
            <v>YZ5060</v>
          </cell>
        </row>
        <row r="5941">
          <cell r="A5941" t="str">
            <v>YZ5060Y0L</v>
          </cell>
          <cell r="B5941" t="str">
            <v>YZ5060</v>
          </cell>
        </row>
        <row r="5942">
          <cell r="A5942" t="str">
            <v>YZ5060Y0L-MX</v>
          </cell>
          <cell r="B5942" t="str">
            <v>YZ5060</v>
          </cell>
        </row>
        <row r="5943">
          <cell r="A5943" t="str">
            <v>YZ5060Y0M</v>
          </cell>
          <cell r="B5943" t="str">
            <v>YZ5060</v>
          </cell>
        </row>
        <row r="5944">
          <cell r="A5944" t="str">
            <v>YZ5060Y0-MX</v>
          </cell>
          <cell r="B5944" t="str">
            <v>YZ5060</v>
          </cell>
        </row>
        <row r="5945">
          <cell r="A5945" t="str">
            <v>YZ5060Y0S</v>
          </cell>
          <cell r="B5945" t="str">
            <v>YZ5060</v>
          </cell>
        </row>
        <row r="5946">
          <cell r="A5946" t="str">
            <v>YZ5060Y0S-MX</v>
          </cell>
          <cell r="B5946" t="str">
            <v>YZ5060</v>
          </cell>
        </row>
        <row r="5947">
          <cell r="A5947" t="str">
            <v>YZ5110B0</v>
          </cell>
          <cell r="B5947" t="str">
            <v>YZ5110</v>
          </cell>
        </row>
        <row r="5948">
          <cell r="A5948" t="str">
            <v>YZ5110R0</v>
          </cell>
          <cell r="B5948" t="str">
            <v>YZ5110</v>
          </cell>
        </row>
        <row r="5949">
          <cell r="A5949" t="str">
            <v>YZ5110Y0</v>
          </cell>
          <cell r="B5949" t="str">
            <v>YZ5110</v>
          </cell>
        </row>
        <row r="5950">
          <cell r="A5950" t="str">
            <v>YZ5118</v>
          </cell>
          <cell r="B5950" t="str">
            <v>YZ5118</v>
          </cell>
        </row>
        <row r="5951">
          <cell r="A5951" t="str">
            <v>YZ5118Da0L</v>
          </cell>
          <cell r="B5951" t="str">
            <v>YZ5118</v>
          </cell>
        </row>
        <row r="5952">
          <cell r="A5952" t="str">
            <v>YZ5118Da1L</v>
          </cell>
          <cell r="B5952" t="str">
            <v>YZ5118</v>
          </cell>
        </row>
        <row r="5953">
          <cell r="A5953" t="str">
            <v>YZ5118DaM</v>
          </cell>
          <cell r="B5953" t="str">
            <v>YZ5118</v>
          </cell>
        </row>
        <row r="5954">
          <cell r="A5954" t="str">
            <v>YZ5118DaS</v>
          </cell>
          <cell r="B5954" t="str">
            <v>YZ5118</v>
          </cell>
        </row>
        <row r="5955">
          <cell r="A5955" t="str">
            <v>YZ5118DaXS</v>
          </cell>
          <cell r="B5955" t="str">
            <v>YZ5118</v>
          </cell>
        </row>
        <row r="5956">
          <cell r="A5956" t="str">
            <v>YZ5505</v>
          </cell>
          <cell r="B5956" t="str">
            <v>YZ5505</v>
          </cell>
        </row>
        <row r="5957">
          <cell r="A5957" t="str">
            <v>YZ5505Da</v>
          </cell>
          <cell r="B5957" t="str">
            <v>YZ5505</v>
          </cell>
        </row>
        <row r="5958">
          <cell r="A5958" t="str">
            <v>YZ5505Da2L</v>
          </cell>
          <cell r="B5958" t="str">
            <v>YZ5505</v>
          </cell>
        </row>
        <row r="5959">
          <cell r="A5959" t="str">
            <v>YZ5505Da2L-Non Prime</v>
          </cell>
          <cell r="B5959" t="str">
            <v>YZ5505</v>
          </cell>
        </row>
        <row r="5960">
          <cell r="A5960" t="str">
            <v>YZ5505DaL</v>
          </cell>
          <cell r="B5960" t="str">
            <v>YZ5505</v>
          </cell>
        </row>
        <row r="5961">
          <cell r="A5961" t="str">
            <v>YZ5505DaL-GM</v>
          </cell>
          <cell r="B5961" t="str">
            <v>YZ5505</v>
          </cell>
        </row>
        <row r="5962">
          <cell r="A5962" t="str">
            <v>YZ5505DaL-Non Prime</v>
          </cell>
          <cell r="B5962" t="str">
            <v>YZ5505</v>
          </cell>
        </row>
        <row r="5963">
          <cell r="A5963" t="str">
            <v>YZ5505DaM</v>
          </cell>
          <cell r="B5963" t="str">
            <v>YZ5505</v>
          </cell>
        </row>
        <row r="5964">
          <cell r="A5964" t="str">
            <v>YZ5505DaM-Non Prime</v>
          </cell>
          <cell r="B5964" t="str">
            <v>YZ5505</v>
          </cell>
        </row>
        <row r="5965">
          <cell r="A5965" t="str">
            <v>YZ5505Da-Non Prime</v>
          </cell>
          <cell r="B5965" t="str">
            <v>YZ5505</v>
          </cell>
        </row>
        <row r="5966">
          <cell r="A5966" t="str">
            <v>YZ5505DaS</v>
          </cell>
          <cell r="B5966" t="str">
            <v>YZ5505</v>
          </cell>
        </row>
        <row r="5967">
          <cell r="A5967" t="str">
            <v>YZ5505DaS-Non Prime</v>
          </cell>
          <cell r="B5967" t="str">
            <v>YZ5505</v>
          </cell>
        </row>
        <row r="5968">
          <cell r="A5968" t="str">
            <v>YZ5505DaXL</v>
          </cell>
          <cell r="B5968" t="str">
            <v>YZ5505</v>
          </cell>
        </row>
        <row r="5969">
          <cell r="A5969" t="str">
            <v>YZ5505DaXL-Non Prime</v>
          </cell>
          <cell r="B5969" t="str">
            <v>YZ5505</v>
          </cell>
        </row>
        <row r="5970">
          <cell r="A5970" t="str">
            <v>YZ5505DaXS-FBM</v>
          </cell>
          <cell r="B5970" t="str">
            <v>YZ5505</v>
          </cell>
        </row>
        <row r="5971">
          <cell r="A5971" t="str">
            <v>YZ5505JR</v>
          </cell>
          <cell r="B5971" t="str">
            <v>YZ5505</v>
          </cell>
        </row>
        <row r="5972">
          <cell r="A5972" t="str">
            <v>YZ5505JR0L</v>
          </cell>
          <cell r="B5972" t="str">
            <v>YZ5505</v>
          </cell>
        </row>
        <row r="5973">
          <cell r="A5973" t="str">
            <v>YZ5505JR0S</v>
          </cell>
          <cell r="B5973" t="str">
            <v>YZ5505</v>
          </cell>
        </row>
        <row r="5974">
          <cell r="A5974" t="str">
            <v>YZ5505JR2L</v>
          </cell>
          <cell r="B5974" t="str">
            <v>YZ5505</v>
          </cell>
        </row>
        <row r="5975">
          <cell r="A5975" t="str">
            <v>YZ5505JR2L-GM</v>
          </cell>
          <cell r="B5975" t="str">
            <v>YZ5505</v>
          </cell>
        </row>
        <row r="5976">
          <cell r="A5976" t="str">
            <v>YZ5505JR2L-Non Prime</v>
          </cell>
          <cell r="B5976" t="str">
            <v>YZ5505</v>
          </cell>
        </row>
        <row r="5977">
          <cell r="A5977" t="str">
            <v>YZ5505JRL</v>
          </cell>
          <cell r="B5977" t="str">
            <v>YZ5505</v>
          </cell>
        </row>
        <row r="5978">
          <cell r="A5978" t="str">
            <v>YZ5505JRL-GM</v>
          </cell>
          <cell r="B5978" t="str">
            <v>YZ5505</v>
          </cell>
        </row>
        <row r="5979">
          <cell r="A5979" t="str">
            <v>YZ5505JRL-Non Prime</v>
          </cell>
          <cell r="B5979" t="str">
            <v>YZ5505</v>
          </cell>
        </row>
        <row r="5980">
          <cell r="A5980" t="str">
            <v>YZ5505JRM</v>
          </cell>
          <cell r="B5980" t="str">
            <v>YZ5505</v>
          </cell>
        </row>
        <row r="5981">
          <cell r="A5981" t="str">
            <v>YZ5505JRM-Non Prime</v>
          </cell>
          <cell r="B5981" t="str">
            <v>YZ5505</v>
          </cell>
        </row>
        <row r="5982">
          <cell r="A5982" t="str">
            <v>YZ5505JR-Non Prime</v>
          </cell>
          <cell r="B5982" t="str">
            <v>YZ5505</v>
          </cell>
        </row>
        <row r="5983">
          <cell r="A5983" t="str">
            <v>YZ5505JRS</v>
          </cell>
          <cell r="B5983" t="str">
            <v>YZ5505</v>
          </cell>
        </row>
        <row r="5984">
          <cell r="A5984" t="str">
            <v>YZ5505JRS-Non Prime</v>
          </cell>
          <cell r="B5984" t="str">
            <v>YZ5505</v>
          </cell>
        </row>
        <row r="5985">
          <cell r="A5985" t="str">
            <v>YZ5505JRXL</v>
          </cell>
          <cell r="B5985" t="str">
            <v>YZ5505</v>
          </cell>
        </row>
        <row r="5986">
          <cell r="A5986" t="str">
            <v>YZ5505JRXL-Non Prime</v>
          </cell>
          <cell r="B5986" t="str">
            <v>YZ5505</v>
          </cell>
        </row>
        <row r="5987">
          <cell r="A5987" t="str">
            <v>YZ5505JRXS</v>
          </cell>
          <cell r="B5987" t="str">
            <v>YZ5505</v>
          </cell>
        </row>
        <row r="5988">
          <cell r="A5988" t="str">
            <v>YZ5505K0-2XL</v>
          </cell>
          <cell r="B5988" t="str">
            <v>YZ5505</v>
          </cell>
        </row>
        <row r="5989">
          <cell r="A5989" t="str">
            <v>YZ5505K0-2XL-Non Prime</v>
          </cell>
          <cell r="B5989" t="str">
            <v>YZ5505</v>
          </cell>
        </row>
        <row r="5990">
          <cell r="A5990" t="str">
            <v>YZ5505K0-L</v>
          </cell>
          <cell r="B5990" t="str">
            <v>YZ5505</v>
          </cell>
        </row>
        <row r="5991">
          <cell r="A5991" t="str">
            <v>YZ5505K0-L-Non Prime</v>
          </cell>
          <cell r="B5991" t="str">
            <v>YZ5505</v>
          </cell>
        </row>
        <row r="5992">
          <cell r="A5992" t="str">
            <v>YZ5505K0-M</v>
          </cell>
          <cell r="B5992" t="str">
            <v>YZ5505</v>
          </cell>
        </row>
        <row r="5993">
          <cell r="A5993" t="str">
            <v>YZ5505K0-M-Non Prime</v>
          </cell>
          <cell r="B5993" t="str">
            <v>YZ5505</v>
          </cell>
        </row>
        <row r="5994">
          <cell r="A5994" t="str">
            <v>YZ5505K0-S</v>
          </cell>
          <cell r="B5994" t="str">
            <v>YZ5505</v>
          </cell>
        </row>
        <row r="5995">
          <cell r="A5995" t="str">
            <v>YZ5505K0-S-Non Prime</v>
          </cell>
          <cell r="B5995" t="str">
            <v>YZ5505</v>
          </cell>
        </row>
        <row r="5996">
          <cell r="A5996" t="str">
            <v>YZ5505K0-XL</v>
          </cell>
          <cell r="B5996" t="str">
            <v>YZ5505</v>
          </cell>
        </row>
        <row r="5997">
          <cell r="A5997" t="str">
            <v>YZ5505K0-XL-Non Prime</v>
          </cell>
          <cell r="B5997" t="str">
            <v>YZ5505</v>
          </cell>
        </row>
        <row r="5998">
          <cell r="A5998" t="str">
            <v>YZ5505K0-XS</v>
          </cell>
          <cell r="B5998" t="str">
            <v>YZ5505</v>
          </cell>
        </row>
        <row r="5999">
          <cell r="A5999" t="str">
            <v>YZ5505K0-XS-Non Prime</v>
          </cell>
          <cell r="B5999" t="str">
            <v>YZ5505</v>
          </cell>
        </row>
        <row r="6000">
          <cell r="A6000" t="str">
            <v>YZ5505LB</v>
          </cell>
          <cell r="B6000" t="str">
            <v>YZ5505</v>
          </cell>
        </row>
        <row r="6001">
          <cell r="A6001" t="str">
            <v>YZ5505Lb0XS</v>
          </cell>
          <cell r="B6001" t="str">
            <v>YZ5505</v>
          </cell>
        </row>
        <row r="6002">
          <cell r="A6002" t="str">
            <v>YZ5505Lb0XS-MX</v>
          </cell>
          <cell r="B6002" t="str">
            <v>YZ5505</v>
          </cell>
        </row>
        <row r="6003">
          <cell r="A6003" t="str">
            <v>YZ5505Lb0XS-Non Prime</v>
          </cell>
          <cell r="B6003" t="str">
            <v>YZ5505</v>
          </cell>
        </row>
        <row r="6004">
          <cell r="A6004" t="str">
            <v>YZ5505LbL</v>
          </cell>
          <cell r="B6004" t="str">
            <v>YZ5505</v>
          </cell>
        </row>
        <row r="6005">
          <cell r="A6005" t="str">
            <v>YZ5505LbL-MX</v>
          </cell>
          <cell r="B6005" t="str">
            <v>YZ5505</v>
          </cell>
        </row>
        <row r="6006">
          <cell r="A6006" t="str">
            <v>YZ5505LbL-Non Prime</v>
          </cell>
          <cell r="B6006" t="str">
            <v>YZ5505</v>
          </cell>
        </row>
        <row r="6007">
          <cell r="A6007" t="str">
            <v>YZ5505LbM</v>
          </cell>
          <cell r="B6007" t="str">
            <v>YZ5505</v>
          </cell>
        </row>
        <row r="6008">
          <cell r="A6008" t="str">
            <v>YZ5505LbM-MX</v>
          </cell>
          <cell r="B6008" t="str">
            <v>YZ5505</v>
          </cell>
        </row>
        <row r="6009">
          <cell r="A6009" t="str">
            <v>YZ5505LbM-Non Prime</v>
          </cell>
          <cell r="B6009" t="str">
            <v>YZ5505</v>
          </cell>
        </row>
        <row r="6010">
          <cell r="A6010" t="str">
            <v>YZ5505LbS</v>
          </cell>
          <cell r="B6010" t="str">
            <v>YZ5505</v>
          </cell>
        </row>
        <row r="6011">
          <cell r="A6011" t="str">
            <v>YZ5505LbS-MX</v>
          </cell>
          <cell r="B6011" t="str">
            <v>YZ5505</v>
          </cell>
        </row>
        <row r="6012">
          <cell r="A6012" t="str">
            <v>YZ5505LbS-Non Prime</v>
          </cell>
          <cell r="B6012" t="str">
            <v>YZ5505</v>
          </cell>
        </row>
        <row r="6013">
          <cell r="A6013" t="str">
            <v>YZ5505LbXL</v>
          </cell>
          <cell r="B6013" t="str">
            <v>YZ5505</v>
          </cell>
        </row>
        <row r="6014">
          <cell r="A6014" t="str">
            <v>YZ5505LbXL-MX</v>
          </cell>
          <cell r="B6014" t="str">
            <v>YZ5505</v>
          </cell>
        </row>
        <row r="6015">
          <cell r="A6015" t="str">
            <v>YZ5505LbXL-Non Prime</v>
          </cell>
          <cell r="B6015" t="str">
            <v>YZ5505</v>
          </cell>
        </row>
        <row r="6016">
          <cell r="A6016" t="str">
            <v>YZ5505LbXXL</v>
          </cell>
          <cell r="B6016" t="str">
            <v>YZ5505</v>
          </cell>
        </row>
        <row r="6017">
          <cell r="A6017" t="str">
            <v>YZ5505LbXXL-MX</v>
          </cell>
          <cell r="B6017" t="str">
            <v>YZ5505</v>
          </cell>
        </row>
        <row r="6018">
          <cell r="A6018" t="str">
            <v>YZ5505LbXXL-Non Prime</v>
          </cell>
          <cell r="B6018" t="str">
            <v>YZ5505</v>
          </cell>
        </row>
        <row r="6019">
          <cell r="A6019" t="str">
            <v>YZ5505R0-2X</v>
          </cell>
          <cell r="B6019" t="str">
            <v>YZ5505</v>
          </cell>
        </row>
        <row r="6020">
          <cell r="A6020" t="str">
            <v>YZ5505R0-2X-MX</v>
          </cell>
          <cell r="B6020" t="str">
            <v>YZ5505</v>
          </cell>
        </row>
        <row r="6021">
          <cell r="A6021" t="str">
            <v>YZ5505R0-2X-Non Prime</v>
          </cell>
          <cell r="B6021" t="str">
            <v>YZ5505</v>
          </cell>
        </row>
        <row r="6022">
          <cell r="A6022" t="str">
            <v>YZ5505R0-L</v>
          </cell>
          <cell r="B6022" t="str">
            <v>YZ5505</v>
          </cell>
        </row>
        <row r="6023">
          <cell r="A6023" t="str">
            <v>YZ5505R0-L-GM</v>
          </cell>
          <cell r="B6023" t="str">
            <v>YZ5505</v>
          </cell>
        </row>
        <row r="6024">
          <cell r="A6024" t="str">
            <v>YZ5505R0-L-MX</v>
          </cell>
          <cell r="B6024" t="str">
            <v>YZ5505</v>
          </cell>
        </row>
        <row r="6025">
          <cell r="A6025" t="str">
            <v>YZ5505R0-L-Non Prime</v>
          </cell>
          <cell r="B6025" t="str">
            <v>YZ5505</v>
          </cell>
        </row>
        <row r="6026">
          <cell r="A6026" t="str">
            <v>YZ5505R0-M</v>
          </cell>
          <cell r="B6026" t="str">
            <v>YZ5505</v>
          </cell>
        </row>
        <row r="6027">
          <cell r="A6027" t="str">
            <v>YZ5505R0-M-GM</v>
          </cell>
          <cell r="B6027" t="str">
            <v>YZ5505</v>
          </cell>
        </row>
        <row r="6028">
          <cell r="A6028" t="str">
            <v>YZ5505R0-M-MX</v>
          </cell>
          <cell r="B6028" t="str">
            <v>YZ5505</v>
          </cell>
        </row>
        <row r="6029">
          <cell r="A6029" t="str">
            <v>YZ5505R0-M-Non Prime</v>
          </cell>
          <cell r="B6029" t="str">
            <v>YZ5505</v>
          </cell>
        </row>
        <row r="6030">
          <cell r="A6030" t="str">
            <v>YZ5505R0-S</v>
          </cell>
          <cell r="B6030" t="str">
            <v>YZ5505</v>
          </cell>
        </row>
        <row r="6031">
          <cell r="A6031" t="str">
            <v>YZ5505R0-S-Non Prime</v>
          </cell>
          <cell r="B6031" t="str">
            <v>YZ5505</v>
          </cell>
        </row>
        <row r="6032">
          <cell r="A6032" t="str">
            <v>YZ5505R0-XL</v>
          </cell>
          <cell r="B6032" t="str">
            <v>YZ5505</v>
          </cell>
        </row>
        <row r="6033">
          <cell r="A6033" t="str">
            <v>YZ5505R0-XL-MX</v>
          </cell>
          <cell r="B6033" t="str">
            <v>YZ5505</v>
          </cell>
        </row>
        <row r="6034">
          <cell r="A6034" t="str">
            <v>YZ5505R0-XL-Non Prime</v>
          </cell>
          <cell r="B6034" t="str">
            <v>YZ5505</v>
          </cell>
        </row>
        <row r="6035">
          <cell r="A6035" t="str">
            <v>YZ5505R0-XS</v>
          </cell>
          <cell r="B6035" t="str">
            <v>YZ5505</v>
          </cell>
        </row>
        <row r="6036">
          <cell r="A6036" t="str">
            <v>YZ5505R0-XS-GM</v>
          </cell>
          <cell r="B6036" t="str">
            <v>YZ5505</v>
          </cell>
        </row>
        <row r="6037">
          <cell r="A6037" t="str">
            <v>YZ5505R0-XS-Non Prime</v>
          </cell>
          <cell r="B6037" t="str">
            <v>YZ5505</v>
          </cell>
        </row>
        <row r="6038">
          <cell r="A6038" t="str">
            <v>YZ-6010B0-L</v>
          </cell>
          <cell r="B6038" t="str">
            <v>YZ-6010</v>
          </cell>
        </row>
        <row r="6039">
          <cell r="A6039" t="str">
            <v>YZ-6010B0-XL</v>
          </cell>
          <cell r="B6039" t="str">
            <v>YZ-6010</v>
          </cell>
        </row>
        <row r="6040">
          <cell r="A6040" t="str">
            <v>YZ-6010R6-2XL</v>
          </cell>
          <cell r="B6040" t="str">
            <v>YZ-6010</v>
          </cell>
        </row>
        <row r="6041">
          <cell r="A6041" t="str">
            <v>YZ-6010R6-L</v>
          </cell>
          <cell r="B6041" t="str">
            <v>YZ-6010</v>
          </cell>
        </row>
        <row r="6042">
          <cell r="A6042" t="str">
            <v>YZ7438B04XL</v>
          </cell>
          <cell r="B6042" t="str">
            <v>YZ7438</v>
          </cell>
        </row>
        <row r="6043">
          <cell r="A6043" t="str">
            <v>YZ7438B0L</v>
          </cell>
          <cell r="B6043" t="str">
            <v>YZ7438</v>
          </cell>
        </row>
        <row r="6044">
          <cell r="A6044" t="str">
            <v>YZ7438B0M</v>
          </cell>
          <cell r="B6044" t="str">
            <v>YZ7438</v>
          </cell>
        </row>
        <row r="6045">
          <cell r="A6045" t="str">
            <v>YZ7438B0XL</v>
          </cell>
          <cell r="B6045" t="str">
            <v>YZ7438</v>
          </cell>
        </row>
        <row r="6046">
          <cell r="A6046" t="str">
            <v>YZ7438B0XXL</v>
          </cell>
          <cell r="B6046" t="str">
            <v>YZ7438</v>
          </cell>
        </row>
        <row r="6047">
          <cell r="A6047" t="str">
            <v>YZ7438B0XXXL</v>
          </cell>
          <cell r="B6047" t="str">
            <v>YZ7438</v>
          </cell>
        </row>
        <row r="6048">
          <cell r="A6048" t="str">
            <v>YZ7438K04xL</v>
          </cell>
          <cell r="B6048" t="str">
            <v>YZ7438</v>
          </cell>
        </row>
        <row r="6049">
          <cell r="A6049" t="str">
            <v>YZ7438K0-L</v>
          </cell>
          <cell r="B6049" t="str">
            <v>YZ7438</v>
          </cell>
        </row>
        <row r="6050">
          <cell r="A6050" t="str">
            <v>YZ7438K0M</v>
          </cell>
          <cell r="B6050" t="str">
            <v>YZ7438</v>
          </cell>
        </row>
        <row r="6051">
          <cell r="A6051" t="str">
            <v>YZ7438K0XL</v>
          </cell>
          <cell r="B6051" t="str">
            <v>YZ7438</v>
          </cell>
        </row>
        <row r="6052">
          <cell r="A6052" t="str">
            <v>YZ7438K0XXL</v>
          </cell>
          <cell r="B6052" t="str">
            <v>YZ7438</v>
          </cell>
        </row>
        <row r="6053">
          <cell r="A6053" t="str">
            <v>YZ7438K0XXXL</v>
          </cell>
          <cell r="B6053" t="str">
            <v>YZ7438</v>
          </cell>
        </row>
        <row r="6054">
          <cell r="A6054" t="str">
            <v>YZ-BD16-3XL</v>
          </cell>
          <cell r="B6054" t="str">
            <v>YZ-BD16</v>
          </cell>
        </row>
        <row r="6055">
          <cell r="A6055" t="str">
            <v>YZ-BD16-4XL</v>
          </cell>
          <cell r="B6055" t="str">
            <v>YZ-BD16</v>
          </cell>
        </row>
        <row r="6056">
          <cell r="A6056" t="str">
            <v>YZ-BD16-S</v>
          </cell>
          <cell r="B6056" t="str">
            <v>YZ-BD16</v>
          </cell>
        </row>
        <row r="6057">
          <cell r="A6057" t="str">
            <v>YZ-BD16-XL</v>
          </cell>
          <cell r="B6057" t="str">
            <v>YZ-BD16</v>
          </cell>
        </row>
        <row r="6058">
          <cell r="A6058" t="str">
            <v>YZ-BD1704-K0-2XL</v>
          </cell>
          <cell r="B6058" t="str">
            <v>YZ-BD1704</v>
          </cell>
        </row>
        <row r="6059">
          <cell r="A6059" t="str">
            <v>YZ-BD1704-K0-L</v>
          </cell>
          <cell r="B6059" t="str">
            <v>YZ-BD1704</v>
          </cell>
        </row>
        <row r="6060">
          <cell r="A6060" t="str">
            <v>YZ-BD1704-K0-M</v>
          </cell>
          <cell r="B6060" t="str">
            <v>YZ-BD1704</v>
          </cell>
        </row>
        <row r="6061">
          <cell r="A6061" t="str">
            <v>YZ-BD1704-K0-S</v>
          </cell>
          <cell r="B6061" t="str">
            <v>YZ-BD1704</v>
          </cell>
        </row>
        <row r="6062">
          <cell r="A6062" t="str">
            <v>YZ-BD1704-K0-XL</v>
          </cell>
          <cell r="B6062" t="str">
            <v>YZ-BD1704</v>
          </cell>
        </row>
        <row r="6063">
          <cell r="A6063" t="str">
            <v>YZ-BD1704-K0-XS</v>
          </cell>
          <cell r="B6063" t="str">
            <v>YZ-BD1704</v>
          </cell>
        </row>
        <row r="6064">
          <cell r="A6064" t="str">
            <v>YZ-BS11112R0XL</v>
          </cell>
          <cell r="B6064" t="str">
            <v>YZ-BS11112</v>
          </cell>
        </row>
        <row r="6065">
          <cell r="A6065" t="str">
            <v>YZ-BS5119ZL2XL</v>
          </cell>
          <cell r="B6065" t="str">
            <v>YZ-BShyl5119</v>
          </cell>
        </row>
        <row r="6066">
          <cell r="A6066" t="str">
            <v>YZ-BS5119ZL2XL-GM</v>
          </cell>
          <cell r="B6066" t="str">
            <v>YZ-BShyl5119</v>
          </cell>
        </row>
        <row r="6067">
          <cell r="A6067" t="str">
            <v>YZ-BS5119ZL3XL</v>
          </cell>
          <cell r="B6067" t="str">
            <v>YZ-BShyl5119</v>
          </cell>
        </row>
        <row r="6068">
          <cell r="A6068" t="str">
            <v>YZ-BS5119ZL3XL-MX</v>
          </cell>
          <cell r="B6068" t="str">
            <v>YZ-BShyl5119</v>
          </cell>
        </row>
        <row r="6069">
          <cell r="A6069" t="str">
            <v>YZ-BS5119ZL4XL</v>
          </cell>
          <cell r="B6069" t="str">
            <v>YZ-BShyl5119</v>
          </cell>
        </row>
        <row r="6070">
          <cell r="A6070" t="str">
            <v>YZ-BS5119ZL5XL</v>
          </cell>
          <cell r="B6070" t="str">
            <v>YZ-BShyl5119</v>
          </cell>
        </row>
        <row r="6071">
          <cell r="A6071" t="str">
            <v>YZ-BS5119ZLXL</v>
          </cell>
          <cell r="B6071" t="str">
            <v>YZ-BShyl5119</v>
          </cell>
        </row>
        <row r="6072">
          <cell r="A6072" t="str">
            <v>YZ-BSA160301B02XL</v>
          </cell>
          <cell r="B6072" t="str">
            <v>YZ-BSA160301</v>
          </cell>
        </row>
        <row r="6073">
          <cell r="A6073" t="str">
            <v>YZ-BSA160301B03XL</v>
          </cell>
          <cell r="B6073" t="str">
            <v>YZ-BSA160301</v>
          </cell>
        </row>
        <row r="6074">
          <cell r="A6074" t="str">
            <v>YZ-BSA160301B0L</v>
          </cell>
          <cell r="B6074" t="str">
            <v>YZ-BSA160301</v>
          </cell>
        </row>
        <row r="6075">
          <cell r="A6075" t="str">
            <v>YZ-BSA160301B0M</v>
          </cell>
          <cell r="B6075" t="str">
            <v>YZ-BSA160301</v>
          </cell>
        </row>
        <row r="6076">
          <cell r="A6076" t="str">
            <v>YZ-BSA160301B0XL</v>
          </cell>
          <cell r="B6076" t="str">
            <v>YZ-BSA160301</v>
          </cell>
        </row>
        <row r="6077">
          <cell r="A6077" t="str">
            <v>YZ-BSA160301K02XL</v>
          </cell>
          <cell r="B6077" t="str">
            <v>YZ-BSA160301</v>
          </cell>
        </row>
        <row r="6078">
          <cell r="A6078" t="str">
            <v>YZ-BSA160301K03XL</v>
          </cell>
          <cell r="B6078" t="str">
            <v>YZ-BSA160301</v>
          </cell>
        </row>
        <row r="6079">
          <cell r="A6079" t="str">
            <v>YZ-BSA160301K0L</v>
          </cell>
          <cell r="B6079" t="str">
            <v>YZ-BSA160301</v>
          </cell>
        </row>
        <row r="6080">
          <cell r="A6080" t="str">
            <v>YZ-BSA160301K0M</v>
          </cell>
          <cell r="B6080" t="str">
            <v>YZ-BSA160301</v>
          </cell>
        </row>
        <row r="6081">
          <cell r="A6081" t="str">
            <v>YZ-BSA160301K0XL</v>
          </cell>
          <cell r="B6081" t="str">
            <v>YZ-BSA160301</v>
          </cell>
        </row>
        <row r="6082">
          <cell r="A6082" t="str">
            <v>YZ-BSA160301R02XL</v>
          </cell>
          <cell r="B6082" t="str">
            <v>YZ-BSA160301</v>
          </cell>
        </row>
        <row r="6083">
          <cell r="A6083" t="str">
            <v>YZ-BSA160301R03XL</v>
          </cell>
          <cell r="B6083" t="str">
            <v>YZ-BSA160301</v>
          </cell>
        </row>
        <row r="6084">
          <cell r="A6084" t="str">
            <v>YZ-BSA160301R0L</v>
          </cell>
          <cell r="B6084" t="str">
            <v>YZ-BSA160301</v>
          </cell>
        </row>
        <row r="6085">
          <cell r="A6085" t="str">
            <v>YZ-BSA160301R0M</v>
          </cell>
          <cell r="B6085" t="str">
            <v>YZ-BSA160301</v>
          </cell>
        </row>
        <row r="6086">
          <cell r="A6086" t="str">
            <v>YZ-BSA160301R0XL</v>
          </cell>
          <cell r="B6086" t="str">
            <v>YZ-BSA160301</v>
          </cell>
        </row>
        <row r="6087">
          <cell r="A6087" t="str">
            <v>YZ-BShyl5119K02XL</v>
          </cell>
          <cell r="B6087" t="str">
            <v>YZ-BShyl5119</v>
          </cell>
        </row>
        <row r="6088">
          <cell r="A6088" t="str">
            <v>YZ-BShyl5119K03XL</v>
          </cell>
          <cell r="B6088" t="str">
            <v>YZ-BShyl5119</v>
          </cell>
        </row>
        <row r="6089">
          <cell r="A6089" t="str">
            <v>YZ-BShyl5119K03XL-MX</v>
          </cell>
          <cell r="B6089" t="str">
            <v>YZ-BShyl5119</v>
          </cell>
        </row>
        <row r="6090">
          <cell r="A6090" t="str">
            <v>YZ-BShyl5119K04XL</v>
          </cell>
          <cell r="B6090" t="str">
            <v>YZ-BShyl5119</v>
          </cell>
        </row>
        <row r="6091">
          <cell r="A6091" t="str">
            <v>YZ-BShyl5119K0L</v>
          </cell>
          <cell r="B6091" t="str">
            <v>YZ-BShyl5119</v>
          </cell>
        </row>
        <row r="6092">
          <cell r="A6092" t="str">
            <v>YZ-BShyl5119K0M</v>
          </cell>
          <cell r="B6092" t="str">
            <v>YZ-BShyl5119</v>
          </cell>
        </row>
        <row r="6093">
          <cell r="A6093" t="str">
            <v>YZ-BShyl5119K0S</v>
          </cell>
          <cell r="B6093" t="str">
            <v>YZ-BShyl5119</v>
          </cell>
        </row>
        <row r="6094">
          <cell r="A6094" t="str">
            <v>YZ-BShyl5119K0XL</v>
          </cell>
          <cell r="B6094" t="str">
            <v>YZ-BShyl5119</v>
          </cell>
        </row>
        <row r="6095">
          <cell r="A6095" t="str">
            <v>YZ-BShyl5119-YH-2XL</v>
          </cell>
          <cell r="B6095" t="str">
            <v>YZ-BShyl5119</v>
          </cell>
        </row>
        <row r="6096">
          <cell r="A6096" t="str">
            <v>YZ-BShyl5119-YH-3XL</v>
          </cell>
          <cell r="B6096" t="str">
            <v>YZ-BShyl5119</v>
          </cell>
        </row>
        <row r="6097">
          <cell r="A6097" t="str">
            <v>YZ-BShyl5119-YH-4XL</v>
          </cell>
          <cell r="B6097" t="str">
            <v>YZ-BShyl5119</v>
          </cell>
        </row>
        <row r="6098">
          <cell r="A6098" t="str">
            <v>YZ-BShyl5119-YH-5XL</v>
          </cell>
          <cell r="B6098" t="str">
            <v>YZ-BShyl5119</v>
          </cell>
        </row>
        <row r="6099">
          <cell r="A6099" t="str">
            <v>YZ-BShyl5119-YH-XL</v>
          </cell>
          <cell r="B6099" t="str">
            <v>YZ-BShyl5119</v>
          </cell>
        </row>
        <row r="6100">
          <cell r="A6100" t="str">
            <v>YZ-BShyl5119-YT-2XL</v>
          </cell>
          <cell r="B6100" t="str">
            <v>YZ-BShyl5119</v>
          </cell>
        </row>
        <row r="6101">
          <cell r="A6101" t="str">
            <v>YZ-BShyl5119-YT-3XL</v>
          </cell>
          <cell r="B6101" t="str">
            <v>YZ-BShyl5119</v>
          </cell>
        </row>
        <row r="6102">
          <cell r="A6102" t="str">
            <v>YZ-BShyl5119-YT-3XL-GM</v>
          </cell>
          <cell r="B6102" t="str">
            <v>YZ-BShyl5119</v>
          </cell>
        </row>
        <row r="6103">
          <cell r="A6103" t="str">
            <v>YZ-BShyl5119-YT-4XL</v>
          </cell>
          <cell r="B6103" t="str">
            <v>YZ-BShyl5119</v>
          </cell>
        </row>
        <row r="6104">
          <cell r="A6104" t="str">
            <v>YZ-BShyl5119-YT-5XL</v>
          </cell>
          <cell r="B6104" t="str">
            <v>YZ-BShyl5119</v>
          </cell>
        </row>
        <row r="6105">
          <cell r="A6105" t="str">
            <v>YZ-BShyl5119-YT-XL</v>
          </cell>
          <cell r="B6105" t="str">
            <v>YZ-BShyl5119</v>
          </cell>
        </row>
        <row r="6106">
          <cell r="A6106" t="str">
            <v>YZ-BSLLHT2XL</v>
          </cell>
          <cell r="B6106" t="str">
            <v>YZ-BSLL</v>
          </cell>
        </row>
        <row r="6107">
          <cell r="A6107" t="str">
            <v>YZ-BSLLHT3XL</v>
          </cell>
          <cell r="B6107" t="str">
            <v>YZ-BSLL</v>
          </cell>
        </row>
        <row r="6108">
          <cell r="A6108" t="str">
            <v>YZ-BSLLHT4XL</v>
          </cell>
          <cell r="B6108" t="str">
            <v>YZ-BSLL</v>
          </cell>
        </row>
        <row r="6109">
          <cell r="A6109" t="str">
            <v>YZ-BSLLHTL</v>
          </cell>
          <cell r="B6109" t="str">
            <v>YZ-BSLL</v>
          </cell>
        </row>
        <row r="6110">
          <cell r="A6110" t="str">
            <v>YZ-BSLLHTM</v>
          </cell>
          <cell r="B6110" t="str">
            <v>YZ-BSLL</v>
          </cell>
        </row>
        <row r="6111">
          <cell r="A6111" t="str">
            <v>YZ-BSLLHTM-GM</v>
          </cell>
          <cell r="B6111" t="str">
            <v>YZ-BSLL</v>
          </cell>
        </row>
        <row r="6112">
          <cell r="A6112" t="str">
            <v>YZ-BSLLHTS</v>
          </cell>
          <cell r="B6112" t="str">
            <v>YZ-BSLL</v>
          </cell>
        </row>
        <row r="6113">
          <cell r="A6113" t="str">
            <v>YZ-BSLLHTXL</v>
          </cell>
          <cell r="B6113" t="str">
            <v>YZ-BSLL</v>
          </cell>
        </row>
        <row r="6114">
          <cell r="A6114" t="str">
            <v>YZ-BSLLIT2XL</v>
          </cell>
          <cell r="B6114" t="str">
            <v>YZ-BSLL</v>
          </cell>
        </row>
        <row r="6115">
          <cell r="A6115" t="str">
            <v>YZ-BSLLIT3XL</v>
          </cell>
          <cell r="B6115" t="str">
            <v>YZ-BSLL</v>
          </cell>
        </row>
        <row r="6116">
          <cell r="A6116" t="str">
            <v>YZ-BSLLIT4XL</v>
          </cell>
          <cell r="B6116" t="str">
            <v>YZ-BSLL</v>
          </cell>
        </row>
        <row r="6117">
          <cell r="A6117" t="str">
            <v>YZ-BSLLITL</v>
          </cell>
          <cell r="B6117" t="str">
            <v>YZ-BSLL</v>
          </cell>
        </row>
        <row r="6118">
          <cell r="A6118" t="str">
            <v>YZ-BSLLITM</v>
          </cell>
          <cell r="B6118" t="str">
            <v>YZ-BSLL</v>
          </cell>
        </row>
        <row r="6119">
          <cell r="A6119" t="str">
            <v>YZ-BSLLITS</v>
          </cell>
          <cell r="B6119" t="str">
            <v>YZ-BSLL</v>
          </cell>
        </row>
        <row r="6120">
          <cell r="A6120" t="str">
            <v>YZ-BSLLITXL</v>
          </cell>
          <cell r="B6120" t="str">
            <v>YZ-BSLL</v>
          </cell>
        </row>
        <row r="6121">
          <cell r="A6121" t="str">
            <v>YZ-BSLLK02XL</v>
          </cell>
          <cell r="B6121" t="str">
            <v>YZ-BSLL</v>
          </cell>
        </row>
        <row r="6122">
          <cell r="A6122" t="str">
            <v>YZ-BSLLK03XL</v>
          </cell>
          <cell r="B6122" t="str">
            <v>YZ-BSLL</v>
          </cell>
        </row>
        <row r="6123">
          <cell r="A6123" t="str">
            <v>YZ-BSLLK04XL</v>
          </cell>
          <cell r="B6123" t="str">
            <v>YZ-BSLL</v>
          </cell>
        </row>
        <row r="6124">
          <cell r="A6124" t="str">
            <v>YZ-BSLLK0L</v>
          </cell>
          <cell r="B6124" t="str">
            <v>YZ-BSLL</v>
          </cell>
        </row>
        <row r="6125">
          <cell r="A6125" t="str">
            <v>YZ-BSLLK0M</v>
          </cell>
          <cell r="B6125" t="str">
            <v>YZ-BSLL</v>
          </cell>
        </row>
        <row r="6126">
          <cell r="A6126" t="str">
            <v>YZ-BSLLK0XL</v>
          </cell>
          <cell r="B6126" t="str">
            <v>YZ-BSLL</v>
          </cell>
        </row>
        <row r="6127">
          <cell r="A6127" t="str">
            <v>YZ-BSY97Z2L</v>
          </cell>
          <cell r="B6127" t="str">
            <v>YZ-BSY97</v>
          </cell>
        </row>
        <row r="6128">
          <cell r="A6128" t="str">
            <v>YZ-BSY97Z2M</v>
          </cell>
          <cell r="B6128" t="str">
            <v>YZ-BSY97</v>
          </cell>
        </row>
        <row r="6129">
          <cell r="A6129" t="str">
            <v>YZ-BSY97Z2XL</v>
          </cell>
          <cell r="B6129" t="str">
            <v>YZ-BSY97</v>
          </cell>
        </row>
        <row r="6130">
          <cell r="A6130" t="str">
            <v>YZ-BSY97Z3L</v>
          </cell>
          <cell r="B6130" t="str">
            <v>YZ-BSY97</v>
          </cell>
        </row>
        <row r="6131">
          <cell r="A6131" t="str">
            <v>YZ-BSY97Z3M</v>
          </cell>
          <cell r="B6131" t="str">
            <v>YZ-BSY97</v>
          </cell>
        </row>
        <row r="6132">
          <cell r="A6132" t="str">
            <v>YZ-BSY97Z3XL</v>
          </cell>
          <cell r="B6132" t="str">
            <v>YZ-BSY97</v>
          </cell>
        </row>
        <row r="6133">
          <cell r="A6133" t="str">
            <v>YZ-BX1443Bl0L</v>
          </cell>
          <cell r="B6133" t="str">
            <v>YZ-BX1443</v>
          </cell>
        </row>
        <row r="6134">
          <cell r="A6134" t="str">
            <v>YZ-BX1443Bl2L</v>
          </cell>
          <cell r="B6134" t="str">
            <v>YZ-BX1443</v>
          </cell>
        </row>
        <row r="6135">
          <cell r="A6135" t="str">
            <v>YZ-BX1443Bl3XL</v>
          </cell>
          <cell r="B6135" t="str">
            <v>YZ-BX1443</v>
          </cell>
        </row>
        <row r="6136">
          <cell r="A6136" t="str">
            <v>YZ-BX1443BlM</v>
          </cell>
          <cell r="B6136" t="str">
            <v>YZ-BX1443</v>
          </cell>
        </row>
        <row r="6137">
          <cell r="A6137" t="str">
            <v>YZ-BX1443BlXL</v>
          </cell>
          <cell r="B6137" t="str">
            <v>YZ-BX1443</v>
          </cell>
        </row>
        <row r="6138">
          <cell r="A6138" t="str">
            <v>YZ-BX1443Cl0L</v>
          </cell>
          <cell r="B6138" t="str">
            <v>YZ-BX1443</v>
          </cell>
        </row>
        <row r="6139">
          <cell r="A6139" t="str">
            <v>YZ-BX1443Cl2L</v>
          </cell>
          <cell r="B6139" t="str">
            <v>YZ-BX1443</v>
          </cell>
        </row>
        <row r="6140">
          <cell r="A6140" t="str">
            <v>YZ-BX1443Cl3L</v>
          </cell>
          <cell r="B6140" t="str">
            <v>YZ-BX1443</v>
          </cell>
        </row>
        <row r="6141">
          <cell r="A6141" t="str">
            <v>YZ-BX1443ClM</v>
          </cell>
          <cell r="B6141" t="str">
            <v>YZ-BX1443</v>
          </cell>
        </row>
        <row r="6142">
          <cell r="A6142" t="str">
            <v>YZ-BX1443ClXL</v>
          </cell>
          <cell r="B6142" t="str">
            <v>YZ-BX1443</v>
          </cell>
        </row>
        <row r="6143">
          <cell r="A6143" t="str">
            <v>YZ-BX1443Pi0L</v>
          </cell>
          <cell r="B6143" t="str">
            <v>YZ-BX1443</v>
          </cell>
        </row>
        <row r="6144">
          <cell r="A6144" t="str">
            <v>YZ-BX1443Pi2L</v>
          </cell>
          <cell r="B6144" t="str">
            <v>YZ-BX1443</v>
          </cell>
        </row>
        <row r="6145">
          <cell r="A6145" t="str">
            <v>YZ-BX1443Pi3L</v>
          </cell>
          <cell r="B6145" t="str">
            <v>YZ-BX1443</v>
          </cell>
        </row>
        <row r="6146">
          <cell r="A6146" t="str">
            <v>YZ-BX1443PiM</v>
          </cell>
          <cell r="B6146" t="str">
            <v>YZ-BX1443</v>
          </cell>
        </row>
        <row r="6147">
          <cell r="A6147" t="str">
            <v>YZ-BX1443PiXL</v>
          </cell>
          <cell r="B6147" t="str">
            <v>YZ-BX1443</v>
          </cell>
        </row>
        <row r="6148">
          <cell r="A6148" t="str">
            <v>YZ-BZ1707-B0-2XL</v>
          </cell>
          <cell r="B6148" t="str">
            <v>YZ-BZ1707</v>
          </cell>
        </row>
        <row r="6149">
          <cell r="A6149" t="str">
            <v>YZ-BZ1707-B0-L</v>
          </cell>
          <cell r="B6149" t="str">
            <v>YZ-BZ1707</v>
          </cell>
        </row>
        <row r="6150">
          <cell r="A6150" t="str">
            <v>YZ-BZ1707-B0-M</v>
          </cell>
          <cell r="B6150" t="str">
            <v>YZ-BZ1707</v>
          </cell>
        </row>
        <row r="6151">
          <cell r="A6151" t="str">
            <v>YZ-BZ1707-B0-S</v>
          </cell>
          <cell r="B6151" t="str">
            <v>YZ-BZ1707</v>
          </cell>
        </row>
        <row r="6152">
          <cell r="A6152" t="str">
            <v>YZ-BZ1707-B0-XL</v>
          </cell>
          <cell r="B6152" t="str">
            <v>YZ-BZ1707</v>
          </cell>
        </row>
        <row r="6153">
          <cell r="A6153" t="str">
            <v>YZ-BZ1707-B0-XS</v>
          </cell>
          <cell r="B6153" t="str">
            <v>YZ-BZ1707</v>
          </cell>
        </row>
        <row r="6154">
          <cell r="A6154" t="str">
            <v>YZ-CA1245001L</v>
          </cell>
          <cell r="B6154" t="str">
            <v>YZ-CA1245</v>
          </cell>
        </row>
        <row r="6155">
          <cell r="A6155" t="str">
            <v>YZ-CA1245003L</v>
          </cell>
          <cell r="B6155" t="str">
            <v>YZ-CA1245</v>
          </cell>
        </row>
        <row r="6156">
          <cell r="A6156" t="str">
            <v>YZ-CA124500L</v>
          </cell>
          <cell r="B6156" t="str">
            <v>YZ-CA1245</v>
          </cell>
        </row>
        <row r="6157">
          <cell r="A6157" t="str">
            <v>YZ-CA124500M</v>
          </cell>
          <cell r="B6157" t="str">
            <v>YZ-CA1245</v>
          </cell>
        </row>
        <row r="6158">
          <cell r="A6158" t="str">
            <v>YZ-CA1245G01L</v>
          </cell>
          <cell r="B6158" t="str">
            <v>YZ-CA1245</v>
          </cell>
        </row>
        <row r="6159">
          <cell r="A6159" t="str">
            <v>YZ-CA1245G02L</v>
          </cell>
          <cell r="B6159" t="str">
            <v>YZ-CA1245</v>
          </cell>
        </row>
        <row r="6160">
          <cell r="A6160" t="str">
            <v>YZ-CA1245G03L</v>
          </cell>
          <cell r="B6160" t="str">
            <v>YZ-CA1245</v>
          </cell>
        </row>
        <row r="6161">
          <cell r="A6161" t="str">
            <v>YZ-CA1245G0L</v>
          </cell>
          <cell r="B6161" t="str">
            <v>YZ-CA1245</v>
          </cell>
        </row>
        <row r="6162">
          <cell r="A6162" t="str">
            <v>YZ-CA1245G0M</v>
          </cell>
          <cell r="B6162" t="str">
            <v>YZ-CA1245</v>
          </cell>
        </row>
        <row r="6163">
          <cell r="A6163" t="str">
            <v>YZ-CA1245W01L</v>
          </cell>
          <cell r="B6163" t="str">
            <v>YZ-CA1245</v>
          </cell>
        </row>
        <row r="6164">
          <cell r="A6164" t="str">
            <v>YZ-CA1245W02L</v>
          </cell>
          <cell r="B6164" t="str">
            <v>YZ-CA1245</v>
          </cell>
        </row>
        <row r="6165">
          <cell r="A6165" t="str">
            <v>YZ-CA1245W03L</v>
          </cell>
          <cell r="B6165" t="str">
            <v>YZ-CA1245</v>
          </cell>
        </row>
        <row r="6166">
          <cell r="A6166" t="str">
            <v>YZ-CA1245W0L</v>
          </cell>
          <cell r="B6166" t="str">
            <v>YZ-CA1245</v>
          </cell>
        </row>
        <row r="6167">
          <cell r="A6167" t="str">
            <v>YZ-CA1245W0M</v>
          </cell>
          <cell r="B6167" t="str">
            <v>YZ-CA1245</v>
          </cell>
        </row>
        <row r="6168">
          <cell r="A6168" t="str">
            <v>YZ-CA160301B03XL</v>
          </cell>
          <cell r="B6168" t="str">
            <v>YZ-CA160301</v>
          </cell>
        </row>
        <row r="6169">
          <cell r="A6169" t="str">
            <v>YZ-CA160301K02XL</v>
          </cell>
          <cell r="B6169" t="str">
            <v>YZ-CA160301</v>
          </cell>
        </row>
        <row r="6170">
          <cell r="A6170" t="str">
            <v>YZ-CA160301K0L</v>
          </cell>
          <cell r="B6170" t="str">
            <v>YZ-CA160301</v>
          </cell>
        </row>
        <row r="6171">
          <cell r="A6171" t="str">
            <v>YZ-CA160301K0M</v>
          </cell>
          <cell r="B6171" t="str">
            <v>YZ-CA160301</v>
          </cell>
        </row>
        <row r="6172">
          <cell r="A6172" t="str">
            <v>YZ-CA160301K0XL</v>
          </cell>
          <cell r="B6172" t="str">
            <v>YZ-CA160301</v>
          </cell>
        </row>
        <row r="6173">
          <cell r="A6173" t="str">
            <v>YZ-CA2000-2XL</v>
          </cell>
          <cell r="B6173" t="str">
            <v>YZ-CA2000</v>
          </cell>
        </row>
        <row r="6174">
          <cell r="A6174" t="str">
            <v>YZ-CA2000-3XL</v>
          </cell>
          <cell r="B6174" t="str">
            <v>YZ-CA2000</v>
          </cell>
        </row>
        <row r="6175">
          <cell r="A6175" t="str">
            <v>YZ-CA2000-M</v>
          </cell>
          <cell r="B6175" t="str">
            <v>YZ-CA2000</v>
          </cell>
        </row>
        <row r="6176">
          <cell r="A6176" t="str">
            <v>YZ-CA2000-XL</v>
          </cell>
          <cell r="B6176" t="str">
            <v>YZ-CA2000</v>
          </cell>
        </row>
        <row r="6177">
          <cell r="A6177" t="str">
            <v>YZ-CA233-K0-XS</v>
          </cell>
          <cell r="B6177" t="str">
            <v>YZ-CA233</v>
          </cell>
        </row>
        <row r="6178">
          <cell r="A6178" t="str">
            <v>YZ-CA30CH-K0-L</v>
          </cell>
          <cell r="B6178" t="str">
            <v>YZ-CA30CH</v>
          </cell>
        </row>
        <row r="6179">
          <cell r="A6179" t="str">
            <v>YZ-CA30CH-K0-M</v>
          </cell>
          <cell r="B6179" t="str">
            <v>YZ-CA30CH</v>
          </cell>
        </row>
        <row r="6180">
          <cell r="A6180" t="str">
            <v>YZ-CA30CH-L</v>
          </cell>
          <cell r="B6180" t="str">
            <v>YZ-CA30CH</v>
          </cell>
        </row>
        <row r="6181">
          <cell r="A6181" t="str">
            <v>YZ-CA30CH-M</v>
          </cell>
          <cell r="B6181" t="str">
            <v>YZ-CA30CH</v>
          </cell>
        </row>
        <row r="6182">
          <cell r="A6182" t="str">
            <v>YZ-CA30CH-S</v>
          </cell>
          <cell r="B6182" t="str">
            <v>YZ-CA30CH</v>
          </cell>
        </row>
        <row r="6183">
          <cell r="A6183" t="str">
            <v>YZ-CA30CH-XL</v>
          </cell>
          <cell r="B6183" t="str">
            <v>YZ-CA30CH</v>
          </cell>
        </row>
        <row r="6184">
          <cell r="A6184" t="str">
            <v>YZ-CA30CH-XS</v>
          </cell>
          <cell r="B6184" t="str">
            <v>YZ-CA30CH</v>
          </cell>
        </row>
        <row r="6185">
          <cell r="A6185" t="str">
            <v>YZ-CA3233-K0-M</v>
          </cell>
          <cell r="B6185" t="str">
            <v>YZ-CA3233</v>
          </cell>
        </row>
        <row r="6186">
          <cell r="A6186" t="str">
            <v>YZ-CAA160301K03XL</v>
          </cell>
          <cell r="B6186" t="str">
            <v>YZ-CAA160301</v>
          </cell>
        </row>
        <row r="6187">
          <cell r="A6187" t="str">
            <v>YZ-CAY97Z2M</v>
          </cell>
          <cell r="B6187" t="str">
            <v>YZ-CAY97Z2</v>
          </cell>
        </row>
        <row r="6188">
          <cell r="A6188" t="str">
            <v>YZ-CAY97Z2XL</v>
          </cell>
          <cell r="B6188" t="str">
            <v>YZ-CAY97Z2</v>
          </cell>
        </row>
        <row r="6189">
          <cell r="A6189" t="str">
            <v>YZ-CAY97Z3XL</v>
          </cell>
          <cell r="B6189" t="str">
            <v>YZ-CAY97Z2</v>
          </cell>
        </row>
        <row r="6190">
          <cell r="A6190" t="str">
            <v>YZ-CF41998-BU-XL</v>
          </cell>
          <cell r="B6190" t="str">
            <v>YZ-CF41998</v>
          </cell>
        </row>
        <row r="6191">
          <cell r="A6191" t="str">
            <v>YZ-CFAM005-ARGR-M</v>
          </cell>
          <cell r="B6191" t="str">
            <v>YZ-CFAM005</v>
          </cell>
        </row>
        <row r="6192">
          <cell r="A6192" t="str">
            <v>YZ-CFAM005-LABUGR-L</v>
          </cell>
          <cell r="B6192" t="str">
            <v>YZ-CFAM005</v>
          </cell>
        </row>
        <row r="6193">
          <cell r="A6193" t="str">
            <v>YZ-CFAM005-LABUGR-M</v>
          </cell>
          <cell r="B6193" t="str">
            <v>YZ-CFAM005</v>
          </cell>
        </row>
        <row r="6194">
          <cell r="A6194" t="str">
            <v>YZ-CFAM005-LABUGR-S</v>
          </cell>
          <cell r="B6194" t="str">
            <v>YZ-CFAM005</v>
          </cell>
        </row>
        <row r="6195">
          <cell r="A6195" t="str">
            <v>YZ-CL0001-R0-XS</v>
          </cell>
          <cell r="B6195" t="str">
            <v>YZ-CL0001</v>
          </cell>
        </row>
        <row r="6196">
          <cell r="A6196" t="str">
            <v>YZ-CL0001-R1-S</v>
          </cell>
          <cell r="B6196" t="str">
            <v>YZ-CL0001</v>
          </cell>
        </row>
        <row r="6197">
          <cell r="A6197" t="str">
            <v>YZ-CL0001-R2-M</v>
          </cell>
          <cell r="B6197" t="str">
            <v>YZ-CL0001</v>
          </cell>
        </row>
        <row r="6198">
          <cell r="A6198" t="str">
            <v>YZ-CL0001-R3-L</v>
          </cell>
          <cell r="B6198" t="str">
            <v>YZ-CL0001</v>
          </cell>
        </row>
        <row r="6199">
          <cell r="A6199" t="str">
            <v>YZ-CL0001-R4-XL</v>
          </cell>
          <cell r="B6199" t="str">
            <v>YZ-CL0001</v>
          </cell>
        </row>
        <row r="6200">
          <cell r="A6200" t="str">
            <v>YZ-CL0393-B0-L</v>
          </cell>
          <cell r="B6200" t="str">
            <v>YZ-CL0393</v>
          </cell>
        </row>
        <row r="6201">
          <cell r="A6201" t="str">
            <v>YZ-CL0393-B0-M</v>
          </cell>
          <cell r="B6201" t="str">
            <v>YZ-CL0393</v>
          </cell>
        </row>
        <row r="6202">
          <cell r="A6202" t="str">
            <v>YZ-CL0393-B0-XL</v>
          </cell>
          <cell r="B6202" t="str">
            <v>YZ-CL0393</v>
          </cell>
        </row>
        <row r="6203">
          <cell r="A6203" t="str">
            <v>YZ-CL060-L</v>
          </cell>
          <cell r="B6203" t="str">
            <v>YZ-CL060</v>
          </cell>
        </row>
        <row r="6204">
          <cell r="A6204" t="str">
            <v>YZ-CL060-XL</v>
          </cell>
          <cell r="B6204" t="str">
            <v>YZ-CL060</v>
          </cell>
        </row>
        <row r="6205">
          <cell r="A6205" t="str">
            <v>YZ-CL1609-MU-L</v>
          </cell>
          <cell r="B6205" t="str">
            <v>YZ-CL1609</v>
          </cell>
        </row>
        <row r="6206">
          <cell r="A6206" t="str">
            <v>YZ-CL1609-MU-M</v>
          </cell>
          <cell r="B6206" t="str">
            <v>YZ-CL1609</v>
          </cell>
        </row>
        <row r="6207">
          <cell r="A6207" t="str">
            <v>YZ-CL1609-MU-S</v>
          </cell>
          <cell r="B6207" t="str">
            <v>YZ-CL1609</v>
          </cell>
        </row>
        <row r="6208">
          <cell r="A6208" t="str">
            <v>YZ-CL1609-MU-XL</v>
          </cell>
          <cell r="B6208" t="str">
            <v>YZ-CL1609</v>
          </cell>
        </row>
        <row r="6209">
          <cell r="A6209" t="str">
            <v>YZ-CL1704-B0-S</v>
          </cell>
          <cell r="B6209" t="str">
            <v>YZ-CL1704</v>
          </cell>
        </row>
        <row r="6210">
          <cell r="A6210" t="str">
            <v>YZ-CL1704-G0-L</v>
          </cell>
          <cell r="B6210" t="str">
            <v>YZ-CL1704</v>
          </cell>
        </row>
        <row r="6211">
          <cell r="A6211" t="str">
            <v>YZ-CL1704-G0-M</v>
          </cell>
          <cell r="B6211" t="str">
            <v>YZ-CL1704</v>
          </cell>
        </row>
        <row r="6212">
          <cell r="A6212" t="str">
            <v>YZ-CL1704-G0-S</v>
          </cell>
          <cell r="B6212" t="str">
            <v>YZ-CL1704</v>
          </cell>
        </row>
        <row r="6213">
          <cell r="A6213" t="str">
            <v>YZ-CL1704-G0-XL</v>
          </cell>
          <cell r="B6213" t="str">
            <v>YZ-CL1704</v>
          </cell>
        </row>
        <row r="6214">
          <cell r="A6214" t="str">
            <v>YZ-CL1704-R0-M</v>
          </cell>
          <cell r="B6214" t="str">
            <v>YZ-CL1704</v>
          </cell>
        </row>
        <row r="6215">
          <cell r="A6215" t="str">
            <v>YZ-CL1704-R0-S</v>
          </cell>
          <cell r="B6215" t="str">
            <v>YZ-CL1704</v>
          </cell>
        </row>
        <row r="6216">
          <cell r="A6216" t="str">
            <v>YZ-CL1717-W0-L</v>
          </cell>
          <cell r="B6216" t="str">
            <v>YZ-CL1717</v>
          </cell>
        </row>
        <row r="6217">
          <cell r="A6217" t="str">
            <v>YZ-CL1717-W0-M</v>
          </cell>
          <cell r="B6217" t="str">
            <v>YZ-CL1717</v>
          </cell>
        </row>
        <row r="6218">
          <cell r="A6218" t="str">
            <v>YZ-CL1717-W0-S</v>
          </cell>
          <cell r="B6218" t="str">
            <v>YZ-CL1717</v>
          </cell>
        </row>
        <row r="6219">
          <cell r="A6219" t="str">
            <v>YZ-CL7042-R0-L</v>
          </cell>
          <cell r="B6219" t="str">
            <v>YZ-CL7042</v>
          </cell>
        </row>
        <row r="6220">
          <cell r="A6220" t="str">
            <v>YZ-CL7042-R0-M</v>
          </cell>
          <cell r="B6220" t="str">
            <v>YZ-CL7042</v>
          </cell>
        </row>
        <row r="6221">
          <cell r="A6221" t="str">
            <v>YZ-CL7042-ZL-M</v>
          </cell>
          <cell r="B6221" t="str">
            <v>YZ-CL7042</v>
          </cell>
        </row>
        <row r="6222">
          <cell r="A6222" t="str">
            <v>YZ-CL912-BD-L</v>
          </cell>
          <cell r="B6222" t="str">
            <v>YZ-CL912</v>
          </cell>
        </row>
        <row r="6223">
          <cell r="A6223" t="str">
            <v>YZ-CL912-BD-M</v>
          </cell>
          <cell r="B6223" t="str">
            <v>YZ-CL912</v>
          </cell>
        </row>
        <row r="6224">
          <cell r="A6224" t="str">
            <v>YZ-CL912-BD-XL</v>
          </cell>
          <cell r="B6224" t="str">
            <v>YZ-CL912</v>
          </cell>
        </row>
        <row r="6225">
          <cell r="A6225" t="str">
            <v>YZ-CL912-BS-L</v>
          </cell>
          <cell r="B6225" t="str">
            <v>YZ-CL912</v>
          </cell>
        </row>
        <row r="6226">
          <cell r="A6226" t="str">
            <v>YZ-CL912-BS-M</v>
          </cell>
          <cell r="B6226" t="str">
            <v>YZ-CL912</v>
          </cell>
        </row>
        <row r="6227">
          <cell r="A6227" t="str">
            <v>YZ-CL912-FB-L</v>
          </cell>
          <cell r="B6227" t="str">
            <v>YZ-CL912</v>
          </cell>
        </row>
        <row r="6228">
          <cell r="A6228" t="str">
            <v>YZ-CL912-FB-M</v>
          </cell>
          <cell r="B6228" t="str">
            <v>YZ-CL912</v>
          </cell>
        </row>
        <row r="6229">
          <cell r="A6229" t="str">
            <v>YZ-CL912-FB-S</v>
          </cell>
          <cell r="B6229" t="str">
            <v>YZ-CL912</v>
          </cell>
        </row>
        <row r="6230">
          <cell r="A6230" t="str">
            <v>YZ-CL912-FB-XL</v>
          </cell>
          <cell r="B6230" t="str">
            <v>YZ-CL912</v>
          </cell>
        </row>
        <row r="6231">
          <cell r="A6231" t="str">
            <v>YZ-CL912-K0-L</v>
          </cell>
          <cell r="B6231" t="str">
            <v>YZ-CL912</v>
          </cell>
        </row>
        <row r="6232">
          <cell r="A6232" t="str">
            <v>YZ-CL912-K0-M</v>
          </cell>
          <cell r="B6232" t="str">
            <v>YZ-CL912</v>
          </cell>
        </row>
        <row r="6233">
          <cell r="A6233" t="str">
            <v>YZ-CL912-K0-S</v>
          </cell>
          <cell r="B6233" t="str">
            <v>YZ-CL912</v>
          </cell>
        </row>
        <row r="6234">
          <cell r="A6234" t="str">
            <v>YZ-CL912-K0-XL</v>
          </cell>
          <cell r="B6234" t="str">
            <v>YZ-CL912</v>
          </cell>
        </row>
        <row r="6235">
          <cell r="A6235" t="str">
            <v>YZ-CL912-R6-M</v>
          </cell>
          <cell r="B6235" t="str">
            <v>YZ-CL912</v>
          </cell>
        </row>
        <row r="6236">
          <cell r="A6236" t="str">
            <v>YZ-CL912-W0-L</v>
          </cell>
          <cell r="B6236" t="str">
            <v>YZ-CL912</v>
          </cell>
        </row>
        <row r="6237">
          <cell r="A6237" t="str">
            <v>YZ-CL912-W0-M</v>
          </cell>
          <cell r="B6237" t="str">
            <v>YZ-CL912</v>
          </cell>
        </row>
        <row r="6238">
          <cell r="A6238" t="str">
            <v>YZ-CLD072-K0-3XL</v>
          </cell>
          <cell r="B6238" t="str">
            <v>YZ-CLD072</v>
          </cell>
        </row>
        <row r="6239">
          <cell r="A6239" t="str">
            <v>YZ-CLD072-K0-4XL</v>
          </cell>
          <cell r="B6239" t="str">
            <v>YZ-CLD072</v>
          </cell>
        </row>
        <row r="6240">
          <cell r="A6240" t="str">
            <v>YZ-CLD072-K0-L</v>
          </cell>
          <cell r="B6240" t="str">
            <v>YZ-CLD072</v>
          </cell>
        </row>
        <row r="6241">
          <cell r="A6241" t="str">
            <v>YZ-CLD072-K0-M</v>
          </cell>
          <cell r="B6241" t="str">
            <v>YZ-CLD072</v>
          </cell>
        </row>
        <row r="6242">
          <cell r="A6242" t="str">
            <v>YZ-CLD072-K0-S</v>
          </cell>
          <cell r="B6242" t="str">
            <v>YZ-CLD072</v>
          </cell>
        </row>
        <row r="6243">
          <cell r="A6243" t="str">
            <v>YZ-CLD072-K0-XL</v>
          </cell>
          <cell r="B6243" t="str">
            <v>YZ-CLD072</v>
          </cell>
        </row>
        <row r="6244">
          <cell r="A6244" t="str">
            <v>YZ-CLD072-K0-XXL</v>
          </cell>
          <cell r="B6244" t="str">
            <v>YZ-CLD072</v>
          </cell>
        </row>
        <row r="6245">
          <cell r="A6245" t="str">
            <v>YZ-CLD072-MU-3XL</v>
          </cell>
          <cell r="B6245" t="str">
            <v>YZ-CLD072</v>
          </cell>
        </row>
        <row r="6246">
          <cell r="A6246" t="str">
            <v>YZ-CLD072-MU-4XL</v>
          </cell>
          <cell r="B6246" t="str">
            <v>YZ-CLD072</v>
          </cell>
        </row>
        <row r="6247">
          <cell r="A6247" t="str">
            <v>YZ-CLD072-MU-L</v>
          </cell>
          <cell r="B6247" t="str">
            <v>YZ-CLD072</v>
          </cell>
        </row>
        <row r="6248">
          <cell r="A6248" t="str">
            <v>YZ-CLD072-MU-M</v>
          </cell>
          <cell r="B6248" t="str">
            <v>YZ-CLD072</v>
          </cell>
        </row>
        <row r="6249">
          <cell r="A6249" t="str">
            <v>YZ-CLD072-MU-S</v>
          </cell>
          <cell r="B6249" t="str">
            <v>YZ-CLD072</v>
          </cell>
        </row>
        <row r="6250">
          <cell r="A6250" t="str">
            <v>YZ-CLD072-MU-XL</v>
          </cell>
          <cell r="B6250" t="str">
            <v>YZ-CLD072</v>
          </cell>
        </row>
        <row r="6251">
          <cell r="A6251" t="str">
            <v>YZ-CLD072-MU-XXL</v>
          </cell>
          <cell r="B6251" t="str">
            <v>YZ-CLD072</v>
          </cell>
        </row>
        <row r="6252">
          <cell r="A6252" t="str">
            <v>YZ-CLD072-W0-3XL</v>
          </cell>
          <cell r="B6252" t="str">
            <v>YZ-CLD072</v>
          </cell>
        </row>
        <row r="6253">
          <cell r="A6253" t="str">
            <v>YZ-CLD072-W0-4XL</v>
          </cell>
          <cell r="B6253" t="str">
            <v>YZ-CLD072</v>
          </cell>
        </row>
        <row r="6254">
          <cell r="A6254" t="str">
            <v>YZ-CLD072-W0-L</v>
          </cell>
          <cell r="B6254" t="str">
            <v>YZ-CLD072</v>
          </cell>
        </row>
        <row r="6255">
          <cell r="A6255" t="str">
            <v>YZ-CLD072-W0-M</v>
          </cell>
          <cell r="B6255" t="str">
            <v>YZ-CLD072</v>
          </cell>
        </row>
        <row r="6256">
          <cell r="A6256" t="str">
            <v>YZ-CLD072-W0-S</v>
          </cell>
          <cell r="B6256" t="str">
            <v>YZ-CLD072</v>
          </cell>
        </row>
        <row r="6257">
          <cell r="A6257" t="str">
            <v>YZ-CLD072-W0-XL</v>
          </cell>
          <cell r="B6257" t="str">
            <v>YZ-CLD072</v>
          </cell>
        </row>
        <row r="6258">
          <cell r="A6258" t="str">
            <v>YZ-CLD072-W0-XXL</v>
          </cell>
          <cell r="B6258" t="str">
            <v>YZ-CLD072</v>
          </cell>
        </row>
        <row r="6259">
          <cell r="A6259" t="str">
            <v>YZ-CLFZ1766-R0-L</v>
          </cell>
          <cell r="B6259" t="str">
            <v>YZ-CLFZ1766</v>
          </cell>
        </row>
        <row r="6260">
          <cell r="A6260" t="str">
            <v>YZ-CLFZ1766-R0-M</v>
          </cell>
          <cell r="B6260" t="str">
            <v>YZ-CLFZ1766</v>
          </cell>
        </row>
        <row r="6261">
          <cell r="A6261" t="str">
            <v>YZ-CLFZ1766-R0-S</v>
          </cell>
          <cell r="B6261" t="str">
            <v>YZ-CLFZ1766</v>
          </cell>
        </row>
        <row r="6262">
          <cell r="A6262" t="str">
            <v>YZ-CLFZ1766-R0-XL</v>
          </cell>
          <cell r="B6262" t="str">
            <v>YZ-CLFZ1766</v>
          </cell>
        </row>
        <row r="6263">
          <cell r="A6263" t="str">
            <v>YZ-CLNK78-B6-L</v>
          </cell>
          <cell r="B6263" t="str">
            <v>YZ-CLNK78</v>
          </cell>
        </row>
        <row r="6264">
          <cell r="A6264" t="str">
            <v>YZ-CLNK78-B6-M</v>
          </cell>
          <cell r="B6264" t="str">
            <v>YZ-CLNK78</v>
          </cell>
        </row>
        <row r="6265">
          <cell r="A6265" t="str">
            <v>YZ-CLNK78-B6-S</v>
          </cell>
          <cell r="B6265" t="str">
            <v>YZ-CLNK78</v>
          </cell>
        </row>
        <row r="6266">
          <cell r="A6266" t="str">
            <v>YZ-CLNK78-BD-L</v>
          </cell>
          <cell r="B6266" t="str">
            <v>YZ-CLNK78</v>
          </cell>
        </row>
        <row r="6267">
          <cell r="A6267" t="str">
            <v>YZ-CLNK78-BD-M</v>
          </cell>
          <cell r="B6267" t="str">
            <v>YZ-CLNK78</v>
          </cell>
        </row>
        <row r="6268">
          <cell r="A6268" t="str">
            <v>YZ-CLNK78-BD-S</v>
          </cell>
          <cell r="B6268" t="str">
            <v>YZ-CLNK78</v>
          </cell>
        </row>
        <row r="6269">
          <cell r="A6269" t="str">
            <v>YZ-CLNK78-K0-L</v>
          </cell>
          <cell r="B6269" t="str">
            <v>YZ-CLNK78</v>
          </cell>
        </row>
        <row r="6270">
          <cell r="A6270" t="str">
            <v>YZ-CLNK78-K0-M</v>
          </cell>
          <cell r="B6270" t="str">
            <v>YZ-CLNK78</v>
          </cell>
        </row>
        <row r="6271">
          <cell r="A6271" t="str">
            <v>YZ-CLNK78-K0-S</v>
          </cell>
          <cell r="B6271" t="str">
            <v>YZ-CLNK78</v>
          </cell>
        </row>
        <row r="6272">
          <cell r="A6272" t="str">
            <v>YZ-CLNK78-N5-L</v>
          </cell>
          <cell r="B6272" t="str">
            <v>YZ-CLNK78</v>
          </cell>
        </row>
        <row r="6273">
          <cell r="A6273" t="str">
            <v>YZ-CLNK78-N5-M</v>
          </cell>
          <cell r="B6273" t="str">
            <v>YZ-CLNK78</v>
          </cell>
        </row>
        <row r="6274">
          <cell r="A6274" t="str">
            <v>YZ-CLNK78-N5-S</v>
          </cell>
          <cell r="B6274" t="str">
            <v>YZ-CLNK78</v>
          </cell>
        </row>
        <row r="6275">
          <cell r="A6275" t="str">
            <v>YZ-CLNK78-R0-L</v>
          </cell>
          <cell r="B6275" t="str">
            <v>YZ-CLNK78</v>
          </cell>
        </row>
        <row r="6276">
          <cell r="A6276" t="str">
            <v>YZ-CLNK78-R0-M</v>
          </cell>
          <cell r="B6276" t="str">
            <v>YZ-CLNK78</v>
          </cell>
        </row>
        <row r="6277">
          <cell r="A6277" t="str">
            <v>YZ-CLNK78-R0-S</v>
          </cell>
          <cell r="B6277" t="str">
            <v>YZ-CLNK78</v>
          </cell>
        </row>
        <row r="6278">
          <cell r="A6278" t="str">
            <v>YZ-CLNK78-R6-L</v>
          </cell>
          <cell r="B6278" t="str">
            <v>YZ-CLNK78</v>
          </cell>
        </row>
        <row r="6279">
          <cell r="A6279" t="str">
            <v>YZ-CLNK78-R6-M</v>
          </cell>
          <cell r="B6279" t="str">
            <v>YZ-CLNK78</v>
          </cell>
        </row>
        <row r="6280">
          <cell r="A6280" t="str">
            <v>YZ-CLNK78-R6-S</v>
          </cell>
          <cell r="B6280" t="str">
            <v>YZ-CLNK78</v>
          </cell>
        </row>
        <row r="6281">
          <cell r="A6281" t="str">
            <v>YZ-CLNK78-W0-L</v>
          </cell>
          <cell r="B6281" t="str">
            <v>YZ-CLNK78</v>
          </cell>
        </row>
        <row r="6282">
          <cell r="A6282" t="str">
            <v>YZ-CLNK78-W0-M</v>
          </cell>
          <cell r="B6282" t="str">
            <v>YZ-CLNK78</v>
          </cell>
        </row>
        <row r="6283">
          <cell r="A6283" t="str">
            <v>YZ-CLNK78-W0-S</v>
          </cell>
          <cell r="B6283" t="str">
            <v>YZ-CLNK78</v>
          </cell>
        </row>
        <row r="6284">
          <cell r="A6284" t="str">
            <v>YZ-DB1443Gr2XL</v>
          </cell>
          <cell r="B6284" t="str">
            <v>YZ-BX1443</v>
          </cell>
        </row>
        <row r="6285">
          <cell r="A6285" t="str">
            <v>YZ-DB1443Gr3XL</v>
          </cell>
          <cell r="B6285" t="str">
            <v>YZ-BX1443</v>
          </cell>
        </row>
        <row r="6286">
          <cell r="A6286" t="str">
            <v>YZ-DB1443GrL</v>
          </cell>
          <cell r="B6286" t="str">
            <v>YZ-BX1443</v>
          </cell>
        </row>
        <row r="6287">
          <cell r="A6287" t="str">
            <v>YZ-DB1443GrM</v>
          </cell>
          <cell r="B6287" t="str">
            <v>YZ-BX1443</v>
          </cell>
        </row>
        <row r="6288">
          <cell r="A6288" t="str">
            <v>YZ-DB1443GrXL</v>
          </cell>
          <cell r="B6288" t="str">
            <v>YZ-BX1443</v>
          </cell>
        </row>
        <row r="6289">
          <cell r="A6289" t="str">
            <v>YZ-FQ008G11L</v>
          </cell>
          <cell r="B6289" t="str">
            <v>YZ-FQ008</v>
          </cell>
        </row>
        <row r="6290">
          <cell r="A6290" t="str">
            <v>YZ-FQ008G12L</v>
          </cell>
          <cell r="B6290" t="str">
            <v>YZ-FQ008</v>
          </cell>
        </row>
        <row r="6291">
          <cell r="A6291" t="str">
            <v>YZ-FQ008G13L</v>
          </cell>
          <cell r="B6291" t="str">
            <v>YZ-FQ008</v>
          </cell>
        </row>
        <row r="6292">
          <cell r="A6292" t="str">
            <v>YZ-FQ008G1L</v>
          </cell>
          <cell r="B6292" t="str">
            <v>YZ-FQ008</v>
          </cell>
        </row>
        <row r="6293">
          <cell r="A6293" t="str">
            <v>YZ-FQ008G1M</v>
          </cell>
          <cell r="B6293" t="str">
            <v>YZ-FQ008</v>
          </cell>
        </row>
        <row r="6294">
          <cell r="A6294" t="str">
            <v>YZ-FQ008K01L</v>
          </cell>
          <cell r="B6294" t="str">
            <v>YZ-FQ008</v>
          </cell>
        </row>
        <row r="6295">
          <cell r="A6295" t="str">
            <v>YZ-FQ008K02L</v>
          </cell>
          <cell r="B6295" t="str">
            <v>YZ-FQ008</v>
          </cell>
        </row>
        <row r="6296">
          <cell r="A6296" t="str">
            <v>YZ-FQ008K03L</v>
          </cell>
          <cell r="B6296" t="str">
            <v>YZ-FQ008</v>
          </cell>
        </row>
        <row r="6297">
          <cell r="A6297" t="str">
            <v>YZ-FQ008K0M</v>
          </cell>
          <cell r="B6297" t="str">
            <v>YZ-FQ008</v>
          </cell>
        </row>
        <row r="6298">
          <cell r="A6298" t="str">
            <v>YZ-FQ008R22L</v>
          </cell>
          <cell r="B6298" t="str">
            <v>YZ-FQ008</v>
          </cell>
        </row>
        <row r="6299">
          <cell r="A6299" t="str">
            <v>YZ-FQ008R23L</v>
          </cell>
          <cell r="B6299" t="str">
            <v>YZ-FQ008</v>
          </cell>
        </row>
        <row r="6300">
          <cell r="A6300" t="str">
            <v>YZ-HE13037EZ1L</v>
          </cell>
          <cell r="B6300" t="str">
            <v>YZ-HE13037</v>
          </cell>
        </row>
        <row r="6301">
          <cell r="A6301" t="str">
            <v>YZ-HE13037EZ1L-MX</v>
          </cell>
          <cell r="B6301" t="str">
            <v>YZ-HE13037</v>
          </cell>
        </row>
        <row r="6302">
          <cell r="A6302" t="str">
            <v>YZ-HE13037EZ2L</v>
          </cell>
          <cell r="B6302" t="str">
            <v>YZ-HE13037</v>
          </cell>
        </row>
        <row r="6303">
          <cell r="A6303" t="str">
            <v>YZ-HE13037EZ3L</v>
          </cell>
          <cell r="B6303" t="str">
            <v>YZ-HE13037</v>
          </cell>
        </row>
        <row r="6304">
          <cell r="A6304" t="str">
            <v>YZ-HE13037EZ4L</v>
          </cell>
          <cell r="B6304" t="str">
            <v>YZ-HE13037</v>
          </cell>
        </row>
        <row r="6305">
          <cell r="A6305" t="str">
            <v>YZ-HE13037EZ5L</v>
          </cell>
          <cell r="B6305" t="str">
            <v>YZ-HE13037</v>
          </cell>
        </row>
        <row r="6306">
          <cell r="A6306" t="str">
            <v>YZ-HE13037EZ6L</v>
          </cell>
          <cell r="B6306" t="str">
            <v>YZ-HE13037</v>
          </cell>
        </row>
        <row r="6307">
          <cell r="A6307" t="str">
            <v>YZ-HE13037EZ6L-GM</v>
          </cell>
          <cell r="B6307" t="str">
            <v>YZ-HE13037</v>
          </cell>
        </row>
        <row r="6308">
          <cell r="A6308" t="str">
            <v>YZ-HE13037EZ7L</v>
          </cell>
          <cell r="B6308" t="str">
            <v>YZ-HE13037</v>
          </cell>
        </row>
        <row r="6309">
          <cell r="A6309" t="str">
            <v>YZ-HE13037EZ8L</v>
          </cell>
          <cell r="B6309" t="str">
            <v>YZ-HE13037</v>
          </cell>
        </row>
        <row r="6310">
          <cell r="A6310" t="str">
            <v>YZ-HE13037EZ8L-GM</v>
          </cell>
          <cell r="B6310" t="str">
            <v>YZ-HE13037</v>
          </cell>
        </row>
        <row r="6311">
          <cell r="A6311" t="str">
            <v>YZ-HE13037EZ9L</v>
          </cell>
          <cell r="B6311" t="str">
            <v>YZ-HE13037</v>
          </cell>
        </row>
        <row r="6312">
          <cell r="A6312" t="str">
            <v>YZ-HE13037Or1L</v>
          </cell>
          <cell r="B6312" t="str">
            <v>YZ-HE13037</v>
          </cell>
        </row>
        <row r="6313">
          <cell r="A6313" t="str">
            <v>YZ-HE13037Or1L-MX</v>
          </cell>
          <cell r="B6313" t="str">
            <v>YZ-HE13037</v>
          </cell>
        </row>
        <row r="6314">
          <cell r="A6314" t="str">
            <v>YZ-HE13037Or2L</v>
          </cell>
          <cell r="B6314" t="str">
            <v>YZ-HE13037</v>
          </cell>
        </row>
        <row r="6315">
          <cell r="A6315" t="str">
            <v>YZ-HE13037Or3L</v>
          </cell>
          <cell r="B6315" t="str">
            <v>YZ-HE13037</v>
          </cell>
        </row>
        <row r="6316">
          <cell r="A6316" t="str">
            <v>YZ-HE13037Or4L</v>
          </cell>
          <cell r="B6316" t="str">
            <v>YZ-HE13037</v>
          </cell>
        </row>
        <row r="6317">
          <cell r="A6317" t="str">
            <v>YZ-HE13037Or5L</v>
          </cell>
          <cell r="B6317" t="str">
            <v>YZ-HE13037</v>
          </cell>
        </row>
        <row r="6318">
          <cell r="A6318" t="str">
            <v>YZ-HE13037Or6L</v>
          </cell>
          <cell r="B6318" t="str">
            <v>YZ-HE13037</v>
          </cell>
        </row>
        <row r="6319">
          <cell r="A6319" t="str">
            <v>YZ-HE13037Or7L</v>
          </cell>
          <cell r="B6319" t="str">
            <v>YZ-HE13037</v>
          </cell>
        </row>
        <row r="6320">
          <cell r="A6320" t="str">
            <v>YZ-HE13037Or7L-MX</v>
          </cell>
          <cell r="B6320" t="str">
            <v>YZ-HE13037</v>
          </cell>
        </row>
        <row r="6321">
          <cell r="A6321" t="str">
            <v>YZ-HE13037Or8L</v>
          </cell>
          <cell r="B6321" t="str">
            <v>YZ-HE13037</v>
          </cell>
        </row>
        <row r="6322">
          <cell r="A6322" t="str">
            <v>YZ-HE13037Or8L-MX</v>
          </cell>
          <cell r="B6322" t="str">
            <v>YZ-HE13037</v>
          </cell>
        </row>
        <row r="6323">
          <cell r="A6323" t="str">
            <v>YZ-HE13037Or9L</v>
          </cell>
          <cell r="B6323" t="str">
            <v>YZ-HE13037</v>
          </cell>
        </row>
        <row r="6324">
          <cell r="A6324" t="str">
            <v>YZ-HE13037Pu1L</v>
          </cell>
          <cell r="B6324" t="str">
            <v>YZ-HE13037</v>
          </cell>
        </row>
        <row r="6325">
          <cell r="A6325" t="str">
            <v>YZ-HE13037Pu1L-MX</v>
          </cell>
          <cell r="B6325" t="str">
            <v>YZ-HE13037</v>
          </cell>
        </row>
        <row r="6326">
          <cell r="A6326" t="str">
            <v>YZ-HE13037Pu2L</v>
          </cell>
          <cell r="B6326" t="str">
            <v>YZ-HE13037</v>
          </cell>
        </row>
        <row r="6327">
          <cell r="A6327" t="str">
            <v>YZ-HE13037Pu3L</v>
          </cell>
          <cell r="B6327" t="str">
            <v>YZ-HE13037</v>
          </cell>
        </row>
        <row r="6328">
          <cell r="A6328" t="str">
            <v>YZ-HE13037Pu4L</v>
          </cell>
          <cell r="B6328" t="str">
            <v>YZ-HE13037</v>
          </cell>
        </row>
        <row r="6329">
          <cell r="A6329" t="str">
            <v>YZ-HE13037Pu4L-MX</v>
          </cell>
          <cell r="B6329" t="str">
            <v>YZ-HE13037</v>
          </cell>
        </row>
        <row r="6330">
          <cell r="A6330" t="str">
            <v>YZ-HE13037Pu5L</v>
          </cell>
          <cell r="B6330" t="str">
            <v>YZ-HE13037</v>
          </cell>
        </row>
        <row r="6331">
          <cell r="A6331" t="str">
            <v>YZ-HE13037Pu6L</v>
          </cell>
          <cell r="B6331" t="str">
            <v>YZ-HE13037</v>
          </cell>
        </row>
        <row r="6332">
          <cell r="A6332" t="str">
            <v>YZ-HE13037Pu6L-MX</v>
          </cell>
          <cell r="B6332" t="str">
            <v>YZ-HE13037</v>
          </cell>
        </row>
        <row r="6333">
          <cell r="A6333" t="str">
            <v>YZ-HE13037Pu7L</v>
          </cell>
          <cell r="B6333" t="str">
            <v>YZ-HE13037</v>
          </cell>
        </row>
        <row r="6334">
          <cell r="A6334" t="str">
            <v>YZ-HE13037Pu8L</v>
          </cell>
          <cell r="B6334" t="str">
            <v>YZ-HE13037</v>
          </cell>
        </row>
        <row r="6335">
          <cell r="A6335" t="str">
            <v>YZ-HE13037Pu9L</v>
          </cell>
          <cell r="B6335" t="str">
            <v>YZ-HE13037</v>
          </cell>
        </row>
        <row r="6336">
          <cell r="A6336" t="str">
            <v>YZ-HE13037Wi1L</v>
          </cell>
          <cell r="B6336" t="str">
            <v>YZ-HE13037</v>
          </cell>
        </row>
        <row r="6337">
          <cell r="A6337" t="str">
            <v>YZ-HE13037Wi1L-MX</v>
          </cell>
          <cell r="B6337" t="str">
            <v>YZ-HE13037</v>
          </cell>
        </row>
        <row r="6338">
          <cell r="A6338" t="str">
            <v>YZ-HE13037Wi2L</v>
          </cell>
          <cell r="B6338" t="str">
            <v>YZ-HE13037</v>
          </cell>
        </row>
        <row r="6339">
          <cell r="A6339" t="str">
            <v>YZ-HE13037Wi2L-MX</v>
          </cell>
          <cell r="B6339" t="str">
            <v>YZ-HE13037</v>
          </cell>
        </row>
        <row r="6340">
          <cell r="A6340" t="str">
            <v>YZ-HE13037Wi3L</v>
          </cell>
          <cell r="B6340" t="str">
            <v>YZ-HE13037</v>
          </cell>
        </row>
        <row r="6341">
          <cell r="A6341" t="str">
            <v>YZ-HE13037Wi4L</v>
          </cell>
          <cell r="B6341" t="str">
            <v>YZ-HE13037</v>
          </cell>
        </row>
        <row r="6342">
          <cell r="A6342" t="str">
            <v>YZ-HE13037Wi5L</v>
          </cell>
          <cell r="B6342" t="str">
            <v>YZ-HE13037</v>
          </cell>
        </row>
        <row r="6343">
          <cell r="A6343" t="str">
            <v>YZ-HE13037Wi5L-MX</v>
          </cell>
          <cell r="B6343" t="str">
            <v>YZ-HE13037</v>
          </cell>
        </row>
        <row r="6344">
          <cell r="A6344" t="str">
            <v>YZ-HE13037Wi6L</v>
          </cell>
          <cell r="B6344" t="str">
            <v>YZ-HE13037</v>
          </cell>
        </row>
        <row r="6345">
          <cell r="A6345" t="str">
            <v>YZ-HE13037Wi7L</v>
          </cell>
          <cell r="B6345" t="str">
            <v>YZ-HE13037</v>
          </cell>
        </row>
        <row r="6346">
          <cell r="A6346" t="str">
            <v>YZ-HE13037Wi7L-MX</v>
          </cell>
          <cell r="B6346" t="str">
            <v>YZ-HE13037</v>
          </cell>
        </row>
        <row r="6347">
          <cell r="A6347" t="str">
            <v>YZ-HE13037Wi8L</v>
          </cell>
          <cell r="B6347" t="str">
            <v>YZ-HE13037</v>
          </cell>
        </row>
        <row r="6348">
          <cell r="A6348" t="str">
            <v>YZ-HE13037Wi8L-MX</v>
          </cell>
          <cell r="B6348" t="str">
            <v>YZ-HE13037</v>
          </cell>
        </row>
        <row r="6349">
          <cell r="A6349" t="str">
            <v>YZ-HE13037Wi9L</v>
          </cell>
          <cell r="B6349" t="str">
            <v>YZ-HE13037</v>
          </cell>
        </row>
        <row r="6350">
          <cell r="A6350" t="str">
            <v>YZ-HE9007</v>
          </cell>
          <cell r="B6350" t="str">
            <v>YZ-HE9007</v>
          </cell>
        </row>
        <row r="6351">
          <cell r="A6351" t="str">
            <v>YZ-HE9007Sa1L</v>
          </cell>
          <cell r="B6351" t="str">
            <v>YZ-HE9007</v>
          </cell>
        </row>
        <row r="6352">
          <cell r="A6352" t="str">
            <v>YZ-HE9007Sa2L</v>
          </cell>
          <cell r="B6352" t="str">
            <v>YZ-HE9007</v>
          </cell>
        </row>
        <row r="6353">
          <cell r="A6353" t="str">
            <v>YZ-HE9007Sa3L</v>
          </cell>
          <cell r="B6353" t="str">
            <v>YZ-HE9007</v>
          </cell>
        </row>
        <row r="6354">
          <cell r="A6354" t="str">
            <v>YZ-HE9007Sa4L</v>
          </cell>
          <cell r="B6354" t="str">
            <v>YZ-HE9007</v>
          </cell>
        </row>
        <row r="6355">
          <cell r="A6355" t="str">
            <v>YZ-HE9007Sa5L</v>
          </cell>
          <cell r="B6355" t="str">
            <v>YZ-HE9007</v>
          </cell>
        </row>
        <row r="6356">
          <cell r="A6356" t="str">
            <v>YZ-HE9007Sa5L-MX</v>
          </cell>
          <cell r="B6356" t="str">
            <v>YZ-HE9007</v>
          </cell>
        </row>
        <row r="6357">
          <cell r="A6357" t="str">
            <v>YZ-HE9007Sa6L</v>
          </cell>
          <cell r="B6357" t="str">
            <v>YZ-HE9007</v>
          </cell>
        </row>
        <row r="6358">
          <cell r="A6358" t="str">
            <v>YZ-HE9007Sa7L</v>
          </cell>
          <cell r="B6358" t="str">
            <v>YZ-HE9007</v>
          </cell>
        </row>
        <row r="6359">
          <cell r="A6359" t="str">
            <v>YZ-HE9007Sa8L</v>
          </cell>
          <cell r="B6359" t="str">
            <v>YZ-HE9007</v>
          </cell>
        </row>
        <row r="6360">
          <cell r="A6360" t="str">
            <v>YZ-HE9007Sa9L</v>
          </cell>
          <cell r="B6360" t="str">
            <v>YZ-HE9007</v>
          </cell>
        </row>
        <row r="6361">
          <cell r="A6361" t="str">
            <v>YZ-HE9007Se1L</v>
          </cell>
          <cell r="B6361" t="str">
            <v>YZ-HE9007</v>
          </cell>
        </row>
        <row r="6362">
          <cell r="A6362" t="str">
            <v>YZ-HE9007Se2L</v>
          </cell>
          <cell r="B6362" t="str">
            <v>YZ-HE9007</v>
          </cell>
        </row>
        <row r="6363">
          <cell r="A6363" t="str">
            <v>YZ-HE9007Se3L</v>
          </cell>
          <cell r="B6363" t="str">
            <v>YZ-HE9007</v>
          </cell>
        </row>
        <row r="6364">
          <cell r="A6364" t="str">
            <v>YZ-HE9007Se4L</v>
          </cell>
          <cell r="B6364" t="str">
            <v>YZ-HE9007</v>
          </cell>
        </row>
        <row r="6365">
          <cell r="A6365" t="str">
            <v>YZ-HE9007Se4L-MX</v>
          </cell>
          <cell r="B6365" t="str">
            <v>YZ-HE9007</v>
          </cell>
        </row>
        <row r="6366">
          <cell r="A6366" t="str">
            <v>YZ-HE9007Se5L</v>
          </cell>
          <cell r="B6366" t="str">
            <v>YZ-HE9007</v>
          </cell>
        </row>
        <row r="6367">
          <cell r="A6367" t="str">
            <v>YZ-HE9007Se6L</v>
          </cell>
          <cell r="B6367" t="str">
            <v>YZ-HE9007</v>
          </cell>
        </row>
        <row r="6368">
          <cell r="A6368" t="str">
            <v>YZ-HE9007Se7L</v>
          </cell>
          <cell r="B6368" t="str">
            <v>YZ-HE9007</v>
          </cell>
        </row>
        <row r="6369">
          <cell r="A6369" t="str">
            <v>YZ-HE9007Se8L</v>
          </cell>
          <cell r="B6369" t="str">
            <v>YZ-HE9007</v>
          </cell>
        </row>
        <row r="6370">
          <cell r="A6370" t="str">
            <v>YZ-HE9007Se9L</v>
          </cell>
          <cell r="B6370" t="str">
            <v>YZ-HE9007</v>
          </cell>
        </row>
        <row r="6371">
          <cell r="A6371" t="str">
            <v>YZ-HE9008Sa1L</v>
          </cell>
          <cell r="B6371" t="str">
            <v>YZ-HE9008</v>
          </cell>
        </row>
        <row r="6372">
          <cell r="A6372" t="str">
            <v>YZ-HE9008Sa2L</v>
          </cell>
          <cell r="B6372" t="str">
            <v>YZ-HE9008</v>
          </cell>
        </row>
        <row r="6373">
          <cell r="A6373" t="str">
            <v>YZ-HE9008Sa3L</v>
          </cell>
          <cell r="B6373" t="str">
            <v>YZ-HE9008</v>
          </cell>
        </row>
        <row r="6374">
          <cell r="A6374" t="str">
            <v>YZ-HE9008Sa4L</v>
          </cell>
          <cell r="B6374" t="str">
            <v>YZ-HE9008</v>
          </cell>
        </row>
        <row r="6375">
          <cell r="A6375" t="str">
            <v>YZ-HE9008Sa4L-GM</v>
          </cell>
          <cell r="B6375" t="str">
            <v>YZ-HE9008</v>
          </cell>
        </row>
        <row r="6376">
          <cell r="A6376" t="str">
            <v>YZ-HE9008Sa5L</v>
          </cell>
          <cell r="B6376" t="str">
            <v>YZ-HE9008</v>
          </cell>
        </row>
        <row r="6377">
          <cell r="A6377" t="str">
            <v>YZ-HE9008Sa6L</v>
          </cell>
          <cell r="B6377" t="str">
            <v>YZ-HE9008</v>
          </cell>
        </row>
        <row r="6378">
          <cell r="A6378" t="str">
            <v>YZ-HE9008Sa7L</v>
          </cell>
          <cell r="B6378" t="str">
            <v>YZ-HE9008</v>
          </cell>
        </row>
        <row r="6379">
          <cell r="A6379" t="str">
            <v>YZ-HE9008Sa8L</v>
          </cell>
          <cell r="B6379" t="str">
            <v>YZ-HE9008</v>
          </cell>
        </row>
        <row r="6380">
          <cell r="A6380" t="str">
            <v>YZ-HE9008Sa9L</v>
          </cell>
          <cell r="B6380" t="str">
            <v>YZ-HE9008</v>
          </cell>
        </row>
        <row r="6381">
          <cell r="A6381" t="str">
            <v>YZ-HE9008Se1L</v>
          </cell>
          <cell r="B6381" t="str">
            <v>YZ-HE9008</v>
          </cell>
        </row>
        <row r="6382">
          <cell r="A6382" t="str">
            <v>YZ-HE9008Se2L</v>
          </cell>
          <cell r="B6382" t="str">
            <v>YZ-HE9008</v>
          </cell>
        </row>
        <row r="6383">
          <cell r="A6383" t="str">
            <v>YZ-HE9008Se3L</v>
          </cell>
          <cell r="B6383" t="str">
            <v>YZ-HE9008</v>
          </cell>
        </row>
        <row r="6384">
          <cell r="A6384" t="str">
            <v>YZ-HE9008Se4L</v>
          </cell>
          <cell r="B6384" t="str">
            <v>YZ-HE9008</v>
          </cell>
        </row>
        <row r="6385">
          <cell r="A6385" t="str">
            <v>YZ-HE9008Se5L</v>
          </cell>
          <cell r="B6385" t="str">
            <v>YZ-HE9008</v>
          </cell>
        </row>
        <row r="6386">
          <cell r="A6386" t="str">
            <v>YZ-HE9008Se5L-MX</v>
          </cell>
          <cell r="B6386" t="str">
            <v>YZ-HE9008</v>
          </cell>
        </row>
        <row r="6387">
          <cell r="A6387" t="str">
            <v>YZ-HE9008Se6L</v>
          </cell>
          <cell r="B6387" t="str">
            <v>YZ-HE9008</v>
          </cell>
        </row>
        <row r="6388">
          <cell r="A6388" t="str">
            <v>YZ-HE9008Se7L</v>
          </cell>
          <cell r="B6388" t="str">
            <v>YZ-HE9008</v>
          </cell>
        </row>
        <row r="6389">
          <cell r="A6389" t="str">
            <v>YZ-HE9008Se8L</v>
          </cell>
          <cell r="B6389" t="str">
            <v>YZ-HE9008</v>
          </cell>
        </row>
        <row r="6390">
          <cell r="A6390" t="str">
            <v>YZ-HE9008Se9L</v>
          </cell>
          <cell r="B6390" t="str">
            <v>YZ-HM0007</v>
          </cell>
        </row>
        <row r="6391">
          <cell r="A6391" t="str">
            <v>YZ-HM0007</v>
          </cell>
          <cell r="B6391" t="str">
            <v>YZ-HM0007</v>
          </cell>
        </row>
        <row r="6392">
          <cell r="A6392" t="str">
            <v>YZ-HM0007-B0-2XL</v>
          </cell>
          <cell r="B6392" t="str">
            <v>YZ-HM0007</v>
          </cell>
        </row>
        <row r="6393">
          <cell r="A6393" t="str">
            <v>YZ-HM0007-B0-3XL</v>
          </cell>
          <cell r="B6393" t="str">
            <v>YZ-HM0007</v>
          </cell>
        </row>
        <row r="6394">
          <cell r="A6394" t="str">
            <v>YZ-HM0007-B0-L</v>
          </cell>
          <cell r="B6394" t="str">
            <v>YZ-HM0007</v>
          </cell>
        </row>
        <row r="6395">
          <cell r="A6395" t="str">
            <v>YZ-HM0007-B0-XL</v>
          </cell>
          <cell r="B6395" t="str">
            <v>YZ-HM0007</v>
          </cell>
        </row>
        <row r="6396">
          <cell r="A6396" t="str">
            <v>YZ-HM0007-K0-2XL</v>
          </cell>
          <cell r="B6396" t="str">
            <v>YZ-HM0007</v>
          </cell>
        </row>
        <row r="6397">
          <cell r="A6397" t="str">
            <v>YZ-HM0007-K0-3XL</v>
          </cell>
          <cell r="B6397" t="str">
            <v>YZ-HM0007</v>
          </cell>
        </row>
        <row r="6398">
          <cell r="A6398" t="str">
            <v>YZ-HM0007-K0-L</v>
          </cell>
          <cell r="B6398" t="str">
            <v>YZ-HM0007</v>
          </cell>
        </row>
        <row r="6399">
          <cell r="A6399" t="str">
            <v>YZ-HM0007-K0-XL</v>
          </cell>
          <cell r="B6399" t="str">
            <v>YZ-HM0007</v>
          </cell>
        </row>
        <row r="6400">
          <cell r="A6400" t="str">
            <v>YZ-HM0007-R0-2XL</v>
          </cell>
          <cell r="B6400" t="str">
            <v>YZ-HM0007</v>
          </cell>
        </row>
        <row r="6401">
          <cell r="A6401" t="str">
            <v>YZ-HM0007-R0-3XL</v>
          </cell>
          <cell r="B6401" t="str">
            <v>YZ-HM0007</v>
          </cell>
        </row>
        <row r="6402">
          <cell r="A6402" t="str">
            <v>YZ-HM0007-R0-L</v>
          </cell>
          <cell r="B6402" t="str">
            <v>YZ-HM0007</v>
          </cell>
        </row>
        <row r="6403">
          <cell r="A6403" t="str">
            <v>YZ-HM0007-R0-XL</v>
          </cell>
          <cell r="B6403" t="str">
            <v>YZ-HM0007</v>
          </cell>
        </row>
        <row r="6404">
          <cell r="A6404" t="str">
            <v>YZ-HM0034-TW-L</v>
          </cell>
          <cell r="B6404" t="str">
            <v>YZ-HM0034</v>
          </cell>
        </row>
        <row r="6405">
          <cell r="A6405" t="str">
            <v>YZ-HM0034-TW-M</v>
          </cell>
          <cell r="B6405" t="str">
            <v>YZ-HM0034</v>
          </cell>
        </row>
        <row r="6406">
          <cell r="A6406" t="str">
            <v>YZ-HM0034-TW-S</v>
          </cell>
          <cell r="B6406" t="str">
            <v>YZ-HM0034</v>
          </cell>
        </row>
        <row r="6407">
          <cell r="A6407" t="str">
            <v>YZ-HM0034-TW-XL</v>
          </cell>
          <cell r="B6407" t="str">
            <v>YZ-HM0034</v>
          </cell>
        </row>
        <row r="6408">
          <cell r="A6408" t="str">
            <v>YZ-HM0047-P0-S</v>
          </cell>
          <cell r="B6408" t="str">
            <v>YZ-HM0047</v>
          </cell>
        </row>
        <row r="6409">
          <cell r="A6409" t="str">
            <v>YZ-HM0047-P0-XL</v>
          </cell>
          <cell r="B6409" t="str">
            <v>YZ-HM0047</v>
          </cell>
        </row>
        <row r="6410">
          <cell r="A6410" t="str">
            <v>YZ-HM0052-B0-L</v>
          </cell>
          <cell r="B6410" t="str">
            <v>YZ-HM0052</v>
          </cell>
        </row>
        <row r="6411">
          <cell r="A6411" t="str">
            <v>YZ-HM0052-B0-M</v>
          </cell>
          <cell r="B6411" t="str">
            <v>YZ-HM0052</v>
          </cell>
        </row>
        <row r="6412">
          <cell r="A6412" t="str">
            <v>YZ-HM0052-B0-S</v>
          </cell>
          <cell r="B6412" t="str">
            <v>YZ-HM0052</v>
          </cell>
        </row>
        <row r="6413">
          <cell r="A6413" t="str">
            <v>YZ-HM0052-B0-XL</v>
          </cell>
          <cell r="B6413" t="str">
            <v>YZ-HM0052</v>
          </cell>
        </row>
        <row r="6414">
          <cell r="A6414" t="str">
            <v>YZ-HM007-B0-2XL</v>
          </cell>
          <cell r="B6414" t="str">
            <v>YZ-HM0007</v>
          </cell>
        </row>
        <row r="6415">
          <cell r="A6415" t="str">
            <v>YZ-HM015-K0-4</v>
          </cell>
          <cell r="B6415" t="str">
            <v>YZ-HM015</v>
          </cell>
        </row>
        <row r="6416">
          <cell r="A6416" t="str">
            <v>YZ-HM0182-W0-L</v>
          </cell>
          <cell r="B6416" t="str">
            <v>YZ-HM0182</v>
          </cell>
        </row>
        <row r="6417">
          <cell r="A6417" t="str">
            <v>YZ-HM0182-W0-M</v>
          </cell>
          <cell r="B6417" t="str">
            <v>YZ-HM0182</v>
          </cell>
        </row>
        <row r="6418">
          <cell r="A6418" t="str">
            <v>YZ-HM0182-W0-S</v>
          </cell>
          <cell r="B6418" t="str">
            <v>YZ-HM0182</v>
          </cell>
        </row>
        <row r="6419">
          <cell r="A6419" t="str">
            <v>YZ-HM0182-W0-XL</v>
          </cell>
          <cell r="B6419" t="str">
            <v>YZ-HM0182</v>
          </cell>
        </row>
        <row r="6420">
          <cell r="A6420" t="str">
            <v>YZ-HM0182-W0-XXL</v>
          </cell>
          <cell r="B6420" t="str">
            <v>YZ-HM0182</v>
          </cell>
        </row>
        <row r="6421">
          <cell r="A6421" t="str">
            <v>YZ-HM0669-W0-L</v>
          </cell>
          <cell r="B6421" t="str">
            <v>YZ-HM0669</v>
          </cell>
        </row>
        <row r="6422">
          <cell r="A6422" t="str">
            <v>YZ-HM0669-W0-M</v>
          </cell>
          <cell r="B6422" t="str">
            <v>YZ-HM0669</v>
          </cell>
        </row>
        <row r="6423">
          <cell r="A6423" t="str">
            <v>YZ-HM0669-W0-S</v>
          </cell>
          <cell r="B6423" t="str">
            <v>YZ-HM0669</v>
          </cell>
        </row>
        <row r="6424">
          <cell r="A6424" t="str">
            <v>YZ-HM0669-W0-XL</v>
          </cell>
          <cell r="B6424" t="str">
            <v>YZ-HM0669</v>
          </cell>
        </row>
        <row r="6425">
          <cell r="A6425" t="str">
            <v>YZ-HM111-B0-L</v>
          </cell>
          <cell r="B6425" t="str">
            <v>YZ-HM111</v>
          </cell>
        </row>
        <row r="6426">
          <cell r="A6426" t="str">
            <v>YZ-HM111-B0-M</v>
          </cell>
          <cell r="B6426" t="str">
            <v>YZ-HM111</v>
          </cell>
        </row>
        <row r="6427">
          <cell r="A6427" t="str">
            <v>YZ-HM111-B0-S</v>
          </cell>
          <cell r="B6427" t="str">
            <v>YZ-HM111</v>
          </cell>
        </row>
        <row r="6428">
          <cell r="A6428" t="str">
            <v>YZ-HM111-B0-XL</v>
          </cell>
          <cell r="B6428" t="str">
            <v>YZ-HM111</v>
          </cell>
        </row>
        <row r="6429">
          <cell r="A6429" t="str">
            <v>YZ-HM111-K0-L</v>
          </cell>
          <cell r="B6429" t="str">
            <v>YZ-HM111</v>
          </cell>
        </row>
        <row r="6430">
          <cell r="A6430" t="str">
            <v>YZ-HM111-K0-L-GM</v>
          </cell>
          <cell r="B6430" t="str">
            <v>YZ-HM111</v>
          </cell>
        </row>
        <row r="6431">
          <cell r="A6431" t="str">
            <v>YZ-HM111-K0-M</v>
          </cell>
          <cell r="B6431" t="str">
            <v>YZ-HM111</v>
          </cell>
        </row>
        <row r="6432">
          <cell r="A6432" t="str">
            <v>YZ-HM111-K0-M-GM</v>
          </cell>
          <cell r="B6432" t="str">
            <v>YZ-HM111</v>
          </cell>
        </row>
        <row r="6433">
          <cell r="A6433" t="str">
            <v>YZ-HM111-K0-S</v>
          </cell>
          <cell r="B6433" t="str">
            <v>YZ-HM111</v>
          </cell>
        </row>
        <row r="6434">
          <cell r="A6434" t="str">
            <v>YZ-HM111-K0-S-GM</v>
          </cell>
          <cell r="B6434" t="str">
            <v>YZ-HM111</v>
          </cell>
        </row>
        <row r="6435">
          <cell r="A6435" t="str">
            <v>YZ-HM111-K0-XL</v>
          </cell>
          <cell r="B6435" t="str">
            <v>YZ-HM111</v>
          </cell>
        </row>
        <row r="6436">
          <cell r="A6436" t="str">
            <v>YZ-HM111-K0-XL-GM</v>
          </cell>
          <cell r="B6436" t="str">
            <v>YZ-HM111</v>
          </cell>
        </row>
        <row r="6437">
          <cell r="A6437" t="str">
            <v>YZ-HM111-YH-L</v>
          </cell>
          <cell r="B6437" t="str">
            <v>YZ-HM111</v>
          </cell>
        </row>
        <row r="6438">
          <cell r="A6438" t="str">
            <v>YZ-HM111-YH-M</v>
          </cell>
          <cell r="B6438" t="str">
            <v>YZ-HM111</v>
          </cell>
        </row>
        <row r="6439">
          <cell r="A6439" t="str">
            <v>YZ-HM111-YH-S</v>
          </cell>
          <cell r="B6439" t="str">
            <v>YZ-HM111</v>
          </cell>
        </row>
        <row r="6440">
          <cell r="A6440" t="str">
            <v>YZ-HM111-YH-XL</v>
          </cell>
          <cell r="B6440" t="str">
            <v>YZ-HM111</v>
          </cell>
        </row>
        <row r="6441">
          <cell r="A6441" t="str">
            <v>YZ-HM1288-B0-2XL</v>
          </cell>
          <cell r="B6441" t="str">
            <v>YZ-HM1288</v>
          </cell>
        </row>
        <row r="6442">
          <cell r="A6442" t="str">
            <v>YZ-HM1288-B0-3XL</v>
          </cell>
          <cell r="B6442" t="str">
            <v>YZ-HM1288</v>
          </cell>
        </row>
        <row r="6443">
          <cell r="A6443" t="str">
            <v>YZ-HM1288-B0-4XL</v>
          </cell>
          <cell r="B6443" t="str">
            <v>YZ-HM1288</v>
          </cell>
        </row>
        <row r="6444">
          <cell r="A6444" t="str">
            <v>YZ-HM1288-B0-5XL</v>
          </cell>
          <cell r="B6444" t="str">
            <v>YZ-HM1288</v>
          </cell>
        </row>
        <row r="6445">
          <cell r="A6445" t="str">
            <v>YZ-HM1288-B0-L</v>
          </cell>
          <cell r="B6445" t="str">
            <v>YZ-HM1288</v>
          </cell>
        </row>
        <row r="6446">
          <cell r="A6446" t="str">
            <v>YZ-HM1288-B0-M</v>
          </cell>
          <cell r="B6446" t="str">
            <v>YZ-HM1288</v>
          </cell>
        </row>
        <row r="6447">
          <cell r="A6447" t="str">
            <v>YZ-HM1288-B0-S</v>
          </cell>
          <cell r="B6447" t="str">
            <v>YZ-HM1288</v>
          </cell>
        </row>
        <row r="6448">
          <cell r="A6448" t="str">
            <v>YZ-HM1288-B0-XL</v>
          </cell>
          <cell r="B6448" t="str">
            <v>YZ-HM1288</v>
          </cell>
        </row>
        <row r="6449">
          <cell r="A6449" t="str">
            <v>YZ-HM1423-B0-2XL</v>
          </cell>
          <cell r="B6449" t="str">
            <v>YZ-HM1423</v>
          </cell>
        </row>
        <row r="6450">
          <cell r="A6450" t="str">
            <v>YZ-HM1423-Y0-2XL</v>
          </cell>
          <cell r="B6450" t="str">
            <v>YZ-HM1423</v>
          </cell>
        </row>
        <row r="6451">
          <cell r="A6451" t="str">
            <v>YZ-HM1478-K0-L</v>
          </cell>
          <cell r="B6451" t="str">
            <v>YZ-HM1478</v>
          </cell>
        </row>
        <row r="6452">
          <cell r="A6452" t="str">
            <v>YZ-HM1478-K0-M</v>
          </cell>
          <cell r="B6452" t="str">
            <v>YZ-HM1478</v>
          </cell>
        </row>
        <row r="6453">
          <cell r="A6453" t="str">
            <v>YZ-HM1478-K0-XL</v>
          </cell>
          <cell r="B6453" t="str">
            <v>YZ-HM1478</v>
          </cell>
        </row>
        <row r="6454">
          <cell r="A6454" t="str">
            <v>YZ-HM1478-Wi-L</v>
          </cell>
          <cell r="B6454" t="str">
            <v>YZ-HM1478</v>
          </cell>
        </row>
        <row r="6455">
          <cell r="A6455" t="str">
            <v>YZ-HM1478-Wi-M</v>
          </cell>
          <cell r="B6455" t="str">
            <v>YZ-HM1478</v>
          </cell>
        </row>
        <row r="6456">
          <cell r="A6456" t="str">
            <v>YZ-HM1534</v>
          </cell>
          <cell r="B6456" t="str">
            <v>YZ-HM1534</v>
          </cell>
        </row>
        <row r="6457">
          <cell r="A6457" t="str">
            <v>YZ-HM1534-G0-L</v>
          </cell>
          <cell r="B6457" t="str">
            <v>YZ-HM1534</v>
          </cell>
        </row>
        <row r="6458">
          <cell r="A6458" t="str">
            <v>YZ-HM1534-G0-M</v>
          </cell>
          <cell r="B6458" t="str">
            <v>YZ-HM1534</v>
          </cell>
        </row>
        <row r="6459">
          <cell r="A6459" t="str">
            <v>YZ-HM1534-YH-L</v>
          </cell>
          <cell r="B6459" t="str">
            <v>YZ-HM1534</v>
          </cell>
        </row>
        <row r="6460">
          <cell r="A6460" t="str">
            <v>YZ-HM1534-YH-M</v>
          </cell>
          <cell r="B6460" t="str">
            <v>YZ-HM1534</v>
          </cell>
        </row>
        <row r="6461">
          <cell r="A6461" t="str">
            <v>YZ-HM1584</v>
          </cell>
          <cell r="B6461" t="str">
            <v>YZ-HM1584</v>
          </cell>
        </row>
        <row r="6462">
          <cell r="A6462" t="str">
            <v>YZ-HM1584-K0-1XL</v>
          </cell>
          <cell r="B6462" t="str">
            <v>YZ-HM1584</v>
          </cell>
        </row>
        <row r="6463">
          <cell r="A6463" t="str">
            <v>YZ-HM1584-K0-2XL</v>
          </cell>
          <cell r="B6463" t="str">
            <v>YZ-HM1584</v>
          </cell>
        </row>
        <row r="6464">
          <cell r="A6464" t="str">
            <v>YZ-HM1584-K0-3XL</v>
          </cell>
          <cell r="B6464" t="str">
            <v>YZ-HM1584</v>
          </cell>
        </row>
        <row r="6465">
          <cell r="A6465" t="str">
            <v>YZ-HM1584-K0-3XL-GM</v>
          </cell>
          <cell r="B6465" t="str">
            <v>YZ-HM1584</v>
          </cell>
        </row>
        <row r="6466">
          <cell r="A6466" t="str">
            <v>YZ-HM1584-K0-L</v>
          </cell>
          <cell r="B6466" t="str">
            <v>YZ-HM1584</v>
          </cell>
        </row>
        <row r="6467">
          <cell r="A6467" t="str">
            <v>YZ-HM1584-K0-M</v>
          </cell>
          <cell r="B6467" t="str">
            <v>YZ-HM1584</v>
          </cell>
        </row>
        <row r="6468">
          <cell r="A6468" t="str">
            <v>YZ-HM1584-K0-S</v>
          </cell>
          <cell r="B6468" t="str">
            <v>YZ-HM1584</v>
          </cell>
        </row>
        <row r="6469">
          <cell r="A6469" t="str">
            <v>YZ-HM1625-BD-2XL</v>
          </cell>
          <cell r="B6469" t="str">
            <v>YZ-HM1625</v>
          </cell>
        </row>
        <row r="6470">
          <cell r="A6470" t="str">
            <v>YZ-HM1625-BD-3XL</v>
          </cell>
          <cell r="B6470" t="str">
            <v>YZ-HM1625</v>
          </cell>
        </row>
        <row r="6471">
          <cell r="A6471" t="str">
            <v>YZ-HM1625-BD-L</v>
          </cell>
          <cell r="B6471" t="str">
            <v>YZ-HM1625</v>
          </cell>
        </row>
        <row r="6472">
          <cell r="A6472" t="str">
            <v>YZ-HM1625-BD-M</v>
          </cell>
          <cell r="B6472" t="str">
            <v>YZ-HM1625</v>
          </cell>
        </row>
        <row r="6473">
          <cell r="A6473" t="str">
            <v>YZ-HM1625-BD-S</v>
          </cell>
          <cell r="B6473" t="str">
            <v>YZ-HM1625</v>
          </cell>
        </row>
        <row r="6474">
          <cell r="A6474" t="str">
            <v>YZ-HM1625-BD-XL</v>
          </cell>
          <cell r="B6474" t="str">
            <v>YZ-HM1625</v>
          </cell>
        </row>
        <row r="6475">
          <cell r="A6475" t="str">
            <v>YZ-HM1625-G0-2XL</v>
          </cell>
          <cell r="B6475" t="str">
            <v>YZ-HM1625</v>
          </cell>
        </row>
        <row r="6476">
          <cell r="A6476" t="str">
            <v>YZ-HM1625-G0-3XL</v>
          </cell>
          <cell r="B6476" t="str">
            <v>YZ-HM1625</v>
          </cell>
        </row>
        <row r="6477">
          <cell r="A6477" t="str">
            <v>YZ-HM1625-G0-L</v>
          </cell>
          <cell r="B6477" t="str">
            <v>YZ-HM1625</v>
          </cell>
        </row>
        <row r="6478">
          <cell r="A6478" t="str">
            <v>YZ-HM1625-G0-M</v>
          </cell>
          <cell r="B6478" t="str">
            <v>YZ-HM1625</v>
          </cell>
        </row>
        <row r="6479">
          <cell r="A6479" t="str">
            <v>YZ-HM1625-G0-S</v>
          </cell>
          <cell r="B6479" t="str">
            <v>YZ-HM1625</v>
          </cell>
        </row>
        <row r="6480">
          <cell r="A6480" t="str">
            <v>YZ-HM1625-G0-XL</v>
          </cell>
          <cell r="B6480" t="str">
            <v>YZ-HM1625</v>
          </cell>
        </row>
        <row r="6481">
          <cell r="A6481" t="str">
            <v>YZ-HM1625-GR-2XL</v>
          </cell>
          <cell r="B6481" t="str">
            <v>YZ-HM1625</v>
          </cell>
        </row>
        <row r="6482">
          <cell r="A6482" t="str">
            <v>YZ-HM1625-GR-3XL</v>
          </cell>
          <cell r="B6482" t="str">
            <v>YZ-HM1625</v>
          </cell>
        </row>
        <row r="6483">
          <cell r="A6483" t="str">
            <v>YZ-HM1625-GR-L</v>
          </cell>
          <cell r="B6483" t="str">
            <v>YZ-HM1625</v>
          </cell>
        </row>
        <row r="6484">
          <cell r="A6484" t="str">
            <v>YZ-HM1625-GR-S</v>
          </cell>
          <cell r="B6484" t="str">
            <v>YZ-HM1625</v>
          </cell>
        </row>
        <row r="6485">
          <cell r="A6485" t="str">
            <v>YZ-HM1625-GR-XL</v>
          </cell>
          <cell r="B6485" t="str">
            <v>YZ-HM1625</v>
          </cell>
        </row>
        <row r="6486">
          <cell r="A6486" t="str">
            <v>YZ-HM1625-R0-2XL</v>
          </cell>
          <cell r="B6486" t="str">
            <v>YZ-HM1625</v>
          </cell>
        </row>
        <row r="6487">
          <cell r="A6487" t="str">
            <v>YZ-HM1625-R0-3XL</v>
          </cell>
          <cell r="B6487" t="str">
            <v>YZ-HM1625</v>
          </cell>
        </row>
        <row r="6488">
          <cell r="A6488" t="str">
            <v>YZ-HM1625-R0-L</v>
          </cell>
          <cell r="B6488" t="str">
            <v>YZ-HM1625</v>
          </cell>
        </row>
        <row r="6489">
          <cell r="A6489" t="str">
            <v>YZ-HM1625-R0-S</v>
          </cell>
          <cell r="B6489" t="str">
            <v>YZ-HM1625</v>
          </cell>
        </row>
        <row r="6490">
          <cell r="A6490" t="str">
            <v>YZ-HM1625-R0-XL</v>
          </cell>
          <cell r="B6490" t="str">
            <v>YZ-HM1625</v>
          </cell>
        </row>
        <row r="6491">
          <cell r="A6491" t="str">
            <v>YZ-HM1625-YT-2XL</v>
          </cell>
          <cell r="B6491" t="str">
            <v>YZ-HM1625</v>
          </cell>
        </row>
        <row r="6492">
          <cell r="A6492" t="str">
            <v>YZ-HM1625-YT-3XL</v>
          </cell>
          <cell r="B6492" t="str">
            <v>YZ-HM1625</v>
          </cell>
        </row>
        <row r="6493">
          <cell r="A6493" t="str">
            <v>YZ-HM1625-YT-M</v>
          </cell>
          <cell r="B6493" t="str">
            <v>YZ-HM1625</v>
          </cell>
        </row>
        <row r="6494">
          <cell r="A6494" t="str">
            <v>YZ-HM1625-YT-S</v>
          </cell>
          <cell r="B6494" t="str">
            <v>YZ-HM1625</v>
          </cell>
        </row>
        <row r="6495">
          <cell r="A6495" t="str">
            <v>YZ-HM1625-YT-XL</v>
          </cell>
          <cell r="B6495" t="str">
            <v>YZ-HM1625</v>
          </cell>
        </row>
        <row r="6496">
          <cell r="A6496" t="str">
            <v>YZ-HM1625-ZL-2XL</v>
          </cell>
          <cell r="B6496" t="str">
            <v>YZ-HM1625</v>
          </cell>
        </row>
        <row r="6497">
          <cell r="A6497" t="str">
            <v>YZ-HM1625-ZL-3XL</v>
          </cell>
          <cell r="B6497" t="str">
            <v>YZ-HM1625</v>
          </cell>
        </row>
        <row r="6498">
          <cell r="A6498" t="str">
            <v>YZ-HM1625-ZL-M</v>
          </cell>
          <cell r="B6498" t="str">
            <v>YZ-HM1625</v>
          </cell>
        </row>
        <row r="6499">
          <cell r="A6499" t="str">
            <v>YZ-HM1625-ZL-S</v>
          </cell>
          <cell r="B6499" t="str">
            <v>YZ-HM1625</v>
          </cell>
        </row>
        <row r="6500">
          <cell r="A6500" t="str">
            <v>YZ-HM1625-ZL-XL</v>
          </cell>
          <cell r="B6500" t="str">
            <v>YZ-HM1625</v>
          </cell>
        </row>
        <row r="6501">
          <cell r="A6501" t="str">
            <v>YZ-HM1683-B0-48</v>
          </cell>
          <cell r="B6501" t="str">
            <v>YZ-HM1683</v>
          </cell>
        </row>
        <row r="6502">
          <cell r="A6502" t="str">
            <v>YZ-HM1683-B0-50</v>
          </cell>
          <cell r="B6502" t="str">
            <v>YZ-HM1683</v>
          </cell>
        </row>
        <row r="6503">
          <cell r="A6503" t="str">
            <v>YZ-HM1683-B0-52</v>
          </cell>
          <cell r="B6503" t="str">
            <v>YZ-HM1683</v>
          </cell>
        </row>
        <row r="6504">
          <cell r="A6504" t="str">
            <v>YZ-HM1683-BDB0-50</v>
          </cell>
          <cell r="B6504" t="str">
            <v>YZ-HM1683</v>
          </cell>
        </row>
        <row r="6505">
          <cell r="A6505" t="str">
            <v>YZ-HM1683-BDB0-52</v>
          </cell>
          <cell r="B6505" t="str">
            <v>YZ-HM1683</v>
          </cell>
        </row>
        <row r="6506">
          <cell r="A6506" t="str">
            <v>YZ-HM1683-BDG0-54</v>
          </cell>
          <cell r="B6506" t="str">
            <v>YZ-HM1683</v>
          </cell>
        </row>
        <row r="6507">
          <cell r="A6507" t="str">
            <v>YZ-HM1683-BDG0-56</v>
          </cell>
          <cell r="B6507" t="str">
            <v>YZ-HM1683</v>
          </cell>
        </row>
        <row r="6508">
          <cell r="A6508" t="str">
            <v>YZ-HM1683-BDZL-48</v>
          </cell>
          <cell r="B6508" t="str">
            <v>YZ-HM1683</v>
          </cell>
        </row>
        <row r="6509">
          <cell r="A6509" t="str">
            <v>YZ-HM1683-BDZL-50</v>
          </cell>
          <cell r="B6509" t="str">
            <v>YZ-HM1683</v>
          </cell>
        </row>
        <row r="6510">
          <cell r="A6510" t="str">
            <v>YZ-HM1683-BDZL-54</v>
          </cell>
          <cell r="B6510" t="str">
            <v>YZ-HM1683</v>
          </cell>
        </row>
        <row r="6511">
          <cell r="A6511" t="str">
            <v>YZ-HM1683-BDZL-56</v>
          </cell>
          <cell r="B6511" t="str">
            <v>YZ-HM1683</v>
          </cell>
        </row>
        <row r="6512">
          <cell r="A6512" t="str">
            <v>YZ-HM1683-G0-48</v>
          </cell>
          <cell r="B6512" t="str">
            <v>YZ-HM1683</v>
          </cell>
        </row>
        <row r="6513">
          <cell r="A6513" t="str">
            <v>YZ-HM1683-G0-50</v>
          </cell>
          <cell r="B6513" t="str">
            <v>YZ-HM1683</v>
          </cell>
        </row>
        <row r="6514">
          <cell r="A6514" t="str">
            <v>YZ-HM1683-G0-54</v>
          </cell>
          <cell r="B6514" t="str">
            <v>YZ-HM1683</v>
          </cell>
        </row>
        <row r="6515">
          <cell r="A6515" t="str">
            <v>YZ-HM1683-G0-56</v>
          </cell>
          <cell r="B6515" t="str">
            <v>YZ-HM1683</v>
          </cell>
        </row>
        <row r="6516">
          <cell r="A6516" t="str">
            <v>YZ-HM1683-R0-50</v>
          </cell>
          <cell r="B6516" t="str">
            <v>YZ-HM1683</v>
          </cell>
        </row>
        <row r="6517">
          <cell r="A6517" t="str">
            <v>YZ-HM1683-R0-52</v>
          </cell>
          <cell r="B6517" t="str">
            <v>YZ-HM1683</v>
          </cell>
        </row>
        <row r="6518">
          <cell r="A6518" t="str">
            <v>YZ-HM1683-R0-54</v>
          </cell>
          <cell r="B6518" t="str">
            <v>YZ-HM1683</v>
          </cell>
        </row>
        <row r="6519">
          <cell r="A6519" t="str">
            <v>YZ-HM1683-ZL-48</v>
          </cell>
          <cell r="B6519" t="str">
            <v>YZ-HM1683</v>
          </cell>
        </row>
        <row r="6520">
          <cell r="A6520" t="str">
            <v>YZ-HM1683-ZL-52</v>
          </cell>
          <cell r="B6520" t="str">
            <v>YZ-HM1683</v>
          </cell>
        </row>
        <row r="6521">
          <cell r="A6521" t="str">
            <v>YZ-HM1683-ZL-54</v>
          </cell>
          <cell r="B6521" t="str">
            <v>YZ-HM1683</v>
          </cell>
        </row>
        <row r="6522">
          <cell r="A6522" t="str">
            <v>YZ-HM1689-R0-50</v>
          </cell>
          <cell r="B6522" t="str">
            <v>YZ-HM1689</v>
          </cell>
        </row>
        <row r="6523">
          <cell r="A6523" t="str">
            <v>YZ-HM1689-R0-52</v>
          </cell>
          <cell r="B6523" t="str">
            <v>YZ-HM1689</v>
          </cell>
        </row>
        <row r="6524">
          <cell r="A6524" t="str">
            <v>YZ-HM1689-R0-54</v>
          </cell>
          <cell r="B6524" t="str">
            <v>YZ-HM1689</v>
          </cell>
        </row>
        <row r="6525">
          <cell r="A6525" t="str">
            <v>YZ-HM1689-R0-56</v>
          </cell>
          <cell r="B6525" t="str">
            <v>YZ-HM1689</v>
          </cell>
        </row>
        <row r="6526">
          <cell r="A6526" t="str">
            <v>YZ-HM17015</v>
          </cell>
          <cell r="B6526" t="str">
            <v>YZ-HM17015</v>
          </cell>
        </row>
        <row r="6527">
          <cell r="A6527" t="str">
            <v>YZ-HM17015-B0-L</v>
          </cell>
          <cell r="B6527" t="str">
            <v>YZ-HM17015</v>
          </cell>
        </row>
        <row r="6528">
          <cell r="A6528" t="str">
            <v>YZ-HM17015-B0-M</v>
          </cell>
          <cell r="B6528" t="str">
            <v>YZ-HM17015</v>
          </cell>
        </row>
        <row r="6529">
          <cell r="A6529" t="str">
            <v>YZ-HM17015-B0-S</v>
          </cell>
          <cell r="B6529" t="str">
            <v>YZ-HM17015</v>
          </cell>
        </row>
        <row r="6530">
          <cell r="A6530" t="str">
            <v>YZ-HM17015-B0-XL</v>
          </cell>
          <cell r="B6530" t="str">
            <v>YZ-HM17015</v>
          </cell>
        </row>
        <row r="6531">
          <cell r="A6531" t="str">
            <v>YZ-HM17015-K0-L</v>
          </cell>
          <cell r="B6531" t="str">
            <v>YZ-HM17015</v>
          </cell>
        </row>
        <row r="6532">
          <cell r="A6532" t="str">
            <v>YZ-HM17015-K0-M</v>
          </cell>
          <cell r="B6532" t="str">
            <v>YZ-HM17015</v>
          </cell>
        </row>
        <row r="6533">
          <cell r="A6533" t="str">
            <v>YZ-HM17015-K0-S</v>
          </cell>
          <cell r="B6533" t="str">
            <v>YZ-HM17015</v>
          </cell>
        </row>
        <row r="6534">
          <cell r="A6534" t="str">
            <v>YZ-HM17015-K0-XL</v>
          </cell>
          <cell r="B6534" t="str">
            <v>YZ-HM17015</v>
          </cell>
        </row>
        <row r="6535">
          <cell r="A6535" t="str">
            <v>YZ-HM17015-OR-L</v>
          </cell>
          <cell r="B6535" t="str">
            <v>YZ-HM17015</v>
          </cell>
        </row>
        <row r="6536">
          <cell r="A6536" t="str">
            <v>YZ-HM17015-OR-M</v>
          </cell>
          <cell r="B6536" t="str">
            <v>YZ-HM17015</v>
          </cell>
        </row>
        <row r="6537">
          <cell r="A6537" t="str">
            <v>YZ-HM17015-OR-S</v>
          </cell>
          <cell r="B6537" t="str">
            <v>YZ-HM17015</v>
          </cell>
        </row>
        <row r="6538">
          <cell r="A6538" t="str">
            <v>YZ-HM17015-OR-XL</v>
          </cell>
          <cell r="B6538" t="str">
            <v>YZ-HM17015</v>
          </cell>
        </row>
        <row r="6539">
          <cell r="A6539" t="str">
            <v>YZ-HM17015-WI-L</v>
          </cell>
          <cell r="B6539" t="str">
            <v>YZ-HM17015</v>
          </cell>
        </row>
        <row r="6540">
          <cell r="A6540" t="str">
            <v>YZ-HM17015-WI-M</v>
          </cell>
          <cell r="B6540" t="str">
            <v>YZ-HM17015</v>
          </cell>
        </row>
        <row r="6541">
          <cell r="A6541" t="str">
            <v>YZ-HM17015-WI-S</v>
          </cell>
          <cell r="B6541" t="str">
            <v>YZ-HM17015</v>
          </cell>
        </row>
        <row r="6542">
          <cell r="A6542" t="str">
            <v>YZ-HM17015-WI-XL</v>
          </cell>
          <cell r="B6542" t="str">
            <v>YZ-HM17015</v>
          </cell>
        </row>
        <row r="6543">
          <cell r="A6543" t="str">
            <v>YZ-HM17077-B0-L</v>
          </cell>
          <cell r="B6543" t="str">
            <v>YZ-HM17077</v>
          </cell>
        </row>
        <row r="6544">
          <cell r="A6544" t="str">
            <v>YZ-HM17077-B0-M</v>
          </cell>
          <cell r="B6544" t="str">
            <v>YZ-HM17077</v>
          </cell>
        </row>
        <row r="6545">
          <cell r="A6545" t="str">
            <v>YZ-HM17077-B0-XL</v>
          </cell>
          <cell r="B6545" t="str">
            <v>YZ-HM17077</v>
          </cell>
        </row>
        <row r="6546">
          <cell r="A6546" t="str">
            <v>YZ-HM17077-CO-L</v>
          </cell>
          <cell r="B6546" t="str">
            <v>YZ-HM17077</v>
          </cell>
        </row>
        <row r="6547">
          <cell r="A6547" t="str">
            <v>YZ-HM17077-CO-M</v>
          </cell>
          <cell r="B6547" t="str">
            <v>YZ-HM17077</v>
          </cell>
        </row>
        <row r="6548">
          <cell r="A6548" t="str">
            <v>YZ-HM17077-K0-L</v>
          </cell>
          <cell r="B6548" t="str">
            <v>YZ-HM17077</v>
          </cell>
        </row>
        <row r="6549">
          <cell r="A6549" t="str">
            <v>YZ-HM17077-K0-M</v>
          </cell>
          <cell r="B6549" t="str">
            <v>YZ-HM17077</v>
          </cell>
        </row>
        <row r="6550">
          <cell r="A6550" t="str">
            <v>YZ-HM17077-K0-XL</v>
          </cell>
          <cell r="B6550" t="str">
            <v>YZ-HM17077</v>
          </cell>
        </row>
        <row r="6551">
          <cell r="A6551" t="str">
            <v>YZ-HM17077-PI-L</v>
          </cell>
          <cell r="B6551" t="str">
            <v>YZ-HM17077</v>
          </cell>
        </row>
        <row r="6552">
          <cell r="A6552" t="str">
            <v>YZ-HM17077-PI-M</v>
          </cell>
          <cell r="B6552" t="str">
            <v>YZ-HM17077</v>
          </cell>
        </row>
        <row r="6553">
          <cell r="A6553" t="str">
            <v>YZ-HM17077-PI-S</v>
          </cell>
          <cell r="B6553" t="str">
            <v>YZ-HM17077</v>
          </cell>
        </row>
        <row r="6554">
          <cell r="A6554" t="str">
            <v>YZ-HM17077-W0-L</v>
          </cell>
          <cell r="B6554" t="str">
            <v>YZ-HM17077</v>
          </cell>
        </row>
        <row r="6555">
          <cell r="A6555" t="str">
            <v>YZ-HM17077-W0-M</v>
          </cell>
          <cell r="B6555" t="str">
            <v>YZ-HM17077</v>
          </cell>
        </row>
        <row r="6556">
          <cell r="A6556" t="str">
            <v>YZ-HM17077-W0-XL</v>
          </cell>
          <cell r="B6556" t="str">
            <v>YZ-HM17077</v>
          </cell>
        </row>
        <row r="6557">
          <cell r="A6557" t="str">
            <v>YZ-HM1711-B0-L</v>
          </cell>
          <cell r="B6557" t="str">
            <v>YZ-HM1711</v>
          </cell>
        </row>
        <row r="6558">
          <cell r="A6558" t="str">
            <v>YZ-HM1711-B0-M</v>
          </cell>
          <cell r="B6558" t="str">
            <v>YZ-HM1711</v>
          </cell>
        </row>
        <row r="6559">
          <cell r="A6559" t="str">
            <v>YZ-HM1711-B0-S</v>
          </cell>
          <cell r="B6559" t="str">
            <v>YZ-HM1711</v>
          </cell>
        </row>
        <row r="6560">
          <cell r="A6560" t="str">
            <v>YZ-HM1711-B0-XL</v>
          </cell>
          <cell r="B6560" t="str">
            <v>YZ-HM1711</v>
          </cell>
        </row>
        <row r="6561">
          <cell r="A6561" t="str">
            <v>YZ-HM1711-K0-L</v>
          </cell>
          <cell r="B6561" t="str">
            <v>YZ-HM1711</v>
          </cell>
        </row>
        <row r="6562">
          <cell r="A6562" t="str">
            <v>YZ-HM1711-K0-M</v>
          </cell>
          <cell r="B6562" t="str">
            <v>YZ-HM1711</v>
          </cell>
        </row>
        <row r="6563">
          <cell r="A6563" t="str">
            <v>YZ-HM1711-K0-S</v>
          </cell>
          <cell r="B6563" t="str">
            <v>YZ-HM1711</v>
          </cell>
        </row>
        <row r="6564">
          <cell r="A6564" t="str">
            <v>YZ-HM1711-K0-XL</v>
          </cell>
          <cell r="B6564" t="str">
            <v>YZ-HM1711</v>
          </cell>
        </row>
        <row r="6565">
          <cell r="A6565" t="str">
            <v>YZ-HM17125-K0-2XL</v>
          </cell>
          <cell r="B6565" t="str">
            <v>YZ-HM17125</v>
          </cell>
        </row>
        <row r="6566">
          <cell r="A6566" t="str">
            <v>YZ-HM17125-K0-3XL</v>
          </cell>
          <cell r="B6566" t="str">
            <v>YZ-HM17125</v>
          </cell>
        </row>
        <row r="6567">
          <cell r="A6567" t="str">
            <v>YZ-HM17125-K0-4XL</v>
          </cell>
          <cell r="B6567" t="str">
            <v>YZ-HM17125</v>
          </cell>
        </row>
        <row r="6568">
          <cell r="A6568" t="str">
            <v>YZ-HM17125-K0-5XL</v>
          </cell>
          <cell r="B6568" t="str">
            <v>YZ-HM17125</v>
          </cell>
        </row>
        <row r="6569">
          <cell r="A6569" t="str">
            <v>YZ-HM1718-K0-2XL</v>
          </cell>
          <cell r="B6569" t="str">
            <v>YZ-HM1718</v>
          </cell>
        </row>
        <row r="6570">
          <cell r="A6570" t="str">
            <v>YZ-HM1718-K0-3XL</v>
          </cell>
          <cell r="B6570" t="str">
            <v>YZ-HM1718</v>
          </cell>
        </row>
        <row r="6571">
          <cell r="A6571" t="str">
            <v>YZ-HM1718-K0-4XL</v>
          </cell>
          <cell r="B6571" t="str">
            <v>YZ-HM1718</v>
          </cell>
        </row>
        <row r="6572">
          <cell r="A6572" t="str">
            <v>YZ-HM1718-K0-L</v>
          </cell>
          <cell r="B6572" t="str">
            <v>YZ-HM1718</v>
          </cell>
        </row>
        <row r="6573">
          <cell r="A6573" t="str">
            <v>YZ-HM1718-K0-M</v>
          </cell>
          <cell r="B6573" t="str">
            <v>YZ-HM1718</v>
          </cell>
        </row>
        <row r="6574">
          <cell r="A6574" t="str">
            <v>YZ-HM1718-K0-S</v>
          </cell>
          <cell r="B6574" t="str">
            <v>YZ-HM1718</v>
          </cell>
        </row>
        <row r="6575">
          <cell r="A6575" t="str">
            <v>YZ-HM1718-K0-XL</v>
          </cell>
          <cell r="B6575" t="str">
            <v>YZ-HM1718</v>
          </cell>
        </row>
        <row r="6576">
          <cell r="A6576" t="str">
            <v>YZ-HM1718-R0-2XL</v>
          </cell>
          <cell r="B6576" t="str">
            <v>YZ-HM1718</v>
          </cell>
        </row>
        <row r="6577">
          <cell r="A6577" t="str">
            <v>YZ-HM1718-R0-3XL</v>
          </cell>
          <cell r="B6577" t="str">
            <v>YZ-HM1718</v>
          </cell>
        </row>
        <row r="6578">
          <cell r="A6578" t="str">
            <v>YZ-HM1718-R0-4XL</v>
          </cell>
          <cell r="B6578" t="str">
            <v>YZ-HM1718</v>
          </cell>
        </row>
        <row r="6579">
          <cell r="A6579" t="str">
            <v>YZ-HM1718-R0-L</v>
          </cell>
          <cell r="B6579" t="str">
            <v>YZ-HM1718</v>
          </cell>
        </row>
        <row r="6580">
          <cell r="A6580" t="str">
            <v>YZ-HM1718-R0-M</v>
          </cell>
          <cell r="B6580" t="str">
            <v>YZ-HM1718</v>
          </cell>
        </row>
        <row r="6581">
          <cell r="A6581" t="str">
            <v>YZ-HM1718-R0-S</v>
          </cell>
          <cell r="B6581" t="str">
            <v>YZ-HM1718</v>
          </cell>
        </row>
        <row r="6582">
          <cell r="A6582" t="str">
            <v>YZ-HM1718-R0-XL</v>
          </cell>
          <cell r="B6582" t="str">
            <v>YZ-HM1718</v>
          </cell>
        </row>
        <row r="6583">
          <cell r="A6583" t="str">
            <v>YZ-HM1727-Pi-2XL</v>
          </cell>
          <cell r="B6583" t="str">
            <v>YZ-HM1727</v>
          </cell>
        </row>
        <row r="6584">
          <cell r="A6584" t="str">
            <v>YZ-HM1727-Pi-3XL</v>
          </cell>
          <cell r="B6584" t="str">
            <v>YZ-HM1727</v>
          </cell>
        </row>
        <row r="6585">
          <cell r="A6585" t="str">
            <v>YZ-HM1727-Pi-4XL</v>
          </cell>
          <cell r="B6585" t="str">
            <v>YZ-HM1727</v>
          </cell>
        </row>
        <row r="6586">
          <cell r="A6586" t="str">
            <v>YZ-HM1727-Pi-5XL</v>
          </cell>
          <cell r="B6586" t="str">
            <v>YZ-HM1727</v>
          </cell>
        </row>
        <row r="6587">
          <cell r="A6587" t="str">
            <v>YZ-HM1727-Pi-L</v>
          </cell>
          <cell r="B6587" t="str">
            <v>YZ-HM1727</v>
          </cell>
        </row>
        <row r="6588">
          <cell r="A6588" t="str">
            <v>YZ-HM1727-Pi-L-GM</v>
          </cell>
          <cell r="B6588" t="str">
            <v>YZ-HM1727</v>
          </cell>
        </row>
        <row r="6589">
          <cell r="A6589" t="str">
            <v>YZ-HM1727-Pi-M</v>
          </cell>
          <cell r="B6589" t="str">
            <v>YZ-HM1727</v>
          </cell>
        </row>
        <row r="6590">
          <cell r="A6590" t="str">
            <v>YZ-HM1727-Pi-M-GM</v>
          </cell>
          <cell r="B6590" t="str">
            <v>YZ-HM1727</v>
          </cell>
        </row>
        <row r="6591">
          <cell r="A6591" t="str">
            <v>YZ-HM1727-Pi-S</v>
          </cell>
          <cell r="B6591" t="str">
            <v>YZ-HM1727</v>
          </cell>
        </row>
        <row r="6592">
          <cell r="A6592" t="str">
            <v>YZ-HM1727-Pi-XL</v>
          </cell>
          <cell r="B6592" t="str">
            <v>YZ-HM1727</v>
          </cell>
        </row>
        <row r="6593">
          <cell r="A6593" t="str">
            <v>YZ-HM1727-Pi-XL-GM</v>
          </cell>
          <cell r="B6593" t="str">
            <v>YZ-HM1727</v>
          </cell>
        </row>
        <row r="6594">
          <cell r="A6594" t="str">
            <v>YZ-HM1728-ZL-L</v>
          </cell>
          <cell r="B6594" t="str">
            <v>YZ-HM1728</v>
          </cell>
        </row>
        <row r="6595">
          <cell r="A6595" t="str">
            <v>YZ-HM1728-ZL-M</v>
          </cell>
          <cell r="B6595" t="str">
            <v>YZ-HM1728</v>
          </cell>
        </row>
        <row r="6596">
          <cell r="A6596" t="str">
            <v>YZ-HM1728-ZL-S</v>
          </cell>
          <cell r="B6596" t="str">
            <v>YZ-HM1728</v>
          </cell>
        </row>
        <row r="6597">
          <cell r="A6597" t="str">
            <v>YZ-HM1728-ZL-S-New</v>
          </cell>
          <cell r="B6597" t="str">
            <v>YZ-HM1728</v>
          </cell>
        </row>
        <row r="6598">
          <cell r="A6598" t="str">
            <v>YZ-HM1728-ZL-XL</v>
          </cell>
          <cell r="B6598" t="str">
            <v>YZ-HM1728</v>
          </cell>
        </row>
        <row r="6599">
          <cell r="A6599" t="str">
            <v>YZ-HM174164-SY-2XL</v>
          </cell>
          <cell r="B6599" t="str">
            <v>YZ-HM174164</v>
          </cell>
        </row>
        <row r="6600">
          <cell r="A6600" t="str">
            <v>YZ-HM174164-SY-3XL</v>
          </cell>
          <cell r="B6600" t="str">
            <v>YZ-HM174164</v>
          </cell>
        </row>
        <row r="6601">
          <cell r="A6601" t="str">
            <v>YZ-HM174164-SY-4XL</v>
          </cell>
          <cell r="B6601" t="str">
            <v>YZ-HM174164</v>
          </cell>
        </row>
        <row r="6602">
          <cell r="A6602" t="str">
            <v>YZ-HM174164-SY-5XL</v>
          </cell>
          <cell r="B6602" t="str">
            <v>YZ-HM174164</v>
          </cell>
        </row>
        <row r="6603">
          <cell r="A6603" t="str">
            <v>YZ-HM174164-SY-L</v>
          </cell>
          <cell r="B6603" t="str">
            <v>YZ-HM174164</v>
          </cell>
        </row>
        <row r="6604">
          <cell r="A6604" t="str">
            <v>YZ-HM174164-SY-M</v>
          </cell>
          <cell r="B6604" t="str">
            <v>YZ-HM174164</v>
          </cell>
        </row>
        <row r="6605">
          <cell r="A6605" t="str">
            <v>YZ-HM174164-SY-S</v>
          </cell>
          <cell r="B6605" t="str">
            <v>YZ-HM174164</v>
          </cell>
        </row>
        <row r="6606">
          <cell r="A6606" t="str">
            <v>YZ-HM174164-SY-XL</v>
          </cell>
          <cell r="B6606" t="str">
            <v>YZ-HM174164</v>
          </cell>
        </row>
        <row r="6607">
          <cell r="A6607" t="str">
            <v>YZ-HM1757-K0-L</v>
          </cell>
          <cell r="B6607" t="str">
            <v>YZ-HM1757</v>
          </cell>
        </row>
        <row r="6608">
          <cell r="A6608" t="str">
            <v>YZ-HM1757-K0-M</v>
          </cell>
          <cell r="B6608" t="str">
            <v>YZ-HM1757</v>
          </cell>
        </row>
        <row r="6609">
          <cell r="A6609" t="str">
            <v>YZ-HM1757-K0-M-GM</v>
          </cell>
          <cell r="B6609" t="str">
            <v>YZ-HM1757</v>
          </cell>
        </row>
        <row r="6610">
          <cell r="A6610" t="str">
            <v>YZ-HM1757-K0-S</v>
          </cell>
          <cell r="B6610" t="str">
            <v>YZ-HM1757</v>
          </cell>
        </row>
        <row r="6611">
          <cell r="A6611" t="str">
            <v>YZ-HM1757-K0-S-GM</v>
          </cell>
          <cell r="B6611" t="str">
            <v>YZ-HM1757</v>
          </cell>
        </row>
        <row r="6612">
          <cell r="A6612" t="str">
            <v>YZ-HM1757-K0-XL</v>
          </cell>
          <cell r="B6612" t="str">
            <v>YZ-HM1757</v>
          </cell>
        </row>
        <row r="6613">
          <cell r="A6613" t="str">
            <v>YZ-HM1757-Pi-L</v>
          </cell>
          <cell r="B6613" t="str">
            <v>YZ-HM1757</v>
          </cell>
        </row>
        <row r="6614">
          <cell r="A6614" t="str">
            <v>YZ-HM1757-Pi-L-GM</v>
          </cell>
          <cell r="B6614" t="str">
            <v>YZ-HM1757</v>
          </cell>
        </row>
        <row r="6615">
          <cell r="A6615" t="str">
            <v>YZ-HM1757-Pi-M</v>
          </cell>
          <cell r="B6615" t="str">
            <v>YZ-HM1757</v>
          </cell>
        </row>
        <row r="6616">
          <cell r="A6616" t="str">
            <v>YZ-HM1757-Pi-M-GM</v>
          </cell>
          <cell r="B6616" t="str">
            <v>YZ-HM1757</v>
          </cell>
        </row>
        <row r="6617">
          <cell r="A6617" t="str">
            <v>YZ-HM1757-Pi-S</v>
          </cell>
          <cell r="B6617" t="str">
            <v>YZ-HM1757</v>
          </cell>
        </row>
        <row r="6618">
          <cell r="A6618" t="str">
            <v>YZ-HM1757-Pi-S-GM</v>
          </cell>
          <cell r="B6618" t="str">
            <v>YZ-HM17845</v>
          </cell>
        </row>
        <row r="6619">
          <cell r="A6619" t="str">
            <v>YZ-HM1757-Pi-XL</v>
          </cell>
          <cell r="B6619" t="str">
            <v>YZ-HM17845</v>
          </cell>
        </row>
        <row r="6620">
          <cell r="A6620" t="str">
            <v>YZ-HM17845-YH-L</v>
          </cell>
          <cell r="B6620" t="str">
            <v>YZ-HM17845</v>
          </cell>
        </row>
        <row r="6621">
          <cell r="A6621" t="str">
            <v>YZ-HM17845-YH-M</v>
          </cell>
          <cell r="B6621" t="str">
            <v>YZ-HM17845</v>
          </cell>
        </row>
        <row r="6622">
          <cell r="A6622" t="str">
            <v>YZ-HM17845-YH-S</v>
          </cell>
          <cell r="B6622" t="str">
            <v>YZ-HM17845</v>
          </cell>
        </row>
        <row r="6623">
          <cell r="A6623" t="str">
            <v>YZ-HM17845-YH-S-GM</v>
          </cell>
          <cell r="B6623" t="str">
            <v>YZ-HM17845</v>
          </cell>
        </row>
        <row r="6624">
          <cell r="A6624" t="str">
            <v>YZ-HM17845-YH-XL</v>
          </cell>
          <cell r="B6624" t="str">
            <v>YZ-HM17845</v>
          </cell>
        </row>
        <row r="6625">
          <cell r="A6625" t="str">
            <v>YZ-HM17-G0-2XL</v>
          </cell>
          <cell r="B6625" t="str">
            <v>YZ-HM17</v>
          </cell>
        </row>
        <row r="6626">
          <cell r="A6626" t="str">
            <v>YZ-HM17-G0-L</v>
          </cell>
          <cell r="B6626" t="str">
            <v>YZ-HM17</v>
          </cell>
        </row>
        <row r="6627">
          <cell r="A6627" t="str">
            <v>YZ-HM17-G0-M</v>
          </cell>
          <cell r="B6627" t="str">
            <v>YZ-HM17</v>
          </cell>
        </row>
        <row r="6628">
          <cell r="A6628" t="str">
            <v>YZ-HM17-G0-XL</v>
          </cell>
          <cell r="B6628" t="str">
            <v>YZ-HM17</v>
          </cell>
        </row>
        <row r="6629">
          <cell r="A6629" t="str">
            <v>YZ-HM241-DS-2XL</v>
          </cell>
          <cell r="B6629" t="str">
            <v>YZ-HM241</v>
          </cell>
        </row>
        <row r="6630">
          <cell r="A6630" t="str">
            <v>YZ-HM241-DS-L</v>
          </cell>
          <cell r="B6630" t="str">
            <v>YZ-HM241</v>
          </cell>
        </row>
        <row r="6631">
          <cell r="A6631" t="str">
            <v>YZ-HM241-DS-M</v>
          </cell>
          <cell r="B6631" t="str">
            <v>YZ-HM241</v>
          </cell>
        </row>
        <row r="6632">
          <cell r="A6632" t="str">
            <v>YZ-HM241-DS-XL</v>
          </cell>
          <cell r="B6632" t="str">
            <v>YZ-HM241</v>
          </cell>
        </row>
        <row r="6633">
          <cell r="A6633" t="str">
            <v>YZ-HM241-G0-2XL</v>
          </cell>
          <cell r="B6633" t="str">
            <v>YZ-HM241</v>
          </cell>
        </row>
        <row r="6634">
          <cell r="A6634" t="str">
            <v>YZ-HM241-G0-3XL</v>
          </cell>
          <cell r="B6634" t="str">
            <v>YZ-HM241</v>
          </cell>
        </row>
        <row r="6635">
          <cell r="A6635" t="str">
            <v>YZ-HM241-G0-L</v>
          </cell>
          <cell r="B6635" t="str">
            <v>YZ-HM241</v>
          </cell>
        </row>
        <row r="6636">
          <cell r="A6636" t="str">
            <v>YZ-HM241-G0-M</v>
          </cell>
          <cell r="B6636" t="str">
            <v>YZ-HM241</v>
          </cell>
        </row>
        <row r="6637">
          <cell r="A6637" t="str">
            <v>YZ-HM241-G0-S</v>
          </cell>
          <cell r="B6637" t="str">
            <v>YZ-HM241</v>
          </cell>
        </row>
        <row r="6638">
          <cell r="A6638" t="str">
            <v>YZ-HM241-G0-XL</v>
          </cell>
          <cell r="B6638" t="str">
            <v>YZ-HM241</v>
          </cell>
        </row>
        <row r="6639">
          <cell r="A6639" t="str">
            <v>YZ-HM241-K0-2XL</v>
          </cell>
          <cell r="B6639" t="str">
            <v>YZ-HM241</v>
          </cell>
        </row>
        <row r="6640">
          <cell r="A6640" t="str">
            <v>YZ-HM241-K0-3XL</v>
          </cell>
          <cell r="B6640" t="str">
            <v>YZ-HM241</v>
          </cell>
        </row>
        <row r="6641">
          <cell r="A6641" t="str">
            <v>YZ-HM241-K0-4XL</v>
          </cell>
          <cell r="B6641" t="str">
            <v>YZ-HM241</v>
          </cell>
        </row>
        <row r="6642">
          <cell r="A6642" t="str">
            <v>YZ-HM241-K0-5XL</v>
          </cell>
          <cell r="B6642" t="str">
            <v>YZ-HM241</v>
          </cell>
        </row>
        <row r="6643">
          <cell r="A6643" t="str">
            <v>YZ-HM241-K0-L</v>
          </cell>
          <cell r="B6643" t="str">
            <v>YZ-HM241</v>
          </cell>
        </row>
        <row r="6644">
          <cell r="A6644" t="str">
            <v>YZ-HM241-K0-M</v>
          </cell>
          <cell r="B6644" t="str">
            <v>YZ-HM241</v>
          </cell>
        </row>
        <row r="6645">
          <cell r="A6645" t="str">
            <v>YZ-HM241-K0-S</v>
          </cell>
          <cell r="B6645" t="str">
            <v>YZ-HM241</v>
          </cell>
        </row>
        <row r="6646">
          <cell r="A6646" t="str">
            <v>YZ-HM241-K0-XL</v>
          </cell>
          <cell r="B6646" t="str">
            <v>YZ-HM241</v>
          </cell>
        </row>
        <row r="6647">
          <cell r="A6647" t="str">
            <v>YZ-HM241-R0-2XL</v>
          </cell>
          <cell r="B6647" t="str">
            <v>YZ-HM241</v>
          </cell>
        </row>
        <row r="6648">
          <cell r="A6648" t="str">
            <v>YZ-HM241-R0-3XL</v>
          </cell>
          <cell r="B6648" t="str">
            <v>YZ-HM241</v>
          </cell>
        </row>
        <row r="6649">
          <cell r="A6649" t="str">
            <v>YZ-HM241-R0-L</v>
          </cell>
          <cell r="B6649" t="str">
            <v>YZ-HM241</v>
          </cell>
        </row>
        <row r="6650">
          <cell r="A6650" t="str">
            <v>YZ-HM241-R0-M</v>
          </cell>
          <cell r="B6650" t="str">
            <v>YZ-HM241</v>
          </cell>
        </row>
        <row r="6651">
          <cell r="A6651" t="str">
            <v>YZ-HM241-R0-S</v>
          </cell>
          <cell r="B6651" t="str">
            <v>YZ-HM241</v>
          </cell>
        </row>
        <row r="6652">
          <cell r="A6652" t="str">
            <v>YZ-HM241-R0-XL</v>
          </cell>
          <cell r="B6652" t="str">
            <v>YZ-HM241</v>
          </cell>
        </row>
        <row r="6653">
          <cell r="A6653" t="str">
            <v>YZ-HM241-SH-2XL</v>
          </cell>
          <cell r="B6653" t="str">
            <v>YZ-HM241</v>
          </cell>
        </row>
        <row r="6654">
          <cell r="A6654" t="str">
            <v>YZ-HM241-SH-3XL</v>
          </cell>
          <cell r="B6654" t="str">
            <v>YZ-HM241</v>
          </cell>
        </row>
        <row r="6655">
          <cell r="A6655" t="str">
            <v>YZ-HM241-SH-4XL</v>
          </cell>
          <cell r="B6655" t="str">
            <v>YZ-HM241</v>
          </cell>
        </row>
        <row r="6656">
          <cell r="A6656" t="str">
            <v>YZ-HM241-SH-5XL</v>
          </cell>
          <cell r="B6656" t="str">
            <v>YZ-HM241</v>
          </cell>
        </row>
        <row r="6657">
          <cell r="A6657" t="str">
            <v>YZ-HM241-SH-L</v>
          </cell>
          <cell r="B6657" t="str">
            <v>YZ-HM241</v>
          </cell>
        </row>
        <row r="6658">
          <cell r="A6658" t="str">
            <v>YZ-HM241-SH-M</v>
          </cell>
          <cell r="B6658" t="str">
            <v>YZ-HM241</v>
          </cell>
        </row>
        <row r="6659">
          <cell r="A6659" t="str">
            <v>YZ-HM241-SH-S</v>
          </cell>
          <cell r="B6659" t="str">
            <v>YZ-HM241</v>
          </cell>
        </row>
        <row r="6660">
          <cell r="A6660" t="str">
            <v>YZ-HM241-SH-XL</v>
          </cell>
          <cell r="B6660" t="str">
            <v>YZ-HM241</v>
          </cell>
        </row>
        <row r="6661">
          <cell r="A6661" t="str">
            <v>YZ-HM241-ZL-2XL</v>
          </cell>
          <cell r="B6661" t="str">
            <v>YZ-HM241</v>
          </cell>
        </row>
        <row r="6662">
          <cell r="A6662" t="str">
            <v>YZ-HM241-ZL-3XL</v>
          </cell>
          <cell r="B6662" t="str">
            <v>YZ-HM241</v>
          </cell>
        </row>
        <row r="6663">
          <cell r="A6663" t="str">
            <v>YZ-HM241-ZL-L</v>
          </cell>
          <cell r="B6663" t="str">
            <v>YZ-HM241</v>
          </cell>
        </row>
        <row r="6664">
          <cell r="A6664" t="str">
            <v>YZ-HM241-ZL-M</v>
          </cell>
          <cell r="B6664" t="str">
            <v>YZ-HM241</v>
          </cell>
        </row>
        <row r="6665">
          <cell r="A6665" t="str">
            <v>YZ-HM241-ZL-S</v>
          </cell>
          <cell r="B6665" t="str">
            <v>YZ-HM241</v>
          </cell>
        </row>
        <row r="6666">
          <cell r="A6666" t="str">
            <v>YZ-HM241-ZL-XL</v>
          </cell>
          <cell r="B6666" t="str">
            <v>YZ-HM241</v>
          </cell>
        </row>
        <row r="6667">
          <cell r="A6667" t="str">
            <v>YZ-HM2508-G0-L</v>
          </cell>
          <cell r="B6667" t="str">
            <v>YZ-HM2508</v>
          </cell>
        </row>
        <row r="6668">
          <cell r="A6668" t="str">
            <v>YZ-HM2508-G0-M</v>
          </cell>
          <cell r="B6668" t="str">
            <v>YZ-HM2508</v>
          </cell>
        </row>
        <row r="6669">
          <cell r="A6669" t="str">
            <v>YZ-HM2508-K0-L</v>
          </cell>
          <cell r="B6669" t="str">
            <v>YZ-HM2508</v>
          </cell>
        </row>
        <row r="6670">
          <cell r="A6670" t="str">
            <v>YZ-HM2508-K0-M</v>
          </cell>
          <cell r="B6670" t="str">
            <v>YZ-HM2508</v>
          </cell>
        </row>
        <row r="6671">
          <cell r="A6671" t="str">
            <v>YZ-HM2508-R0-L</v>
          </cell>
          <cell r="B6671" t="str">
            <v>YZ-HM2508</v>
          </cell>
        </row>
        <row r="6672">
          <cell r="A6672" t="str">
            <v>YZ-HM2508-R0-M</v>
          </cell>
          <cell r="B6672" t="str">
            <v>YZ-HM2508</v>
          </cell>
        </row>
        <row r="6673">
          <cell r="A6673" t="str">
            <v>YZ-HM30CH</v>
          </cell>
          <cell r="B6673" t="str">
            <v>YZ-HM30CH</v>
          </cell>
        </row>
        <row r="6674">
          <cell r="A6674" t="str">
            <v>YZ-HM30CH-K0-L</v>
          </cell>
          <cell r="B6674" t="str">
            <v>YZ-HM30CH</v>
          </cell>
        </row>
        <row r="6675">
          <cell r="A6675" t="str">
            <v>YZ-HM30CH-K0-M</v>
          </cell>
          <cell r="B6675" t="str">
            <v>YZ-HM30CH</v>
          </cell>
        </row>
        <row r="6676">
          <cell r="A6676" t="str">
            <v>YZ-HM30CH-K0-S</v>
          </cell>
          <cell r="B6676" t="str">
            <v>YZ-HM30CH</v>
          </cell>
        </row>
        <row r="6677">
          <cell r="A6677" t="str">
            <v>YZ-HM30CH-K0-S-GM</v>
          </cell>
          <cell r="B6677" t="str">
            <v>YZ-HM30CH</v>
          </cell>
        </row>
        <row r="6678">
          <cell r="A6678" t="str">
            <v>YZ-HM30CH-K0-XL</v>
          </cell>
          <cell r="B6678" t="str">
            <v>YZ-HM30CH</v>
          </cell>
        </row>
        <row r="6679">
          <cell r="A6679" t="str">
            <v>YZ-HM30CH-K0-XS</v>
          </cell>
          <cell r="B6679" t="str">
            <v>YZ-HM30CH</v>
          </cell>
        </row>
        <row r="6680">
          <cell r="A6680" t="str">
            <v>YZ-HM30CH-L</v>
          </cell>
          <cell r="B6680" t="str">
            <v>YZ-HM30CH</v>
          </cell>
        </row>
        <row r="6681">
          <cell r="A6681" t="str">
            <v>YZ-HM30CH-L-GM</v>
          </cell>
          <cell r="B6681" t="str">
            <v>YZ-HM30CH</v>
          </cell>
        </row>
        <row r="6682">
          <cell r="A6682" t="str">
            <v>YZ-HM30CH-M</v>
          </cell>
          <cell r="B6682" t="str">
            <v>YZ-HM30CH</v>
          </cell>
        </row>
        <row r="6683">
          <cell r="A6683" t="str">
            <v>YZ-HM30CH-M-GM</v>
          </cell>
          <cell r="B6683" t="str">
            <v>YZ-HM30CH</v>
          </cell>
        </row>
        <row r="6684">
          <cell r="A6684" t="str">
            <v>YZ-HM30CH-Pi-L</v>
          </cell>
          <cell r="B6684" t="str">
            <v>YZ-HM30CH</v>
          </cell>
        </row>
        <row r="6685">
          <cell r="A6685" t="str">
            <v>YZ-HM30CH-Pi-M</v>
          </cell>
          <cell r="B6685" t="str">
            <v>YZ-HM30CH</v>
          </cell>
        </row>
        <row r="6686">
          <cell r="A6686" t="str">
            <v>YZ-HM30CH-Pi-S</v>
          </cell>
          <cell r="B6686" t="str">
            <v>YZ-HM30CH</v>
          </cell>
        </row>
        <row r="6687">
          <cell r="A6687" t="str">
            <v>YZ-HM30CH-Pi-XL</v>
          </cell>
          <cell r="B6687" t="str">
            <v>YZ-HM30CH</v>
          </cell>
        </row>
        <row r="6688">
          <cell r="A6688" t="str">
            <v>YZ-HM30CH-Pi-XS</v>
          </cell>
          <cell r="B6688" t="str">
            <v>YZ-HM30CH</v>
          </cell>
        </row>
        <row r="6689">
          <cell r="A6689" t="str">
            <v>YZ-HM30CH-S</v>
          </cell>
          <cell r="B6689" t="str">
            <v>YZ-HM30CH</v>
          </cell>
        </row>
        <row r="6690">
          <cell r="A6690" t="str">
            <v>YZ-HM30CH-S-GM</v>
          </cell>
          <cell r="B6690" t="str">
            <v>YZ-HM30CH</v>
          </cell>
        </row>
        <row r="6691">
          <cell r="A6691" t="str">
            <v>YZ-HM30CH-XL</v>
          </cell>
          <cell r="B6691" t="str">
            <v>YZ-HM30CH</v>
          </cell>
        </row>
        <row r="6692">
          <cell r="A6692" t="str">
            <v>YZ-HM30CH-XL-GM</v>
          </cell>
          <cell r="B6692" t="str">
            <v>YZ-HM30CH</v>
          </cell>
        </row>
        <row r="6693">
          <cell r="A6693" t="str">
            <v>YZ-HM30CH-XL-GMM</v>
          </cell>
          <cell r="B6693" t="str">
            <v>YZ-HM30CH</v>
          </cell>
        </row>
        <row r="6694">
          <cell r="A6694" t="str">
            <v>YZ-HM30CH-XS</v>
          </cell>
          <cell r="B6694" t="str">
            <v>YZ-HM30CH</v>
          </cell>
        </row>
        <row r="6695">
          <cell r="A6695" t="str">
            <v>YZ-HM30CH-XS-GM</v>
          </cell>
          <cell r="B6695" t="str">
            <v>YZ-HM30CH</v>
          </cell>
        </row>
        <row r="6696">
          <cell r="A6696" t="str">
            <v>YZ-HM33-B0-L</v>
          </cell>
          <cell r="B6696" t="str">
            <v>YZ-HM33</v>
          </cell>
        </row>
        <row r="6697">
          <cell r="A6697" t="str">
            <v>YZ-HM33-B0-M</v>
          </cell>
          <cell r="B6697" t="str">
            <v>YZ-HM33</v>
          </cell>
        </row>
        <row r="6698">
          <cell r="A6698" t="str">
            <v>YZ-HM33-K0-L</v>
          </cell>
          <cell r="B6698" t="str">
            <v>YZ-HM33</v>
          </cell>
        </row>
        <row r="6699">
          <cell r="A6699" t="str">
            <v>YZ-HM33-K0-M</v>
          </cell>
          <cell r="B6699" t="str">
            <v>YZ-HM33</v>
          </cell>
        </row>
        <row r="6700">
          <cell r="A6700" t="str">
            <v>YZ-HM33-K0-S</v>
          </cell>
          <cell r="B6700" t="str">
            <v>YZ-HM33</v>
          </cell>
        </row>
        <row r="6701">
          <cell r="A6701" t="str">
            <v>YZ-HM33-K0-XL</v>
          </cell>
          <cell r="B6701" t="str">
            <v>YZ-HM33</v>
          </cell>
        </row>
        <row r="6702">
          <cell r="A6702" t="str">
            <v>YZ-HM33-R0-L</v>
          </cell>
          <cell r="B6702" t="str">
            <v>YZ-HM33</v>
          </cell>
        </row>
        <row r="6703">
          <cell r="A6703" t="str">
            <v>YZ-HM33-R0-M</v>
          </cell>
          <cell r="B6703" t="str">
            <v>YZ-HM33</v>
          </cell>
        </row>
        <row r="6704">
          <cell r="A6704" t="str">
            <v>YZ-HM33-R0-S</v>
          </cell>
          <cell r="B6704" t="str">
            <v>YZ-HM33</v>
          </cell>
        </row>
        <row r="6705">
          <cell r="A6705" t="str">
            <v>YZ-HM33-R0-XL</v>
          </cell>
          <cell r="B6705" t="str">
            <v>YZ-HM33</v>
          </cell>
        </row>
        <row r="6706">
          <cell r="A6706" t="str">
            <v>YZ-HM41843-AS-2XL</v>
          </cell>
          <cell r="B6706" t="str">
            <v>YZ-HM41843</v>
          </cell>
        </row>
        <row r="6707">
          <cell r="A6707" t="str">
            <v>YZ-HM462-WR-4XL</v>
          </cell>
          <cell r="B6707" t="str">
            <v>YZ-HM462</v>
          </cell>
        </row>
        <row r="6708">
          <cell r="A6708" t="str">
            <v>YZ-HM5036-B0-2XL</v>
          </cell>
          <cell r="B6708" t="str">
            <v>YZ-HM5036-B0-2XL</v>
          </cell>
        </row>
        <row r="6709">
          <cell r="A6709" t="str">
            <v>YZ-HM5036-W0-2XL</v>
          </cell>
          <cell r="B6709" t="str">
            <v>YZ-HM5048</v>
          </cell>
        </row>
        <row r="6710">
          <cell r="A6710" t="str">
            <v>YZ-HM5036-W0-3XL</v>
          </cell>
          <cell r="B6710" t="str">
            <v>YZ-HM5048</v>
          </cell>
        </row>
        <row r="6711">
          <cell r="A6711" t="str">
            <v>YZ-HM5036-W0-L</v>
          </cell>
          <cell r="B6711" t="str">
            <v>YZ-HM5048</v>
          </cell>
        </row>
        <row r="6712">
          <cell r="A6712" t="str">
            <v>YZ-HM5036-W0-XL</v>
          </cell>
          <cell r="B6712" t="str">
            <v>YZ-HM5048</v>
          </cell>
        </row>
        <row r="6713">
          <cell r="A6713" t="str">
            <v>YZ-HM5048-K0-L</v>
          </cell>
          <cell r="B6713" t="str">
            <v>YZ-HM5048</v>
          </cell>
        </row>
        <row r="6714">
          <cell r="A6714" t="str">
            <v>YZ-HM5048-K0-XL</v>
          </cell>
          <cell r="B6714" t="str">
            <v>YZ-HM5048</v>
          </cell>
        </row>
        <row r="6715">
          <cell r="A6715" t="str">
            <v>YZ-HM5263-K0-L</v>
          </cell>
          <cell r="B6715" t="str">
            <v>YZ-HM5263</v>
          </cell>
        </row>
        <row r="6716">
          <cell r="A6716" t="str">
            <v>YZ-HM5263-K0-M</v>
          </cell>
          <cell r="B6716" t="str">
            <v>YZ-HM5263</v>
          </cell>
        </row>
        <row r="6717">
          <cell r="A6717" t="str">
            <v>YZ-HM5263-R0-L</v>
          </cell>
          <cell r="B6717" t="str">
            <v>YZ-HM5263</v>
          </cell>
        </row>
        <row r="6718">
          <cell r="A6718" t="str">
            <v>YZ-HM5263-R0-M</v>
          </cell>
          <cell r="B6718" t="str">
            <v>YZ-HM5263</v>
          </cell>
        </row>
        <row r="6719">
          <cell r="A6719" t="str">
            <v>YZ-HM5263-R0-S</v>
          </cell>
          <cell r="B6719" t="str">
            <v>YZ-HM5263</v>
          </cell>
        </row>
        <row r="6720">
          <cell r="A6720" t="str">
            <v>YZ-HM5263-W0-L</v>
          </cell>
          <cell r="B6720" t="str">
            <v>YZ-HM5263</v>
          </cell>
        </row>
        <row r="6721">
          <cell r="A6721" t="str">
            <v>YZ-HM5263-W0-XL</v>
          </cell>
          <cell r="B6721" t="str">
            <v>YZ-HM5263</v>
          </cell>
        </row>
        <row r="6722">
          <cell r="A6722" t="str">
            <v>YZ-HM6175-B0-L</v>
          </cell>
          <cell r="B6722" t="str">
            <v>YZ-HM6175</v>
          </cell>
        </row>
        <row r="6723">
          <cell r="A6723" t="str">
            <v>YZ-HM6175-B0-M</v>
          </cell>
          <cell r="B6723" t="str">
            <v>YZ-HM6175</v>
          </cell>
        </row>
        <row r="6724">
          <cell r="A6724" t="str">
            <v>YZ-HM6175-G0-M</v>
          </cell>
          <cell r="B6724" t="str">
            <v>YZ-HM6175</v>
          </cell>
        </row>
        <row r="6725">
          <cell r="A6725" t="str">
            <v>YZ-HM6175-K0-L</v>
          </cell>
          <cell r="B6725" t="str">
            <v>YZ-HM6175</v>
          </cell>
        </row>
        <row r="6726">
          <cell r="A6726" t="str">
            <v>YZ-HM6175-K0-M</v>
          </cell>
          <cell r="B6726" t="str">
            <v>YZ-HM6175</v>
          </cell>
        </row>
        <row r="6727">
          <cell r="A6727" t="str">
            <v>YZ-HM6175-R0-M</v>
          </cell>
          <cell r="B6727" t="str">
            <v>YZ-HM6175</v>
          </cell>
        </row>
        <row r="6728">
          <cell r="A6728" t="str">
            <v>YZ-HM6175-R0-XL</v>
          </cell>
          <cell r="B6728" t="str">
            <v>YZ-HM6175</v>
          </cell>
        </row>
        <row r="6729">
          <cell r="A6729" t="str">
            <v>YZ-HM635-FB-4XL</v>
          </cell>
          <cell r="B6729" t="str">
            <v>YZ-HM635</v>
          </cell>
        </row>
        <row r="6730">
          <cell r="A6730" t="str">
            <v>YZ-HM635-LB-L</v>
          </cell>
          <cell r="B6730" t="str">
            <v>YZ-HM635</v>
          </cell>
        </row>
        <row r="6731">
          <cell r="A6731" t="str">
            <v>YZ-HM635-R0-2XL</v>
          </cell>
          <cell r="B6731" t="str">
            <v>YZ-HM635</v>
          </cell>
        </row>
        <row r="6732">
          <cell r="A6732" t="str">
            <v>YZ-HM635-R0-L</v>
          </cell>
          <cell r="B6732" t="str">
            <v>YZ-HM635</v>
          </cell>
        </row>
        <row r="6733">
          <cell r="A6733" t="str">
            <v>YZ-HM635-R2-XL</v>
          </cell>
          <cell r="B6733" t="str">
            <v>YZ-HM635</v>
          </cell>
        </row>
        <row r="6734">
          <cell r="A6734" t="str">
            <v>YZ-HM635-Y0-L</v>
          </cell>
          <cell r="B6734" t="str">
            <v>YZ-HM635</v>
          </cell>
        </row>
        <row r="6735">
          <cell r="A6735" t="str">
            <v>YZ-HM688-K0-L</v>
          </cell>
          <cell r="B6735" t="str">
            <v>YZ-HM688</v>
          </cell>
        </row>
        <row r="6736">
          <cell r="A6736" t="str">
            <v>YZ-HM688-K0-XL</v>
          </cell>
          <cell r="B6736" t="str">
            <v>YZ-HM688</v>
          </cell>
        </row>
        <row r="6737">
          <cell r="A6737" t="str">
            <v>YZ-HM7035-DJG0-L</v>
          </cell>
          <cell r="B6737" t="str">
            <v>YZ-HM7035</v>
          </cell>
        </row>
        <row r="6738">
          <cell r="A6738" t="str">
            <v>YZ-HM7035-DJG0-M</v>
          </cell>
          <cell r="B6738" t="str">
            <v>YZ-HM7035</v>
          </cell>
        </row>
        <row r="6739">
          <cell r="A6739" t="str">
            <v>YZ-HM7035-DJG0-S</v>
          </cell>
          <cell r="B6739" t="str">
            <v>YZ-HM7035</v>
          </cell>
        </row>
        <row r="6740">
          <cell r="A6740" t="str">
            <v>YZ-HM7035-DJG0-XL</v>
          </cell>
          <cell r="B6740" t="str">
            <v>YZ-HM7035</v>
          </cell>
        </row>
        <row r="6741">
          <cell r="A6741" t="str">
            <v>YZ-HM7035-G0-L</v>
          </cell>
          <cell r="B6741" t="str">
            <v>YZ-HM7035</v>
          </cell>
        </row>
        <row r="6742">
          <cell r="A6742" t="str">
            <v>YZ-HM7035-G0-M</v>
          </cell>
          <cell r="B6742" t="str">
            <v>YZ-HM7035</v>
          </cell>
        </row>
        <row r="6743">
          <cell r="A6743" t="str">
            <v>YZ-HM7035-G0-S</v>
          </cell>
          <cell r="B6743" t="str">
            <v>YZ-HM7035</v>
          </cell>
        </row>
        <row r="6744">
          <cell r="A6744" t="str">
            <v>YZ-HM7035-G0-XL</v>
          </cell>
          <cell r="B6744" t="str">
            <v>YZ-HM7035</v>
          </cell>
        </row>
        <row r="6745">
          <cell r="A6745" t="str">
            <v>YZ-HM7040-ZL-L</v>
          </cell>
          <cell r="B6745" t="str">
            <v>YZ-HM7040</v>
          </cell>
        </row>
        <row r="6746">
          <cell r="A6746" t="str">
            <v>YZ-HM7040-ZL-M</v>
          </cell>
          <cell r="B6746" t="str">
            <v>YZ-HM7040</v>
          </cell>
        </row>
        <row r="6747">
          <cell r="A6747" t="str">
            <v>YZ-HM7040-ZL-S</v>
          </cell>
          <cell r="B6747" t="str">
            <v>YZ-HM7040</v>
          </cell>
        </row>
        <row r="6748">
          <cell r="A6748" t="str">
            <v>YZ-HM7040-ZL-XL</v>
          </cell>
          <cell r="B6748" t="str">
            <v>YZ-HM7040</v>
          </cell>
        </row>
        <row r="6749">
          <cell r="A6749" t="str">
            <v>YZ-HM7889-B0-1X</v>
          </cell>
          <cell r="B6749" t="str">
            <v>YZ-HM7889</v>
          </cell>
        </row>
        <row r="6750">
          <cell r="A6750" t="str">
            <v>YZ-HM7889-B0-2X</v>
          </cell>
          <cell r="B6750" t="str">
            <v>YZ-HM7889</v>
          </cell>
        </row>
        <row r="6751">
          <cell r="A6751" t="str">
            <v>YZ-HM7889-B0-4X</v>
          </cell>
          <cell r="B6751" t="str">
            <v>YZ-HM7889</v>
          </cell>
        </row>
        <row r="6752">
          <cell r="A6752" t="str">
            <v>YZ-HM7889-B0-5X</v>
          </cell>
          <cell r="B6752" t="str">
            <v>YZ-HM7889</v>
          </cell>
        </row>
        <row r="6753">
          <cell r="A6753" t="str">
            <v>YZ-HM7889-R0-1X</v>
          </cell>
          <cell r="B6753" t="str">
            <v>YZ-HM7889</v>
          </cell>
        </row>
        <row r="6754">
          <cell r="A6754" t="str">
            <v>YZ-HM7889-R0-3X</v>
          </cell>
          <cell r="B6754" t="str">
            <v>YZ-HM7889</v>
          </cell>
        </row>
        <row r="6755">
          <cell r="A6755" t="str">
            <v>YZ-HM7889-R0-4X</v>
          </cell>
          <cell r="B6755" t="str">
            <v>YZ-HM7889</v>
          </cell>
        </row>
        <row r="6756">
          <cell r="A6756" t="str">
            <v>YZ-HM7889-R0-5X</v>
          </cell>
          <cell r="B6756" t="str">
            <v>YZ-HM7889</v>
          </cell>
        </row>
        <row r="6757">
          <cell r="A6757" t="str">
            <v>YZ-HMBKN0193-W0-XL</v>
          </cell>
          <cell r="B6757" t="str">
            <v>YZ-HMBKN0193</v>
          </cell>
        </row>
        <row r="6758">
          <cell r="A6758" t="str">
            <v>YZ-HMBKN0193-W0-XXL</v>
          </cell>
          <cell r="B6758" t="str">
            <v>YZ-HMBKN0193</v>
          </cell>
        </row>
        <row r="6759">
          <cell r="A6759" t="str">
            <v>YZ-HMBKN1209</v>
          </cell>
          <cell r="B6759" t="str">
            <v>YZ-HMBKN1209</v>
          </cell>
        </row>
        <row r="6760">
          <cell r="A6760" t="str">
            <v>YZ-HMBKN1209-L</v>
          </cell>
          <cell r="B6760" t="str">
            <v>YZ-HMBKN1209</v>
          </cell>
        </row>
        <row r="6761">
          <cell r="A6761" t="str">
            <v>YZ-HMBKN1209-M</v>
          </cell>
          <cell r="B6761" t="str">
            <v>YZ-HMBKN1209</v>
          </cell>
        </row>
        <row r="6762">
          <cell r="A6762" t="str">
            <v>YZ-HMBKN1209-S</v>
          </cell>
          <cell r="B6762" t="str">
            <v>YZ-HMBKN1209</v>
          </cell>
        </row>
        <row r="6763">
          <cell r="A6763" t="str">
            <v>YZ-HMBKN1209-XL</v>
          </cell>
          <cell r="B6763" t="str">
            <v>YZ-HMBKN1209</v>
          </cell>
        </row>
        <row r="6764">
          <cell r="A6764" t="str">
            <v>YZ-HMBKN1209-XXL</v>
          </cell>
          <cell r="B6764" t="str">
            <v>YZ-HMBKN1209</v>
          </cell>
        </row>
        <row r="6765">
          <cell r="A6765" t="str">
            <v>YZ-HMBKN16024-G0-L</v>
          </cell>
          <cell r="B6765" t="str">
            <v>YZ-HMBKN16024</v>
          </cell>
        </row>
        <row r="6766">
          <cell r="A6766" t="str">
            <v>YZ-HMBKN16024-G0-M</v>
          </cell>
          <cell r="B6766" t="str">
            <v>YZ-HMBKN16024</v>
          </cell>
        </row>
        <row r="6767">
          <cell r="A6767" t="str">
            <v>YZ-HMBKN16024-G0-S</v>
          </cell>
          <cell r="B6767" t="str">
            <v>YZ-HMBKN16024</v>
          </cell>
        </row>
        <row r="6768">
          <cell r="A6768" t="str">
            <v>YZ-HMBKN16024-Y0-L</v>
          </cell>
          <cell r="B6768" t="str">
            <v>YZ-HMBKN16024</v>
          </cell>
        </row>
        <row r="6769">
          <cell r="A6769" t="str">
            <v>YZ-HMBKN16024-Y0-M</v>
          </cell>
          <cell r="B6769" t="str">
            <v>YZ-HMBKN16024</v>
          </cell>
        </row>
        <row r="6770">
          <cell r="A6770" t="str">
            <v>YZ-HMBKN16024-Y0-S</v>
          </cell>
          <cell r="B6770" t="str">
            <v>YZ-HMBKN16024</v>
          </cell>
        </row>
        <row r="6771">
          <cell r="A6771" t="str">
            <v>YZ-HMBKN1645-R0-S</v>
          </cell>
          <cell r="B6771" t="str">
            <v>YZ-HMBKN1645</v>
          </cell>
        </row>
        <row r="6772">
          <cell r="A6772" t="str">
            <v>YZ-HMBKN17015-K0-L</v>
          </cell>
          <cell r="B6772" t="str">
            <v>YZ-HMBKN17015</v>
          </cell>
        </row>
        <row r="6773">
          <cell r="A6773" t="str">
            <v>YZ-HMBKN17015-K0-M</v>
          </cell>
          <cell r="B6773" t="str">
            <v>YZ-HMBKN17015</v>
          </cell>
        </row>
        <row r="6774">
          <cell r="A6774" t="str">
            <v>YZ-HMBKN17015-K0-S</v>
          </cell>
          <cell r="B6774" t="str">
            <v>YZ-HMBKN17015</v>
          </cell>
        </row>
        <row r="6775">
          <cell r="A6775" t="str">
            <v>YZ-HMBKN17015-K0-XL</v>
          </cell>
          <cell r="B6775" t="str">
            <v>YZ-HMBKN17015</v>
          </cell>
        </row>
        <row r="6776">
          <cell r="A6776" t="str">
            <v>YZ-HMBKN17015-OR-L</v>
          </cell>
          <cell r="B6776" t="str">
            <v>YZ-HMBKN17015</v>
          </cell>
        </row>
        <row r="6777">
          <cell r="A6777" t="str">
            <v>YZ-HMBKN17015-OR-M</v>
          </cell>
          <cell r="B6777" t="str">
            <v>YZ-HMBKN17015</v>
          </cell>
        </row>
        <row r="6778">
          <cell r="A6778" t="str">
            <v>YZ-HMBKN17015-OR-S</v>
          </cell>
          <cell r="B6778" t="str">
            <v>YZ-HMBKN17015</v>
          </cell>
        </row>
        <row r="6779">
          <cell r="A6779" t="str">
            <v>YZ-HMBKN17015-OR-XL</v>
          </cell>
          <cell r="B6779" t="str">
            <v>YZ-HMBKN17015</v>
          </cell>
        </row>
        <row r="6780">
          <cell r="A6780" t="str">
            <v>YZ-HMBKN1715-B0-L</v>
          </cell>
          <cell r="B6780" t="str">
            <v>YZ-HMBKN1715</v>
          </cell>
        </row>
        <row r="6781">
          <cell r="A6781" t="str">
            <v>YZ-HMBKN1715-B0-M</v>
          </cell>
          <cell r="B6781" t="str">
            <v>YZ-HMBKN1715</v>
          </cell>
        </row>
        <row r="6782">
          <cell r="A6782" t="str">
            <v>YZ-HMBKN1715-B0-S</v>
          </cell>
          <cell r="B6782" t="str">
            <v>YZ-HMBKN1715</v>
          </cell>
        </row>
        <row r="6783">
          <cell r="A6783" t="str">
            <v>YZ-HMBKN1715-R0-L</v>
          </cell>
          <cell r="B6783" t="str">
            <v>YZ-HMBKN1715</v>
          </cell>
        </row>
        <row r="6784">
          <cell r="A6784" t="str">
            <v>YZ-HMBKN1715-R0-M</v>
          </cell>
          <cell r="B6784" t="str">
            <v>YZ-HMBKN1715</v>
          </cell>
        </row>
        <row r="6785">
          <cell r="A6785" t="str">
            <v>YZ-HMBKN1715-R0-S</v>
          </cell>
          <cell r="B6785" t="str">
            <v>YZ-HMBKN1715</v>
          </cell>
        </row>
        <row r="6786">
          <cell r="A6786" t="str">
            <v>YZ-HMBKN2600-K0-M</v>
          </cell>
          <cell r="B6786" t="str">
            <v>YZ-HMBKN2600</v>
          </cell>
        </row>
        <row r="6787">
          <cell r="A6787" t="str">
            <v>YZ-HMBKN30-B0YH-L</v>
          </cell>
          <cell r="B6787" t="str">
            <v>YZ-HMBKN30</v>
          </cell>
        </row>
        <row r="6788">
          <cell r="A6788" t="str">
            <v>YZ-HMBKN30-B0YH-M</v>
          </cell>
          <cell r="B6788" t="str">
            <v>YZ-HMBKN30</v>
          </cell>
        </row>
        <row r="6789">
          <cell r="A6789" t="str">
            <v>YZ-HMBKN30-B0YH-S</v>
          </cell>
          <cell r="B6789" t="str">
            <v>YZ-HMBKN30</v>
          </cell>
        </row>
        <row r="6790">
          <cell r="A6790" t="str">
            <v>YZ-HMBKN30-B0YH-XL</v>
          </cell>
          <cell r="B6790" t="str">
            <v>YZ-HMBKN30</v>
          </cell>
        </row>
        <row r="6791">
          <cell r="A6791" t="str">
            <v>YZ-HMBKN30-K0-L</v>
          </cell>
          <cell r="B6791" t="str">
            <v>YZ-HMBKN30</v>
          </cell>
        </row>
        <row r="6792">
          <cell r="A6792" t="str">
            <v>YZ-HMBKN30-K0-M</v>
          </cell>
          <cell r="B6792" t="str">
            <v>YZ-HMBKN30</v>
          </cell>
        </row>
        <row r="6793">
          <cell r="A6793" t="str">
            <v>YZ-HMBKN30-K0-S</v>
          </cell>
          <cell r="B6793" t="str">
            <v>YZ-HMBKN30</v>
          </cell>
        </row>
        <row r="6794">
          <cell r="A6794" t="str">
            <v>YZ-HMBKN30-K0YH-L</v>
          </cell>
          <cell r="B6794" t="str">
            <v>YZ-HMBKN30</v>
          </cell>
        </row>
        <row r="6795">
          <cell r="A6795" t="str">
            <v>YZ-HMBKN30-K0YH-M</v>
          </cell>
          <cell r="B6795" t="str">
            <v>YZ-HMBKN30</v>
          </cell>
        </row>
        <row r="6796">
          <cell r="A6796" t="str">
            <v>YZ-HMBKN30-K0YH-S</v>
          </cell>
          <cell r="B6796" t="str">
            <v>YZ-HMBKN30</v>
          </cell>
        </row>
        <row r="6797">
          <cell r="A6797" t="str">
            <v>YZ-HMBKN30-K0YH-XL</v>
          </cell>
          <cell r="B6797" t="str">
            <v>YZ-HMBKN30</v>
          </cell>
        </row>
        <row r="6798">
          <cell r="A6798" t="str">
            <v>YZ-HMBKN30-PI-L</v>
          </cell>
          <cell r="B6798" t="str">
            <v>YZ-HMBKN30</v>
          </cell>
        </row>
        <row r="6799">
          <cell r="A6799" t="str">
            <v>YZ-HMBKN30-PI-M</v>
          </cell>
          <cell r="B6799" t="str">
            <v>YZ-HMBKN30</v>
          </cell>
        </row>
        <row r="6800">
          <cell r="A6800" t="str">
            <v>YZ-HMBKN30-PI-S</v>
          </cell>
          <cell r="B6800" t="str">
            <v>YZ-HMBKN30</v>
          </cell>
        </row>
        <row r="6801">
          <cell r="A6801" t="str">
            <v>YZ-HMBKN30-PI-XL</v>
          </cell>
          <cell r="B6801" t="str">
            <v>YZ-HMBKN30</v>
          </cell>
        </row>
        <row r="6802">
          <cell r="A6802" t="str">
            <v>YZ-HMBKN30-WR-L</v>
          </cell>
          <cell r="B6802" t="str">
            <v>YZ-HMBKN30</v>
          </cell>
        </row>
        <row r="6803">
          <cell r="A6803" t="str">
            <v>YZ-HMBKN30-WR-XL</v>
          </cell>
          <cell r="B6803" t="str">
            <v>YZ-HMBKN30</v>
          </cell>
        </row>
        <row r="6804">
          <cell r="A6804" t="str">
            <v>YZ-HMBKN30-ZL-L</v>
          </cell>
          <cell r="B6804" t="str">
            <v>YZ-HMBKN30</v>
          </cell>
        </row>
        <row r="6805">
          <cell r="A6805" t="str">
            <v>YZ-HMBKN30-ZL-M</v>
          </cell>
          <cell r="B6805" t="str">
            <v>YZ-HMBKN30</v>
          </cell>
        </row>
        <row r="6806">
          <cell r="A6806" t="str">
            <v>YZ-HMBKN30-ZL-S</v>
          </cell>
          <cell r="B6806" t="str">
            <v>YZ-HMBKN30</v>
          </cell>
        </row>
        <row r="6807">
          <cell r="A6807" t="str">
            <v>YZ-HMBKN30-ZL-XL</v>
          </cell>
          <cell r="B6807" t="str">
            <v>YZ-HMBKN30</v>
          </cell>
        </row>
        <row r="6808">
          <cell r="A6808" t="str">
            <v>YZ-HMBKN3308-K0-2XL</v>
          </cell>
          <cell r="B6808" t="str">
            <v>YZ-HMBKN3308</v>
          </cell>
        </row>
        <row r="6809">
          <cell r="A6809" t="str">
            <v>YZ-HMBKN3308-K0-3XL</v>
          </cell>
          <cell r="B6809" t="str">
            <v>YZ-HMBKN3308</v>
          </cell>
        </row>
        <row r="6810">
          <cell r="A6810" t="str">
            <v>YZ-HMBKN3308-K0-4XL</v>
          </cell>
          <cell r="B6810" t="str">
            <v>YZ-HMBKN3308</v>
          </cell>
        </row>
        <row r="6811">
          <cell r="A6811" t="str">
            <v>YZ-HMBKN3308-K0-5XL</v>
          </cell>
          <cell r="B6811" t="str">
            <v>YZ-HMBKN3308</v>
          </cell>
        </row>
        <row r="6812">
          <cell r="A6812" t="str">
            <v>YZ-HMBKN3308-K0-6XL</v>
          </cell>
          <cell r="B6812" t="str">
            <v>YZ-HMBKN3308</v>
          </cell>
        </row>
        <row r="6813">
          <cell r="A6813" t="str">
            <v>YZ-HMBKN3308-K0-7XL</v>
          </cell>
          <cell r="B6813" t="str">
            <v>YZ-HMBKN3308</v>
          </cell>
        </row>
        <row r="6814">
          <cell r="A6814" t="str">
            <v>YZ-HMBKN3308-K0-L</v>
          </cell>
          <cell r="B6814" t="str">
            <v>YZ-HMBKN3308</v>
          </cell>
        </row>
        <row r="6815">
          <cell r="A6815" t="str">
            <v>YZ-HMBKN3308-K0-XL</v>
          </cell>
          <cell r="B6815" t="str">
            <v>YZ-HMBKN3308</v>
          </cell>
        </row>
        <row r="6816">
          <cell r="A6816" t="str">
            <v>YZ-HMBKN7017-Pi-L</v>
          </cell>
          <cell r="B6816" t="str">
            <v>YZ-HMBKN7017</v>
          </cell>
        </row>
        <row r="6817">
          <cell r="A6817" t="str">
            <v>YZ-HMBKN7017-Pi-M</v>
          </cell>
          <cell r="B6817" t="str">
            <v>YZ-HMBKN7017</v>
          </cell>
        </row>
        <row r="6818">
          <cell r="A6818" t="str">
            <v>YZ-HMBKN967-B0-L</v>
          </cell>
          <cell r="B6818" t="str">
            <v>YZ-HMBKN967</v>
          </cell>
        </row>
        <row r="6819">
          <cell r="A6819" t="str">
            <v>YZ-HMBKN967-B0-M</v>
          </cell>
          <cell r="B6819" t="str">
            <v>YZ-HMBKN967</v>
          </cell>
        </row>
        <row r="6820">
          <cell r="A6820" t="str">
            <v>YZ-HMBKN967-B0-S</v>
          </cell>
          <cell r="B6820" t="str">
            <v>YZ-HMBKN967</v>
          </cell>
        </row>
        <row r="6821">
          <cell r="A6821" t="str">
            <v>YZ-HMBKN967-K0-L</v>
          </cell>
          <cell r="B6821" t="str">
            <v>YZ-HMBKN967</v>
          </cell>
        </row>
        <row r="6822">
          <cell r="A6822" t="str">
            <v>YZ-HMBKN967-K0-M</v>
          </cell>
          <cell r="B6822" t="str">
            <v>YZ-HMBKN967</v>
          </cell>
        </row>
        <row r="6823">
          <cell r="A6823" t="str">
            <v>YZ-HMBKN967-K0-S</v>
          </cell>
          <cell r="B6823" t="str">
            <v>YZ-HMBKN967</v>
          </cell>
        </row>
        <row r="6824">
          <cell r="A6824" t="str">
            <v>YZ-HMBKN967-R0-L</v>
          </cell>
          <cell r="B6824" t="str">
            <v>YZ-HMBKN967</v>
          </cell>
        </row>
        <row r="6825">
          <cell r="A6825" t="str">
            <v>YZ-HMBKN967-R0-M</v>
          </cell>
          <cell r="B6825" t="str">
            <v>YZ-HMBKN967</v>
          </cell>
        </row>
        <row r="6826">
          <cell r="A6826" t="str">
            <v>YZ-HMBKN967-R0-S</v>
          </cell>
          <cell r="B6826" t="str">
            <v>YZ-HMBKN967</v>
          </cell>
        </row>
        <row r="6827">
          <cell r="A6827" t="str">
            <v>YZ-HMCX218-R0-L</v>
          </cell>
          <cell r="B6827" t="str">
            <v>YZ-HMCX218</v>
          </cell>
        </row>
        <row r="6828">
          <cell r="A6828" t="str">
            <v>YZ-HMCX218-R0-M</v>
          </cell>
          <cell r="B6828" t="str">
            <v>YZ-HMCX218</v>
          </cell>
        </row>
        <row r="6829">
          <cell r="A6829" t="str">
            <v>YZ-HMCX218-R0-S</v>
          </cell>
          <cell r="B6829" t="str">
            <v>YZ-HMCX218</v>
          </cell>
        </row>
        <row r="6830">
          <cell r="A6830" t="str">
            <v>YZ-HMCX218-R0-XL</v>
          </cell>
          <cell r="B6830" t="str">
            <v>YZ-HMCX218</v>
          </cell>
        </row>
        <row r="6831">
          <cell r="A6831" t="str">
            <v>YZ-HMJ005-B0-2XL</v>
          </cell>
          <cell r="B6831" t="str">
            <v>YZ-HMJ005</v>
          </cell>
        </row>
        <row r="6832">
          <cell r="A6832" t="str">
            <v>YZ-HMJ005-B0-L</v>
          </cell>
          <cell r="B6832" t="str">
            <v>YZ-HMJ005</v>
          </cell>
        </row>
        <row r="6833">
          <cell r="A6833" t="str">
            <v>YZ-HMJ005-B0-M</v>
          </cell>
          <cell r="B6833" t="str">
            <v>YZ-HMJ005</v>
          </cell>
        </row>
        <row r="6834">
          <cell r="A6834" t="str">
            <v>YZ-HMJ005-B0-S</v>
          </cell>
          <cell r="B6834" t="str">
            <v>YZ-HMJ005</v>
          </cell>
        </row>
        <row r="6835">
          <cell r="A6835" t="str">
            <v>YZ-HMJ005-B0-XL</v>
          </cell>
          <cell r="B6835" t="str">
            <v>YZ-HMJ005</v>
          </cell>
        </row>
        <row r="6836">
          <cell r="A6836" t="str">
            <v>YZ-HMJ005-K0-2XL</v>
          </cell>
          <cell r="B6836" t="str">
            <v>YZ-HMJ005</v>
          </cell>
        </row>
        <row r="6837">
          <cell r="A6837" t="str">
            <v>YZ-HMJ005-K0-L</v>
          </cell>
          <cell r="B6837" t="str">
            <v>YZ-HMJ005</v>
          </cell>
        </row>
        <row r="6838">
          <cell r="A6838" t="str">
            <v>YZ-HMJ005-K0-M</v>
          </cell>
          <cell r="B6838" t="str">
            <v>YZ-HMJ005</v>
          </cell>
        </row>
        <row r="6839">
          <cell r="A6839" t="str">
            <v>YZ-HMJ005-K0-S</v>
          </cell>
          <cell r="B6839" t="str">
            <v>YZ-HMJ005</v>
          </cell>
        </row>
        <row r="6840">
          <cell r="A6840" t="str">
            <v>YZ-HMJ005-K0-XL</v>
          </cell>
          <cell r="B6840" t="str">
            <v>YZ-HMJ005</v>
          </cell>
        </row>
        <row r="6841">
          <cell r="A6841" t="str">
            <v>YZ-HMSG001-G0-L</v>
          </cell>
          <cell r="B6841" t="str">
            <v>YZ-HMSG001</v>
          </cell>
        </row>
        <row r="6842">
          <cell r="A6842" t="str">
            <v>YZ-HMSG001-G0-M</v>
          </cell>
          <cell r="B6842" t="str">
            <v>YZ-HMSG001</v>
          </cell>
        </row>
        <row r="6843">
          <cell r="A6843" t="str">
            <v>YZ-HMSG001-K0-S</v>
          </cell>
          <cell r="B6843" t="str">
            <v>YZ-HMSG001</v>
          </cell>
        </row>
        <row r="6844">
          <cell r="A6844" t="str">
            <v>YZ-HMTW001</v>
          </cell>
          <cell r="B6844" t="str">
            <v>YZ-HMTW001</v>
          </cell>
        </row>
        <row r="6845">
          <cell r="A6845" t="str">
            <v>YZ-HMTW001-K0-L</v>
          </cell>
          <cell r="B6845" t="str">
            <v>YZ-HMTW001</v>
          </cell>
        </row>
        <row r="6846">
          <cell r="A6846" t="str">
            <v>YZ-HMTW001-K0-M</v>
          </cell>
          <cell r="B6846" t="str">
            <v>YZ-HMTW001</v>
          </cell>
        </row>
        <row r="6847">
          <cell r="A6847" t="str">
            <v>YZ-HMTW001-K0-S</v>
          </cell>
          <cell r="B6847" t="str">
            <v>YZ-HMTW001</v>
          </cell>
        </row>
        <row r="6848">
          <cell r="A6848" t="str">
            <v>YZ-HMTW001-K0-XL</v>
          </cell>
          <cell r="B6848" t="str">
            <v>YZ-HMTW001</v>
          </cell>
        </row>
        <row r="6849">
          <cell r="A6849" t="str">
            <v>YZ-HMTW001-K0-XS</v>
          </cell>
          <cell r="B6849" t="str">
            <v>YZ-HMTW001</v>
          </cell>
        </row>
        <row r="6850">
          <cell r="A6850" t="str">
            <v>YZ-HMVS-W0-M</v>
          </cell>
          <cell r="B6850" t="str">
            <v>YZ-HMVS</v>
          </cell>
        </row>
        <row r="6851">
          <cell r="A6851" t="str">
            <v>YZ-HMVS-W0-S</v>
          </cell>
          <cell r="B6851" t="str">
            <v>YZ-HMVS</v>
          </cell>
        </row>
        <row r="6852">
          <cell r="A6852" t="str">
            <v>YZ-HN6902BD1L</v>
          </cell>
          <cell r="B6852" t="str">
            <v>YZ-HN6902</v>
          </cell>
        </row>
        <row r="6853">
          <cell r="A6853" t="str">
            <v>YZ-HN6902BD2L</v>
          </cell>
          <cell r="B6853" t="str">
            <v>YZ-HN6902</v>
          </cell>
        </row>
        <row r="6854">
          <cell r="A6854" t="str">
            <v>YZ-HN6902BDL</v>
          </cell>
          <cell r="B6854" t="str">
            <v>YZ-HN6902</v>
          </cell>
        </row>
        <row r="6855">
          <cell r="A6855" t="str">
            <v>YZ-HN6902BDM</v>
          </cell>
          <cell r="B6855" t="str">
            <v>YZ-HN6902</v>
          </cell>
        </row>
        <row r="6856">
          <cell r="A6856" t="str">
            <v>YZ-HN6902FB1L</v>
          </cell>
          <cell r="B6856" t="str">
            <v>YZ-HN6902</v>
          </cell>
        </row>
        <row r="6857">
          <cell r="A6857" t="str">
            <v>YZ-HN6902FB2L</v>
          </cell>
          <cell r="B6857" t="str">
            <v>YZ-HN6902</v>
          </cell>
        </row>
        <row r="6858">
          <cell r="A6858" t="str">
            <v>YZ-HN6902FBL</v>
          </cell>
          <cell r="B6858" t="str">
            <v>YZ-HN6902</v>
          </cell>
        </row>
        <row r="6859">
          <cell r="A6859" t="str">
            <v>YZ-HN6902FBM</v>
          </cell>
          <cell r="B6859" t="str">
            <v>YZ-HN6902</v>
          </cell>
        </row>
        <row r="6860">
          <cell r="A6860" t="str">
            <v>YZ-HN6902G01L</v>
          </cell>
          <cell r="B6860" t="str">
            <v>YZ-HN6902</v>
          </cell>
        </row>
        <row r="6861">
          <cell r="A6861" t="str">
            <v>YZ-HN6902G02L</v>
          </cell>
          <cell r="B6861" t="str">
            <v>YZ-HN6902</v>
          </cell>
        </row>
        <row r="6862">
          <cell r="A6862" t="str">
            <v>YZ-HN6902G0L</v>
          </cell>
          <cell r="B6862" t="str">
            <v>YZ-HN6902</v>
          </cell>
        </row>
        <row r="6863">
          <cell r="A6863" t="str">
            <v>YZ-HN6902G0M</v>
          </cell>
          <cell r="B6863" t="str">
            <v>YZ-HN6902</v>
          </cell>
        </row>
        <row r="6864">
          <cell r="A6864" t="str">
            <v>YZ-HN6902K01L</v>
          </cell>
          <cell r="B6864" t="str">
            <v>YZ-HN6902</v>
          </cell>
        </row>
        <row r="6865">
          <cell r="A6865" t="str">
            <v>YZ-HN6902K02L</v>
          </cell>
          <cell r="B6865" t="str">
            <v>YZ-HN6902</v>
          </cell>
        </row>
        <row r="6866">
          <cell r="A6866" t="str">
            <v>YZ-HN6902K0L</v>
          </cell>
          <cell r="B6866" t="str">
            <v>YZ-HN6902</v>
          </cell>
        </row>
        <row r="6867">
          <cell r="A6867" t="str">
            <v>YZ-HN6902K0M</v>
          </cell>
          <cell r="B6867" t="str">
            <v>YZ-HN6902</v>
          </cell>
        </row>
        <row r="6868">
          <cell r="A6868" t="str">
            <v>YZ-HT1304G01L</v>
          </cell>
          <cell r="B6868" t="str">
            <v>YZ-HT1304</v>
          </cell>
        </row>
        <row r="6869">
          <cell r="A6869" t="str">
            <v>YZ-HT1304G02L</v>
          </cell>
          <cell r="B6869" t="str">
            <v>YZ-HT1304</v>
          </cell>
        </row>
        <row r="6870">
          <cell r="A6870" t="str">
            <v>YZ-HT1304G03L</v>
          </cell>
          <cell r="B6870" t="str">
            <v>YZ-HT1304</v>
          </cell>
        </row>
        <row r="6871">
          <cell r="A6871" t="str">
            <v>YZ-HT1304G04L</v>
          </cell>
          <cell r="B6871" t="str">
            <v>YZ-HT1304</v>
          </cell>
        </row>
        <row r="6872">
          <cell r="A6872" t="str">
            <v>YZ-HT1304G05L</v>
          </cell>
          <cell r="B6872" t="str">
            <v>YZ-HT1304</v>
          </cell>
        </row>
        <row r="6873">
          <cell r="A6873" t="str">
            <v>YZ-HT1304Y01L</v>
          </cell>
          <cell r="B6873" t="str">
            <v>YZ-HT1304</v>
          </cell>
        </row>
        <row r="6874">
          <cell r="A6874" t="str">
            <v>YZ-HT1304Y02L</v>
          </cell>
          <cell r="B6874" t="str">
            <v>YZ-HT1304</v>
          </cell>
        </row>
        <row r="6875">
          <cell r="A6875" t="str">
            <v>YZ-HT1304Y03L</v>
          </cell>
          <cell r="B6875" t="str">
            <v>YZ-HT1304</v>
          </cell>
        </row>
        <row r="6876">
          <cell r="A6876" t="str">
            <v>YZ-HT1304Y04L</v>
          </cell>
          <cell r="B6876" t="str">
            <v>YZ-HT1304</v>
          </cell>
        </row>
        <row r="6877">
          <cell r="A6877" t="str">
            <v>YZ-HT1304Y05L</v>
          </cell>
          <cell r="B6877" t="str">
            <v>YZ-HT1304</v>
          </cell>
        </row>
        <row r="6878">
          <cell r="A6878" t="str">
            <v>YZ-JG2631001L</v>
          </cell>
          <cell r="B6878" t="str">
            <v>YZ-JG2631</v>
          </cell>
        </row>
        <row r="6879">
          <cell r="A6879" t="str">
            <v>YZ-JG2631001L-GM</v>
          </cell>
          <cell r="B6879" t="str">
            <v>YZ-JG2631</v>
          </cell>
        </row>
        <row r="6880">
          <cell r="A6880" t="str">
            <v>YZ-JG2631002L</v>
          </cell>
          <cell r="B6880" t="str">
            <v>YZ-JG2631</v>
          </cell>
        </row>
        <row r="6881">
          <cell r="A6881" t="str">
            <v>YZ-JG2631002L-GM</v>
          </cell>
          <cell r="B6881" t="str">
            <v>YZ-JG2631</v>
          </cell>
        </row>
        <row r="6882">
          <cell r="A6882" t="str">
            <v>YZ-JG2631003L</v>
          </cell>
          <cell r="B6882" t="str">
            <v>YZ-JG2631</v>
          </cell>
        </row>
        <row r="6883">
          <cell r="A6883" t="str">
            <v>YZ-JG263100L</v>
          </cell>
          <cell r="B6883" t="str">
            <v>YZ-JG2631</v>
          </cell>
        </row>
        <row r="6884">
          <cell r="A6884" t="str">
            <v>YZ-JG263100M</v>
          </cell>
          <cell r="B6884" t="str">
            <v>YZ-JG2631</v>
          </cell>
        </row>
        <row r="6885">
          <cell r="A6885" t="str">
            <v>YZ-JG2631HS1L</v>
          </cell>
          <cell r="B6885" t="str">
            <v>YZ-JG2631</v>
          </cell>
        </row>
        <row r="6886">
          <cell r="A6886" t="str">
            <v>YZ-JG2631HSL</v>
          </cell>
          <cell r="B6886" t="str">
            <v>YZ-JG2631</v>
          </cell>
        </row>
        <row r="6887">
          <cell r="A6887" t="str">
            <v>YZ-JG2631HSM</v>
          </cell>
          <cell r="B6887" t="str">
            <v>YZ-JG2631</v>
          </cell>
        </row>
        <row r="6888">
          <cell r="A6888" t="str">
            <v>YZ-JG2631HSM-GM</v>
          </cell>
          <cell r="B6888" t="str">
            <v>YZ-JG2631</v>
          </cell>
        </row>
        <row r="6889">
          <cell r="A6889" t="str">
            <v>YZ-JG2631HSS</v>
          </cell>
          <cell r="B6889" t="str">
            <v>YZ-JG2631</v>
          </cell>
        </row>
        <row r="6890">
          <cell r="A6890" t="str">
            <v>YZ-JG2631HSXS</v>
          </cell>
          <cell r="B6890" t="str">
            <v>YZ-JG2631</v>
          </cell>
        </row>
        <row r="6891">
          <cell r="A6891" t="str">
            <v>YZ-JG2631K01L</v>
          </cell>
          <cell r="B6891" t="str">
            <v>YZ-JG2631</v>
          </cell>
        </row>
        <row r="6892">
          <cell r="A6892" t="str">
            <v>YZ-JG2631K02L</v>
          </cell>
          <cell r="B6892" t="str">
            <v>YZ-JG2631</v>
          </cell>
        </row>
        <row r="6893">
          <cell r="A6893" t="str">
            <v>YZ-JG2631K02L-GM</v>
          </cell>
          <cell r="B6893" t="str">
            <v>YZ-JG2631</v>
          </cell>
        </row>
        <row r="6894">
          <cell r="A6894" t="str">
            <v>YZ-JG2631K03L</v>
          </cell>
          <cell r="B6894" t="str">
            <v>YZ-JG2631</v>
          </cell>
        </row>
        <row r="6895">
          <cell r="A6895" t="str">
            <v>YZ-JG2631K0L</v>
          </cell>
          <cell r="B6895" t="str">
            <v>YZ-JG2631</v>
          </cell>
        </row>
        <row r="6896">
          <cell r="A6896" t="str">
            <v>YZ-JG2631K0M</v>
          </cell>
          <cell r="B6896" t="str">
            <v>YZ-JY8419</v>
          </cell>
        </row>
        <row r="6897">
          <cell r="A6897" t="str">
            <v>YZ-JG2631R01L</v>
          </cell>
          <cell r="B6897" t="str">
            <v>YZ-JY8419</v>
          </cell>
        </row>
        <row r="6898">
          <cell r="A6898" t="str">
            <v>YZ-JG2631R0L</v>
          </cell>
          <cell r="B6898" t="str">
            <v>YZ-JG2631</v>
          </cell>
        </row>
        <row r="6899">
          <cell r="A6899" t="str">
            <v>YZ-JG2631R0M</v>
          </cell>
          <cell r="B6899" t="str">
            <v>YZ-JG2631</v>
          </cell>
        </row>
        <row r="6900">
          <cell r="A6900" t="str">
            <v>YZ-JG2631R0S</v>
          </cell>
          <cell r="B6900" t="str">
            <v>YZ-JG2631</v>
          </cell>
        </row>
        <row r="6901">
          <cell r="A6901" t="str">
            <v>YZ-JG2631R0XS</v>
          </cell>
          <cell r="B6901" t="str">
            <v>YZ-JG2631</v>
          </cell>
        </row>
        <row r="6902">
          <cell r="A6902" t="str">
            <v>YZ-JG2631ZL1L</v>
          </cell>
          <cell r="B6902" t="str">
            <v>YZ-JG2631</v>
          </cell>
        </row>
        <row r="6903">
          <cell r="A6903" t="str">
            <v>YZ-JG2631ZL2L</v>
          </cell>
          <cell r="B6903" t="str">
            <v>YZ-JG2631</v>
          </cell>
        </row>
        <row r="6904">
          <cell r="A6904" t="str">
            <v>YZ-JG2631ZL3L</v>
          </cell>
          <cell r="B6904" t="str">
            <v>YZ-JG2631</v>
          </cell>
        </row>
        <row r="6905">
          <cell r="A6905" t="str">
            <v>YZ-JG2631ZLL</v>
          </cell>
          <cell r="B6905" t="str">
            <v>YZ-JG2631</v>
          </cell>
        </row>
        <row r="6906">
          <cell r="A6906" t="str">
            <v>YZ-JG2631ZLM</v>
          </cell>
          <cell r="B6906" t="str">
            <v>YZ-JG2631</v>
          </cell>
        </row>
        <row r="6907">
          <cell r="A6907" t="str">
            <v>YZ-JY1008-K0-M</v>
          </cell>
          <cell r="B6907" t="str">
            <v>YZ-JY1008</v>
          </cell>
        </row>
        <row r="6908">
          <cell r="A6908" t="str">
            <v>YZ-JY1151-K0-2XL</v>
          </cell>
          <cell r="B6908" t="str">
            <v>YZ-JY1151</v>
          </cell>
        </row>
        <row r="6909">
          <cell r="A6909" t="str">
            <v>YZ-JY1151-K0-L</v>
          </cell>
          <cell r="B6909" t="str">
            <v>YZ-JY1151</v>
          </cell>
        </row>
        <row r="6910">
          <cell r="A6910" t="str">
            <v>YZ-JY1151-K0-M</v>
          </cell>
          <cell r="B6910" t="str">
            <v>YZ-JY1151</v>
          </cell>
        </row>
        <row r="6911">
          <cell r="A6911" t="str">
            <v>YZ-JY1151-K0-XL</v>
          </cell>
          <cell r="B6911" t="str">
            <v>YZ-JY1151</v>
          </cell>
        </row>
        <row r="6912">
          <cell r="A6912" t="str">
            <v>YZ-JY1151-R0-2XL</v>
          </cell>
          <cell r="B6912" t="str">
            <v>YZ-JY1151</v>
          </cell>
        </row>
        <row r="6913">
          <cell r="A6913" t="str">
            <v>YZ-JY1151-R0-L</v>
          </cell>
          <cell r="B6913" t="str">
            <v>YZ-JY1151</v>
          </cell>
        </row>
        <row r="6914">
          <cell r="A6914" t="str">
            <v>YZ-JY1151-R0-M</v>
          </cell>
          <cell r="B6914" t="str">
            <v>YZ-JY1151</v>
          </cell>
        </row>
        <row r="6915">
          <cell r="A6915" t="str">
            <v>YZ-JY1151-R0-XL</v>
          </cell>
          <cell r="B6915" t="str">
            <v>YZ-JY1151</v>
          </cell>
        </row>
        <row r="6916">
          <cell r="A6916" t="str">
            <v>YZ-JY1151-ZL-2XL</v>
          </cell>
          <cell r="B6916" t="str">
            <v>YZ-JY1151</v>
          </cell>
        </row>
        <row r="6917">
          <cell r="A6917" t="str">
            <v>YZ-JY1151-ZL-L</v>
          </cell>
          <cell r="B6917" t="str">
            <v>YZ-JY1151</v>
          </cell>
        </row>
        <row r="6918">
          <cell r="A6918" t="str">
            <v>YZ-JY1151-ZL-M</v>
          </cell>
          <cell r="B6918" t="str">
            <v>YZ-JY1151</v>
          </cell>
        </row>
        <row r="6919">
          <cell r="A6919" t="str">
            <v>YZ-JY1151-ZL-XL</v>
          </cell>
          <cell r="B6919" t="str">
            <v>YZ-JY1151</v>
          </cell>
        </row>
        <row r="6920">
          <cell r="A6920" t="str">
            <v>YZ-JY15963-B0-2XL</v>
          </cell>
          <cell r="B6920" t="str">
            <v>YZ-JY15963</v>
          </cell>
        </row>
        <row r="6921">
          <cell r="A6921" t="str">
            <v>YZ-JY15963-B0-3XL</v>
          </cell>
          <cell r="B6921" t="str">
            <v>YZ-JY15963</v>
          </cell>
        </row>
        <row r="6922">
          <cell r="A6922" t="str">
            <v>YZ-JY15963-B0-L</v>
          </cell>
          <cell r="B6922" t="str">
            <v>YZ-JY15963</v>
          </cell>
        </row>
        <row r="6923">
          <cell r="A6923" t="str">
            <v>YZ-JY15963-B0-S</v>
          </cell>
          <cell r="B6923" t="str">
            <v>YZ-JY15963</v>
          </cell>
        </row>
        <row r="6924">
          <cell r="A6924" t="str">
            <v>YZ-JY1671-GR-1L</v>
          </cell>
          <cell r="B6924" t="str">
            <v>YZ-JY1671</v>
          </cell>
        </row>
        <row r="6925">
          <cell r="A6925" t="str">
            <v>YZ-JY2526-R0-2XL</v>
          </cell>
          <cell r="B6925" t="str">
            <v>YZ-JY2526</v>
          </cell>
        </row>
        <row r="6926">
          <cell r="A6926" t="str">
            <v>YZ-JY2526-R0-3XL</v>
          </cell>
          <cell r="B6926" t="str">
            <v>YZ-JY2526</v>
          </cell>
        </row>
        <row r="6927">
          <cell r="A6927" t="str">
            <v>YZ-JY2526-R0-4XL</v>
          </cell>
          <cell r="B6927" t="str">
            <v>YZ-JY2526</v>
          </cell>
        </row>
        <row r="6928">
          <cell r="A6928" t="str">
            <v>YZ-JY2526-R0-XL</v>
          </cell>
          <cell r="B6928" t="str">
            <v>YZ-JY2526</v>
          </cell>
        </row>
        <row r="6929">
          <cell r="A6929" t="str">
            <v>YZ-JY3233-K0-L</v>
          </cell>
          <cell r="B6929" t="str">
            <v>YZ-JY3233</v>
          </cell>
        </row>
        <row r="6930">
          <cell r="A6930" t="str">
            <v>YZ-JY3233-K0-M</v>
          </cell>
          <cell r="B6930" t="str">
            <v>YZ-JY3233</v>
          </cell>
        </row>
        <row r="6931">
          <cell r="A6931" t="str">
            <v>YZ-JY3233-K0-S</v>
          </cell>
          <cell r="B6931" t="str">
            <v>YZ-JY3233</v>
          </cell>
        </row>
        <row r="6932">
          <cell r="A6932" t="str">
            <v>YZ-JY3233-K0-XL</v>
          </cell>
          <cell r="B6932" t="str">
            <v>YZ-JY3233</v>
          </cell>
        </row>
        <row r="6933">
          <cell r="A6933" t="str">
            <v>YZ-JY3233-K0-XS</v>
          </cell>
          <cell r="B6933" t="str">
            <v>YZ-JY3233</v>
          </cell>
        </row>
        <row r="6934">
          <cell r="A6934" t="str">
            <v>YZ-JY3288-B0-1L</v>
          </cell>
          <cell r="B6934" t="str">
            <v>YZ-JY3288</v>
          </cell>
        </row>
        <row r="6935">
          <cell r="A6935" t="str">
            <v>YZ-JY5694-K0-2XL</v>
          </cell>
          <cell r="B6935" t="str">
            <v>YZ-JY5694</v>
          </cell>
        </row>
        <row r="6936">
          <cell r="A6936" t="str">
            <v>YZ-JY5694-K0-3XL</v>
          </cell>
          <cell r="B6936" t="str">
            <v>YZ-JY5694</v>
          </cell>
        </row>
        <row r="6937">
          <cell r="A6937" t="str">
            <v>YZ-JY5694-K0-4XL</v>
          </cell>
          <cell r="B6937" t="str">
            <v>YZ-JY5694</v>
          </cell>
        </row>
        <row r="6938">
          <cell r="A6938" t="str">
            <v>YZ-JY5694-K0-5XL</v>
          </cell>
          <cell r="B6938" t="str">
            <v>YZ-JY5694</v>
          </cell>
        </row>
        <row r="6939">
          <cell r="A6939" t="str">
            <v>YZ-JY5694-K0-L</v>
          </cell>
          <cell r="B6939" t="str">
            <v>YZ-JY5694</v>
          </cell>
        </row>
        <row r="6940">
          <cell r="A6940" t="str">
            <v>YZ-JY5694-K0-M</v>
          </cell>
          <cell r="B6940" t="str">
            <v>YZ-JY5694</v>
          </cell>
        </row>
        <row r="6941">
          <cell r="A6941" t="str">
            <v>YZ-JY5694-K0-S</v>
          </cell>
          <cell r="B6941" t="str">
            <v>YZ-JY5694</v>
          </cell>
        </row>
        <row r="6942">
          <cell r="A6942" t="str">
            <v>YZ-JY5694-K0-XL</v>
          </cell>
          <cell r="B6942" t="str">
            <v>YZ-JY5694</v>
          </cell>
        </row>
        <row r="6943">
          <cell r="A6943" t="str">
            <v>YZ-JY7015-K0-L</v>
          </cell>
          <cell r="B6943" t="str">
            <v>YZ-JY7015</v>
          </cell>
        </row>
        <row r="6944">
          <cell r="A6944" t="str">
            <v>YZ-JY7015-K0-M</v>
          </cell>
          <cell r="B6944" t="str">
            <v>YZ-JY7015</v>
          </cell>
        </row>
        <row r="6945">
          <cell r="A6945" t="str">
            <v>YZ-JY7015-R0-L</v>
          </cell>
          <cell r="B6945" t="str">
            <v>YZ-JY7015</v>
          </cell>
        </row>
        <row r="6946">
          <cell r="A6946" t="str">
            <v>YZ-JY7015-R0-XL</v>
          </cell>
          <cell r="B6946" t="str">
            <v>YZ-JY7015</v>
          </cell>
        </row>
        <row r="6947">
          <cell r="A6947" t="str">
            <v>YZ-JY7105-K0-XL</v>
          </cell>
          <cell r="B6947" t="str">
            <v>YZ-JY7015</v>
          </cell>
        </row>
        <row r="6948">
          <cell r="A6948" t="str">
            <v>YZ-JY7755-HL-1L</v>
          </cell>
          <cell r="B6948" t="str">
            <v>YZ-JY7755</v>
          </cell>
        </row>
        <row r="6949">
          <cell r="A6949" t="str">
            <v>YZ-JY7755-HL-2L</v>
          </cell>
          <cell r="B6949" t="str">
            <v>YZ-JY7755</v>
          </cell>
        </row>
        <row r="6950">
          <cell r="A6950" t="str">
            <v>YZ-JY7755-HL-L</v>
          </cell>
          <cell r="B6950" t="str">
            <v>YZ-JY7755</v>
          </cell>
        </row>
        <row r="6951">
          <cell r="A6951" t="str">
            <v>YZ-JY7755-HL-M</v>
          </cell>
          <cell r="B6951" t="str">
            <v>YZ-JY7755</v>
          </cell>
        </row>
        <row r="6952">
          <cell r="A6952" t="str">
            <v>YZ-JY7755-HL-S</v>
          </cell>
          <cell r="B6952" t="str">
            <v>YZ-JY7755</v>
          </cell>
        </row>
        <row r="6953">
          <cell r="A6953" t="str">
            <v>YZ-JY8419-B0-2XL</v>
          </cell>
          <cell r="B6953" t="str">
            <v>YZ-JY8419</v>
          </cell>
        </row>
        <row r="6954">
          <cell r="A6954" t="str">
            <v>YZ-JY8419-ZL-2XL</v>
          </cell>
          <cell r="B6954" t="str">
            <v>YZ-JY8419</v>
          </cell>
        </row>
        <row r="6955">
          <cell r="A6955" t="str">
            <v>YZ-JY888-K0-2XL</v>
          </cell>
          <cell r="B6955" t="str">
            <v>YZ-JY888</v>
          </cell>
        </row>
        <row r="6956">
          <cell r="A6956" t="str">
            <v>YZ-JY888-K0-3XL</v>
          </cell>
          <cell r="B6956" t="str">
            <v>YZ-JY888</v>
          </cell>
        </row>
        <row r="6957">
          <cell r="A6957" t="str">
            <v>YZ-JY888-K0-M</v>
          </cell>
          <cell r="B6957" t="str">
            <v>YZ-JY888</v>
          </cell>
        </row>
        <row r="6958">
          <cell r="A6958" t="str">
            <v>YZ-KL5020FL1L</v>
          </cell>
          <cell r="B6958" t="str">
            <v>YZ-KL5020</v>
          </cell>
        </row>
        <row r="6959">
          <cell r="A6959" t="str">
            <v>YZ-KL5020FL2L</v>
          </cell>
          <cell r="B6959" t="str">
            <v>YZ-KL5020</v>
          </cell>
        </row>
        <row r="6960">
          <cell r="A6960" t="str">
            <v>YZ-KL5020FL3L</v>
          </cell>
          <cell r="B6960" t="str">
            <v>YZ-KL5020</v>
          </cell>
        </row>
        <row r="6961">
          <cell r="A6961" t="str">
            <v>YZ-KL5020FL4L</v>
          </cell>
          <cell r="B6961" t="str">
            <v>YZ-KL5020</v>
          </cell>
        </row>
        <row r="6962">
          <cell r="A6962" t="str">
            <v>YZ-KL5020FL5L</v>
          </cell>
          <cell r="B6962" t="str">
            <v>YZ-KL5020</v>
          </cell>
        </row>
        <row r="6963">
          <cell r="A6963" t="str">
            <v>YZ-KL5020ST1L</v>
          </cell>
          <cell r="B6963" t="str">
            <v>YZ-KL5020</v>
          </cell>
        </row>
        <row r="6964">
          <cell r="A6964" t="str">
            <v>YZ-KL5020ST2L</v>
          </cell>
          <cell r="B6964" t="str">
            <v>YZ-KL5020</v>
          </cell>
        </row>
        <row r="6965">
          <cell r="A6965" t="str">
            <v>YZ-KL5020ST3L</v>
          </cell>
          <cell r="B6965" t="str">
            <v>YZ-KL5020</v>
          </cell>
        </row>
        <row r="6966">
          <cell r="A6966" t="str">
            <v>YZ-KL5020ST4L</v>
          </cell>
          <cell r="B6966" t="str">
            <v>YZ-KL5020</v>
          </cell>
        </row>
        <row r="6967">
          <cell r="A6967" t="str">
            <v>YZ-KL5020ST5L</v>
          </cell>
          <cell r="B6967" t="str">
            <v>YZ-KL5020</v>
          </cell>
        </row>
        <row r="6968">
          <cell r="A6968" t="str">
            <v>YZ-KL5020TW1L</v>
          </cell>
          <cell r="B6968" t="str">
            <v>YZ-KL5020</v>
          </cell>
        </row>
        <row r="6969">
          <cell r="A6969" t="str">
            <v>YZ-KL5020TW2L</v>
          </cell>
          <cell r="B6969" t="str">
            <v>YZ-KL5020</v>
          </cell>
        </row>
        <row r="6970">
          <cell r="A6970" t="str">
            <v>YZ-KL5020TW3L</v>
          </cell>
          <cell r="B6970" t="str">
            <v>YZ-KL5020</v>
          </cell>
        </row>
        <row r="6971">
          <cell r="A6971" t="str">
            <v>YZ-KL5020TW4L</v>
          </cell>
          <cell r="B6971" t="str">
            <v>YZ-KL5020</v>
          </cell>
        </row>
        <row r="6972">
          <cell r="A6972" t="str">
            <v>YZ-KL5020TW5L</v>
          </cell>
          <cell r="B6972" t="str">
            <v>YZ-KL5020</v>
          </cell>
        </row>
        <row r="6973">
          <cell r="A6973" t="str">
            <v>YZ-KL5020YH1L</v>
          </cell>
          <cell r="B6973" t="str">
            <v>YZ-KL5020</v>
          </cell>
        </row>
        <row r="6974">
          <cell r="A6974" t="str">
            <v>YZ-KL5020YH2L</v>
          </cell>
          <cell r="B6974" t="str">
            <v>YZ-KL5020</v>
          </cell>
        </row>
        <row r="6975">
          <cell r="A6975" t="str">
            <v>YZ-KL5020YH3L</v>
          </cell>
          <cell r="B6975" t="str">
            <v>YZ-KL5020</v>
          </cell>
        </row>
        <row r="6976">
          <cell r="A6976" t="str">
            <v>YZ-KL5020YH4L</v>
          </cell>
          <cell r="B6976" t="str">
            <v>YZ-KL5020</v>
          </cell>
        </row>
        <row r="6977">
          <cell r="A6977" t="str">
            <v>YZ-KL5020YH5L</v>
          </cell>
          <cell r="B6977" t="str">
            <v>YZ-KL5020</v>
          </cell>
        </row>
        <row r="6978">
          <cell r="A6978" t="str">
            <v>YZ-LS1068B01L</v>
          </cell>
          <cell r="B6978" t="str">
            <v>YZ-LS1068</v>
          </cell>
        </row>
        <row r="6979">
          <cell r="A6979" t="str">
            <v>YZ-LS1068B0L</v>
          </cell>
          <cell r="B6979" t="str">
            <v>YZ-LS1068</v>
          </cell>
        </row>
        <row r="6980">
          <cell r="A6980" t="str">
            <v>YZ-LS1068B0M</v>
          </cell>
          <cell r="B6980" t="str">
            <v>YZ-LS1068</v>
          </cell>
        </row>
        <row r="6981">
          <cell r="A6981" t="str">
            <v>YZ-LS1068B0S</v>
          </cell>
          <cell r="B6981" t="str">
            <v>YZ-LS1068</v>
          </cell>
        </row>
        <row r="6982">
          <cell r="A6982" t="str">
            <v>YZ-LS1068K01L</v>
          </cell>
          <cell r="B6982" t="str">
            <v>YZ-LS1068</v>
          </cell>
        </row>
        <row r="6983">
          <cell r="A6983" t="str">
            <v>YZ-LS1068K0L</v>
          </cell>
          <cell r="B6983" t="str">
            <v>YZ-LS1068</v>
          </cell>
        </row>
        <row r="6984">
          <cell r="A6984" t="str">
            <v>YZ-LS1068K0M</v>
          </cell>
          <cell r="B6984" t="str">
            <v>YZ-LS1068</v>
          </cell>
        </row>
        <row r="6985">
          <cell r="A6985" t="str">
            <v>YZ-LS1068K0S</v>
          </cell>
          <cell r="B6985" t="str">
            <v>YZ-LS1068</v>
          </cell>
        </row>
        <row r="6986">
          <cell r="A6986" t="str">
            <v>YZ-LS1068W01L</v>
          </cell>
          <cell r="B6986" t="str">
            <v>YZ-LS1068</v>
          </cell>
        </row>
        <row r="6987">
          <cell r="A6987" t="str">
            <v>YZ-LS1068W0L</v>
          </cell>
          <cell r="B6987" t="str">
            <v>YZ-LS1068</v>
          </cell>
        </row>
        <row r="6988">
          <cell r="A6988" t="str">
            <v>YZ-LS1068W0M</v>
          </cell>
          <cell r="B6988" t="str">
            <v>YZ-LS1068</v>
          </cell>
        </row>
        <row r="6989">
          <cell r="A6989" t="str">
            <v>YZ-LS1068W0S</v>
          </cell>
          <cell r="B6989" t="str">
            <v>YZ-LS1068</v>
          </cell>
        </row>
        <row r="6990">
          <cell r="A6990" t="str">
            <v>YZ-LS1068WOL</v>
          </cell>
          <cell r="B6990" t="str">
            <v>YZ-LS1068</v>
          </cell>
        </row>
        <row r="6991">
          <cell r="A6991" t="str">
            <v>YZ-LS1068WOM</v>
          </cell>
          <cell r="B6991" t="str">
            <v>YZ-LS1068</v>
          </cell>
        </row>
        <row r="6992">
          <cell r="A6992" t="str">
            <v>YZ-MC5119-K0BD-2XL</v>
          </cell>
          <cell r="B6992" t="str">
            <v>YZ-MC5119</v>
          </cell>
        </row>
        <row r="6993">
          <cell r="A6993" t="str">
            <v>YZ-MC5119-K0BD-3XL</v>
          </cell>
          <cell r="B6993" t="str">
            <v>YZ-MC5119</v>
          </cell>
        </row>
        <row r="6994">
          <cell r="A6994" t="str">
            <v>YZ-MC5119-K0BD-L</v>
          </cell>
          <cell r="B6994" t="str">
            <v>YZ-MC5119</v>
          </cell>
        </row>
        <row r="6995">
          <cell r="A6995" t="str">
            <v>YZ-MC5119-ZLBD-2XL</v>
          </cell>
          <cell r="B6995" t="str">
            <v>YZ-MC5119</v>
          </cell>
        </row>
        <row r="6996">
          <cell r="A6996" t="str">
            <v>YZ-MC5119-ZLBD-3XL</v>
          </cell>
          <cell r="B6996" t="str">
            <v>YZ-MC5119</v>
          </cell>
        </row>
        <row r="6997">
          <cell r="A6997" t="str">
            <v>YZ-MC5119-ZLBD-L</v>
          </cell>
          <cell r="B6997" t="str">
            <v>YZ-MC5119</v>
          </cell>
        </row>
        <row r="6998">
          <cell r="A6998" t="str">
            <v>YZ-MC5119-ZLBD-M</v>
          </cell>
          <cell r="B6998" t="str">
            <v>YZ-MC5119</v>
          </cell>
        </row>
        <row r="6999">
          <cell r="A6999" t="str">
            <v>YZ-MC5119-ZLBD-XL</v>
          </cell>
          <cell r="B6999" t="str">
            <v>YZ-MC5119</v>
          </cell>
        </row>
        <row r="7000">
          <cell r="A7000" t="str">
            <v>YZ-MC5119ZL-S</v>
          </cell>
          <cell r="B7000" t="str">
            <v>YZ-MC5119</v>
          </cell>
        </row>
        <row r="7001">
          <cell r="A7001" t="str">
            <v>YZ-MC666-B0-S</v>
          </cell>
          <cell r="B7001" t="str">
            <v>YZ-MC666</v>
          </cell>
        </row>
        <row r="7002">
          <cell r="A7002" t="str">
            <v>YZ-MC666-B0-XS</v>
          </cell>
          <cell r="B7002" t="str">
            <v>YZ-MC666</v>
          </cell>
        </row>
        <row r="7003">
          <cell r="A7003" t="str">
            <v>YZ-MC666-HB-M</v>
          </cell>
          <cell r="B7003" t="str">
            <v>YZ-MC666</v>
          </cell>
        </row>
        <row r="7004">
          <cell r="A7004" t="str">
            <v>YZ-MCCL173-K0-M</v>
          </cell>
          <cell r="B7004" t="str">
            <v>YZ-MCCL173</v>
          </cell>
        </row>
        <row r="7005">
          <cell r="A7005" t="str">
            <v>YZ-MCCL173-K0-S</v>
          </cell>
          <cell r="B7005" t="str">
            <v>YZ-MCCL173</v>
          </cell>
        </row>
        <row r="7006">
          <cell r="A7006" t="str">
            <v>YZ-MCCL173-K0-XL</v>
          </cell>
          <cell r="B7006" t="str">
            <v>YZ-MCCL173</v>
          </cell>
        </row>
        <row r="7007">
          <cell r="A7007" t="str">
            <v>YZ-MCCL173-K0-XXL</v>
          </cell>
          <cell r="B7007" t="str">
            <v>YZ-MCCL173</v>
          </cell>
        </row>
        <row r="7008">
          <cell r="A7008" t="str">
            <v>YZ-MCCL173-OR-L</v>
          </cell>
          <cell r="B7008" t="str">
            <v>YZ-MCCL173</v>
          </cell>
        </row>
        <row r="7009">
          <cell r="A7009" t="str">
            <v>YZ-MCCL173-OR-M</v>
          </cell>
          <cell r="B7009" t="str">
            <v>YZ-MCCL173</v>
          </cell>
        </row>
        <row r="7010">
          <cell r="A7010" t="str">
            <v>YZ-MCCL173-OR-S</v>
          </cell>
          <cell r="B7010" t="str">
            <v>YZ-MCCL173</v>
          </cell>
        </row>
        <row r="7011">
          <cell r="A7011" t="str">
            <v>YZ-MCCL173-OR-XL</v>
          </cell>
          <cell r="B7011" t="str">
            <v>YZ-MCCL173</v>
          </cell>
        </row>
        <row r="7012">
          <cell r="A7012" t="str">
            <v>YZ-MCCL173-OR-XXL</v>
          </cell>
          <cell r="B7012" t="str">
            <v>YZ-MCCL173</v>
          </cell>
        </row>
        <row r="7013">
          <cell r="A7013" t="str">
            <v>YZ-MCCL173-P0-M</v>
          </cell>
          <cell r="B7013" t="str">
            <v>YZ-MCCL173</v>
          </cell>
        </row>
        <row r="7014">
          <cell r="A7014" t="str">
            <v>YZ-MCCL173-P0-XL</v>
          </cell>
          <cell r="B7014" t="str">
            <v>YZ-MCCL173</v>
          </cell>
        </row>
        <row r="7015">
          <cell r="A7015" t="str">
            <v>YZ-MCCL173-P0-XXL</v>
          </cell>
          <cell r="B7015" t="str">
            <v>YZ-MCCL173</v>
          </cell>
        </row>
        <row r="7016">
          <cell r="A7016" t="str">
            <v>YZ-MCCL252-R0-2XL</v>
          </cell>
          <cell r="B7016" t="str">
            <v>YZ-MCCL252</v>
          </cell>
        </row>
        <row r="7017">
          <cell r="A7017" t="str">
            <v>YZ-MCCL252-R0-4XL</v>
          </cell>
          <cell r="B7017" t="str">
            <v>YZ-MCCL252</v>
          </cell>
        </row>
        <row r="7018">
          <cell r="A7018" t="str">
            <v>YZ-MCCL252-R0-XL</v>
          </cell>
          <cell r="B7018" t="str">
            <v>YZ-MCCL252</v>
          </cell>
        </row>
        <row r="7019">
          <cell r="A7019" t="str">
            <v>YZ-MCHM111-K0-L</v>
          </cell>
          <cell r="B7019" t="str">
            <v>YZ-MCHM111</v>
          </cell>
        </row>
        <row r="7020">
          <cell r="A7020" t="str">
            <v>YZ-MCHM111-K0-M</v>
          </cell>
          <cell r="B7020" t="str">
            <v>YZ-MCHM111</v>
          </cell>
        </row>
        <row r="7021">
          <cell r="A7021" t="str">
            <v>YZ-MCHM111-K0-S</v>
          </cell>
          <cell r="B7021" t="str">
            <v>YZ-MCHM111</v>
          </cell>
        </row>
        <row r="7022">
          <cell r="A7022" t="str">
            <v>YZ-MCHM111-K0-XL</v>
          </cell>
          <cell r="B7022" t="str">
            <v>YZ-MCHM111</v>
          </cell>
        </row>
        <row r="7023">
          <cell r="A7023" t="str">
            <v>YZ-MCHM17077-B0-M</v>
          </cell>
          <cell r="B7023" t="str">
            <v>YZ-MCHM17077</v>
          </cell>
        </row>
        <row r="7024">
          <cell r="A7024" t="str">
            <v>YZ-MCHM17077-C0-M</v>
          </cell>
          <cell r="B7024" t="str">
            <v>YZ-MCHM17077</v>
          </cell>
        </row>
        <row r="7025">
          <cell r="A7025" t="str">
            <v>YZ-MCHM17077-C0-S</v>
          </cell>
          <cell r="B7025" t="str">
            <v>YZ-MCHM17077</v>
          </cell>
        </row>
        <row r="7026">
          <cell r="A7026" t="str">
            <v>YZ-MCHM17077-K0-S</v>
          </cell>
          <cell r="B7026" t="str">
            <v>YZ-MCHM17077</v>
          </cell>
        </row>
        <row r="7027">
          <cell r="A7027" t="str">
            <v>YZ-MCHM17077-Pi-M</v>
          </cell>
          <cell r="B7027" t="str">
            <v>YZ-MCHM17077</v>
          </cell>
        </row>
        <row r="7028">
          <cell r="A7028" t="str">
            <v>YZ-MCHM170-B0-L</v>
          </cell>
          <cell r="B7028" t="str">
            <v>YZ-MCHM170</v>
          </cell>
        </row>
        <row r="7029">
          <cell r="A7029" t="str">
            <v>YZ-MCHM170-B0-M</v>
          </cell>
          <cell r="B7029" t="str">
            <v>YZ-MCHM170</v>
          </cell>
        </row>
        <row r="7030">
          <cell r="A7030" t="str">
            <v>YZ-MCHM170-B0-S</v>
          </cell>
          <cell r="B7030" t="str">
            <v>YZ-MCHM170</v>
          </cell>
        </row>
        <row r="7031">
          <cell r="A7031" t="str">
            <v>YZ-MCHM170-K0-M</v>
          </cell>
          <cell r="B7031" t="str">
            <v>YZ-MCHM170</v>
          </cell>
        </row>
        <row r="7032">
          <cell r="A7032" t="str">
            <v>YZ-MCHM170-OR-M</v>
          </cell>
          <cell r="B7032" t="str">
            <v>YZ-MCHM170</v>
          </cell>
        </row>
        <row r="7033">
          <cell r="A7033" t="str">
            <v>YZ-MCHM170-OR-S</v>
          </cell>
          <cell r="B7033" t="str">
            <v>YZ-MCHM170</v>
          </cell>
        </row>
        <row r="7034">
          <cell r="A7034" t="str">
            <v>YZ-MCHM170-WI-L</v>
          </cell>
          <cell r="B7034" t="str">
            <v>YZ-MCHM170</v>
          </cell>
        </row>
        <row r="7035">
          <cell r="A7035" t="str">
            <v>YZ-MCHM170-WI-M</v>
          </cell>
          <cell r="B7035" t="str">
            <v>YZ-MCHM170</v>
          </cell>
        </row>
        <row r="7036">
          <cell r="A7036" t="str">
            <v>YZ-MCHM170-WI-S</v>
          </cell>
          <cell r="B7036" t="str">
            <v>YZ-MCHM170</v>
          </cell>
        </row>
        <row r="7037">
          <cell r="A7037" t="str">
            <v>YZ-MCHM170-WI-XL</v>
          </cell>
          <cell r="B7037" t="str">
            <v>YZ-MCHM170</v>
          </cell>
        </row>
        <row r="7038">
          <cell r="A7038" t="str">
            <v>YZ-MCHM172-ZL-L</v>
          </cell>
          <cell r="B7038" t="str">
            <v>YZ-MCHM172</v>
          </cell>
        </row>
        <row r="7039">
          <cell r="A7039" t="str">
            <v>YZ-MCHM172-ZL-M</v>
          </cell>
          <cell r="B7039" t="str">
            <v>YZ-MCHM172</v>
          </cell>
        </row>
        <row r="7040">
          <cell r="A7040" t="str">
            <v>YZ-MCHM172-ZL-S</v>
          </cell>
          <cell r="B7040" t="str">
            <v>YZ-MCHM172</v>
          </cell>
        </row>
        <row r="7041">
          <cell r="A7041" t="str">
            <v>YZ-MCHM172-ZL-XL</v>
          </cell>
          <cell r="B7041" t="str">
            <v>YZ-MCHM172</v>
          </cell>
        </row>
        <row r="7042">
          <cell r="A7042" t="str">
            <v>YZ-MCHM175-Pi-L</v>
          </cell>
          <cell r="B7042" t="str">
            <v>YZ-MCHM175</v>
          </cell>
        </row>
        <row r="7043">
          <cell r="A7043" t="str">
            <v>YZ-MCHM175-Pi-M</v>
          </cell>
          <cell r="B7043" t="str">
            <v>YZ-MCHM175</v>
          </cell>
        </row>
        <row r="7044">
          <cell r="A7044" t="str">
            <v>YZ-MCHM175-Pi-S</v>
          </cell>
          <cell r="B7044" t="str">
            <v>YZ-MCHM175</v>
          </cell>
        </row>
        <row r="7045">
          <cell r="A7045" t="str">
            <v>YZ-MCHM175-Pi-XL</v>
          </cell>
          <cell r="B7045" t="str">
            <v>YZ-MCHM175</v>
          </cell>
        </row>
        <row r="7046">
          <cell r="A7046" t="str">
            <v>YZ-MCHM178-YH-L</v>
          </cell>
          <cell r="B7046" t="str">
            <v>YZ-MCHM178</v>
          </cell>
        </row>
        <row r="7047">
          <cell r="A7047" t="str">
            <v>YZ-MCHM178-YH-XL</v>
          </cell>
          <cell r="B7047" t="str">
            <v>YZ-MCHM178</v>
          </cell>
        </row>
        <row r="7048">
          <cell r="A7048" t="str">
            <v>YZ-MCHM241-DS-2XL</v>
          </cell>
          <cell r="B7048" t="str">
            <v>YZ-MCHM241</v>
          </cell>
        </row>
        <row r="7049">
          <cell r="A7049" t="str">
            <v>YZ-MCHM241-DS-L</v>
          </cell>
          <cell r="B7049" t="str">
            <v>YZ-MCHM241</v>
          </cell>
        </row>
        <row r="7050">
          <cell r="A7050" t="str">
            <v>YZ-MCHM241-DS-XL</v>
          </cell>
          <cell r="B7050" t="str">
            <v>YZ-MCHM241</v>
          </cell>
        </row>
        <row r="7051">
          <cell r="A7051" t="str">
            <v>YZ-MCHM241-G0-2XL</v>
          </cell>
          <cell r="B7051" t="str">
            <v>YZ-MCHM241</v>
          </cell>
        </row>
        <row r="7052">
          <cell r="A7052" t="str">
            <v>YZ-MCHM241-G0-S</v>
          </cell>
          <cell r="B7052" t="str">
            <v>YZ-MCHM241</v>
          </cell>
        </row>
        <row r="7053">
          <cell r="A7053" t="str">
            <v>YZ-MCHM241-G0-XL</v>
          </cell>
          <cell r="B7053" t="str">
            <v>YZ-MCHM241</v>
          </cell>
        </row>
        <row r="7054">
          <cell r="A7054" t="str">
            <v>YZ-MCHM241-K0-2XL</v>
          </cell>
          <cell r="B7054" t="str">
            <v>YZ-MCHM241</v>
          </cell>
        </row>
        <row r="7055">
          <cell r="A7055" t="str">
            <v>YZ-MCHM241-K0-L</v>
          </cell>
          <cell r="B7055" t="str">
            <v>YZ-MCHM241</v>
          </cell>
        </row>
        <row r="7056">
          <cell r="A7056" t="str">
            <v>YZ-MCHM241-K0-M</v>
          </cell>
          <cell r="B7056" t="str">
            <v>YZ-MCHM241</v>
          </cell>
        </row>
        <row r="7057">
          <cell r="A7057" t="str">
            <v>YZ-MCHM241-K0-S</v>
          </cell>
          <cell r="B7057" t="str">
            <v>YZ-MCHM241</v>
          </cell>
        </row>
        <row r="7058">
          <cell r="A7058" t="str">
            <v>YZ-MCHM241-K0-XL</v>
          </cell>
          <cell r="B7058" t="str">
            <v>YZ-MCHM241</v>
          </cell>
        </row>
        <row r="7059">
          <cell r="A7059" t="str">
            <v>YZ-MCYF184-B0-XL</v>
          </cell>
          <cell r="B7059" t="str">
            <v>YZ-MCYF184</v>
          </cell>
        </row>
        <row r="7060">
          <cell r="A7060" t="str">
            <v>YZ-MCZQ159B0L</v>
          </cell>
          <cell r="B7060" t="str">
            <v>YZ-MCZQ159</v>
          </cell>
        </row>
        <row r="7061">
          <cell r="A7061" t="str">
            <v>YZ-MCZQ161-BH-3XL</v>
          </cell>
          <cell r="B7061" t="str">
            <v>YZ-MCZQ161</v>
          </cell>
        </row>
        <row r="7062">
          <cell r="A7062" t="str">
            <v>YZ-MCZQ161-BH-L</v>
          </cell>
          <cell r="B7062" t="str">
            <v>YZ-MCZQ161</v>
          </cell>
        </row>
        <row r="7063">
          <cell r="A7063" t="str">
            <v>YZ-MCZQ161-BH-XL</v>
          </cell>
          <cell r="B7063" t="str">
            <v>YZ-MCZQ161</v>
          </cell>
        </row>
        <row r="7064">
          <cell r="A7064" t="str">
            <v>YZ-MCZQ161-K0-3XL</v>
          </cell>
          <cell r="B7064" t="str">
            <v>YZ-MCZQ161</v>
          </cell>
        </row>
        <row r="7065">
          <cell r="A7065" t="str">
            <v>YZ-MCZQ161-KH-XL</v>
          </cell>
          <cell r="B7065" t="str">
            <v>YZ-MCZQ161</v>
          </cell>
        </row>
        <row r="7066">
          <cell r="A7066" t="str">
            <v>YZ-MCZQ161-R0-XL</v>
          </cell>
          <cell r="B7066" t="str">
            <v>YZ-MCZQ161</v>
          </cell>
        </row>
        <row r="7067">
          <cell r="A7067" t="str">
            <v>YZ-MCZQ161-ZL-2XL</v>
          </cell>
          <cell r="B7067" t="str">
            <v>YZ-MCZQ161</v>
          </cell>
        </row>
        <row r="7068">
          <cell r="A7068" t="str">
            <v>YZ-MCZQ187-K0-2X</v>
          </cell>
          <cell r="B7068" t="str">
            <v>YZ-MCZQ187</v>
          </cell>
        </row>
        <row r="7069">
          <cell r="A7069" t="str">
            <v>YZ-MCZQ187-K0-3X</v>
          </cell>
          <cell r="B7069" t="str">
            <v>YZ-MCZQ187</v>
          </cell>
        </row>
        <row r="7070">
          <cell r="A7070" t="str">
            <v>YZ-MCZQ187-K0-5X</v>
          </cell>
          <cell r="B7070" t="str">
            <v>YZ-MCZQ187</v>
          </cell>
        </row>
        <row r="7071">
          <cell r="A7071" t="str">
            <v>YZ-MCZQ187-K0-L</v>
          </cell>
          <cell r="B7071" t="str">
            <v>YZ-MCZQ187</v>
          </cell>
        </row>
        <row r="7072">
          <cell r="A7072" t="str">
            <v>YZ-MCZQ187-K0-S</v>
          </cell>
          <cell r="B7072" t="str">
            <v>YZ-MCZQ187</v>
          </cell>
        </row>
        <row r="7073">
          <cell r="A7073" t="str">
            <v>YZ-MCZQ187-K0-XL</v>
          </cell>
          <cell r="B7073" t="str">
            <v>YZ-MCZQ187</v>
          </cell>
        </row>
        <row r="7074">
          <cell r="A7074" t="str">
            <v>YZ-MCZQ298BR3XL</v>
          </cell>
          <cell r="B7074" t="str">
            <v>YZ-MCZQ298</v>
          </cell>
        </row>
        <row r="7075">
          <cell r="A7075" t="str">
            <v>YZ-MCZQ298BR4XL</v>
          </cell>
          <cell r="B7075" t="str">
            <v>YZ-MCZQ298</v>
          </cell>
        </row>
        <row r="7076">
          <cell r="A7076" t="str">
            <v>YZ-MCZQ298BR5XL</v>
          </cell>
          <cell r="B7076" t="str">
            <v>YZ-MCZQ298</v>
          </cell>
        </row>
        <row r="7077">
          <cell r="A7077" t="str">
            <v>YZ-MCZQ789K03XL</v>
          </cell>
          <cell r="B7077" t="str">
            <v>YZ-MCZQ298</v>
          </cell>
        </row>
        <row r="7078">
          <cell r="A7078" t="str">
            <v>YZ-MCZQ789K04XL</v>
          </cell>
          <cell r="B7078" t="str">
            <v>YZ-MCZQ298</v>
          </cell>
        </row>
        <row r="7079">
          <cell r="A7079" t="str">
            <v>YZ-MCZQ789K0XL</v>
          </cell>
          <cell r="B7079" t="str">
            <v>YZ-MCZQ298</v>
          </cell>
        </row>
        <row r="7080">
          <cell r="A7080" t="str">
            <v>YZ-MCZQL02-G0-L</v>
          </cell>
          <cell r="B7080" t="str">
            <v>YZ-MCZQL02</v>
          </cell>
        </row>
        <row r="7081">
          <cell r="A7081" t="str">
            <v>YZ-MCZQL02-G0-M</v>
          </cell>
          <cell r="B7081" t="str">
            <v>YZ-MCZQL02</v>
          </cell>
        </row>
        <row r="7082">
          <cell r="A7082" t="str">
            <v>YZ-MCZQL02-G0-S</v>
          </cell>
          <cell r="B7082" t="str">
            <v>YZ-MCZQL02</v>
          </cell>
        </row>
        <row r="7083">
          <cell r="A7083" t="str">
            <v>YZ-MCZQL02-G0-XL</v>
          </cell>
          <cell r="B7083" t="str">
            <v>YZ-MCZQL02</v>
          </cell>
        </row>
        <row r="7084">
          <cell r="A7084" t="str">
            <v>YZ-MU180-B0-L</v>
          </cell>
          <cell r="B7084" t="str">
            <v>YZ-MU180</v>
          </cell>
        </row>
        <row r="7085">
          <cell r="A7085" t="str">
            <v>YZ-MU180-B0-M</v>
          </cell>
          <cell r="B7085" t="str">
            <v>YZ-MU180</v>
          </cell>
        </row>
        <row r="7086">
          <cell r="A7086" t="str">
            <v>YZ-MU180-B0-S</v>
          </cell>
          <cell r="B7086" t="str">
            <v>YZ-MU180</v>
          </cell>
        </row>
        <row r="7087">
          <cell r="A7087" t="str">
            <v>YZ-MU180-B0-XL</v>
          </cell>
          <cell r="B7087" t="str">
            <v>YZ-MU180</v>
          </cell>
        </row>
        <row r="7088">
          <cell r="A7088" t="str">
            <v>YZ-MU180-E0-M</v>
          </cell>
          <cell r="B7088" t="str">
            <v>YZ-MU180</v>
          </cell>
        </row>
        <row r="7089">
          <cell r="A7089" t="str">
            <v>YZ-MU180-E0-S</v>
          </cell>
          <cell r="B7089" t="str">
            <v>YZ-MU180</v>
          </cell>
        </row>
        <row r="7090">
          <cell r="A7090" t="str">
            <v>YZ-MU180-E0-XL</v>
          </cell>
          <cell r="B7090" t="str">
            <v>YZ-MU180</v>
          </cell>
        </row>
        <row r="7091">
          <cell r="A7091" t="str">
            <v>YZ-MU180-K0-2XL</v>
          </cell>
          <cell r="B7091" t="str">
            <v>YZ-MU180</v>
          </cell>
        </row>
        <row r="7092">
          <cell r="A7092" t="str">
            <v>YZ-MU180-K0-L</v>
          </cell>
          <cell r="B7092" t="str">
            <v>YZ-MU180</v>
          </cell>
        </row>
        <row r="7093">
          <cell r="A7093" t="str">
            <v>YZ-MU180-K0-M</v>
          </cell>
          <cell r="B7093" t="str">
            <v>YZ-MU180</v>
          </cell>
        </row>
        <row r="7094">
          <cell r="A7094" t="str">
            <v>YZ-MU180-K0-S</v>
          </cell>
          <cell r="B7094" t="str">
            <v>YZ-MU180</v>
          </cell>
        </row>
        <row r="7095">
          <cell r="A7095" t="str">
            <v>YZ-MU180-K0-XL</v>
          </cell>
          <cell r="B7095" t="str">
            <v>YZ-MU180</v>
          </cell>
        </row>
        <row r="7096">
          <cell r="A7096" t="str">
            <v>YZ-MU180-OR-2XL</v>
          </cell>
          <cell r="B7096" t="str">
            <v>YZ-MU180</v>
          </cell>
        </row>
        <row r="7097">
          <cell r="A7097" t="str">
            <v>YZ-MU180-OR-L</v>
          </cell>
          <cell r="B7097" t="str">
            <v>YZ-MU180</v>
          </cell>
        </row>
        <row r="7098">
          <cell r="A7098" t="str">
            <v>YZ-MU180-OR-M</v>
          </cell>
          <cell r="B7098" t="str">
            <v>YZ-MU180</v>
          </cell>
        </row>
        <row r="7099">
          <cell r="A7099" t="str">
            <v>YZ-MU180-OR-S</v>
          </cell>
          <cell r="B7099" t="str">
            <v>YZ-MU180</v>
          </cell>
        </row>
        <row r="7100">
          <cell r="A7100" t="str">
            <v>YZ-MU180-OR-XL</v>
          </cell>
          <cell r="B7100" t="str">
            <v>YZ-MU180</v>
          </cell>
        </row>
        <row r="7101">
          <cell r="A7101" t="str">
            <v>YZ-MU180-WI-L</v>
          </cell>
          <cell r="B7101" t="str">
            <v>YZ-MU180</v>
          </cell>
        </row>
        <row r="7102">
          <cell r="A7102" t="str">
            <v>YZ-MU180-WI-M</v>
          </cell>
          <cell r="B7102" t="str">
            <v>YZ-MU180</v>
          </cell>
        </row>
        <row r="7103">
          <cell r="A7103" t="str">
            <v>YZ-MU180-WI-S</v>
          </cell>
          <cell r="B7103" t="str">
            <v>YZ-MU180</v>
          </cell>
        </row>
        <row r="7104">
          <cell r="A7104" t="str">
            <v>YZ-MU181-Gr-2XL</v>
          </cell>
          <cell r="B7104" t="str">
            <v>YZ-MU181</v>
          </cell>
        </row>
        <row r="7105">
          <cell r="A7105" t="str">
            <v>YZ-MU181-Gr-L</v>
          </cell>
          <cell r="B7105" t="str">
            <v>YZ-MU181</v>
          </cell>
        </row>
        <row r="7106">
          <cell r="A7106" t="str">
            <v>YZ-MU181-Gr-M</v>
          </cell>
          <cell r="B7106" t="str">
            <v>YZ-MU181</v>
          </cell>
        </row>
        <row r="7107">
          <cell r="A7107" t="str">
            <v>YZ-MU181-Gr-S</v>
          </cell>
          <cell r="B7107" t="str">
            <v>YZ-MU181</v>
          </cell>
        </row>
        <row r="7108">
          <cell r="A7108" t="str">
            <v>YZ-MU181-Gr-XL</v>
          </cell>
          <cell r="B7108" t="str">
            <v>YZ-MU181</v>
          </cell>
        </row>
        <row r="7109">
          <cell r="A7109" t="str">
            <v>YZ-MU181-K0-2XL</v>
          </cell>
          <cell r="B7109" t="str">
            <v>YZ-MU181</v>
          </cell>
        </row>
        <row r="7110">
          <cell r="A7110" t="str">
            <v>YZ-MU181-K0-L</v>
          </cell>
          <cell r="B7110" t="str">
            <v>YZ-MU181</v>
          </cell>
        </row>
        <row r="7111">
          <cell r="A7111" t="str">
            <v>YZ-MU181-K0-M</v>
          </cell>
          <cell r="B7111" t="str">
            <v>YZ-MU181</v>
          </cell>
        </row>
        <row r="7112">
          <cell r="A7112" t="str">
            <v>YZ-MU181-K0-S</v>
          </cell>
          <cell r="B7112" t="str">
            <v>YZ-MU181</v>
          </cell>
        </row>
        <row r="7113">
          <cell r="A7113" t="str">
            <v>YZ-MU181-K0-XL</v>
          </cell>
          <cell r="B7113" t="str">
            <v>YZ-MU181</v>
          </cell>
        </row>
        <row r="7114">
          <cell r="A7114" t="str">
            <v>YZ-MU181-OR-2XL</v>
          </cell>
          <cell r="B7114" t="str">
            <v>YZ-MU181</v>
          </cell>
        </row>
        <row r="7115">
          <cell r="A7115" t="str">
            <v>YZ-MU181-OR-L</v>
          </cell>
          <cell r="B7115" t="str">
            <v>YZ-MU181</v>
          </cell>
        </row>
        <row r="7116">
          <cell r="A7116" t="str">
            <v>YZ-MU181-OR-M</v>
          </cell>
          <cell r="B7116" t="str">
            <v>YZ-MU181</v>
          </cell>
        </row>
        <row r="7117">
          <cell r="A7117" t="str">
            <v>YZ-MU181-OR-S</v>
          </cell>
          <cell r="B7117" t="str">
            <v>YZ-MU181</v>
          </cell>
        </row>
        <row r="7118">
          <cell r="A7118" t="str">
            <v>YZ-MU181-OR-XL</v>
          </cell>
          <cell r="B7118" t="str">
            <v>YZ-MU181</v>
          </cell>
        </row>
        <row r="7119">
          <cell r="A7119" t="str">
            <v>YZ-MU181-R0-L</v>
          </cell>
          <cell r="B7119" t="str">
            <v>YZ-MU181</v>
          </cell>
        </row>
        <row r="7120">
          <cell r="A7120" t="str">
            <v>YZ-MU181-R0-M</v>
          </cell>
          <cell r="B7120" t="str">
            <v>YZ-MU181</v>
          </cell>
        </row>
        <row r="7121">
          <cell r="A7121" t="str">
            <v>YZ-MU181-R0-S</v>
          </cell>
          <cell r="B7121" t="str">
            <v>YZ-MU181</v>
          </cell>
        </row>
        <row r="7122">
          <cell r="A7122" t="str">
            <v>YZ-MU181-R0-XL</v>
          </cell>
          <cell r="B7122" t="str">
            <v>YZ-MU181</v>
          </cell>
        </row>
        <row r="7123">
          <cell r="A7123" t="str">
            <v>YZ-MU181-W0-2XL</v>
          </cell>
          <cell r="B7123" t="str">
            <v>YZ-MU181</v>
          </cell>
        </row>
        <row r="7124">
          <cell r="A7124" t="str">
            <v>YZ-MU181-W0-L</v>
          </cell>
          <cell r="B7124" t="str">
            <v>YZ-MU181</v>
          </cell>
        </row>
        <row r="7125">
          <cell r="A7125" t="str">
            <v>YZ-MU181-W0-M</v>
          </cell>
          <cell r="B7125" t="str">
            <v>YZ-MU181</v>
          </cell>
        </row>
        <row r="7126">
          <cell r="A7126" t="str">
            <v>YZ-MU181-W0-S</v>
          </cell>
          <cell r="B7126" t="str">
            <v>YZ-MU181</v>
          </cell>
        </row>
        <row r="7127">
          <cell r="A7127" t="str">
            <v>YZ-MU181-W0-XL</v>
          </cell>
          <cell r="B7127" t="str">
            <v>YZ-MU181</v>
          </cell>
        </row>
        <row r="7128">
          <cell r="A7128" t="str">
            <v>YZ-MU30CH-K0-L</v>
          </cell>
          <cell r="B7128" t="str">
            <v>YZ-MU30CH</v>
          </cell>
        </row>
        <row r="7129">
          <cell r="A7129" t="str">
            <v>YZ-MU30CH-K0-XS</v>
          </cell>
          <cell r="B7129" t="str">
            <v>YZ-MU30CH</v>
          </cell>
        </row>
        <row r="7130">
          <cell r="A7130" t="str">
            <v>YZ-MU511-K0BD-2XL</v>
          </cell>
          <cell r="B7130" t="str">
            <v>YZ-MU511</v>
          </cell>
        </row>
        <row r="7131">
          <cell r="A7131" t="str">
            <v>YZ-MU511-K0BD-3XL</v>
          </cell>
          <cell r="B7131" t="str">
            <v>YZ-MU511</v>
          </cell>
        </row>
        <row r="7132">
          <cell r="A7132" t="str">
            <v>YZ-MU511-K0BD-L</v>
          </cell>
          <cell r="B7132" t="str">
            <v>YZ-MU511</v>
          </cell>
        </row>
        <row r="7133">
          <cell r="A7133" t="str">
            <v>YZ-MU511-K0BD-M</v>
          </cell>
          <cell r="B7133" t="str">
            <v>YZ-MU511</v>
          </cell>
        </row>
        <row r="7134">
          <cell r="A7134" t="str">
            <v>YZ-MU511-K0BD-XL</v>
          </cell>
          <cell r="B7134" t="str">
            <v>YZ-MU511</v>
          </cell>
        </row>
        <row r="7135">
          <cell r="A7135" t="str">
            <v>YZ-MU511-ZLBD-2XL</v>
          </cell>
          <cell r="B7135" t="str">
            <v>YZ-MU511</v>
          </cell>
        </row>
        <row r="7136">
          <cell r="A7136" t="str">
            <v>YZ-MU511-ZLBD-3XL</v>
          </cell>
          <cell r="B7136" t="str">
            <v>YZ-MU511</v>
          </cell>
        </row>
        <row r="7137">
          <cell r="A7137" t="str">
            <v>YZ-MU511-ZLBD-L</v>
          </cell>
          <cell r="B7137" t="str">
            <v>YZ-MU511</v>
          </cell>
        </row>
        <row r="7138">
          <cell r="A7138" t="str">
            <v>YZ-MU511-ZLBD-M</v>
          </cell>
          <cell r="B7138" t="str">
            <v>YZ-MU511</v>
          </cell>
        </row>
        <row r="7139">
          <cell r="A7139" t="str">
            <v>YZ-MU511-ZLBD-XL</v>
          </cell>
          <cell r="B7139" t="str">
            <v>YZ-MU511</v>
          </cell>
        </row>
        <row r="7140">
          <cell r="A7140" t="str">
            <v>YZ-MU511-ZLSY-2XL</v>
          </cell>
          <cell r="B7140" t="str">
            <v>YZ-MU511</v>
          </cell>
        </row>
        <row r="7141">
          <cell r="A7141" t="str">
            <v>YZ-MU511-ZLSY-3XL</v>
          </cell>
          <cell r="B7141" t="str">
            <v>YZ-MU511</v>
          </cell>
        </row>
        <row r="7142">
          <cell r="A7142" t="str">
            <v>YZ-MU511-ZLSY-L</v>
          </cell>
          <cell r="B7142" t="str">
            <v>YZ-MU511</v>
          </cell>
        </row>
        <row r="7143">
          <cell r="A7143" t="str">
            <v>YZ-MU511-ZLSY-M</v>
          </cell>
          <cell r="B7143" t="str">
            <v>YZ-MU511</v>
          </cell>
        </row>
        <row r="7144">
          <cell r="A7144" t="str">
            <v>YZ-MU511-ZLSY-XL</v>
          </cell>
          <cell r="B7144" t="str">
            <v>YZ-MU511</v>
          </cell>
        </row>
        <row r="7145">
          <cell r="A7145" t="str">
            <v>YZ-MU511-ZLYH-2XL</v>
          </cell>
          <cell r="B7145" t="str">
            <v>YZ-MU511</v>
          </cell>
        </row>
        <row r="7146">
          <cell r="A7146" t="str">
            <v>YZ-MU511-ZLYH-3XL</v>
          </cell>
          <cell r="B7146" t="str">
            <v>YZ-MU511</v>
          </cell>
        </row>
        <row r="7147">
          <cell r="A7147" t="str">
            <v>YZ-MU511-ZLYH-L</v>
          </cell>
          <cell r="B7147" t="str">
            <v>YZ-MU511</v>
          </cell>
        </row>
        <row r="7148">
          <cell r="A7148" t="str">
            <v>YZ-MU511-ZLYH-M</v>
          </cell>
          <cell r="B7148" t="str">
            <v>YZ-MU511</v>
          </cell>
        </row>
        <row r="7149">
          <cell r="A7149" t="str">
            <v>YZ-MU511-ZLYH-XL</v>
          </cell>
          <cell r="B7149" t="str">
            <v>YZ-MU511</v>
          </cell>
        </row>
        <row r="7150">
          <cell r="A7150" t="str">
            <v>YZ-MU727-Pi-XL</v>
          </cell>
          <cell r="B7150" t="str">
            <v>YZ-MU727</v>
          </cell>
        </row>
        <row r="7151">
          <cell r="A7151" t="str">
            <v>YZ-MUBD001-R0-M</v>
          </cell>
          <cell r="B7151" t="str">
            <v>YZ-MUBD001</v>
          </cell>
        </row>
        <row r="7152">
          <cell r="A7152" t="str">
            <v>YZ-MUBD001-R0-S</v>
          </cell>
          <cell r="B7152" t="str">
            <v>YZ-MUBD001</v>
          </cell>
        </row>
        <row r="7153">
          <cell r="A7153" t="str">
            <v>YZ-MUBD001-R0-XS</v>
          </cell>
          <cell r="B7153" t="str">
            <v>YZ-MUBD001</v>
          </cell>
        </row>
        <row r="7154">
          <cell r="A7154" t="str">
            <v>YZ-MUBK187-BD-M</v>
          </cell>
          <cell r="B7154" t="str">
            <v>YZ-MUBK187</v>
          </cell>
        </row>
        <row r="7155">
          <cell r="A7155" t="str">
            <v>YZ-MUBK187-G7-S</v>
          </cell>
          <cell r="B7155" t="str">
            <v>YZ-MUBK187</v>
          </cell>
        </row>
        <row r="7156">
          <cell r="A7156" t="str">
            <v>YZ-MUBK187-K0-L</v>
          </cell>
          <cell r="B7156" t="str">
            <v>YZ-MUBK187</v>
          </cell>
        </row>
        <row r="7157">
          <cell r="A7157" t="str">
            <v>YZ-MUBK187-K0-M</v>
          </cell>
          <cell r="B7157" t="str">
            <v>YZ-MUBK187</v>
          </cell>
        </row>
        <row r="7158">
          <cell r="A7158" t="str">
            <v>YZ-MUBK187-K0-S</v>
          </cell>
          <cell r="B7158" t="str">
            <v>YZ-MUBK187</v>
          </cell>
        </row>
        <row r="7159">
          <cell r="A7159" t="str">
            <v>YZ-MUBK187-OR-L</v>
          </cell>
          <cell r="B7159" t="str">
            <v>YZ-MUBK187</v>
          </cell>
        </row>
        <row r="7160">
          <cell r="A7160" t="str">
            <v>YZ-MUBK187-OR-M</v>
          </cell>
          <cell r="B7160" t="str">
            <v>YZ-MUBK187</v>
          </cell>
        </row>
        <row r="7161">
          <cell r="A7161" t="str">
            <v>YZ-MUC19P-OR-2XL</v>
          </cell>
          <cell r="B7161" t="str">
            <v>YZ-MUC19P</v>
          </cell>
        </row>
        <row r="7162">
          <cell r="A7162" t="str">
            <v>YZ-MUC19P-W0-XL</v>
          </cell>
          <cell r="B7162" t="str">
            <v>YZ-MUC19P</v>
          </cell>
        </row>
        <row r="7163">
          <cell r="A7163" t="str">
            <v>YZ-MUCL17015-B0-L</v>
          </cell>
          <cell r="B7163" t="str">
            <v>YZ-MUCL17015</v>
          </cell>
        </row>
        <row r="7164">
          <cell r="A7164" t="str">
            <v>YZ-MUCL17015-P0-2XL</v>
          </cell>
          <cell r="B7164" t="str">
            <v>YZ-MUCL17015</v>
          </cell>
        </row>
        <row r="7165">
          <cell r="A7165" t="str">
            <v>YZ-MUCL17015-P0-L</v>
          </cell>
          <cell r="B7165" t="str">
            <v>YZ-MUCL17015</v>
          </cell>
        </row>
        <row r="7166">
          <cell r="A7166" t="str">
            <v>YZ-MUCL17015-P0-M</v>
          </cell>
          <cell r="B7166" t="str">
            <v>YZ-MUCL17015</v>
          </cell>
        </row>
        <row r="7167">
          <cell r="A7167" t="str">
            <v>YZ-MUCLC19-K0-L</v>
          </cell>
          <cell r="B7167" t="str">
            <v>YZ-MUCLC19</v>
          </cell>
        </row>
        <row r="7168">
          <cell r="A7168" t="str">
            <v>YZ-MUCLC19-K0-M</v>
          </cell>
          <cell r="B7168" t="str">
            <v>YZ-MUCLC19</v>
          </cell>
        </row>
        <row r="7169">
          <cell r="A7169" t="str">
            <v>YZ-MUCLC19-K0-S</v>
          </cell>
          <cell r="B7169" t="str">
            <v>YZ-MUCLC19</v>
          </cell>
        </row>
        <row r="7170">
          <cell r="A7170" t="str">
            <v>YZ-MUCLC19-K0-XL</v>
          </cell>
          <cell r="B7170" t="str">
            <v>YZ-MUCLC19</v>
          </cell>
        </row>
        <row r="7171">
          <cell r="A7171" t="str">
            <v>YZ-MUCLC19-OR-L</v>
          </cell>
          <cell r="B7171" t="str">
            <v>YZ-MUCLC19</v>
          </cell>
        </row>
        <row r="7172">
          <cell r="A7172" t="str">
            <v>YZ-MUCLC19-OR-M</v>
          </cell>
          <cell r="B7172" t="str">
            <v>YZ-MUCLC19</v>
          </cell>
        </row>
        <row r="7173">
          <cell r="A7173" t="str">
            <v>YZ-MUCLC19-OR-S</v>
          </cell>
          <cell r="B7173" t="str">
            <v>YZ-MUCLC19</v>
          </cell>
        </row>
        <row r="7174">
          <cell r="A7174" t="str">
            <v>YZ-MUCLC19-OR-XL</v>
          </cell>
          <cell r="B7174" t="str">
            <v>YZ-MUCLC19</v>
          </cell>
        </row>
        <row r="7175">
          <cell r="A7175" t="str">
            <v>YZ-MUCLC19-R0-L</v>
          </cell>
          <cell r="B7175" t="str">
            <v>YZ-MUCLC19</v>
          </cell>
        </row>
        <row r="7176">
          <cell r="A7176" t="str">
            <v>YZ-MUCLC19-R0-S</v>
          </cell>
          <cell r="B7176" t="str">
            <v>YZ-MUCLC19</v>
          </cell>
        </row>
        <row r="7177">
          <cell r="A7177" t="str">
            <v>YZ-MUCLC19-R0-XL</v>
          </cell>
          <cell r="B7177" t="str">
            <v>YZ-MUCLC19</v>
          </cell>
        </row>
        <row r="7178">
          <cell r="A7178" t="str">
            <v>YZ-MUCLC19-W0-2XL</v>
          </cell>
          <cell r="B7178" t="str">
            <v>YZ-MUCLC19</v>
          </cell>
        </row>
        <row r="7179">
          <cell r="A7179" t="str">
            <v>YZ-MUCLC19-W0-L</v>
          </cell>
          <cell r="B7179" t="str">
            <v>YZ-MUCLC19</v>
          </cell>
        </row>
        <row r="7180">
          <cell r="A7180" t="str">
            <v>YZ-MUCLC19-W0-M</v>
          </cell>
          <cell r="B7180" t="str">
            <v>YZ-MUCLC19</v>
          </cell>
        </row>
        <row r="7181">
          <cell r="A7181" t="str">
            <v>YZ-MUCLC19-W0-S</v>
          </cell>
          <cell r="B7181" t="str">
            <v>YZ-MUCLC19</v>
          </cell>
        </row>
        <row r="7182">
          <cell r="A7182" t="str">
            <v>YZ-MUCLC19-W0-XL</v>
          </cell>
          <cell r="B7182" t="str">
            <v>YZ-MUCLC19</v>
          </cell>
        </row>
        <row r="7183">
          <cell r="A7183" t="str">
            <v>YZ-MUHM511-ZL-S</v>
          </cell>
          <cell r="B7183" t="str">
            <v>YZ-MUHM511</v>
          </cell>
        </row>
        <row r="7184">
          <cell r="A7184" t="str">
            <v>YZ-MULE001-W0-M</v>
          </cell>
          <cell r="B7184" t="str">
            <v>YZ-MULE001</v>
          </cell>
        </row>
        <row r="7185">
          <cell r="A7185" t="str">
            <v>YZ-MULE001-W0-S</v>
          </cell>
          <cell r="B7185" t="str">
            <v>YZ-MULE001</v>
          </cell>
        </row>
        <row r="7186">
          <cell r="A7186" t="str">
            <v>YZ-MULE001-W0-XS</v>
          </cell>
          <cell r="B7186" t="str">
            <v>YZ-MULE001</v>
          </cell>
        </row>
        <row r="7187">
          <cell r="A7187" t="str">
            <v>YZ-MUSM807-K0-S</v>
          </cell>
          <cell r="B7187" t="str">
            <v>YZ-MUSM807</v>
          </cell>
        </row>
        <row r="7188">
          <cell r="A7188" t="str">
            <v>YZ-MUYF181-B0-L</v>
          </cell>
          <cell r="B7188" t="str">
            <v>YZ-MUYF181</v>
          </cell>
        </row>
        <row r="7189">
          <cell r="A7189" t="str">
            <v>YZ-MUYF181-G0-2XL</v>
          </cell>
          <cell r="B7189" t="str">
            <v>YZ-MUYF181</v>
          </cell>
        </row>
        <row r="7190">
          <cell r="A7190" t="str">
            <v>YZ-MUYF181-G0-L</v>
          </cell>
          <cell r="B7190" t="str">
            <v>YZ-MUYF181</v>
          </cell>
        </row>
        <row r="7191">
          <cell r="A7191" t="str">
            <v>YZ-MUYF181-G0-M</v>
          </cell>
          <cell r="B7191" t="str">
            <v>YZ-MUYF181</v>
          </cell>
        </row>
        <row r="7192">
          <cell r="A7192" t="str">
            <v>YZ-MUYF181-G0-XL</v>
          </cell>
          <cell r="B7192" t="str">
            <v>YZ-MUYF181</v>
          </cell>
        </row>
        <row r="7193">
          <cell r="A7193" t="str">
            <v>YZ-MUYF181-PI-L</v>
          </cell>
          <cell r="B7193" t="str">
            <v>YZ-MUYF181</v>
          </cell>
        </row>
        <row r="7194">
          <cell r="A7194" t="str">
            <v>YZ-MUYF181-PI-S</v>
          </cell>
          <cell r="B7194" t="str">
            <v>YZ-MUYF181</v>
          </cell>
        </row>
        <row r="7195">
          <cell r="A7195" t="str">
            <v>YZ-MUYF181-PI-XL</v>
          </cell>
          <cell r="B7195" t="str">
            <v>YZ-MUYF181</v>
          </cell>
        </row>
        <row r="7196">
          <cell r="A7196" t="str">
            <v>YZ-MUYF182-R0-2XL</v>
          </cell>
          <cell r="B7196" t="str">
            <v>YZ-MUYF182</v>
          </cell>
        </row>
        <row r="7197">
          <cell r="A7197" t="str">
            <v>YZ-MUYF182-R0-M</v>
          </cell>
          <cell r="B7197" t="str">
            <v>YZ-MUYF182</v>
          </cell>
        </row>
        <row r="7198">
          <cell r="A7198" t="str">
            <v>YZ-MUYF183-TW-2XL</v>
          </cell>
          <cell r="B7198" t="str">
            <v>YZ-MUYF183</v>
          </cell>
        </row>
        <row r="7199">
          <cell r="A7199" t="str">
            <v>YZ-MUYF183-TW-L</v>
          </cell>
          <cell r="B7199" t="str">
            <v>YZ-MUYF183</v>
          </cell>
        </row>
        <row r="7200">
          <cell r="A7200" t="str">
            <v>YZ-MUYF183-TW-S</v>
          </cell>
          <cell r="B7200" t="str">
            <v>YZ-MUYF183</v>
          </cell>
        </row>
        <row r="7201">
          <cell r="A7201" t="str">
            <v>YZ-MUYF184-B0-2XL</v>
          </cell>
          <cell r="B7201" t="str">
            <v>YZ-MUYF184</v>
          </cell>
        </row>
        <row r="7202">
          <cell r="A7202" t="str">
            <v>YZ-MUYF184-B0-L</v>
          </cell>
          <cell r="B7202" t="str">
            <v>YZ-MUYF184</v>
          </cell>
        </row>
        <row r="7203">
          <cell r="A7203" t="str">
            <v>YZ-MUYF184-B0-M</v>
          </cell>
          <cell r="B7203" t="str">
            <v>YZ-MUYF184</v>
          </cell>
        </row>
        <row r="7204">
          <cell r="A7204" t="str">
            <v>YZ-MUYF184-B0-S</v>
          </cell>
          <cell r="B7204" t="str">
            <v>YZ-MUYF184</v>
          </cell>
        </row>
        <row r="7205">
          <cell r="A7205" t="str">
            <v>YZ-MUYF184-B0-XL</v>
          </cell>
          <cell r="B7205" t="str">
            <v>YZ-MUYF184</v>
          </cell>
        </row>
        <row r="7206">
          <cell r="A7206" t="str">
            <v>YZ-MY1701</v>
          </cell>
          <cell r="B7206" t="str">
            <v>YZ-MY1701</v>
          </cell>
        </row>
        <row r="7207">
          <cell r="A7207" t="str">
            <v>YZ-MY1701-KO-L</v>
          </cell>
          <cell r="B7207" t="str">
            <v>YZ-MY1701</v>
          </cell>
        </row>
        <row r="7208">
          <cell r="A7208" t="str">
            <v>YZ-MY1701-KO-M</v>
          </cell>
          <cell r="B7208" t="str">
            <v>YZ-MY1701</v>
          </cell>
        </row>
        <row r="7209">
          <cell r="A7209" t="str">
            <v>YZ-MY1701-KO-S</v>
          </cell>
          <cell r="B7209" t="str">
            <v>YZ-MY1701</v>
          </cell>
        </row>
        <row r="7210">
          <cell r="A7210" t="str">
            <v>YZ-MY1701-KO-XL</v>
          </cell>
          <cell r="B7210" t="str">
            <v>YZ-MY1701</v>
          </cell>
        </row>
        <row r="7211">
          <cell r="A7211" t="str">
            <v>YZ-MY1701-KO-XS</v>
          </cell>
          <cell r="B7211" t="str">
            <v>YZ-MY1701</v>
          </cell>
        </row>
        <row r="7212">
          <cell r="A7212" t="str">
            <v>YZ-MY1702</v>
          </cell>
          <cell r="B7212" t="str">
            <v>YZ-MY1702</v>
          </cell>
        </row>
        <row r="7213">
          <cell r="A7213" t="str">
            <v>YZ-MY1702-GO-L</v>
          </cell>
          <cell r="B7213" t="str">
            <v>YZ-MY1702</v>
          </cell>
        </row>
        <row r="7214">
          <cell r="A7214" t="str">
            <v>YZ-MY1702-GO-M</v>
          </cell>
          <cell r="B7214" t="str">
            <v>YZ-MY1702</v>
          </cell>
        </row>
        <row r="7215">
          <cell r="A7215" t="str">
            <v>YZ-MY1702-GO-S</v>
          </cell>
          <cell r="B7215" t="str">
            <v>YZ-MY1702</v>
          </cell>
        </row>
        <row r="7216">
          <cell r="A7216" t="str">
            <v>YZ-MY1702-GO-XL</v>
          </cell>
          <cell r="B7216" t="str">
            <v>YZ-MY1702</v>
          </cell>
        </row>
        <row r="7217">
          <cell r="A7217" t="str">
            <v>YZ-MY1702-GO-XS</v>
          </cell>
          <cell r="B7217" t="str">
            <v>YZ-MY1702</v>
          </cell>
        </row>
        <row r="7218">
          <cell r="A7218" t="str">
            <v>YZ-MY1727</v>
          </cell>
          <cell r="B7218" t="str">
            <v>YZ-MY1727</v>
          </cell>
        </row>
        <row r="7219">
          <cell r="A7219" t="str">
            <v>YZ-MY1727-2XL</v>
          </cell>
          <cell r="B7219" t="str">
            <v>YZ-MY1727</v>
          </cell>
        </row>
        <row r="7220">
          <cell r="A7220" t="str">
            <v>YZ-MY1727-L</v>
          </cell>
          <cell r="B7220" t="str">
            <v>YZ-MY1727</v>
          </cell>
        </row>
        <row r="7221">
          <cell r="A7221" t="str">
            <v>YZ-MY1727-M</v>
          </cell>
          <cell r="B7221" t="str">
            <v>YZ-MY1727</v>
          </cell>
        </row>
        <row r="7222">
          <cell r="A7222" t="str">
            <v>YZ-MY1727-S</v>
          </cell>
          <cell r="B7222" t="str">
            <v>YZ-MY1727</v>
          </cell>
        </row>
        <row r="7223">
          <cell r="A7223" t="str">
            <v>YZ-MY1727-XL</v>
          </cell>
          <cell r="B7223" t="str">
            <v>YZ-MY1727</v>
          </cell>
        </row>
        <row r="7224">
          <cell r="A7224" t="str">
            <v>YZ-MYBKN1703</v>
          </cell>
          <cell r="B7224" t="str">
            <v>YZ-MYBKN1703</v>
          </cell>
        </row>
        <row r="7225">
          <cell r="A7225" t="str">
            <v>YZ-MYBKN1703-R0-L</v>
          </cell>
          <cell r="B7225" t="str">
            <v>YZ-MYBKN1703</v>
          </cell>
        </row>
        <row r="7226">
          <cell r="A7226" t="str">
            <v>YZ-MYBKN1703-R0-M</v>
          </cell>
          <cell r="B7226" t="str">
            <v>YZ-MYBKN1703</v>
          </cell>
        </row>
        <row r="7227">
          <cell r="A7227" t="str">
            <v>YZ-MYBKN1703-R0-S</v>
          </cell>
          <cell r="B7227" t="str">
            <v>YZ-MYBKN1703</v>
          </cell>
        </row>
        <row r="7228">
          <cell r="A7228" t="str">
            <v>YZ-MYBKN1703-R0-XL</v>
          </cell>
          <cell r="B7228" t="str">
            <v>YZ-MYBKN1703</v>
          </cell>
        </row>
        <row r="7229">
          <cell r="A7229" t="str">
            <v>YZ-MYBKN1703-R0-XS</v>
          </cell>
          <cell r="B7229" t="str">
            <v>YZ-MYBKN1703</v>
          </cell>
        </row>
        <row r="7230">
          <cell r="A7230" t="str">
            <v>YZ-MY-JY3233</v>
          </cell>
          <cell r="B7230" t="str">
            <v>YZ-MY-JY3233</v>
          </cell>
        </row>
        <row r="7231">
          <cell r="A7231" t="str">
            <v>YZ-MY-JY3233-K0-L</v>
          </cell>
          <cell r="B7231" t="str">
            <v>YZ-MY-JY3233</v>
          </cell>
        </row>
        <row r="7232">
          <cell r="A7232" t="str">
            <v>YZ-MY-JY3233-K0-M</v>
          </cell>
          <cell r="B7232" t="str">
            <v>YZ-MY-JY3233</v>
          </cell>
        </row>
        <row r="7233">
          <cell r="A7233" t="str">
            <v>YZ-MY-JY3233-K0-S</v>
          </cell>
          <cell r="B7233" t="str">
            <v>YZ-MY-JY3233</v>
          </cell>
        </row>
        <row r="7234">
          <cell r="A7234" t="str">
            <v>YZ-MY-JY3233-K0-XL</v>
          </cell>
          <cell r="B7234" t="str">
            <v>YZ-MY-JY3233</v>
          </cell>
        </row>
        <row r="7235">
          <cell r="A7235" t="str">
            <v>YZ-MY-JY3233-K0-XS</v>
          </cell>
          <cell r="B7235" t="str">
            <v>YZ-MY-JY3233</v>
          </cell>
        </row>
        <row r="7236">
          <cell r="A7236" t="str">
            <v>YZ-MYQQ1706</v>
          </cell>
          <cell r="B7236" t="str">
            <v>YZ-MYQQ1706</v>
          </cell>
        </row>
        <row r="7237">
          <cell r="A7237" t="str">
            <v>YZ-MYQQ1706-K0-2XL</v>
          </cell>
          <cell r="B7237" t="str">
            <v>YZ-MYQQ1706</v>
          </cell>
        </row>
        <row r="7238">
          <cell r="A7238" t="str">
            <v>YZ-MYQQ1706-K0-L</v>
          </cell>
          <cell r="B7238" t="str">
            <v>YZ-MYQQ1706</v>
          </cell>
        </row>
        <row r="7239">
          <cell r="A7239" t="str">
            <v>YZ-MYQQ1706-K0-M</v>
          </cell>
          <cell r="B7239" t="str">
            <v>YZ-MYQQ1706</v>
          </cell>
        </row>
        <row r="7240">
          <cell r="A7240" t="str">
            <v>YZ-MYQQ1706-K0-S</v>
          </cell>
          <cell r="B7240" t="str">
            <v>YZ-MYQQ1706</v>
          </cell>
        </row>
        <row r="7241">
          <cell r="A7241" t="str">
            <v>YZ-MYQQ1706-K0-XL</v>
          </cell>
          <cell r="B7241" t="str">
            <v>YZ-MYQQ1706</v>
          </cell>
        </row>
        <row r="7242">
          <cell r="A7242" t="str">
            <v>YZ-MYQQ1706-K0-XS</v>
          </cell>
          <cell r="B7242" t="str">
            <v>YZ-MYQQ1706</v>
          </cell>
        </row>
        <row r="7243">
          <cell r="A7243" t="str">
            <v>YZ-MYQZ1709</v>
          </cell>
          <cell r="B7243" t="str">
            <v>YZ-MYQZ1709</v>
          </cell>
        </row>
        <row r="7244">
          <cell r="A7244" t="str">
            <v>YZ-MYQZ1709-K0-2XL</v>
          </cell>
          <cell r="B7244" t="str">
            <v>YZ-MYQZ1709</v>
          </cell>
        </row>
        <row r="7245">
          <cell r="A7245" t="str">
            <v>YZ-MYQZ1709-K0-3XL</v>
          </cell>
          <cell r="B7245" t="str">
            <v>YZ-MYQZ1709</v>
          </cell>
        </row>
        <row r="7246">
          <cell r="A7246" t="str">
            <v>YZ-MYQZ1709-K0-L</v>
          </cell>
          <cell r="B7246" t="str">
            <v>YZ-MYQZ1709</v>
          </cell>
        </row>
        <row r="7247">
          <cell r="A7247" t="str">
            <v>YZ-MYQZ1709-K0-M</v>
          </cell>
          <cell r="B7247" t="str">
            <v>YZ-MYQZ1709</v>
          </cell>
        </row>
        <row r="7248">
          <cell r="A7248" t="str">
            <v>YZ-MYQZ1709-K0-S</v>
          </cell>
          <cell r="B7248" t="str">
            <v>YZ-MYQZ1709</v>
          </cell>
        </row>
        <row r="7249">
          <cell r="A7249" t="str">
            <v>YZ-MYQZ1709-K0-XL</v>
          </cell>
          <cell r="B7249" t="str">
            <v>YZ-MYQZ1709</v>
          </cell>
        </row>
        <row r="7250">
          <cell r="A7250" t="str">
            <v>YZ-MYQZ1709-K0-XS</v>
          </cell>
          <cell r="B7250" t="str">
            <v>YZ-MYQZ1709</v>
          </cell>
        </row>
        <row r="7251">
          <cell r="A7251" t="str">
            <v>YZ-MYQZ1709-R0-2XL</v>
          </cell>
          <cell r="B7251" t="str">
            <v>YZ-MYQZ1709</v>
          </cell>
        </row>
        <row r="7252">
          <cell r="A7252" t="str">
            <v>YZ-MYQZ1709-R0-3XL</v>
          </cell>
          <cell r="B7252" t="str">
            <v>YZ-MYQZ1709</v>
          </cell>
        </row>
        <row r="7253">
          <cell r="A7253" t="str">
            <v>YZ-MYQZ1709-R0-L</v>
          </cell>
          <cell r="B7253" t="str">
            <v>YZ-MYQZ1709</v>
          </cell>
        </row>
        <row r="7254">
          <cell r="A7254" t="str">
            <v>YZ-MYQZ1709-R0-M</v>
          </cell>
          <cell r="B7254" t="str">
            <v>YZ-MYQZ1709</v>
          </cell>
        </row>
        <row r="7255">
          <cell r="A7255" t="str">
            <v>YZ-MYQZ1709-R0-S</v>
          </cell>
          <cell r="B7255" t="str">
            <v>YZ-MYQZ1709</v>
          </cell>
        </row>
        <row r="7256">
          <cell r="A7256" t="str">
            <v>YZ-MYQZ1709-R0-XL</v>
          </cell>
          <cell r="B7256" t="str">
            <v>YZ-MYQZ1709</v>
          </cell>
        </row>
        <row r="7257">
          <cell r="A7257" t="str">
            <v>YZ-MYQZ1709-R0-XS</v>
          </cell>
          <cell r="B7257" t="str">
            <v>YZ-MYQZ1709</v>
          </cell>
        </row>
        <row r="7258">
          <cell r="A7258" t="str">
            <v>YZ-MYSJ1708</v>
          </cell>
          <cell r="B7258" t="str">
            <v>YZ-MYSJ1708</v>
          </cell>
        </row>
        <row r="7259">
          <cell r="A7259" t="str">
            <v>YZ-MYSJ1708-K0-2XL</v>
          </cell>
          <cell r="B7259" t="str">
            <v>YZ-MYSJ1708</v>
          </cell>
        </row>
        <row r="7260">
          <cell r="A7260" t="str">
            <v>YZ-MYSJ1708-K0-L</v>
          </cell>
          <cell r="B7260" t="str">
            <v>YZ-MYSJ1708</v>
          </cell>
        </row>
        <row r="7261">
          <cell r="A7261" t="str">
            <v>YZ-MYSJ1708-K0-M</v>
          </cell>
          <cell r="B7261" t="str">
            <v>YZ-MYSJ1708</v>
          </cell>
        </row>
        <row r="7262">
          <cell r="A7262" t="str">
            <v>YZ-MYSJ1708-K0-S</v>
          </cell>
          <cell r="B7262" t="str">
            <v>YZ-MYSJ1708</v>
          </cell>
        </row>
        <row r="7263">
          <cell r="A7263" t="str">
            <v>YZ-MYSJ1708-K0-XL</v>
          </cell>
          <cell r="B7263" t="str">
            <v>YZ-MYSJ1708</v>
          </cell>
        </row>
        <row r="7264">
          <cell r="A7264" t="str">
            <v>YZ-MYSJ1708-K0-XS</v>
          </cell>
          <cell r="B7264" t="str">
            <v>YZ-MYSJ1708</v>
          </cell>
        </row>
        <row r="7265">
          <cell r="A7265" t="str">
            <v>YZ-MYSJ1708-R0-2XL</v>
          </cell>
          <cell r="B7265" t="str">
            <v>YZ-MYSJ1708</v>
          </cell>
        </row>
        <row r="7266">
          <cell r="A7266" t="str">
            <v>YZ-MYSJ1708-R0-L</v>
          </cell>
          <cell r="B7266" t="str">
            <v>YZ-MYSJ1708</v>
          </cell>
        </row>
        <row r="7267">
          <cell r="A7267" t="str">
            <v>YZ-MYSJ1708-R0-M</v>
          </cell>
          <cell r="B7267" t="str">
            <v>YZ-MYSJ1708</v>
          </cell>
        </row>
        <row r="7268">
          <cell r="A7268" t="str">
            <v>YZ-MYSJ1708-R0-S</v>
          </cell>
          <cell r="B7268" t="str">
            <v>YZ-MYSJ1708</v>
          </cell>
        </row>
        <row r="7269">
          <cell r="A7269" t="str">
            <v>YZ-MYSJ1708-R0-XL</v>
          </cell>
          <cell r="B7269" t="str">
            <v>YZ-MYSJ1708</v>
          </cell>
        </row>
        <row r="7270">
          <cell r="A7270" t="str">
            <v>YZ-MYSJ1708-R0-XS</v>
          </cell>
          <cell r="B7270" t="str">
            <v>YZ-MYSJ1708</v>
          </cell>
        </row>
        <row r="7271">
          <cell r="A7271" t="str">
            <v>YZNA11B04XL</v>
          </cell>
          <cell r="B7271" t="str">
            <v>YZNA11</v>
          </cell>
        </row>
        <row r="7272">
          <cell r="A7272" t="str">
            <v>YZNA11B0L</v>
          </cell>
          <cell r="B7272" t="str">
            <v>YZNA11</v>
          </cell>
        </row>
        <row r="7273">
          <cell r="A7273" t="str">
            <v>YZNA11B0M</v>
          </cell>
          <cell r="B7273" t="str">
            <v>YZNA11</v>
          </cell>
        </row>
        <row r="7274">
          <cell r="A7274" t="str">
            <v>YZNA11B0XL</v>
          </cell>
          <cell r="B7274" t="str">
            <v>YZNA11</v>
          </cell>
        </row>
        <row r="7275">
          <cell r="A7275" t="str">
            <v>YZNA11B0XXXL</v>
          </cell>
          <cell r="B7275" t="str">
            <v>YZNA11</v>
          </cell>
        </row>
        <row r="7276">
          <cell r="A7276" t="str">
            <v>YZNA11K04xL</v>
          </cell>
          <cell r="B7276" t="str">
            <v>YZNA11</v>
          </cell>
        </row>
        <row r="7277">
          <cell r="A7277" t="str">
            <v>YZNA11K0L</v>
          </cell>
          <cell r="B7277" t="str">
            <v>YZNA11</v>
          </cell>
        </row>
        <row r="7278">
          <cell r="A7278" t="str">
            <v>YZNA11K0M</v>
          </cell>
          <cell r="B7278" t="str">
            <v>YZNA11</v>
          </cell>
        </row>
        <row r="7279">
          <cell r="A7279" t="str">
            <v>YZNA11K0XL</v>
          </cell>
          <cell r="B7279" t="str">
            <v>YZNA11</v>
          </cell>
        </row>
        <row r="7280">
          <cell r="A7280" t="str">
            <v>YZNA11K0XXXL</v>
          </cell>
          <cell r="B7280" t="str">
            <v>YZNA11</v>
          </cell>
        </row>
        <row r="7281">
          <cell r="A7281" t="str">
            <v>YZ-NA13037EZ1L</v>
          </cell>
          <cell r="B7281" t="str">
            <v>YZ-NA13037</v>
          </cell>
        </row>
        <row r="7282">
          <cell r="A7282" t="str">
            <v>YZ-NA13037EZ2L</v>
          </cell>
          <cell r="B7282" t="str">
            <v>YZ-NA13037</v>
          </cell>
        </row>
        <row r="7283">
          <cell r="A7283" t="str">
            <v>YZ-NA13037EZ3L</v>
          </cell>
          <cell r="B7283" t="str">
            <v>YZ-NA13037</v>
          </cell>
        </row>
        <row r="7284">
          <cell r="A7284" t="str">
            <v>YZ-NA13037EZ4L</v>
          </cell>
          <cell r="B7284" t="str">
            <v>YZ-NA13037</v>
          </cell>
        </row>
        <row r="7285">
          <cell r="A7285" t="str">
            <v>YZ-NA13037EZ5L</v>
          </cell>
          <cell r="B7285" t="str">
            <v>YZ-NA13037</v>
          </cell>
        </row>
        <row r="7286">
          <cell r="A7286" t="str">
            <v>YZ-NA13037EZ6L</v>
          </cell>
          <cell r="B7286" t="str">
            <v>YZ-NA13037</v>
          </cell>
        </row>
        <row r="7287">
          <cell r="A7287" t="str">
            <v>YZ-NA13037EZ7L</v>
          </cell>
          <cell r="B7287" t="str">
            <v>YZ-NA13037</v>
          </cell>
        </row>
        <row r="7288">
          <cell r="A7288" t="str">
            <v>YZ-NA13037EZ8L</v>
          </cell>
          <cell r="B7288" t="str">
            <v>YZ-NA13037</v>
          </cell>
        </row>
        <row r="7289">
          <cell r="A7289" t="str">
            <v>YZ-NA13037EZ9L</v>
          </cell>
          <cell r="B7289" t="str">
            <v>YZ-NA13037</v>
          </cell>
        </row>
        <row r="7290">
          <cell r="A7290" t="str">
            <v>YZ-NA13037Or1L</v>
          </cell>
          <cell r="B7290" t="str">
            <v>YZ-NA13037</v>
          </cell>
        </row>
        <row r="7291">
          <cell r="A7291" t="str">
            <v>YZ-NA13037Or2L</v>
          </cell>
          <cell r="B7291" t="str">
            <v>YZ-NA13037</v>
          </cell>
        </row>
        <row r="7292">
          <cell r="A7292" t="str">
            <v>YZ-NA13037Or3L</v>
          </cell>
          <cell r="B7292" t="str">
            <v>YZ-NA13037</v>
          </cell>
        </row>
        <row r="7293">
          <cell r="A7293" t="str">
            <v>YZ-NA13037Or4L</v>
          </cell>
          <cell r="B7293" t="str">
            <v>YZ-NA13037</v>
          </cell>
        </row>
        <row r="7294">
          <cell r="A7294" t="str">
            <v>YZ-NA13037Or5L</v>
          </cell>
          <cell r="B7294" t="str">
            <v>YZ-NA13037</v>
          </cell>
        </row>
        <row r="7295">
          <cell r="A7295" t="str">
            <v>YZ-NA13037Or6L</v>
          </cell>
          <cell r="B7295" t="str">
            <v>YZ-NA13037</v>
          </cell>
        </row>
        <row r="7296">
          <cell r="A7296" t="str">
            <v>YZ-NA13037Or7L</v>
          </cell>
          <cell r="B7296" t="str">
            <v>YZ-NA13037</v>
          </cell>
        </row>
        <row r="7297">
          <cell r="A7297" t="str">
            <v>YZ-NA13037Or8L</v>
          </cell>
          <cell r="B7297" t="str">
            <v>YZ-NA13037</v>
          </cell>
        </row>
        <row r="7298">
          <cell r="A7298" t="str">
            <v>YZ-NA13037Or9L</v>
          </cell>
          <cell r="B7298" t="str">
            <v>YZ-NA13037</v>
          </cell>
        </row>
        <row r="7299">
          <cell r="A7299" t="str">
            <v>YZ-NA13037Pu1L</v>
          </cell>
          <cell r="B7299" t="str">
            <v>YZ-NA13037</v>
          </cell>
        </row>
        <row r="7300">
          <cell r="A7300" t="str">
            <v>YZ-NA13037Pu2L</v>
          </cell>
          <cell r="B7300" t="str">
            <v>YZ-NA13037</v>
          </cell>
        </row>
        <row r="7301">
          <cell r="A7301" t="str">
            <v>YZ-NA13037Pu3L</v>
          </cell>
          <cell r="B7301" t="str">
            <v>YZ-NA13037</v>
          </cell>
        </row>
        <row r="7302">
          <cell r="A7302" t="str">
            <v>YZ-NA13037Pu4L</v>
          </cell>
          <cell r="B7302" t="str">
            <v>YZ-NA13037</v>
          </cell>
        </row>
        <row r="7303">
          <cell r="A7303" t="str">
            <v>YZ-NA13037Pu5L</v>
          </cell>
          <cell r="B7303" t="str">
            <v>YZ-NA13037</v>
          </cell>
        </row>
        <row r="7304">
          <cell r="A7304" t="str">
            <v>YZ-NA13037Pu6L</v>
          </cell>
          <cell r="B7304" t="str">
            <v>YZ-NA13037</v>
          </cell>
        </row>
        <row r="7305">
          <cell r="A7305" t="str">
            <v>YZ-NA13037Pu7L</v>
          </cell>
          <cell r="B7305" t="str">
            <v>YZ-NA13037</v>
          </cell>
        </row>
        <row r="7306">
          <cell r="A7306" t="str">
            <v>YZ-NA13037Pu8L</v>
          </cell>
          <cell r="B7306" t="str">
            <v>YZ-NA13037</v>
          </cell>
        </row>
        <row r="7307">
          <cell r="A7307" t="str">
            <v>YZ-NA13037Pu9L</v>
          </cell>
          <cell r="B7307" t="str">
            <v>YZ-NA13037</v>
          </cell>
        </row>
        <row r="7308">
          <cell r="A7308" t="str">
            <v>YZ-NA13037Wi1L</v>
          </cell>
          <cell r="B7308" t="str">
            <v>YZ-NA13037</v>
          </cell>
        </row>
        <row r="7309">
          <cell r="A7309" t="str">
            <v>YZ-NA13037Wi2L</v>
          </cell>
          <cell r="B7309" t="str">
            <v>YZ-NA13037</v>
          </cell>
        </row>
        <row r="7310">
          <cell r="A7310" t="str">
            <v>YZ-NA13037Wi3L</v>
          </cell>
          <cell r="B7310" t="str">
            <v>YZ-NA13037</v>
          </cell>
        </row>
        <row r="7311">
          <cell r="A7311" t="str">
            <v>YZ-NA13037Wi4L</v>
          </cell>
          <cell r="B7311" t="str">
            <v>YZ-NA13037</v>
          </cell>
        </row>
        <row r="7312">
          <cell r="A7312" t="str">
            <v>YZ-NA13037Wi5L</v>
          </cell>
          <cell r="B7312" t="str">
            <v>YZ-NA13037</v>
          </cell>
        </row>
        <row r="7313">
          <cell r="A7313" t="str">
            <v>YZ-NA13037Wi6L</v>
          </cell>
          <cell r="B7313" t="str">
            <v>YZ-NA13037</v>
          </cell>
        </row>
        <row r="7314">
          <cell r="A7314" t="str">
            <v>YZ-NA13037Wi7L</v>
          </cell>
          <cell r="B7314" t="str">
            <v>YZ-NA13037</v>
          </cell>
        </row>
        <row r="7315">
          <cell r="A7315" t="str">
            <v>YZ-NA13037Wi8L</v>
          </cell>
          <cell r="B7315" t="str">
            <v>YZ-NA13037</v>
          </cell>
        </row>
        <row r="7316">
          <cell r="A7316" t="str">
            <v>YZ-NA13037Wi9L</v>
          </cell>
          <cell r="B7316" t="str">
            <v>YZ-NA13037</v>
          </cell>
        </row>
        <row r="7317">
          <cell r="A7317" t="str">
            <v>YZ-NA1304G02L</v>
          </cell>
          <cell r="B7317" t="str">
            <v>YZ-NA1304</v>
          </cell>
        </row>
        <row r="7318">
          <cell r="A7318" t="str">
            <v>YZ-NA1304G05L</v>
          </cell>
          <cell r="B7318" t="str">
            <v>YZ-NA1304</v>
          </cell>
        </row>
        <row r="7319">
          <cell r="A7319" t="str">
            <v>YZ-NA1304Y02L</v>
          </cell>
          <cell r="B7319" t="str">
            <v>YZ-NA1304</v>
          </cell>
        </row>
        <row r="7320">
          <cell r="A7320" t="str">
            <v>YZ-NA1304Y05L</v>
          </cell>
          <cell r="B7320" t="str">
            <v>YZ-NA1304</v>
          </cell>
        </row>
        <row r="7321">
          <cell r="A7321" t="str">
            <v>YZ-NA1521-BF-2XL</v>
          </cell>
          <cell r="B7321" t="str">
            <v>YZ-NA1521</v>
          </cell>
        </row>
        <row r="7322">
          <cell r="A7322" t="str">
            <v>YZ-NA1521-BF-3XL</v>
          </cell>
          <cell r="B7322" t="str">
            <v>YZ-NA1521</v>
          </cell>
        </row>
        <row r="7323">
          <cell r="A7323" t="str">
            <v>YZ-NA1521-BF-5XL</v>
          </cell>
          <cell r="B7323" t="str">
            <v>YZ-NA1521</v>
          </cell>
        </row>
        <row r="7324">
          <cell r="A7324" t="str">
            <v>YZ-NA1521-BL-2XL</v>
          </cell>
          <cell r="B7324" t="str">
            <v>YZ-NA1521</v>
          </cell>
        </row>
        <row r="7325">
          <cell r="A7325" t="str">
            <v>YZ-NA1521-BL-4XL</v>
          </cell>
          <cell r="B7325" t="str">
            <v>YZ-NA1521</v>
          </cell>
        </row>
        <row r="7326">
          <cell r="A7326" t="str">
            <v>YZ-NA1521-BL-5XL</v>
          </cell>
          <cell r="B7326" t="str">
            <v>YZ-NA1521</v>
          </cell>
        </row>
        <row r="7327">
          <cell r="A7327" t="str">
            <v>YZ-NA1521-GF-2XL</v>
          </cell>
          <cell r="B7327" t="str">
            <v>YZ-NA1521</v>
          </cell>
        </row>
        <row r="7328">
          <cell r="A7328" t="str">
            <v>YZ-NA1521-GF-3XL</v>
          </cell>
          <cell r="B7328" t="str">
            <v>YZ-NA1521</v>
          </cell>
        </row>
        <row r="7329">
          <cell r="A7329" t="str">
            <v>YZ-NA1521-GF-4XL</v>
          </cell>
          <cell r="B7329" t="str">
            <v>YZ-NA1521</v>
          </cell>
        </row>
        <row r="7330">
          <cell r="A7330" t="str">
            <v>YZ-NA1521-GF-5XL</v>
          </cell>
          <cell r="B7330" t="str">
            <v>YZ-NA1521</v>
          </cell>
        </row>
        <row r="7331">
          <cell r="A7331" t="str">
            <v>YZ-NA1521-GF-XL</v>
          </cell>
          <cell r="B7331" t="str">
            <v>YZ-NA1521</v>
          </cell>
        </row>
        <row r="7332">
          <cell r="A7332" t="str">
            <v>YZ-NA1521-GW-2XL</v>
          </cell>
          <cell r="B7332" t="str">
            <v>YZ-NA1521</v>
          </cell>
        </row>
        <row r="7333">
          <cell r="A7333" t="str">
            <v>YZ-NA1521-GW-3XL</v>
          </cell>
          <cell r="B7333" t="str">
            <v>YZ-NA1521</v>
          </cell>
        </row>
        <row r="7334">
          <cell r="A7334" t="str">
            <v>YZ-NA1521-GW-4XL</v>
          </cell>
          <cell r="B7334" t="str">
            <v>YZ-NA1521</v>
          </cell>
        </row>
        <row r="7335">
          <cell r="A7335" t="str">
            <v>YZ-NA1521-GW-5XL</v>
          </cell>
          <cell r="B7335" t="str">
            <v>YZ-NA1521</v>
          </cell>
        </row>
        <row r="7336">
          <cell r="A7336" t="str">
            <v>YZ-NA1521-KF-4XL</v>
          </cell>
          <cell r="B7336" t="str">
            <v>YZ-NA1521</v>
          </cell>
        </row>
        <row r="7337">
          <cell r="A7337" t="str">
            <v>YZ-NA1521-KF-5XL</v>
          </cell>
          <cell r="B7337" t="str">
            <v>YZ-NA1521</v>
          </cell>
        </row>
        <row r="7338">
          <cell r="A7338" t="str">
            <v>YZ-NA1521-KF-XL</v>
          </cell>
          <cell r="B7338" t="str">
            <v>YZ-NA1521</v>
          </cell>
        </row>
        <row r="7339">
          <cell r="A7339" t="str">
            <v>YZ-NA1521-RF-2XL</v>
          </cell>
          <cell r="B7339" t="str">
            <v>YZ-NA1521</v>
          </cell>
        </row>
        <row r="7340">
          <cell r="A7340" t="str">
            <v>YZ-NA1521-RF-3XL</v>
          </cell>
          <cell r="B7340" t="str">
            <v>YZ-NA1521</v>
          </cell>
        </row>
        <row r="7341">
          <cell r="A7341" t="str">
            <v>YZ-NA1521-RF-4XL</v>
          </cell>
          <cell r="B7341" t="str">
            <v>YZ-NA1521</v>
          </cell>
        </row>
        <row r="7342">
          <cell r="A7342" t="str">
            <v>YZ-NA1521-RF-5XL</v>
          </cell>
          <cell r="B7342" t="str">
            <v>YZ-NA1521</v>
          </cell>
        </row>
        <row r="7343">
          <cell r="A7343" t="str">
            <v>YZ-NA1521-RF-XL</v>
          </cell>
          <cell r="B7343" t="str">
            <v>YZ-NA1521</v>
          </cell>
        </row>
        <row r="7344">
          <cell r="A7344" t="str">
            <v>YZ-NA1521-RL-3XL</v>
          </cell>
          <cell r="B7344" t="str">
            <v>YZ-NA1521</v>
          </cell>
        </row>
        <row r="7345">
          <cell r="A7345" t="str">
            <v>YZ-NA1521-RL-4XL</v>
          </cell>
          <cell r="B7345" t="str">
            <v>YZ-NA1521</v>
          </cell>
        </row>
        <row r="7346">
          <cell r="A7346" t="str">
            <v>YZ-NA1521-RL-5XL</v>
          </cell>
          <cell r="B7346" t="str">
            <v>YZ-NA1521</v>
          </cell>
        </row>
        <row r="7347">
          <cell r="A7347" t="str">
            <v>YZ-NA1521-RM-2XL</v>
          </cell>
          <cell r="B7347" t="str">
            <v>YZ-NA1521</v>
          </cell>
        </row>
        <row r="7348">
          <cell r="A7348" t="str">
            <v>YZ-NA1521-RM-3XL</v>
          </cell>
          <cell r="B7348" t="str">
            <v>YZ-NA1521</v>
          </cell>
        </row>
        <row r="7349">
          <cell r="A7349" t="str">
            <v>YZ-NA1521-RM-4XL</v>
          </cell>
          <cell r="B7349" t="str">
            <v>YZ-NA1521</v>
          </cell>
        </row>
        <row r="7350">
          <cell r="A7350" t="str">
            <v>YZ-NA1521-RM-5XL</v>
          </cell>
          <cell r="B7350" t="str">
            <v>YZ-NA1521</v>
          </cell>
        </row>
        <row r="7351">
          <cell r="A7351" t="str">
            <v>YZ-NA1521-RM-XL</v>
          </cell>
          <cell r="B7351" t="str">
            <v>YZ-NA1521</v>
          </cell>
        </row>
        <row r="7352">
          <cell r="A7352" t="str">
            <v>YZ-NA1521-WP-2XL</v>
          </cell>
          <cell r="B7352" t="str">
            <v>YZ-NA1521</v>
          </cell>
        </row>
        <row r="7353">
          <cell r="A7353" t="str">
            <v>YZ-NA1521-WP-3XL</v>
          </cell>
          <cell r="B7353" t="str">
            <v>YZ-NA1521</v>
          </cell>
        </row>
        <row r="7354">
          <cell r="A7354" t="str">
            <v>YZ-NA1521-WP-4XL</v>
          </cell>
          <cell r="B7354" t="str">
            <v>YZ-NA1521</v>
          </cell>
        </row>
        <row r="7355">
          <cell r="A7355" t="str">
            <v>YZ-NA1521-WP-5XL</v>
          </cell>
          <cell r="B7355" t="str">
            <v>YZ-NA1521</v>
          </cell>
        </row>
        <row r="7356">
          <cell r="A7356" t="str">
            <v>YZ-NA1521-WP-XL</v>
          </cell>
          <cell r="B7356" t="str">
            <v>YZ-NA1521</v>
          </cell>
        </row>
        <row r="7357">
          <cell r="A7357" t="str">
            <v>YZ-NA15827-B0-2X</v>
          </cell>
          <cell r="B7357" t="str">
            <v>YZ-NA15827</v>
          </cell>
        </row>
        <row r="7358">
          <cell r="A7358" t="str">
            <v>YZ-NA15827-B0-4X</v>
          </cell>
          <cell r="B7358" t="str">
            <v>YZ-NA15827</v>
          </cell>
        </row>
        <row r="7359">
          <cell r="A7359" t="str">
            <v>YZ-NA15827-K0-5X</v>
          </cell>
          <cell r="B7359" t="str">
            <v>YZ-NA15827</v>
          </cell>
        </row>
        <row r="7360">
          <cell r="A7360" t="str">
            <v>YZ-NA15827-R0-4X</v>
          </cell>
          <cell r="B7360" t="str">
            <v>YZ-NA15827</v>
          </cell>
        </row>
        <row r="7361">
          <cell r="A7361" t="str">
            <v>YZ-NA15827-R0-5X</v>
          </cell>
          <cell r="B7361" t="str">
            <v>YZ-NA15827</v>
          </cell>
        </row>
        <row r="7362">
          <cell r="A7362" t="str">
            <v>YZ-NA15827-R0-L</v>
          </cell>
          <cell r="B7362" t="str">
            <v>YZ-NA15827</v>
          </cell>
        </row>
        <row r="7363">
          <cell r="A7363" t="str">
            <v>YZ-NA15827-SB-3X</v>
          </cell>
          <cell r="B7363" t="str">
            <v>YZ-NA15827</v>
          </cell>
        </row>
        <row r="7364">
          <cell r="A7364" t="str">
            <v>YZ-NA15827-SB-4X</v>
          </cell>
          <cell r="B7364" t="str">
            <v>YZ-NA15827</v>
          </cell>
        </row>
        <row r="7365">
          <cell r="A7365" t="str">
            <v>YZ-NA15827-SB-5X</v>
          </cell>
          <cell r="B7365" t="str">
            <v>YZ-NA15827</v>
          </cell>
        </row>
        <row r="7366">
          <cell r="A7366" t="str">
            <v>YZ-NA263100-1L</v>
          </cell>
          <cell r="B7366" t="str">
            <v>YZ-NA263100</v>
          </cell>
        </row>
        <row r="7367">
          <cell r="A7367" t="str">
            <v>YZ-NA263100-2L</v>
          </cell>
          <cell r="B7367" t="str">
            <v>YZ-NA263100</v>
          </cell>
        </row>
        <row r="7368">
          <cell r="A7368" t="str">
            <v>YZ-NA263100-3L</v>
          </cell>
          <cell r="B7368" t="str">
            <v>YZ-NA263100</v>
          </cell>
        </row>
        <row r="7369">
          <cell r="A7369" t="str">
            <v>YZ-NA263100L</v>
          </cell>
          <cell r="B7369" t="str">
            <v>YZ-NA263100</v>
          </cell>
        </row>
        <row r="7370">
          <cell r="A7370" t="str">
            <v>YZ-NA263100M</v>
          </cell>
          <cell r="B7370" t="str">
            <v>YZ-NA263100</v>
          </cell>
        </row>
        <row r="7371">
          <cell r="A7371" t="str">
            <v>YZ-NA2631HS1L</v>
          </cell>
          <cell r="B7371" t="str">
            <v>YZ-NA2631</v>
          </cell>
        </row>
        <row r="7372">
          <cell r="A7372" t="str">
            <v>YZ-NA2631HSL</v>
          </cell>
          <cell r="B7372" t="str">
            <v>YZ-NA2631</v>
          </cell>
        </row>
        <row r="7373">
          <cell r="A7373" t="str">
            <v>YZ-NA2631HSM</v>
          </cell>
          <cell r="B7373" t="str">
            <v>YZ-NA2631</v>
          </cell>
        </row>
        <row r="7374">
          <cell r="A7374" t="str">
            <v>YZ-NA2631HSS</v>
          </cell>
          <cell r="B7374" t="str">
            <v>YZ-NA2631</v>
          </cell>
        </row>
        <row r="7375">
          <cell r="A7375" t="str">
            <v>YZ-NA2631HSXS</v>
          </cell>
          <cell r="B7375" t="str">
            <v>YZ-NA2631</v>
          </cell>
        </row>
        <row r="7376">
          <cell r="A7376" t="str">
            <v>YZ-NA2631K01L</v>
          </cell>
          <cell r="B7376" t="str">
            <v>YZ-NA2631</v>
          </cell>
        </row>
        <row r="7377">
          <cell r="A7377" t="str">
            <v>YZ-NA2631K02L</v>
          </cell>
          <cell r="B7377" t="str">
            <v>YZ-NA2631</v>
          </cell>
        </row>
        <row r="7378">
          <cell r="A7378" t="str">
            <v>YZ-NA2631K03L</v>
          </cell>
          <cell r="B7378" t="str">
            <v>YZ-NA2631</v>
          </cell>
        </row>
        <row r="7379">
          <cell r="A7379" t="str">
            <v>YZ-NA2631K0L</v>
          </cell>
          <cell r="B7379" t="str">
            <v>YZ-NA2631</v>
          </cell>
        </row>
        <row r="7380">
          <cell r="A7380" t="str">
            <v>YZ-NA2631K0M</v>
          </cell>
          <cell r="B7380" t="str">
            <v>YZ-NA2631</v>
          </cell>
        </row>
        <row r="7381">
          <cell r="A7381" t="str">
            <v>YZ-NA2631R01L</v>
          </cell>
          <cell r="B7381" t="str">
            <v>YZ-NA2631</v>
          </cell>
        </row>
        <row r="7382">
          <cell r="A7382" t="str">
            <v>YZ-NA2631R0L</v>
          </cell>
          <cell r="B7382" t="str">
            <v>YZ-NA2631</v>
          </cell>
        </row>
        <row r="7383">
          <cell r="A7383" t="str">
            <v>YZ-NA2631R0M</v>
          </cell>
          <cell r="B7383" t="str">
            <v>YZ-NA2631</v>
          </cell>
        </row>
        <row r="7384">
          <cell r="A7384" t="str">
            <v>YZ-NA2631R0S</v>
          </cell>
          <cell r="B7384" t="str">
            <v>YZ-NA2631</v>
          </cell>
        </row>
        <row r="7385">
          <cell r="A7385" t="str">
            <v>YZ-NA2631R0XS</v>
          </cell>
          <cell r="B7385" t="str">
            <v>YZ-NA2631</v>
          </cell>
        </row>
        <row r="7386">
          <cell r="A7386" t="str">
            <v>YZ-NA2631ZL1L</v>
          </cell>
          <cell r="B7386" t="str">
            <v>YZ-NA2631</v>
          </cell>
        </row>
        <row r="7387">
          <cell r="A7387" t="str">
            <v>YZ-NA2631ZL2L</v>
          </cell>
          <cell r="B7387" t="str">
            <v>YZ-NA2631</v>
          </cell>
        </row>
        <row r="7388">
          <cell r="A7388" t="str">
            <v>YZ-NA2631ZL3L</v>
          </cell>
          <cell r="B7388" t="str">
            <v>YZ-NA2631</v>
          </cell>
        </row>
        <row r="7389">
          <cell r="A7389" t="str">
            <v>YZ-NA2631ZLL</v>
          </cell>
          <cell r="B7389" t="str">
            <v>YZ-NA2631</v>
          </cell>
        </row>
        <row r="7390">
          <cell r="A7390" t="str">
            <v>YZ-NA2631ZLM</v>
          </cell>
          <cell r="B7390" t="str">
            <v>YZ-NA2631</v>
          </cell>
        </row>
        <row r="7391">
          <cell r="A7391" t="str">
            <v>YZ-NA5060B2</v>
          </cell>
          <cell r="B7391" t="str">
            <v>YZ-NA5060</v>
          </cell>
        </row>
        <row r="7392">
          <cell r="A7392" t="str">
            <v>YZ-NA5060B21L</v>
          </cell>
          <cell r="B7392" t="str">
            <v>YZ-NA5060</v>
          </cell>
        </row>
        <row r="7393">
          <cell r="A7393" t="str">
            <v>YZ-NA5060B2L</v>
          </cell>
          <cell r="B7393" t="str">
            <v>YZ-NA5060</v>
          </cell>
        </row>
        <row r="7394">
          <cell r="A7394" t="str">
            <v>YZ-NA5060B2M</v>
          </cell>
          <cell r="B7394" t="str">
            <v>YZ-NA5060</v>
          </cell>
        </row>
        <row r="7395">
          <cell r="A7395" t="str">
            <v>YZ-NA5060B2S</v>
          </cell>
          <cell r="B7395" t="str">
            <v>YZ-NA5060</v>
          </cell>
        </row>
        <row r="7396">
          <cell r="A7396" t="str">
            <v>YZ-NA5060R2</v>
          </cell>
          <cell r="B7396" t="str">
            <v>YZ-NA5060</v>
          </cell>
        </row>
        <row r="7397">
          <cell r="A7397" t="str">
            <v>YZ-NA5060R2L</v>
          </cell>
          <cell r="B7397" t="str">
            <v>YZ-NA5060</v>
          </cell>
        </row>
        <row r="7398">
          <cell r="A7398" t="str">
            <v>YZ-NA5060R2S</v>
          </cell>
          <cell r="B7398" t="str">
            <v>YZ-NA5060</v>
          </cell>
        </row>
        <row r="7399">
          <cell r="A7399" t="str">
            <v>YZ-NA5060Y0</v>
          </cell>
          <cell r="B7399" t="str">
            <v>YZ-NA5060</v>
          </cell>
        </row>
        <row r="7400">
          <cell r="A7400" t="str">
            <v>YZ-NA5060Y01L</v>
          </cell>
          <cell r="B7400" t="str">
            <v>YZ-NA5060</v>
          </cell>
        </row>
        <row r="7401">
          <cell r="A7401" t="str">
            <v>YZ-NA5060Y0L</v>
          </cell>
          <cell r="B7401" t="str">
            <v>YZ-NA5060</v>
          </cell>
        </row>
        <row r="7402">
          <cell r="A7402" t="str">
            <v>YZ-NA5060Y0M</v>
          </cell>
          <cell r="B7402" t="str">
            <v>YZ-NA5060</v>
          </cell>
        </row>
        <row r="7403">
          <cell r="A7403" t="str">
            <v>YZ-NA5060Y0S</v>
          </cell>
          <cell r="B7403" t="str">
            <v>YZ-NA5060</v>
          </cell>
        </row>
        <row r="7404">
          <cell r="A7404" t="str">
            <v>YZ-NA5119K0-2XL</v>
          </cell>
          <cell r="B7404" t="str">
            <v>YZ-NA5119</v>
          </cell>
        </row>
        <row r="7405">
          <cell r="A7405" t="str">
            <v>YZ-NA5119K0-3XL</v>
          </cell>
          <cell r="B7405" t="str">
            <v>YZ-NA5119</v>
          </cell>
        </row>
        <row r="7406">
          <cell r="A7406" t="str">
            <v>YZ-NA5119K0-4XL</v>
          </cell>
          <cell r="B7406" t="str">
            <v>YZ-NA5119</v>
          </cell>
        </row>
        <row r="7407">
          <cell r="A7407" t="str">
            <v>YZ-NA5119K0-5XL</v>
          </cell>
          <cell r="B7407" t="str">
            <v>YZ-NA5119</v>
          </cell>
        </row>
        <row r="7408">
          <cell r="A7408" t="str">
            <v>YZ-NA5119K0-XL</v>
          </cell>
          <cell r="B7408" t="str">
            <v>YZ-NA5119</v>
          </cell>
        </row>
        <row r="7409">
          <cell r="A7409" t="str">
            <v>YZ-NA5119-YH-2XL</v>
          </cell>
          <cell r="B7409" t="str">
            <v>YZ-NA5119</v>
          </cell>
        </row>
        <row r="7410">
          <cell r="A7410" t="str">
            <v>YZ-NA5119-YH-3XL</v>
          </cell>
          <cell r="B7410" t="str">
            <v>YZ-NA5119</v>
          </cell>
        </row>
        <row r="7411">
          <cell r="A7411" t="str">
            <v>YZ-NA5119-YH-4XL</v>
          </cell>
          <cell r="B7411" t="str">
            <v>YZ-NA5119</v>
          </cell>
        </row>
        <row r="7412">
          <cell r="A7412" t="str">
            <v>YZ-NA5119-YH-5XL</v>
          </cell>
          <cell r="B7412" t="str">
            <v>YZ-NA5119</v>
          </cell>
        </row>
        <row r="7413">
          <cell r="A7413" t="str">
            <v>YZ-NA5119-YH-XL</v>
          </cell>
          <cell r="B7413" t="str">
            <v>YZ-NA5119</v>
          </cell>
        </row>
        <row r="7414">
          <cell r="A7414" t="str">
            <v>YZ-NA5119-YT-2XL</v>
          </cell>
          <cell r="B7414" t="str">
            <v>YZ-NA5119</v>
          </cell>
        </row>
        <row r="7415">
          <cell r="A7415" t="str">
            <v>YZ-NA5119-YT-3XL</v>
          </cell>
          <cell r="B7415" t="str">
            <v>YZ-NA5119</v>
          </cell>
        </row>
        <row r="7416">
          <cell r="A7416" t="str">
            <v>YZ-NA5119-YT-4XL</v>
          </cell>
          <cell r="B7416" t="str">
            <v>YZ-NA5119</v>
          </cell>
        </row>
        <row r="7417">
          <cell r="A7417" t="str">
            <v>YZ-NA5119-YT-5XL</v>
          </cell>
          <cell r="B7417" t="str">
            <v>YZ-NA5119</v>
          </cell>
        </row>
        <row r="7418">
          <cell r="A7418" t="str">
            <v>YZ-NA5119-YT-XL</v>
          </cell>
          <cell r="B7418" t="str">
            <v>YZ-NA5119</v>
          </cell>
        </row>
        <row r="7419">
          <cell r="A7419" t="str">
            <v>YZ-NA5119ZL2XL</v>
          </cell>
          <cell r="B7419" t="str">
            <v>YZ-NA5119</v>
          </cell>
        </row>
        <row r="7420">
          <cell r="A7420" t="str">
            <v>YZ-NA5119ZL3XL</v>
          </cell>
          <cell r="B7420" t="str">
            <v>YZ-NA5119</v>
          </cell>
        </row>
        <row r="7421">
          <cell r="A7421" t="str">
            <v>YZ-NA5119ZL4XL</v>
          </cell>
          <cell r="B7421" t="str">
            <v>YZ-NA5119</v>
          </cell>
        </row>
        <row r="7422">
          <cell r="A7422" t="str">
            <v>YZ-NA5119ZL5XL</v>
          </cell>
          <cell r="B7422" t="str">
            <v>YZ-NA5119</v>
          </cell>
        </row>
        <row r="7423">
          <cell r="A7423" t="str">
            <v>YZ-NA5119ZLXL</v>
          </cell>
          <cell r="B7423" t="str">
            <v>YZ-NA5119</v>
          </cell>
        </row>
        <row r="7424">
          <cell r="A7424" t="str">
            <v>YZ-NA5505Da</v>
          </cell>
          <cell r="B7424" t="str">
            <v>YZ-NA5505</v>
          </cell>
        </row>
        <row r="7425">
          <cell r="A7425" t="str">
            <v>YZ-NA5505Da2L</v>
          </cell>
          <cell r="B7425" t="str">
            <v>YZ-NA5505</v>
          </cell>
        </row>
        <row r="7426">
          <cell r="A7426" t="str">
            <v>YZ-NA5505DaL</v>
          </cell>
          <cell r="B7426" t="str">
            <v>YZ-NA5505</v>
          </cell>
        </row>
        <row r="7427">
          <cell r="A7427" t="str">
            <v>YZ-NA5505DaM</v>
          </cell>
          <cell r="B7427" t="str">
            <v>YZ-NA5505</v>
          </cell>
        </row>
        <row r="7428">
          <cell r="A7428" t="str">
            <v>YZ-NA5505DaS</v>
          </cell>
          <cell r="B7428" t="str">
            <v>YZ-NA5505</v>
          </cell>
        </row>
        <row r="7429">
          <cell r="A7429" t="str">
            <v>YZ-NA5505DaXL</v>
          </cell>
          <cell r="B7429" t="str">
            <v>YZ-NA5505</v>
          </cell>
        </row>
        <row r="7430">
          <cell r="A7430" t="str">
            <v>YZ-NA5505JR</v>
          </cell>
          <cell r="B7430" t="str">
            <v>YZ-NA5505</v>
          </cell>
        </row>
        <row r="7431">
          <cell r="A7431" t="str">
            <v>YZ-NA5505JR2L</v>
          </cell>
          <cell r="B7431" t="str">
            <v>YZ-NA5505</v>
          </cell>
        </row>
        <row r="7432">
          <cell r="A7432" t="str">
            <v>YZ-NA5505JRL</v>
          </cell>
          <cell r="B7432" t="str">
            <v>YZ-NA5505</v>
          </cell>
        </row>
        <row r="7433">
          <cell r="A7433" t="str">
            <v>YZ-NA5505JRM</v>
          </cell>
          <cell r="B7433" t="str">
            <v>YZ-NA5505</v>
          </cell>
        </row>
        <row r="7434">
          <cell r="A7434" t="str">
            <v>YZ-NA5505JRS</v>
          </cell>
          <cell r="B7434" t="str">
            <v>YZ-NA5505</v>
          </cell>
        </row>
        <row r="7435">
          <cell r="A7435" t="str">
            <v>YZ-NA5505JRXL</v>
          </cell>
          <cell r="B7435" t="str">
            <v>YZ-NA5505</v>
          </cell>
        </row>
        <row r="7436">
          <cell r="A7436" t="str">
            <v>YZ-NA5505-K0-L</v>
          </cell>
          <cell r="B7436" t="str">
            <v>YZ-NA5505</v>
          </cell>
        </row>
        <row r="7437">
          <cell r="A7437" t="str">
            <v>YZ-NA5505-K0-M</v>
          </cell>
          <cell r="B7437" t="str">
            <v>YZ-NA5505</v>
          </cell>
        </row>
        <row r="7438">
          <cell r="A7438" t="str">
            <v>YZ-NA5505-K0-XL</v>
          </cell>
          <cell r="B7438" t="str">
            <v>YZ-NA5505</v>
          </cell>
        </row>
        <row r="7439">
          <cell r="A7439" t="str">
            <v>YZ-NA5505-K0-XXL</v>
          </cell>
          <cell r="B7439" t="str">
            <v>YZ-NA5505</v>
          </cell>
        </row>
        <row r="7440">
          <cell r="A7440" t="str">
            <v>YZ-NA5505Lb0XS</v>
          </cell>
          <cell r="B7440" t="str">
            <v>YZ-NA5505</v>
          </cell>
        </row>
        <row r="7441">
          <cell r="A7441" t="str">
            <v>YZ-NA5505LbL</v>
          </cell>
          <cell r="B7441" t="str">
            <v>YZ-NA5505</v>
          </cell>
        </row>
        <row r="7442">
          <cell r="A7442" t="str">
            <v>YZ-NA5505LbM</v>
          </cell>
          <cell r="B7442" t="str">
            <v>YZ-NA5505</v>
          </cell>
        </row>
        <row r="7443">
          <cell r="A7443" t="str">
            <v>YZ-NA5505LbS</v>
          </cell>
          <cell r="B7443" t="str">
            <v>YZ-NA5505</v>
          </cell>
        </row>
        <row r="7444">
          <cell r="A7444" t="str">
            <v>YZ-NA5505LbXL</v>
          </cell>
          <cell r="B7444" t="str">
            <v>YZ-NA5505</v>
          </cell>
        </row>
        <row r="7445">
          <cell r="A7445" t="str">
            <v>YZ-NA5505LbXXL</v>
          </cell>
          <cell r="B7445" t="str">
            <v>YZ-NA5505</v>
          </cell>
        </row>
        <row r="7446">
          <cell r="A7446" t="str">
            <v>YZ-NA5505R0-2X</v>
          </cell>
          <cell r="B7446" t="str">
            <v>YZ-NA5505</v>
          </cell>
        </row>
        <row r="7447">
          <cell r="A7447" t="str">
            <v>YZ-NA5505R0-L</v>
          </cell>
          <cell r="B7447" t="str">
            <v>YZ-NA5505</v>
          </cell>
        </row>
        <row r="7448">
          <cell r="A7448" t="str">
            <v>YZ-NA5505R0-M</v>
          </cell>
          <cell r="B7448" t="str">
            <v>YZ-NA5505</v>
          </cell>
        </row>
        <row r="7449">
          <cell r="A7449" t="str">
            <v>YZ-NA5505R0-S</v>
          </cell>
          <cell r="B7449" t="str">
            <v>YZ-NA5505</v>
          </cell>
        </row>
        <row r="7450">
          <cell r="A7450" t="str">
            <v>YZ-NA5505R0-XL</v>
          </cell>
          <cell r="B7450" t="str">
            <v>YZ-NA5505</v>
          </cell>
        </row>
        <row r="7451">
          <cell r="A7451" t="str">
            <v>YZ-NA5505R0-XS</v>
          </cell>
          <cell r="B7451" t="str">
            <v>YZ-NA5505</v>
          </cell>
        </row>
        <row r="7452">
          <cell r="A7452" t="str">
            <v>YZ-NA9007Sa1L</v>
          </cell>
          <cell r="B7452" t="str">
            <v>YZ-NA9007</v>
          </cell>
        </row>
        <row r="7453">
          <cell r="A7453" t="str">
            <v>YZ-NA9007Sa2L</v>
          </cell>
          <cell r="B7453" t="str">
            <v>YZ-NA9007</v>
          </cell>
        </row>
        <row r="7454">
          <cell r="A7454" t="str">
            <v>YZ-NA9007Sa3L</v>
          </cell>
          <cell r="B7454" t="str">
            <v>YZ-NA9007</v>
          </cell>
        </row>
        <row r="7455">
          <cell r="A7455" t="str">
            <v>YZ-NA9007Sa4L</v>
          </cell>
          <cell r="B7455" t="str">
            <v>YZ-NA9007</v>
          </cell>
        </row>
        <row r="7456">
          <cell r="A7456" t="str">
            <v>YZ-NA9007Sa5L</v>
          </cell>
          <cell r="B7456" t="str">
            <v>YZ-NA9007</v>
          </cell>
        </row>
        <row r="7457">
          <cell r="A7457" t="str">
            <v>YZ-NA9007Sa6L</v>
          </cell>
          <cell r="B7457" t="str">
            <v>YZ-NA9007</v>
          </cell>
        </row>
        <row r="7458">
          <cell r="A7458" t="str">
            <v>YZ-NA9007Sa7L</v>
          </cell>
          <cell r="B7458" t="str">
            <v>YZ-NA9007</v>
          </cell>
        </row>
        <row r="7459">
          <cell r="A7459" t="str">
            <v>YZ-NA9007Sa8L</v>
          </cell>
          <cell r="B7459" t="str">
            <v>YZ-NA9007</v>
          </cell>
        </row>
        <row r="7460">
          <cell r="A7460" t="str">
            <v>YZ-NA9007Sa9L</v>
          </cell>
          <cell r="B7460" t="str">
            <v>YZ-NA9007</v>
          </cell>
        </row>
        <row r="7461">
          <cell r="A7461" t="str">
            <v>YZ-NA9007Se1L</v>
          </cell>
          <cell r="B7461" t="str">
            <v>YZ-NA9007</v>
          </cell>
        </row>
        <row r="7462">
          <cell r="A7462" t="str">
            <v>YZ-NA9007Se2L</v>
          </cell>
          <cell r="B7462" t="str">
            <v>YZ-NA9007</v>
          </cell>
        </row>
        <row r="7463">
          <cell r="A7463" t="str">
            <v>YZ-NA9007Se3L</v>
          </cell>
          <cell r="B7463" t="str">
            <v>YZ-NA9007</v>
          </cell>
        </row>
        <row r="7464">
          <cell r="A7464" t="str">
            <v>YZ-NA9007Se4L</v>
          </cell>
          <cell r="B7464" t="str">
            <v>YZ-NA9007</v>
          </cell>
        </row>
        <row r="7465">
          <cell r="A7465" t="str">
            <v>YZ-NA9007Se5L</v>
          </cell>
          <cell r="B7465" t="str">
            <v>YZ-NA9007</v>
          </cell>
        </row>
        <row r="7466">
          <cell r="A7466" t="str">
            <v>YZ-NA9007Se6L</v>
          </cell>
          <cell r="B7466" t="str">
            <v>YZ-NA9007</v>
          </cell>
        </row>
        <row r="7467">
          <cell r="A7467" t="str">
            <v>YZ-NA9007Se7L</v>
          </cell>
          <cell r="B7467" t="str">
            <v>YZ-NA9007</v>
          </cell>
        </row>
        <row r="7468">
          <cell r="A7468" t="str">
            <v>YZ-NA9007Se8L</v>
          </cell>
          <cell r="B7468" t="str">
            <v>YZ-NA9007</v>
          </cell>
        </row>
        <row r="7469">
          <cell r="A7469" t="str">
            <v>YZ-NA9007Se9L</v>
          </cell>
          <cell r="B7469" t="str">
            <v>YZ-NA9007</v>
          </cell>
        </row>
        <row r="7470">
          <cell r="A7470" t="str">
            <v>YZ-NA9008Sa1L</v>
          </cell>
          <cell r="B7470" t="str">
            <v>YZ-NA9008</v>
          </cell>
        </row>
        <row r="7471">
          <cell r="A7471" t="str">
            <v>YZ-NA9008Sa2L</v>
          </cell>
          <cell r="B7471" t="str">
            <v>YZ-NA9008</v>
          </cell>
        </row>
        <row r="7472">
          <cell r="A7472" t="str">
            <v>YZ-NA9008Sa3L</v>
          </cell>
          <cell r="B7472" t="str">
            <v>YZ-NA9008</v>
          </cell>
        </row>
        <row r="7473">
          <cell r="A7473" t="str">
            <v>YZ-NA9008Sa4L</v>
          </cell>
          <cell r="B7473" t="str">
            <v>YZ-NA9008</v>
          </cell>
        </row>
        <row r="7474">
          <cell r="A7474" t="str">
            <v>YZ-NA9008Sa5L</v>
          </cell>
          <cell r="B7474" t="str">
            <v>YZ-NA9008</v>
          </cell>
        </row>
        <row r="7475">
          <cell r="A7475" t="str">
            <v>YZ-NA9008Sa6L</v>
          </cell>
          <cell r="B7475" t="str">
            <v>YZ-NA9008</v>
          </cell>
        </row>
        <row r="7476">
          <cell r="A7476" t="str">
            <v>YZ-NA9008Sa7L</v>
          </cell>
          <cell r="B7476" t="str">
            <v>YZ-NA9008</v>
          </cell>
        </row>
        <row r="7477">
          <cell r="A7477" t="str">
            <v>YZ-NA9008Sa8L</v>
          </cell>
          <cell r="B7477" t="str">
            <v>YZ-NA9008</v>
          </cell>
        </row>
        <row r="7478">
          <cell r="A7478" t="str">
            <v>YZ-NA9008Sa9L</v>
          </cell>
          <cell r="B7478" t="str">
            <v>YZ-NA9008</v>
          </cell>
        </row>
        <row r="7479">
          <cell r="A7479" t="str">
            <v>YZ-NA9008Se1L</v>
          </cell>
          <cell r="B7479" t="str">
            <v>YZ-NA9008</v>
          </cell>
        </row>
        <row r="7480">
          <cell r="A7480" t="str">
            <v>YZ-NA9008Se2L</v>
          </cell>
          <cell r="B7480" t="str">
            <v>YZ-NA9008</v>
          </cell>
        </row>
        <row r="7481">
          <cell r="A7481" t="str">
            <v>YZ-NA9008Se3L</v>
          </cell>
          <cell r="B7481" t="str">
            <v>YZ-NA9008</v>
          </cell>
        </row>
        <row r="7482">
          <cell r="A7482" t="str">
            <v>YZ-NA9008Se4L</v>
          </cell>
          <cell r="B7482" t="str">
            <v>YZ-NA9008</v>
          </cell>
        </row>
        <row r="7483">
          <cell r="A7483" t="str">
            <v>YZ-NA9008Se5L</v>
          </cell>
          <cell r="B7483" t="str">
            <v>YZ-NA9008</v>
          </cell>
        </row>
        <row r="7484">
          <cell r="A7484" t="str">
            <v>YZ-NA9008Se6L</v>
          </cell>
          <cell r="B7484" t="str">
            <v>YZ-NA9008</v>
          </cell>
        </row>
        <row r="7485">
          <cell r="A7485" t="str">
            <v>YZ-NA9008Se7L</v>
          </cell>
          <cell r="B7485" t="str">
            <v>YZ-NA9008</v>
          </cell>
        </row>
        <row r="7486">
          <cell r="A7486" t="str">
            <v>YZ-NA9008Se8L</v>
          </cell>
          <cell r="B7486" t="str">
            <v>YZ-NA9008</v>
          </cell>
        </row>
        <row r="7487">
          <cell r="A7487" t="str">
            <v>YZ-NA9008Se9L</v>
          </cell>
          <cell r="B7487" t="str">
            <v>YZ-NA9008</v>
          </cell>
        </row>
        <row r="7488">
          <cell r="A7488" t="str">
            <v>YZ-NALLHT2XL</v>
          </cell>
          <cell r="B7488" t="str">
            <v>YZ-NALL</v>
          </cell>
        </row>
        <row r="7489">
          <cell r="A7489" t="str">
            <v>YZ-NALLHT4XL</v>
          </cell>
          <cell r="B7489" t="str">
            <v>YZ-NALL</v>
          </cell>
        </row>
        <row r="7490">
          <cell r="A7490" t="str">
            <v>YZ-NALLHTL</v>
          </cell>
          <cell r="B7490" t="str">
            <v>YZ-NALL</v>
          </cell>
        </row>
        <row r="7491">
          <cell r="A7491" t="str">
            <v>YZ-NALLHTM</v>
          </cell>
          <cell r="B7491" t="str">
            <v>YZ-NALL</v>
          </cell>
        </row>
        <row r="7492">
          <cell r="A7492" t="str">
            <v>YZ-NALLHTXL</v>
          </cell>
          <cell r="B7492" t="str">
            <v>YZ-NALL</v>
          </cell>
        </row>
        <row r="7493">
          <cell r="A7493" t="str">
            <v>YZ-NALLIT4XL</v>
          </cell>
          <cell r="B7493" t="str">
            <v>YZ-NALL</v>
          </cell>
        </row>
        <row r="7494">
          <cell r="A7494" t="str">
            <v>YZ-NALLK03XL</v>
          </cell>
          <cell r="B7494" t="str">
            <v>YZ-NALL</v>
          </cell>
        </row>
        <row r="7495">
          <cell r="A7495" t="str">
            <v>YZ-PP1705-K0-2XL</v>
          </cell>
          <cell r="B7495" t="str">
            <v>YZ-PP1705</v>
          </cell>
        </row>
        <row r="7496">
          <cell r="A7496" t="str">
            <v>YZ-PP1705-K0-L</v>
          </cell>
          <cell r="B7496" t="str">
            <v>YZ-PP1705</v>
          </cell>
        </row>
        <row r="7497">
          <cell r="A7497" t="str">
            <v>YZ-PP1705-K0-M</v>
          </cell>
          <cell r="B7497" t="str">
            <v>YZ-PP1705</v>
          </cell>
        </row>
        <row r="7498">
          <cell r="A7498" t="str">
            <v>YZ-PP1705-K0-S</v>
          </cell>
          <cell r="B7498" t="str">
            <v>YZ-PP1705</v>
          </cell>
        </row>
        <row r="7499">
          <cell r="A7499" t="str">
            <v>YZ-PP1705-K0-XL</v>
          </cell>
          <cell r="B7499" t="str">
            <v>YZ-PP1705</v>
          </cell>
        </row>
        <row r="7500">
          <cell r="A7500" t="str">
            <v>YZ-PP1705-K0-XS</v>
          </cell>
          <cell r="B7500" t="str">
            <v>YZ-PP1705</v>
          </cell>
        </row>
        <row r="7501">
          <cell r="A7501" t="str">
            <v>YZ-RF1123-B0-2X</v>
          </cell>
          <cell r="B7501" t="str">
            <v>YZ-RF1123</v>
          </cell>
        </row>
        <row r="7502">
          <cell r="A7502" t="str">
            <v>YZ-RF1123-B0-3X</v>
          </cell>
          <cell r="B7502" t="str">
            <v>YZ-RF1123</v>
          </cell>
        </row>
        <row r="7503">
          <cell r="A7503" t="str">
            <v>YZ-RF1123-B0-4X</v>
          </cell>
          <cell r="B7503" t="str">
            <v>YZ-RF1123</v>
          </cell>
        </row>
        <row r="7504">
          <cell r="A7504" t="str">
            <v>YZ-RF1123-B0-5X</v>
          </cell>
          <cell r="B7504" t="str">
            <v>YZ-RF1123</v>
          </cell>
        </row>
        <row r="7505">
          <cell r="A7505" t="str">
            <v>YZ-RF1123-B0-L</v>
          </cell>
          <cell r="B7505" t="str">
            <v>YZ-RF1123</v>
          </cell>
        </row>
        <row r="7506">
          <cell r="A7506" t="str">
            <v>YZ-RF1123-B0-M</v>
          </cell>
          <cell r="B7506" t="str">
            <v>YZ-RF1123</v>
          </cell>
        </row>
        <row r="7507">
          <cell r="A7507" t="str">
            <v>YZ-RF1123-B0-S</v>
          </cell>
          <cell r="B7507" t="str">
            <v>YZ-RF1123</v>
          </cell>
        </row>
        <row r="7508">
          <cell r="A7508" t="str">
            <v>YZ-RF1123-B0-XL</v>
          </cell>
          <cell r="B7508" t="str">
            <v>YZ-RF1123</v>
          </cell>
        </row>
        <row r="7509">
          <cell r="A7509" t="str">
            <v>YZ-RF1123-K0-2X</v>
          </cell>
          <cell r="B7509" t="str">
            <v>YZ-RF1123</v>
          </cell>
        </row>
        <row r="7510">
          <cell r="A7510" t="str">
            <v>YZ-RF1123-K0-3X</v>
          </cell>
          <cell r="B7510" t="str">
            <v>YZ-RF1123</v>
          </cell>
        </row>
        <row r="7511">
          <cell r="A7511" t="str">
            <v>YZ-RF1123-K0-3XL</v>
          </cell>
          <cell r="B7511" t="str">
            <v>YZ-RF1123</v>
          </cell>
        </row>
        <row r="7512">
          <cell r="A7512" t="str">
            <v>YZ-RF1123-K0-4X</v>
          </cell>
          <cell r="B7512" t="str">
            <v>YZ-RF1123</v>
          </cell>
        </row>
        <row r="7513">
          <cell r="A7513" t="str">
            <v>YZ-RF1123-K0-5X</v>
          </cell>
          <cell r="B7513" t="str">
            <v>YZ-RF1123</v>
          </cell>
        </row>
        <row r="7514">
          <cell r="A7514" t="str">
            <v>YZ-RF1123-K0-L</v>
          </cell>
          <cell r="B7514" t="str">
            <v>YZ-RF1123</v>
          </cell>
        </row>
        <row r="7515">
          <cell r="A7515" t="str">
            <v>YZ-RF1123-K0-M</v>
          </cell>
          <cell r="B7515" t="str">
            <v>YZ-RF1123</v>
          </cell>
        </row>
        <row r="7516">
          <cell r="A7516" t="str">
            <v>YZ-RF1123-K0-S</v>
          </cell>
          <cell r="B7516" t="str">
            <v>YZ-RF1123</v>
          </cell>
        </row>
        <row r="7517">
          <cell r="A7517" t="str">
            <v>YZ-RF1123-K0-XL</v>
          </cell>
          <cell r="B7517" t="str">
            <v>YZ-RF1123</v>
          </cell>
        </row>
        <row r="7518">
          <cell r="A7518" t="str">
            <v>YZ-RF1123-R0-2X</v>
          </cell>
          <cell r="B7518" t="str">
            <v>YZ-RF1123</v>
          </cell>
        </row>
        <row r="7519">
          <cell r="A7519" t="str">
            <v>YZ-RF1123-R0-3X</v>
          </cell>
          <cell r="B7519" t="str">
            <v>YZ-RF1123</v>
          </cell>
        </row>
        <row r="7520">
          <cell r="A7520" t="str">
            <v>YZ-RF1123-R0-4X</v>
          </cell>
          <cell r="B7520" t="str">
            <v>YZ-RF1123</v>
          </cell>
        </row>
        <row r="7521">
          <cell r="A7521" t="str">
            <v>YZ-RF1123-R0-5X</v>
          </cell>
          <cell r="B7521" t="str">
            <v>YZ-RF1123</v>
          </cell>
        </row>
        <row r="7522">
          <cell r="A7522" t="str">
            <v>YZ-RF1123-R0-L</v>
          </cell>
          <cell r="B7522" t="str">
            <v>YZ-RF1123</v>
          </cell>
        </row>
        <row r="7523">
          <cell r="A7523" t="str">
            <v>YZ-RF1123-R0-M</v>
          </cell>
          <cell r="B7523" t="str">
            <v>YZ-RF1123</v>
          </cell>
        </row>
        <row r="7524">
          <cell r="A7524" t="str">
            <v>YZ-RF1123-R0-S</v>
          </cell>
          <cell r="B7524" t="str">
            <v>YZ-RF1123</v>
          </cell>
        </row>
        <row r="7525">
          <cell r="A7525" t="str">
            <v>YZ-RF1123-R0-XL</v>
          </cell>
          <cell r="B7525" t="str">
            <v>YZ-RF1123</v>
          </cell>
        </row>
        <row r="7526">
          <cell r="A7526" t="str">
            <v>YZ-RF1123-SB-2X</v>
          </cell>
          <cell r="B7526" t="str">
            <v>YZ-RF1123</v>
          </cell>
        </row>
        <row r="7527">
          <cell r="A7527" t="str">
            <v>YZ-RF1123-SB-3X</v>
          </cell>
          <cell r="B7527" t="str">
            <v>YZ-RF1123</v>
          </cell>
        </row>
        <row r="7528">
          <cell r="A7528" t="str">
            <v>YZ-RF1123-SB-4X</v>
          </cell>
          <cell r="B7528" t="str">
            <v>YZ-RF1123</v>
          </cell>
        </row>
        <row r="7529">
          <cell r="A7529" t="str">
            <v>YZ-RF1123-SB-5X</v>
          </cell>
          <cell r="B7529" t="str">
            <v>YZ-RF1123</v>
          </cell>
        </row>
        <row r="7530">
          <cell r="A7530" t="str">
            <v>YZ-RF1123-SB-L</v>
          </cell>
          <cell r="B7530" t="str">
            <v>YZ-RF1123</v>
          </cell>
        </row>
        <row r="7531">
          <cell r="A7531" t="str">
            <v>YZ-RF1123-SB-M</v>
          </cell>
          <cell r="B7531" t="str">
            <v>YZ-RF1123</v>
          </cell>
        </row>
        <row r="7532">
          <cell r="A7532" t="str">
            <v>YZ-RF1123-SB-S</v>
          </cell>
          <cell r="B7532" t="str">
            <v>YZ-RF1123</v>
          </cell>
        </row>
        <row r="7533">
          <cell r="A7533" t="str">
            <v>YZ-RF1123-SB-XL</v>
          </cell>
          <cell r="B7533" t="str">
            <v>YZ-RF1123</v>
          </cell>
        </row>
        <row r="7534">
          <cell r="A7534" t="str">
            <v>YZ-S6006TP4M</v>
          </cell>
          <cell r="B7534" t="str">
            <v>YZ-S6006</v>
          </cell>
        </row>
        <row r="7535">
          <cell r="A7535" t="str">
            <v>YZ-S6006TP4S</v>
          </cell>
          <cell r="B7535" t="str">
            <v>YZ-S6006</v>
          </cell>
        </row>
        <row r="7536">
          <cell r="A7536" t="str">
            <v>YZ-SCZQL03-K0-2XL</v>
          </cell>
          <cell r="B7536" t="str">
            <v>YZ-SCZQL03</v>
          </cell>
        </row>
        <row r="7537">
          <cell r="A7537" t="str">
            <v>YZ-SCZQL03-K0-3XL</v>
          </cell>
          <cell r="B7537" t="str">
            <v>YZ-SCZQL03</v>
          </cell>
        </row>
        <row r="7538">
          <cell r="A7538" t="str">
            <v>YZ-SCZQL03-K0-L</v>
          </cell>
          <cell r="B7538" t="str">
            <v>YZ-SCZQL03</v>
          </cell>
        </row>
        <row r="7539">
          <cell r="A7539" t="str">
            <v>YZ-SCZQL03-K0-M</v>
          </cell>
          <cell r="B7539" t="str">
            <v>YZ-SCZQL03</v>
          </cell>
        </row>
        <row r="7540">
          <cell r="A7540" t="str">
            <v>YZ-SCZQL03-K0-S</v>
          </cell>
          <cell r="B7540" t="str">
            <v>YZ-SCZQL03</v>
          </cell>
        </row>
        <row r="7541">
          <cell r="A7541" t="str">
            <v>YZ-SCZQL03-K0-XL</v>
          </cell>
          <cell r="B7541" t="str">
            <v>YZ-SCZQL03</v>
          </cell>
        </row>
        <row r="7542">
          <cell r="A7542" t="str">
            <v>YZ-SH15508BB0L</v>
          </cell>
          <cell r="B7542" t="str">
            <v>YZ-SH15508</v>
          </cell>
        </row>
        <row r="7543">
          <cell r="A7543" t="str">
            <v>YZ-SH15508BB1L</v>
          </cell>
          <cell r="B7543" t="str">
            <v>YZ-SH15508</v>
          </cell>
        </row>
        <row r="7544">
          <cell r="A7544" t="str">
            <v>YZ-SH15508BB2L</v>
          </cell>
          <cell r="B7544" t="str">
            <v>YZ-SH15508</v>
          </cell>
        </row>
        <row r="7545">
          <cell r="A7545" t="str">
            <v>YZ-SH15508BBM</v>
          </cell>
          <cell r="B7545" t="str">
            <v>YZ-SH15508</v>
          </cell>
        </row>
        <row r="7546">
          <cell r="A7546" t="str">
            <v>YZ-SH15508BBS</v>
          </cell>
          <cell r="B7546" t="str">
            <v>YZ-SH15508</v>
          </cell>
        </row>
        <row r="7547">
          <cell r="A7547" t="str">
            <v>YZ-SH15508Bl0L</v>
          </cell>
          <cell r="B7547" t="str">
            <v>YZ-SH15508</v>
          </cell>
        </row>
        <row r="7548">
          <cell r="A7548" t="str">
            <v>YZ-SH15508Bl1L</v>
          </cell>
          <cell r="B7548" t="str">
            <v>YZ-SH15508</v>
          </cell>
        </row>
        <row r="7549">
          <cell r="A7549" t="str">
            <v>YZ-SH15508Bl2L</v>
          </cell>
          <cell r="B7549" t="str">
            <v>YZ-SH15508</v>
          </cell>
        </row>
        <row r="7550">
          <cell r="A7550" t="str">
            <v>YZ-SH15508Bl3L</v>
          </cell>
          <cell r="B7550" t="str">
            <v>YZ-SH15508</v>
          </cell>
        </row>
        <row r="7551">
          <cell r="A7551" t="str">
            <v>YZ-SH15508BlM</v>
          </cell>
          <cell r="B7551" t="str">
            <v>YZ-SH15508</v>
          </cell>
        </row>
        <row r="7552">
          <cell r="A7552" t="str">
            <v>YZ-SH15508BlS</v>
          </cell>
          <cell r="B7552" t="str">
            <v>YZ-SH15508</v>
          </cell>
        </row>
        <row r="7553">
          <cell r="A7553" t="str">
            <v>YZ-SH15508BS0L</v>
          </cell>
          <cell r="B7553" t="str">
            <v>YZ-SH15508</v>
          </cell>
        </row>
        <row r="7554">
          <cell r="A7554" t="str">
            <v>YZ-SH15508BS1L</v>
          </cell>
          <cell r="B7554" t="str">
            <v>YZ-SH15508</v>
          </cell>
        </row>
        <row r="7555">
          <cell r="A7555" t="str">
            <v>YZ-SH15508BS2L</v>
          </cell>
          <cell r="B7555" t="str">
            <v>YZ-SH15508</v>
          </cell>
        </row>
        <row r="7556">
          <cell r="A7556" t="str">
            <v>YZ-SH15508BS3L</v>
          </cell>
          <cell r="B7556" t="str">
            <v>YZ-SH15508</v>
          </cell>
        </row>
        <row r="7557">
          <cell r="A7557" t="str">
            <v>YZ-SH15508BSM</v>
          </cell>
          <cell r="B7557" t="str">
            <v>YZ-SH15508</v>
          </cell>
        </row>
        <row r="7558">
          <cell r="A7558" t="str">
            <v>YZ-SH15508BSS</v>
          </cell>
          <cell r="B7558" t="str">
            <v>YZ-SH15508</v>
          </cell>
        </row>
        <row r="7559">
          <cell r="A7559" t="str">
            <v>YZ-SH15508BW0L</v>
          </cell>
          <cell r="B7559" t="str">
            <v>YZ-SH15508</v>
          </cell>
        </row>
        <row r="7560">
          <cell r="A7560" t="str">
            <v>YZ-SH15508BW1L</v>
          </cell>
          <cell r="B7560" t="str">
            <v>YZ-SH15508</v>
          </cell>
        </row>
        <row r="7561">
          <cell r="A7561" t="str">
            <v>YZ-SH15508BW2L</v>
          </cell>
          <cell r="B7561" t="str">
            <v>YZ-SH15508</v>
          </cell>
        </row>
        <row r="7562">
          <cell r="A7562" t="str">
            <v>YZ-SH15508BW3L</v>
          </cell>
          <cell r="B7562" t="str">
            <v>YZ-SH15508</v>
          </cell>
        </row>
        <row r="7563">
          <cell r="A7563" t="str">
            <v>YZ-SH15508BWM</v>
          </cell>
          <cell r="B7563" t="str">
            <v>YZ-SH15508</v>
          </cell>
        </row>
        <row r="7564">
          <cell r="A7564" t="str">
            <v>YZ-SH15508BWS</v>
          </cell>
          <cell r="B7564" t="str">
            <v>YZ-SH15508</v>
          </cell>
        </row>
        <row r="7565">
          <cell r="A7565" t="str">
            <v>YZ-SH15508Re0L</v>
          </cell>
          <cell r="B7565" t="str">
            <v>YZ-SH15508</v>
          </cell>
        </row>
        <row r="7566">
          <cell r="A7566" t="str">
            <v>YZ-SH15508Re1L</v>
          </cell>
          <cell r="B7566" t="str">
            <v>YZ-SH15508</v>
          </cell>
        </row>
        <row r="7567">
          <cell r="A7567" t="str">
            <v>YZ-SH15508Re2L</v>
          </cell>
          <cell r="B7567" t="str">
            <v>YZ-SH15508</v>
          </cell>
        </row>
        <row r="7568">
          <cell r="A7568" t="str">
            <v>YZ-SH15508Re3L</v>
          </cell>
          <cell r="B7568" t="str">
            <v>YZ-SH15508</v>
          </cell>
        </row>
        <row r="7569">
          <cell r="A7569" t="str">
            <v>YZ-SH15508ReM</v>
          </cell>
          <cell r="B7569" t="str">
            <v>YZ-SH15508</v>
          </cell>
        </row>
        <row r="7570">
          <cell r="A7570" t="str">
            <v>YZ-SH15508ReS</v>
          </cell>
          <cell r="B7570" t="str">
            <v>YZ-SH15508</v>
          </cell>
        </row>
        <row r="7571">
          <cell r="A7571" t="str">
            <v>YZ-SH15508WB0L</v>
          </cell>
          <cell r="B7571" t="str">
            <v>YZ-SH15508</v>
          </cell>
        </row>
        <row r="7572">
          <cell r="A7572" t="str">
            <v>YZ-SH15508WB1L</v>
          </cell>
          <cell r="B7572" t="str">
            <v>YZ-SH15508</v>
          </cell>
        </row>
        <row r="7573">
          <cell r="A7573" t="str">
            <v>YZ-SH15508WB2L</v>
          </cell>
          <cell r="B7573" t="str">
            <v>YZ-SH15508</v>
          </cell>
        </row>
        <row r="7574">
          <cell r="A7574" t="str">
            <v>YZ-SH15508WB3L</v>
          </cell>
          <cell r="B7574" t="str">
            <v>YZ-SH15508</v>
          </cell>
        </row>
        <row r="7575">
          <cell r="A7575" t="str">
            <v>YZ-SH15508WBM</v>
          </cell>
          <cell r="B7575" t="str">
            <v>YZ-SH15508</v>
          </cell>
        </row>
        <row r="7576">
          <cell r="A7576" t="str">
            <v>YZ-SH15508WBS</v>
          </cell>
          <cell r="B7576" t="str">
            <v>YZ-SH15508</v>
          </cell>
        </row>
        <row r="7577">
          <cell r="A7577" t="str">
            <v>YZ-SM-HM30CH-L</v>
          </cell>
          <cell r="B7577" t="str">
            <v>YZ-SM-HM30CH</v>
          </cell>
        </row>
        <row r="7578">
          <cell r="A7578" t="str">
            <v>YZ-SM-HM30CH-M</v>
          </cell>
          <cell r="B7578" t="str">
            <v>YZ-SM-HM30CH</v>
          </cell>
        </row>
        <row r="7579">
          <cell r="A7579" t="str">
            <v>YZ-SM-HM30CH-S</v>
          </cell>
          <cell r="B7579" t="str">
            <v>YZ-SM-HM30CH</v>
          </cell>
        </row>
        <row r="7580">
          <cell r="A7580" t="str">
            <v>YZ-SM-HM30CH-XL</v>
          </cell>
          <cell r="B7580" t="str">
            <v>YZ-SM-HM30CH</v>
          </cell>
        </row>
        <row r="7581">
          <cell r="A7581" t="str">
            <v>YZ-SM-HM30CH-XS</v>
          </cell>
          <cell r="B7581" t="str">
            <v>YZ-SM-HM30CH</v>
          </cell>
        </row>
        <row r="7582">
          <cell r="A7582" t="str">
            <v>YZ-SU16103-R0-2XL</v>
          </cell>
          <cell r="B7582" t="str">
            <v>YZ-SU16103</v>
          </cell>
        </row>
        <row r="7583">
          <cell r="A7583" t="str">
            <v>YZ-SU16103-R0-L</v>
          </cell>
          <cell r="B7583" t="str">
            <v>YZ-SU16103</v>
          </cell>
        </row>
        <row r="7584">
          <cell r="A7584" t="str">
            <v>YZ-SU16103-ZL-2XL</v>
          </cell>
          <cell r="B7584" t="str">
            <v>YZ-SU16103</v>
          </cell>
        </row>
        <row r="7585">
          <cell r="A7585" t="str">
            <v>YZ-SU1617-BH-4XL</v>
          </cell>
          <cell r="B7585" t="str">
            <v>YZ-SU1617</v>
          </cell>
        </row>
        <row r="7586">
          <cell r="A7586" t="str">
            <v>YZ-SU1617-BH-M</v>
          </cell>
          <cell r="B7586" t="str">
            <v>YZ-SU1617</v>
          </cell>
        </row>
        <row r="7587">
          <cell r="A7587" t="str">
            <v>YZ-SU1617-BH-XL</v>
          </cell>
          <cell r="B7587" t="str">
            <v>YZ-SU1617</v>
          </cell>
        </row>
        <row r="7588">
          <cell r="A7588" t="str">
            <v>YZ-SU1617-K0-M</v>
          </cell>
          <cell r="B7588" t="str">
            <v>YZ-SU1617</v>
          </cell>
        </row>
        <row r="7589">
          <cell r="A7589" t="str">
            <v>YZ-SU1617-KH-L</v>
          </cell>
          <cell r="B7589" t="str">
            <v>YZ-SU1617</v>
          </cell>
        </row>
        <row r="7590">
          <cell r="A7590" t="str">
            <v>YZ-SU1617-KH-M</v>
          </cell>
          <cell r="B7590" t="str">
            <v>YZ-SU1617</v>
          </cell>
        </row>
        <row r="7591">
          <cell r="A7591" t="str">
            <v>YZ-SU1617-ZL-L</v>
          </cell>
          <cell r="B7591" t="str">
            <v>YZ-SU1617</v>
          </cell>
        </row>
        <row r="7592">
          <cell r="A7592" t="str">
            <v>YZ-SU1617-ZL-XL</v>
          </cell>
          <cell r="B7592" t="str">
            <v>YZ-SU1617</v>
          </cell>
        </row>
        <row r="7593">
          <cell r="A7593" t="str">
            <v>YZ-SU45984-K0-5XL</v>
          </cell>
          <cell r="B7593" t="str">
            <v>YZ-SU45984</v>
          </cell>
        </row>
        <row r="7594">
          <cell r="A7594" t="str">
            <v>YZ-SU45984-K0-L</v>
          </cell>
          <cell r="B7594" t="str">
            <v>YZ-SU45984</v>
          </cell>
        </row>
        <row r="7595">
          <cell r="A7595" t="str">
            <v>YZ-SU45984-K0-M</v>
          </cell>
          <cell r="B7595" t="str">
            <v>YZ-SU45984</v>
          </cell>
        </row>
        <row r="7596">
          <cell r="A7596" t="str">
            <v>YZ-SUA100-G0-XL</v>
          </cell>
          <cell r="B7596" t="str">
            <v>YZ-SUA100</v>
          </cell>
        </row>
        <row r="7597">
          <cell r="A7597" t="str">
            <v>YZ-SUBL03-B0-L</v>
          </cell>
          <cell r="B7597" t="str">
            <v>YZ-SUBL03</v>
          </cell>
        </row>
        <row r="7598">
          <cell r="A7598" t="str">
            <v>YZ-SUBL03-B0-M</v>
          </cell>
          <cell r="B7598" t="str">
            <v>YZ-SUBL03</v>
          </cell>
        </row>
        <row r="7599">
          <cell r="A7599" t="str">
            <v>YZ-SUBL03-B0-S</v>
          </cell>
          <cell r="B7599" t="str">
            <v>YZ-SUBL03</v>
          </cell>
        </row>
        <row r="7600">
          <cell r="A7600" t="str">
            <v>YZ-SUBL03-B0-XL</v>
          </cell>
          <cell r="B7600" t="str">
            <v>YZ-SUBL03</v>
          </cell>
        </row>
        <row r="7601">
          <cell r="A7601" t="str">
            <v>YZ-SUBL03-B0-XS</v>
          </cell>
          <cell r="B7601" t="str">
            <v>YZ-SUBL03</v>
          </cell>
        </row>
        <row r="7602">
          <cell r="A7602" t="str">
            <v>YZ-SUBL03-K0-L</v>
          </cell>
          <cell r="B7602" t="str">
            <v>YZ-SUBL03</v>
          </cell>
        </row>
        <row r="7603">
          <cell r="A7603" t="str">
            <v>YZ-SUBL03-K0-M</v>
          </cell>
          <cell r="B7603" t="str">
            <v>YZ-SUBL03</v>
          </cell>
        </row>
        <row r="7604">
          <cell r="A7604" t="str">
            <v>YZ-SUBL03-K0-S</v>
          </cell>
          <cell r="B7604" t="str">
            <v>YZ-SUBL03</v>
          </cell>
        </row>
        <row r="7605">
          <cell r="A7605" t="str">
            <v>YZ-SUBL03-K0-XL</v>
          </cell>
          <cell r="B7605" t="str">
            <v>YZ-SUBL03</v>
          </cell>
        </row>
        <row r="7606">
          <cell r="A7606" t="str">
            <v>YZ-SUBL03-K0-XS</v>
          </cell>
          <cell r="B7606" t="str">
            <v>YZ-SUBL03</v>
          </cell>
        </row>
        <row r="7607">
          <cell r="A7607" t="str">
            <v>YZ-SUBL03-R2-L</v>
          </cell>
          <cell r="B7607" t="str">
            <v>YZ-SUBL03</v>
          </cell>
        </row>
        <row r="7608">
          <cell r="A7608" t="str">
            <v>YZ-SUBL03-R2-M</v>
          </cell>
          <cell r="B7608" t="str">
            <v>YZ-SUBL03</v>
          </cell>
        </row>
        <row r="7609">
          <cell r="A7609" t="str">
            <v>YZ-SUBL03-R2-S</v>
          </cell>
          <cell r="B7609" t="str">
            <v>YZ-SUBL03</v>
          </cell>
        </row>
        <row r="7610">
          <cell r="A7610" t="str">
            <v>YZ-SUBL03-R2-XL</v>
          </cell>
          <cell r="B7610" t="str">
            <v>YZ-SUBL03</v>
          </cell>
        </row>
        <row r="7611">
          <cell r="A7611" t="str">
            <v>YZ-SUBL03-R2-XS</v>
          </cell>
          <cell r="B7611" t="str">
            <v>YZ-SUBL03</v>
          </cell>
        </row>
        <row r="7612">
          <cell r="A7612" t="str">
            <v>YZ-SULS062-K0-2XL</v>
          </cell>
          <cell r="B7612" t="str">
            <v>YZ-SULS062</v>
          </cell>
        </row>
        <row r="7613">
          <cell r="A7613" t="str">
            <v>YZ-SULS062-K0-L</v>
          </cell>
          <cell r="B7613" t="str">
            <v>YZ-SULS062</v>
          </cell>
        </row>
        <row r="7614">
          <cell r="A7614" t="str">
            <v>YZ-SULS062-K0-M</v>
          </cell>
          <cell r="B7614" t="str">
            <v>YZ-SULS062</v>
          </cell>
        </row>
        <row r="7615">
          <cell r="A7615" t="str">
            <v>YZ-SULS062-K0-S</v>
          </cell>
          <cell r="B7615" t="str">
            <v>YZ-SULS062</v>
          </cell>
        </row>
        <row r="7616">
          <cell r="A7616" t="str">
            <v>YZ-SULS062-K0-XL</v>
          </cell>
          <cell r="B7616" t="str">
            <v>YZ-SULS062</v>
          </cell>
        </row>
        <row r="7617">
          <cell r="A7617" t="str">
            <v>YZ-SUTWA100-K0-2XL</v>
          </cell>
          <cell r="B7617" t="str">
            <v>YZ-SUTWA100</v>
          </cell>
        </row>
        <row r="7618">
          <cell r="A7618" t="str">
            <v>YZ-SUTWA100-K0-5XL</v>
          </cell>
          <cell r="B7618" t="str">
            <v>YZ-SUTWA100</v>
          </cell>
        </row>
        <row r="7619">
          <cell r="A7619" t="str">
            <v>YZ-SUTWA100-K0-L</v>
          </cell>
          <cell r="B7619" t="str">
            <v>YZ-SUTWA100</v>
          </cell>
        </row>
        <row r="7620">
          <cell r="A7620" t="str">
            <v>YZ-SUTWA100-K0-M</v>
          </cell>
          <cell r="B7620" t="str">
            <v>YZ-SUTWA100</v>
          </cell>
        </row>
        <row r="7621">
          <cell r="A7621" t="str">
            <v>YZ-SUTWA100-K0-S</v>
          </cell>
          <cell r="B7621" t="str">
            <v>YZ-SUTWA100</v>
          </cell>
        </row>
        <row r="7622">
          <cell r="A7622" t="str">
            <v>YZ-SUTWA100-K0-XL</v>
          </cell>
          <cell r="B7622" t="str">
            <v>YZ-SUTWA100</v>
          </cell>
        </row>
        <row r="7623">
          <cell r="A7623" t="str">
            <v>YZ-SUXZBL03-B0-L</v>
          </cell>
          <cell r="B7623" t="str">
            <v>YZ-SUXZBL03</v>
          </cell>
        </row>
        <row r="7624">
          <cell r="A7624" t="str">
            <v>YZ-SUXZBL03-R2-S</v>
          </cell>
          <cell r="B7624" t="str">
            <v>YZ-SUXZBL03</v>
          </cell>
        </row>
        <row r="7625">
          <cell r="A7625" t="str">
            <v>YZ-SUZQ078-K0-S</v>
          </cell>
          <cell r="B7625" t="str">
            <v>YZ-SUZQ078</v>
          </cell>
        </row>
        <row r="7626">
          <cell r="A7626" t="str">
            <v>YZ-SUZQ161-E0-2XL</v>
          </cell>
          <cell r="B7626" t="str">
            <v>YZ-SUZQ161</v>
          </cell>
        </row>
        <row r="7627">
          <cell r="A7627" t="str">
            <v>YZ-SUZQ161-E0-3XL</v>
          </cell>
          <cell r="B7627" t="str">
            <v>YZ-SUZQ161</v>
          </cell>
        </row>
        <row r="7628">
          <cell r="A7628" t="str">
            <v>YZ-SUZQ161-E0-L</v>
          </cell>
          <cell r="B7628" t="str">
            <v>YZ-SUZQ161</v>
          </cell>
        </row>
        <row r="7629">
          <cell r="A7629" t="str">
            <v>YZ-SUZQ161-E0-XL</v>
          </cell>
          <cell r="B7629" t="str">
            <v>YZ-SUZQ161</v>
          </cell>
        </row>
        <row r="7630">
          <cell r="A7630" t="str">
            <v>YZ-SUZQ161-R0-2XL</v>
          </cell>
          <cell r="B7630" t="str">
            <v>YZ-SUZQ161</v>
          </cell>
        </row>
        <row r="7631">
          <cell r="A7631" t="str">
            <v>YZ-SUZQ161-R0-3XL</v>
          </cell>
          <cell r="B7631" t="str">
            <v>YZ-SUZQ161</v>
          </cell>
        </row>
        <row r="7632">
          <cell r="A7632" t="str">
            <v>YZ-SUZQ161-R0-L</v>
          </cell>
          <cell r="B7632" t="str">
            <v>YZ-SUZQ161</v>
          </cell>
        </row>
        <row r="7633">
          <cell r="A7633" t="str">
            <v>YZ-SUZQ161-R0-XL</v>
          </cell>
          <cell r="B7633" t="str">
            <v>YZ-SUZQ161</v>
          </cell>
        </row>
        <row r="7634">
          <cell r="A7634" t="str">
            <v>YZ-SUZQ161-Y0-2XL</v>
          </cell>
          <cell r="B7634" t="str">
            <v>YZ-SUZQ161</v>
          </cell>
        </row>
        <row r="7635">
          <cell r="A7635" t="str">
            <v>YZ-SUZQ161-Y0-3XL</v>
          </cell>
          <cell r="B7635" t="str">
            <v>YZ-SUZQ161</v>
          </cell>
        </row>
        <row r="7636">
          <cell r="A7636" t="str">
            <v>YZ-SUZQ161-Y0-L</v>
          </cell>
          <cell r="B7636" t="str">
            <v>YZ-SUZQ161</v>
          </cell>
        </row>
        <row r="7637">
          <cell r="A7637" t="str">
            <v>YZ-SUZQ161-Y0-XL</v>
          </cell>
          <cell r="B7637" t="str">
            <v>YZ-SUZQ161</v>
          </cell>
        </row>
        <row r="7638">
          <cell r="A7638" t="str">
            <v>YZ-SUZQ165-OR-XL</v>
          </cell>
          <cell r="B7638" t="str">
            <v>YZ-SUZQ165</v>
          </cell>
        </row>
        <row r="7639">
          <cell r="A7639" t="str">
            <v>YZ-SUZQ165-PI-M</v>
          </cell>
          <cell r="B7639" t="str">
            <v>YZ-SUZQ165</v>
          </cell>
        </row>
        <row r="7640">
          <cell r="A7640" t="str">
            <v>YZ-SUZQ172-B0-L</v>
          </cell>
          <cell r="B7640" t="str">
            <v>YZ-SUZQ172</v>
          </cell>
        </row>
        <row r="7641">
          <cell r="A7641" t="str">
            <v>YZ-SUZQ172-B0-M</v>
          </cell>
          <cell r="B7641" t="str">
            <v>YZ-SUZQ172</v>
          </cell>
        </row>
        <row r="7642">
          <cell r="A7642" t="str">
            <v>YZ-SUZQ172-B0-S</v>
          </cell>
          <cell r="B7642" t="str">
            <v>YZ-SUZQ172</v>
          </cell>
        </row>
        <row r="7643">
          <cell r="A7643" t="str">
            <v>YZ-SUZQ172-B0-XL</v>
          </cell>
          <cell r="B7643" t="str">
            <v>YZ-SUZQ172</v>
          </cell>
        </row>
        <row r="7644">
          <cell r="A7644" t="str">
            <v>YZ-SUZQ172-K0-L</v>
          </cell>
          <cell r="B7644" t="str">
            <v>YZ-SUZQ172</v>
          </cell>
        </row>
        <row r="7645">
          <cell r="A7645" t="str">
            <v>YZ-SUZQ172-K0-M</v>
          </cell>
          <cell r="B7645" t="str">
            <v>YZ-SUZQ172</v>
          </cell>
        </row>
        <row r="7646">
          <cell r="A7646" t="str">
            <v>YZ-SUZQ172-K0-S</v>
          </cell>
          <cell r="B7646" t="str">
            <v>YZ-SUZQ172</v>
          </cell>
        </row>
        <row r="7647">
          <cell r="A7647" t="str">
            <v>YZ-SUZQ172-K0-XL</v>
          </cell>
          <cell r="B7647" t="str">
            <v>YZ-SUZQ172</v>
          </cell>
        </row>
        <row r="7648">
          <cell r="A7648" t="str">
            <v>YZ-SUZQ172-R0-L</v>
          </cell>
          <cell r="B7648" t="str">
            <v>YZ-SUZQ172</v>
          </cell>
        </row>
        <row r="7649">
          <cell r="A7649" t="str">
            <v>YZ-SUZQ172-R0-M</v>
          </cell>
          <cell r="B7649" t="str">
            <v>YZ-SUZQ172</v>
          </cell>
        </row>
        <row r="7650">
          <cell r="A7650" t="str">
            <v>YZ-SUZQ172-R0-S</v>
          </cell>
          <cell r="B7650" t="str">
            <v>YZ-SUZQ172</v>
          </cell>
        </row>
        <row r="7651">
          <cell r="A7651" t="str">
            <v>YZ-SUZQ172-R0-XL</v>
          </cell>
          <cell r="B7651" t="str">
            <v>YZ-SUZQ172</v>
          </cell>
        </row>
        <row r="7652">
          <cell r="A7652" t="str">
            <v>YZ-SUZQ173-K0-2XL</v>
          </cell>
          <cell r="B7652" t="str">
            <v>YZ-SUZQ173</v>
          </cell>
        </row>
        <row r="7653">
          <cell r="A7653" t="str">
            <v>YZ-SUZQ173-K0-3XL</v>
          </cell>
          <cell r="B7653" t="str">
            <v>YZ-SUZQ173</v>
          </cell>
        </row>
        <row r="7654">
          <cell r="A7654" t="str">
            <v>YZ-SUZQ173-K0-L</v>
          </cell>
          <cell r="B7654" t="str">
            <v>YZ-SUZQ173</v>
          </cell>
        </row>
        <row r="7655">
          <cell r="A7655" t="str">
            <v>YZ-SUZQ173-K0-M</v>
          </cell>
          <cell r="B7655" t="str">
            <v>YZ-SUZQ173</v>
          </cell>
        </row>
        <row r="7656">
          <cell r="A7656" t="str">
            <v>YZ-SUZQ173-K0-S</v>
          </cell>
          <cell r="B7656" t="str">
            <v>YZ-SUZQ173</v>
          </cell>
        </row>
        <row r="7657">
          <cell r="A7657" t="str">
            <v>YZ-SUZQ173-K0-XL</v>
          </cell>
          <cell r="B7657" t="str">
            <v>YZ-SUZQ173</v>
          </cell>
        </row>
        <row r="7658">
          <cell r="A7658" t="str">
            <v>YZ-SUZQ173-NB-2XL</v>
          </cell>
          <cell r="B7658" t="str">
            <v>YZ-SUZQ173</v>
          </cell>
        </row>
        <row r="7659">
          <cell r="A7659" t="str">
            <v>YZ-SUZQ173-NB-3XL</v>
          </cell>
          <cell r="B7659" t="str">
            <v>YZ-SUZQ173</v>
          </cell>
        </row>
        <row r="7660">
          <cell r="A7660" t="str">
            <v>YZ-SUZQ173-NB-L</v>
          </cell>
          <cell r="B7660" t="str">
            <v>YZ-SUZQ173</v>
          </cell>
        </row>
        <row r="7661">
          <cell r="A7661" t="str">
            <v>YZ-SUZQ173-NB-M</v>
          </cell>
          <cell r="B7661" t="str">
            <v>YZ-SUZQ173</v>
          </cell>
        </row>
        <row r="7662">
          <cell r="A7662" t="str">
            <v>YZ-SUZQ173-NB-S</v>
          </cell>
          <cell r="B7662" t="str">
            <v>YZ-SUZQ173</v>
          </cell>
        </row>
        <row r="7663">
          <cell r="A7663" t="str">
            <v>YZ-SUZQ173-NB-XL</v>
          </cell>
          <cell r="B7663" t="str">
            <v>YZ-SUZQ173</v>
          </cell>
        </row>
        <row r="7664">
          <cell r="A7664" t="str">
            <v>YZ-SUZQ173-R0-2XL</v>
          </cell>
          <cell r="B7664" t="str">
            <v>YZ-SUZQ173</v>
          </cell>
        </row>
        <row r="7665">
          <cell r="A7665" t="str">
            <v>YZ-SUZQ173-R0-3XL</v>
          </cell>
          <cell r="B7665" t="str">
            <v>YZ-SUZQ173</v>
          </cell>
        </row>
        <row r="7666">
          <cell r="A7666" t="str">
            <v>YZ-SUZQ173-R0-L</v>
          </cell>
          <cell r="B7666" t="str">
            <v>YZ-SUZQ173</v>
          </cell>
        </row>
        <row r="7667">
          <cell r="A7667" t="str">
            <v>YZ-SUZQ173-R0-M</v>
          </cell>
          <cell r="B7667" t="str">
            <v>YZ-SUZQ173</v>
          </cell>
        </row>
        <row r="7668">
          <cell r="A7668" t="str">
            <v>YZ-SUZQ173-R0-S</v>
          </cell>
          <cell r="B7668" t="str">
            <v>YZ-SUZQ173</v>
          </cell>
        </row>
        <row r="7669">
          <cell r="A7669" t="str">
            <v>YZ-SUZQ173-R0-XL</v>
          </cell>
          <cell r="B7669" t="str">
            <v>YZ-SUZQ173</v>
          </cell>
        </row>
        <row r="7670">
          <cell r="A7670" t="str">
            <v>YZ-SUZQ173-SB-2XL</v>
          </cell>
          <cell r="B7670" t="str">
            <v>YZ-SUZQ173</v>
          </cell>
        </row>
        <row r="7671">
          <cell r="A7671" t="str">
            <v>YZ-SUZQ173-SB-3XL</v>
          </cell>
          <cell r="B7671" t="str">
            <v>YZ-SUZQ173</v>
          </cell>
        </row>
        <row r="7672">
          <cell r="A7672" t="str">
            <v>YZ-SUZQ173-SB-L</v>
          </cell>
          <cell r="B7672" t="str">
            <v>YZ-SUZQ173</v>
          </cell>
        </row>
        <row r="7673">
          <cell r="A7673" t="str">
            <v>YZ-SUZQ173-SB-M</v>
          </cell>
          <cell r="B7673" t="str">
            <v>YZ-SUZQ173</v>
          </cell>
        </row>
        <row r="7674">
          <cell r="A7674" t="str">
            <v>YZ-SUZQ173-SB-S</v>
          </cell>
          <cell r="B7674" t="str">
            <v>YZ-SUZQ173</v>
          </cell>
        </row>
        <row r="7675">
          <cell r="A7675" t="str">
            <v>YZ-SUZQ173-SB-XL</v>
          </cell>
          <cell r="B7675" t="str">
            <v>YZ-SUZQ173</v>
          </cell>
        </row>
        <row r="7676">
          <cell r="A7676" t="str">
            <v>YZ-SUZQ1815-PI-S</v>
          </cell>
          <cell r="B7676" t="str">
            <v>YZ-SUZQ1815</v>
          </cell>
        </row>
        <row r="7677">
          <cell r="A7677" t="str">
            <v>YZ-SUZQ187-K0-2X</v>
          </cell>
          <cell r="B7677" t="str">
            <v>YZ-SUZQ187</v>
          </cell>
        </row>
        <row r="7678">
          <cell r="A7678" t="str">
            <v>YZ-SUZQ187-K0-3X</v>
          </cell>
          <cell r="B7678" t="str">
            <v>YZ-SUZQ187</v>
          </cell>
        </row>
        <row r="7679">
          <cell r="A7679" t="str">
            <v>YZ-SUZQ187-K0-4X</v>
          </cell>
          <cell r="B7679" t="str">
            <v>YZ-SUZQ187</v>
          </cell>
        </row>
        <row r="7680">
          <cell r="A7680" t="str">
            <v>YZ-SUZQ187-K0-5X</v>
          </cell>
          <cell r="B7680" t="str">
            <v>YZ-SUZQ187</v>
          </cell>
        </row>
        <row r="7681">
          <cell r="A7681" t="str">
            <v>YZ-SUZQ187-K0-L</v>
          </cell>
          <cell r="B7681" t="str">
            <v>YZ-SUZQ187</v>
          </cell>
        </row>
        <row r="7682">
          <cell r="A7682" t="str">
            <v>YZ-SUZQ187-K0-M</v>
          </cell>
          <cell r="B7682" t="str">
            <v>YZ-SUZQ187</v>
          </cell>
        </row>
        <row r="7683">
          <cell r="A7683" t="str">
            <v>YZ-SUZQ187-K0-S</v>
          </cell>
          <cell r="B7683" t="str">
            <v>YZ-SUZQ187</v>
          </cell>
        </row>
        <row r="7684">
          <cell r="A7684" t="str">
            <v>YZ-SUZQ187-K0-XL</v>
          </cell>
          <cell r="B7684" t="str">
            <v>YZ-SUZQ187</v>
          </cell>
        </row>
        <row r="7685">
          <cell r="A7685" t="str">
            <v>YZ-SUZQ201-G7-M</v>
          </cell>
          <cell r="B7685" t="str">
            <v>YZ-SUZQ201</v>
          </cell>
        </row>
        <row r="7686">
          <cell r="A7686" t="str">
            <v>YZ-SUZQ201-W0-L</v>
          </cell>
          <cell r="B7686" t="str">
            <v>YZ-SUZQ201</v>
          </cell>
        </row>
        <row r="7687">
          <cell r="A7687" t="str">
            <v>YZ-SUZQ388-K0-L</v>
          </cell>
          <cell r="B7687" t="str">
            <v>YZ-SUZQ388</v>
          </cell>
        </row>
        <row r="7688">
          <cell r="A7688" t="str">
            <v>YZ-SUZQ388-K0-M</v>
          </cell>
          <cell r="B7688" t="str">
            <v>YZ-SUZQ388</v>
          </cell>
        </row>
        <row r="7689">
          <cell r="A7689" t="str">
            <v>YZ-SUZQ388-K0-S</v>
          </cell>
          <cell r="B7689" t="str">
            <v>YZ-SUZQ388</v>
          </cell>
        </row>
        <row r="7690">
          <cell r="A7690" t="str">
            <v>YZ-SUZQ388-K0-XL</v>
          </cell>
          <cell r="B7690" t="str">
            <v>YZ-SUZQ388</v>
          </cell>
        </row>
        <row r="7691">
          <cell r="A7691" t="str">
            <v>YZ-SUZQ388-K0-XS</v>
          </cell>
          <cell r="B7691" t="str">
            <v>YZ-SUZQ388</v>
          </cell>
        </row>
        <row r="7692">
          <cell r="A7692" t="str">
            <v>YZ-SUZQ388-W0-L</v>
          </cell>
          <cell r="B7692" t="str">
            <v>YZ-SUZQ388</v>
          </cell>
        </row>
        <row r="7693">
          <cell r="A7693" t="str">
            <v>YZ-SUZQ388-W0-M</v>
          </cell>
          <cell r="B7693" t="str">
            <v>YZ-SUZQ388</v>
          </cell>
        </row>
        <row r="7694">
          <cell r="A7694" t="str">
            <v>YZ-SUZQ388-W0-S</v>
          </cell>
          <cell r="B7694" t="str">
            <v>YZ-SUZQ388</v>
          </cell>
        </row>
        <row r="7695">
          <cell r="A7695" t="str">
            <v>YZ-SUZQ388-W0-XL</v>
          </cell>
          <cell r="B7695" t="str">
            <v>YZ-SUZQ388</v>
          </cell>
        </row>
        <row r="7696">
          <cell r="A7696" t="str">
            <v>YZ-SUZQ388-W0-XS</v>
          </cell>
          <cell r="B7696" t="str">
            <v>YZ-SUZQ388</v>
          </cell>
        </row>
        <row r="7697">
          <cell r="A7697" t="str">
            <v>YZ-SUZQ598-R0-2XL</v>
          </cell>
          <cell r="B7697" t="str">
            <v>YZ-SUZQ598</v>
          </cell>
        </row>
        <row r="7698">
          <cell r="A7698" t="str">
            <v>YZ-SUZQ598-R0-3XL</v>
          </cell>
          <cell r="B7698" t="str">
            <v>YZ-SUZQ598</v>
          </cell>
        </row>
        <row r="7699">
          <cell r="A7699" t="str">
            <v>YZ-SUZQ598-R0-4XL</v>
          </cell>
          <cell r="B7699" t="str">
            <v>YZ-SUZQ598</v>
          </cell>
        </row>
        <row r="7700">
          <cell r="A7700" t="str">
            <v>YZ-SUZQ598-R0-5XL</v>
          </cell>
          <cell r="B7700" t="str">
            <v>YZ-SUZQ598</v>
          </cell>
        </row>
        <row r="7701">
          <cell r="A7701" t="str">
            <v>YZ-SUZQ598-R0-L</v>
          </cell>
          <cell r="B7701" t="str">
            <v>YZ-SUZQ598</v>
          </cell>
        </row>
        <row r="7702">
          <cell r="A7702" t="str">
            <v>YZ-SUZQ598-R0-XL</v>
          </cell>
          <cell r="B7702" t="str">
            <v>YZ-SUZQ598</v>
          </cell>
        </row>
        <row r="7703">
          <cell r="A7703" t="str">
            <v>YZ-SUZQ733-K0-2XL</v>
          </cell>
          <cell r="B7703" t="str">
            <v>YZ-SUZQ733</v>
          </cell>
        </row>
        <row r="7704">
          <cell r="A7704" t="str">
            <v>YZ-SUZQ733-K0-3XL</v>
          </cell>
          <cell r="B7704" t="str">
            <v>YZ-SUZQ733</v>
          </cell>
        </row>
        <row r="7705">
          <cell r="A7705" t="str">
            <v>YZ-SUZQ733-K0-L</v>
          </cell>
          <cell r="B7705" t="str">
            <v>YZ-SUZQ733</v>
          </cell>
        </row>
        <row r="7706">
          <cell r="A7706" t="str">
            <v>YZ-SUZQ733-K0-M</v>
          </cell>
          <cell r="B7706" t="str">
            <v>YZ-SUZQ733</v>
          </cell>
        </row>
        <row r="7707">
          <cell r="A7707" t="str">
            <v>YZ-SUZQ733-K0-S</v>
          </cell>
          <cell r="B7707" t="str">
            <v>YZ-SUZQ733</v>
          </cell>
        </row>
        <row r="7708">
          <cell r="A7708" t="str">
            <v>YZ-SUZQ733-K0-XL</v>
          </cell>
          <cell r="B7708" t="str">
            <v>YZ-SUZQ733</v>
          </cell>
        </row>
        <row r="7709">
          <cell r="A7709" t="str">
            <v>YZ-SUZQ733-NB-2XL</v>
          </cell>
          <cell r="B7709" t="str">
            <v>YZ-SUZQ733</v>
          </cell>
        </row>
        <row r="7710">
          <cell r="A7710" t="str">
            <v>YZ-SUZQ733-NB-3XL</v>
          </cell>
          <cell r="B7710" t="str">
            <v>YZ-SUZQ733</v>
          </cell>
        </row>
        <row r="7711">
          <cell r="A7711" t="str">
            <v>YZ-SUZQ733-NB-L</v>
          </cell>
          <cell r="B7711" t="str">
            <v>YZ-SUZQ733</v>
          </cell>
        </row>
        <row r="7712">
          <cell r="A7712" t="str">
            <v>YZ-SUZQ733-NB-M</v>
          </cell>
          <cell r="B7712" t="str">
            <v>YZ-SUZQ733</v>
          </cell>
        </row>
        <row r="7713">
          <cell r="A7713" t="str">
            <v>YZ-SUZQ733-NB-S</v>
          </cell>
          <cell r="B7713" t="str">
            <v>YZ-SUZQ733</v>
          </cell>
        </row>
        <row r="7714">
          <cell r="A7714" t="str">
            <v>YZ-SUZQ733-NB-XL</v>
          </cell>
          <cell r="B7714" t="str">
            <v>YZ-SUZQ733</v>
          </cell>
        </row>
        <row r="7715">
          <cell r="A7715" t="str">
            <v>YZ-SUZQ733-R0-2XL</v>
          </cell>
          <cell r="B7715" t="str">
            <v>YZ-SUZQ733</v>
          </cell>
        </row>
        <row r="7716">
          <cell r="A7716" t="str">
            <v>YZ-SUZQ733-R0-3XL</v>
          </cell>
          <cell r="B7716" t="str">
            <v>YZ-SUZQ733</v>
          </cell>
        </row>
        <row r="7717">
          <cell r="A7717" t="str">
            <v>YZ-SUZQ733-R0-L</v>
          </cell>
          <cell r="B7717" t="str">
            <v>YZ-SUZQ733</v>
          </cell>
        </row>
        <row r="7718">
          <cell r="A7718" t="str">
            <v>YZ-SUZQ733-R0-M</v>
          </cell>
          <cell r="B7718" t="str">
            <v>YZ-SUZQ733</v>
          </cell>
        </row>
        <row r="7719">
          <cell r="A7719" t="str">
            <v>YZ-SUZQ733-R0-S</v>
          </cell>
          <cell r="B7719" t="str">
            <v>YZ-SUZQ733</v>
          </cell>
        </row>
        <row r="7720">
          <cell r="A7720" t="str">
            <v>YZ-SUZQ733-R0-XL</v>
          </cell>
          <cell r="B7720" t="str">
            <v>YZ-SUZQ733</v>
          </cell>
        </row>
        <row r="7721">
          <cell r="A7721" t="str">
            <v>YZ-SUZQ733-SB-2XL</v>
          </cell>
          <cell r="B7721" t="str">
            <v>YZ-SUZQ733</v>
          </cell>
        </row>
        <row r="7722">
          <cell r="A7722" t="str">
            <v>YZ-SUZQ733-SB-3XL</v>
          </cell>
          <cell r="B7722" t="str">
            <v>YZ-SUZQ733</v>
          </cell>
        </row>
        <row r="7723">
          <cell r="A7723" t="str">
            <v>YZ-SUZQ733-SB-L</v>
          </cell>
          <cell r="B7723" t="str">
            <v>YZ-SUZQ733</v>
          </cell>
        </row>
        <row r="7724">
          <cell r="A7724" t="str">
            <v>YZ-SUZQ733-SB-M</v>
          </cell>
          <cell r="B7724" t="str">
            <v>YZ-SUZQ733</v>
          </cell>
        </row>
        <row r="7725">
          <cell r="A7725" t="str">
            <v>YZ-SUZQ733-SB-S</v>
          </cell>
          <cell r="B7725" t="str">
            <v>YZ-SUZQ733</v>
          </cell>
        </row>
        <row r="7726">
          <cell r="A7726" t="str">
            <v>YZ-SUZQ733-SB-XL</v>
          </cell>
          <cell r="B7726" t="str">
            <v>YZ-SUZQ733</v>
          </cell>
        </row>
        <row r="7727">
          <cell r="A7727" t="str">
            <v>YZ-SUZQ9441-K0-2XL</v>
          </cell>
          <cell r="B7727" t="str">
            <v>YZ-SUZQ9441</v>
          </cell>
        </row>
        <row r="7728">
          <cell r="A7728" t="str">
            <v>YZ-SUZQ9441-K0-2XL-GM</v>
          </cell>
          <cell r="B7728" t="str">
            <v>YZ-SUZQ9441</v>
          </cell>
        </row>
        <row r="7729">
          <cell r="A7729" t="str">
            <v>YZ-SUZQ9441-K0-3XL</v>
          </cell>
          <cell r="B7729" t="str">
            <v>YZ-SUZQ9441</v>
          </cell>
        </row>
        <row r="7730">
          <cell r="A7730" t="str">
            <v>YZ-SUZQ9441-K0-3XL-GM</v>
          </cell>
          <cell r="B7730" t="str">
            <v>YZ-SUZQ9441</v>
          </cell>
        </row>
        <row r="7731">
          <cell r="A7731" t="str">
            <v>YZ-SUZQ9441-K0-L</v>
          </cell>
          <cell r="B7731" t="str">
            <v>YZ-SUZQ9441</v>
          </cell>
        </row>
        <row r="7732">
          <cell r="A7732" t="str">
            <v>YZ-SUZQ9441-K0-L-GM</v>
          </cell>
          <cell r="B7732" t="str">
            <v>YZ-SUZQ9441</v>
          </cell>
        </row>
        <row r="7733">
          <cell r="A7733" t="str">
            <v>YZ-SUZQ9441-K0-M</v>
          </cell>
          <cell r="B7733" t="str">
            <v>YZ-SUZQ9441</v>
          </cell>
        </row>
        <row r="7734">
          <cell r="A7734" t="str">
            <v>YZ-SUZQ9441-K0-M-GM</v>
          </cell>
          <cell r="B7734" t="str">
            <v>YZ-SUZQ9441</v>
          </cell>
        </row>
        <row r="7735">
          <cell r="A7735" t="str">
            <v>YZ-SUZQ9441-K0-S</v>
          </cell>
          <cell r="B7735" t="str">
            <v>YZ-SUZQ9441</v>
          </cell>
        </row>
        <row r="7736">
          <cell r="A7736" t="str">
            <v>YZ-SUZQ9441-K0-S-GM</v>
          </cell>
          <cell r="B7736" t="str">
            <v>YZ-SUZQ9441</v>
          </cell>
        </row>
        <row r="7737">
          <cell r="A7737" t="str">
            <v>YZ-SUZQ9441-K0-XL</v>
          </cell>
          <cell r="B7737" t="str">
            <v>YZ-SUZQ9441</v>
          </cell>
        </row>
        <row r="7738">
          <cell r="A7738" t="str">
            <v>YZ-SUZQ9441-K0-XL-GM</v>
          </cell>
          <cell r="B7738" t="str">
            <v>YZ-SUZQ9441</v>
          </cell>
        </row>
        <row r="7739">
          <cell r="A7739" t="str">
            <v>YZ-SUZQ9441-R0-2XL</v>
          </cell>
          <cell r="B7739" t="str">
            <v>YZ-SUZQ9441</v>
          </cell>
        </row>
        <row r="7740">
          <cell r="A7740" t="str">
            <v>YZ-SUZQ9441-R0-2XL-GM</v>
          </cell>
          <cell r="B7740" t="str">
            <v>YZ-SUZQ9441</v>
          </cell>
        </row>
        <row r="7741">
          <cell r="A7741" t="str">
            <v>YZ-SUZQ9441-R0-3XL</v>
          </cell>
          <cell r="B7741" t="str">
            <v>YZ-SUZQ9441</v>
          </cell>
        </row>
        <row r="7742">
          <cell r="A7742" t="str">
            <v>YZ-SUZQ9441-R0-3XL-GM</v>
          </cell>
          <cell r="B7742" t="str">
            <v>YZ-SUZQ9441</v>
          </cell>
        </row>
        <row r="7743">
          <cell r="A7743" t="str">
            <v>YZ-SUZQ9441-R0-L</v>
          </cell>
          <cell r="B7743" t="str">
            <v>YZ-SUZQ9441</v>
          </cell>
        </row>
        <row r="7744">
          <cell r="A7744" t="str">
            <v>YZ-SUZQ9441-R0-L-GM</v>
          </cell>
          <cell r="B7744" t="str">
            <v>YZ-SUZQ9441</v>
          </cell>
        </row>
        <row r="7745">
          <cell r="A7745" t="str">
            <v>YZ-SUZQ9441-R0-M</v>
          </cell>
          <cell r="B7745" t="str">
            <v>YZ-SUZQ9441</v>
          </cell>
        </row>
        <row r="7746">
          <cell r="A7746" t="str">
            <v>YZ-SUZQ9441-R0-M-GM</v>
          </cell>
          <cell r="B7746" t="str">
            <v>YZ-SUZQ9441</v>
          </cell>
        </row>
        <row r="7747">
          <cell r="A7747" t="str">
            <v>YZ-SUZQ9441-R0-S</v>
          </cell>
          <cell r="B7747" t="str">
            <v>YZ-SUZQ9441</v>
          </cell>
        </row>
        <row r="7748">
          <cell r="A7748" t="str">
            <v>YZ-SUZQ9441-R0-S-GM</v>
          </cell>
          <cell r="B7748" t="str">
            <v>YZ-SUZQ9441</v>
          </cell>
        </row>
        <row r="7749">
          <cell r="A7749" t="str">
            <v>YZ-SUZQ9441-R0-XL</v>
          </cell>
          <cell r="B7749" t="str">
            <v>YZ-SUZQ9441</v>
          </cell>
        </row>
        <row r="7750">
          <cell r="A7750" t="str">
            <v>YZ-SUZQ9441-R0-XL-GM</v>
          </cell>
          <cell r="B7750" t="str">
            <v>YZ-SUZQ9441</v>
          </cell>
        </row>
        <row r="7751">
          <cell r="A7751" t="str">
            <v>YZ-SUZQ946-B0-L</v>
          </cell>
          <cell r="B7751" t="str">
            <v>YZ-SUZQ946</v>
          </cell>
        </row>
        <row r="7752">
          <cell r="A7752" t="str">
            <v>YZ-SUZQBL03-B0-2X</v>
          </cell>
          <cell r="B7752" t="str">
            <v>YZ-SUZQBL03</v>
          </cell>
        </row>
        <row r="7753">
          <cell r="A7753" t="str">
            <v>YZ-SUZQBL03-B0-3X</v>
          </cell>
          <cell r="B7753" t="str">
            <v>YZ-SUZQBL03</v>
          </cell>
        </row>
        <row r="7754">
          <cell r="A7754" t="str">
            <v>YZ-SUZQBL03-B0-L</v>
          </cell>
          <cell r="B7754" t="str">
            <v>YZ-SUZQBL03</v>
          </cell>
        </row>
        <row r="7755">
          <cell r="A7755" t="str">
            <v>YZ-SUZQBL03-B0-M</v>
          </cell>
          <cell r="B7755" t="str">
            <v>YZ-SUZQBL03</v>
          </cell>
        </row>
        <row r="7756">
          <cell r="A7756" t="str">
            <v>YZ-SUZQBL03-B0-S</v>
          </cell>
          <cell r="B7756" t="str">
            <v>YZ-SUZQBL03</v>
          </cell>
        </row>
        <row r="7757">
          <cell r="A7757" t="str">
            <v>YZ-SUZQBL03-B0-XL</v>
          </cell>
          <cell r="B7757" t="str">
            <v>YZ-SUZQBL03</v>
          </cell>
        </row>
        <row r="7758">
          <cell r="A7758" t="str">
            <v>YZ-SUZQBL03-K0-2X</v>
          </cell>
          <cell r="B7758" t="str">
            <v>YZ-SUZQBL03</v>
          </cell>
        </row>
        <row r="7759">
          <cell r="A7759" t="str">
            <v>YZ-SUZQBL03-K0-3X</v>
          </cell>
          <cell r="B7759" t="str">
            <v>YZ-SUZQBL03</v>
          </cell>
        </row>
        <row r="7760">
          <cell r="A7760" t="str">
            <v>YZ-SUZQBL03-K0-L</v>
          </cell>
          <cell r="B7760" t="str">
            <v>YZ-SUZQBL03</v>
          </cell>
        </row>
        <row r="7761">
          <cell r="A7761" t="str">
            <v>YZ-SUZQBL03-K0-M</v>
          </cell>
          <cell r="B7761" t="str">
            <v>YZ-SUZQBL03</v>
          </cell>
        </row>
        <row r="7762">
          <cell r="A7762" t="str">
            <v>YZ-SUZQBL03-K0-S</v>
          </cell>
          <cell r="B7762" t="str">
            <v>YZ-SUZQBL03</v>
          </cell>
        </row>
        <row r="7763">
          <cell r="A7763" t="str">
            <v>YZ-SUZQBL03-K0-XL</v>
          </cell>
          <cell r="B7763" t="str">
            <v>YZ-SUZQBL03</v>
          </cell>
        </row>
        <row r="7764">
          <cell r="A7764" t="str">
            <v>YZ-SUZQBL03-R2-2X</v>
          </cell>
          <cell r="B7764" t="str">
            <v>YZ-SUZQBL03</v>
          </cell>
        </row>
        <row r="7765">
          <cell r="A7765" t="str">
            <v>YZ-SUZQBL03-R2-3X</v>
          </cell>
          <cell r="B7765" t="str">
            <v>YZ-SUZQBL03</v>
          </cell>
        </row>
        <row r="7766">
          <cell r="A7766" t="str">
            <v>YZ-SUZQBL03-R2-L</v>
          </cell>
          <cell r="B7766" t="str">
            <v>YZ-SUZQBL03</v>
          </cell>
        </row>
        <row r="7767">
          <cell r="A7767" t="str">
            <v>YZ-SUZQBL03-R2-M</v>
          </cell>
          <cell r="B7767" t="str">
            <v>YZ-SUZQBL03</v>
          </cell>
        </row>
        <row r="7768">
          <cell r="A7768" t="str">
            <v>YZ-SUZQBL03-R2-S</v>
          </cell>
          <cell r="B7768" t="str">
            <v>YZ-SUZQBL03</v>
          </cell>
        </row>
        <row r="7769">
          <cell r="A7769" t="str">
            <v>YZ-SUZQBL03-R2-XL</v>
          </cell>
          <cell r="B7769" t="str">
            <v>YZ-SUZQBL03</v>
          </cell>
        </row>
        <row r="7770">
          <cell r="A7770" t="str">
            <v>YZ-SYCA1018YeM</v>
          </cell>
          <cell r="B7770" t="str">
            <v>YZ-SYCA1018</v>
          </cell>
        </row>
        <row r="7771">
          <cell r="A7771" t="str">
            <v>YZ-TJ1245001L</v>
          </cell>
          <cell r="B7771" t="str">
            <v>YZ-TJ1245</v>
          </cell>
        </row>
        <row r="7772">
          <cell r="A7772" t="str">
            <v>YZ-TJ1245002L</v>
          </cell>
          <cell r="B7772" t="str">
            <v>YZ-TJ1245</v>
          </cell>
        </row>
        <row r="7773">
          <cell r="A7773" t="str">
            <v>YZ-TJ1245003L</v>
          </cell>
          <cell r="B7773" t="str">
            <v>YZ-TJ1245</v>
          </cell>
        </row>
        <row r="7774">
          <cell r="A7774" t="str">
            <v>YZ-TJ1245003L-GM</v>
          </cell>
          <cell r="B7774" t="str">
            <v>YZ-TJ1245</v>
          </cell>
        </row>
        <row r="7775">
          <cell r="A7775" t="str">
            <v>YZ-TJ124500L</v>
          </cell>
          <cell r="B7775" t="str">
            <v>YZ-TJ1245</v>
          </cell>
        </row>
        <row r="7776">
          <cell r="A7776" t="str">
            <v>YZ-TJ124500M</v>
          </cell>
          <cell r="B7776" t="str">
            <v>YZ-TJ1245</v>
          </cell>
        </row>
        <row r="7777">
          <cell r="A7777" t="str">
            <v>YZ-TJ1245G01L</v>
          </cell>
          <cell r="B7777" t="str">
            <v>YZ-TJ1245</v>
          </cell>
        </row>
        <row r="7778">
          <cell r="A7778" t="str">
            <v>YZ-TJ1245G02L</v>
          </cell>
          <cell r="B7778" t="str">
            <v>YZ-TJ1245</v>
          </cell>
        </row>
        <row r="7779">
          <cell r="A7779" t="str">
            <v>YZ-TJ1245G03L</v>
          </cell>
          <cell r="B7779" t="str">
            <v>YZ-TJ1245</v>
          </cell>
        </row>
        <row r="7780">
          <cell r="A7780" t="str">
            <v>YZ-TJ1245G03L-GM</v>
          </cell>
          <cell r="B7780" t="str">
            <v>YZ-TJ1245</v>
          </cell>
        </row>
        <row r="7781">
          <cell r="A7781" t="str">
            <v>YZ-TJ1245G0L</v>
          </cell>
          <cell r="B7781" t="str">
            <v>YZ-TJ1245</v>
          </cell>
        </row>
        <row r="7782">
          <cell r="A7782" t="str">
            <v>YZ-TJ1245G0M</v>
          </cell>
          <cell r="B7782" t="str">
            <v>YZ-TJ1245</v>
          </cell>
        </row>
        <row r="7783">
          <cell r="A7783" t="str">
            <v>YZ-TJ1245-K0-M</v>
          </cell>
          <cell r="B7783" t="str">
            <v>YZ-TJ1245</v>
          </cell>
        </row>
        <row r="7784">
          <cell r="A7784" t="str">
            <v>YZ-TJ1245-K0-XL</v>
          </cell>
          <cell r="B7784" t="str">
            <v>YZ-TJ1245</v>
          </cell>
        </row>
        <row r="7785">
          <cell r="A7785" t="str">
            <v>YZ-TJ1245W01L</v>
          </cell>
          <cell r="B7785" t="str">
            <v>YZ-TJ1245</v>
          </cell>
        </row>
        <row r="7786">
          <cell r="A7786" t="str">
            <v>YZ-TJ1245W02L</v>
          </cell>
          <cell r="B7786" t="str">
            <v>YZ-TJ1245</v>
          </cell>
        </row>
        <row r="7787">
          <cell r="A7787" t="str">
            <v>YZ-TJ1245W03L</v>
          </cell>
          <cell r="B7787" t="str">
            <v>YZ-TJ1245</v>
          </cell>
        </row>
        <row r="7788">
          <cell r="A7788" t="str">
            <v>YZ-TJ1245W0L</v>
          </cell>
          <cell r="B7788" t="str">
            <v>YZ-TJ1245</v>
          </cell>
        </row>
        <row r="7789">
          <cell r="A7789" t="str">
            <v>YZ-TJ1245W0M</v>
          </cell>
          <cell r="B7789" t="str">
            <v>YZ-TJ1245</v>
          </cell>
        </row>
        <row r="7790">
          <cell r="A7790" t="str">
            <v>YZ-WHZ766-R0-L</v>
          </cell>
          <cell r="B7790" t="str">
            <v>YZ-WHZ766</v>
          </cell>
        </row>
        <row r="7791">
          <cell r="A7791" t="str">
            <v>YZ-WHZ766-R0-M</v>
          </cell>
          <cell r="B7791" t="str">
            <v>YZ-WHZ766</v>
          </cell>
        </row>
        <row r="7792">
          <cell r="A7792" t="str">
            <v>YZ-WHZ766-R0-S</v>
          </cell>
          <cell r="B7792" t="str">
            <v>YZ-WHZ766</v>
          </cell>
        </row>
        <row r="7793">
          <cell r="A7793" t="str">
            <v>YZ-WHZ766-R0-XL</v>
          </cell>
          <cell r="B7793" t="str">
            <v>YZ-WHZ766</v>
          </cell>
        </row>
        <row r="7794">
          <cell r="A7794" t="str">
            <v>YZ-XJ001Gr2L</v>
          </cell>
          <cell r="B7794" t="str">
            <v>YZ-XJ001</v>
          </cell>
        </row>
        <row r="7795">
          <cell r="A7795" t="str">
            <v>YZ-XJ001GrXL</v>
          </cell>
          <cell r="B7795" t="str">
            <v>YZ-XJ001</v>
          </cell>
        </row>
        <row r="7796">
          <cell r="A7796" t="str">
            <v>YZ-XQ1443K02XL</v>
          </cell>
          <cell r="B7796" t="str">
            <v>YZ-XQ1443</v>
          </cell>
        </row>
        <row r="7797">
          <cell r="A7797" t="str">
            <v>YZ-XQ1443K03XL</v>
          </cell>
          <cell r="B7797" t="str">
            <v>YZ-XQ1443</v>
          </cell>
        </row>
        <row r="7798">
          <cell r="A7798" t="str">
            <v>YZ-XQ1443K0L</v>
          </cell>
          <cell r="B7798" t="str">
            <v>YZ-XQ1443</v>
          </cell>
        </row>
        <row r="7799">
          <cell r="A7799" t="str">
            <v>YZ-XQ1443K0M</v>
          </cell>
          <cell r="B7799" t="str">
            <v>YZ-XQ1443</v>
          </cell>
        </row>
        <row r="7800">
          <cell r="A7800" t="str">
            <v>YZ-XQ1443K0XL</v>
          </cell>
          <cell r="B7800" t="str">
            <v>YZ-XQ1443</v>
          </cell>
        </row>
        <row r="7801">
          <cell r="A7801" t="str">
            <v>YZ-XQ1443Re2XL</v>
          </cell>
          <cell r="B7801" t="str">
            <v>YZ-XQ1443</v>
          </cell>
        </row>
        <row r="7802">
          <cell r="A7802" t="str">
            <v>YZ-XQ1443Re3XL</v>
          </cell>
          <cell r="B7802" t="str">
            <v>YZ-XQ1443</v>
          </cell>
        </row>
        <row r="7803">
          <cell r="A7803" t="str">
            <v>YZ-XQ1443ReL</v>
          </cell>
          <cell r="B7803" t="str">
            <v>YZ-XQ1443</v>
          </cell>
        </row>
        <row r="7804">
          <cell r="A7804" t="str">
            <v>YZ-XQ1443ReM</v>
          </cell>
          <cell r="B7804" t="str">
            <v>YZ-XQ1443</v>
          </cell>
        </row>
        <row r="7805">
          <cell r="A7805" t="str">
            <v>YZ-XQ1443ReXL</v>
          </cell>
          <cell r="B7805" t="str">
            <v>YZ-XQ1443</v>
          </cell>
        </row>
        <row r="7806">
          <cell r="A7806" t="str">
            <v>YZ-XSW3071Feather5L</v>
          </cell>
          <cell r="B7806" t="str">
            <v>YZ-XSW3071</v>
          </cell>
        </row>
        <row r="7807">
          <cell r="A7807" t="str">
            <v>YZ-YGD2000-2XL</v>
          </cell>
          <cell r="B7807" t="str">
            <v>YZ-YGD2000</v>
          </cell>
        </row>
        <row r="7808">
          <cell r="A7808" t="str">
            <v>YZ-YGD2000-3XL</v>
          </cell>
          <cell r="B7808" t="str">
            <v>YZ-YGD2000</v>
          </cell>
        </row>
        <row r="7809">
          <cell r="A7809" t="str">
            <v>YZ-YGD2000-L</v>
          </cell>
          <cell r="B7809" t="str">
            <v>YZ-YGD2000</v>
          </cell>
        </row>
        <row r="7810">
          <cell r="A7810" t="str">
            <v>YZ-YGD2000-M</v>
          </cell>
          <cell r="B7810" t="str">
            <v>YZ-YGD2000</v>
          </cell>
        </row>
        <row r="7811">
          <cell r="A7811" t="str">
            <v>YZ-YGD2000-S</v>
          </cell>
          <cell r="B7811" t="str">
            <v>YZ-YGD2000</v>
          </cell>
        </row>
        <row r="7812">
          <cell r="A7812" t="str">
            <v>YZ-YGD2000-XL</v>
          </cell>
          <cell r="B7812" t="str">
            <v>YZ-YGD2000</v>
          </cell>
        </row>
        <row r="7813">
          <cell r="A7813" t="str">
            <v>YZ-YO1521-BF-2XL</v>
          </cell>
          <cell r="B7813" t="str">
            <v>YZ-YO1521</v>
          </cell>
        </row>
        <row r="7814">
          <cell r="A7814" t="str">
            <v>YZ-YO1521-BF-3XL</v>
          </cell>
          <cell r="B7814" t="str">
            <v>YZ-YO1521</v>
          </cell>
        </row>
        <row r="7815">
          <cell r="A7815" t="str">
            <v>YZ-YO1521-BF-4XL</v>
          </cell>
          <cell r="B7815" t="str">
            <v>YZ-YO1521</v>
          </cell>
        </row>
        <row r="7816">
          <cell r="A7816" t="str">
            <v>YZ-YO1521-BF-5XL</v>
          </cell>
          <cell r="B7816" t="str">
            <v>YZ-YO1521</v>
          </cell>
        </row>
        <row r="7817">
          <cell r="A7817" t="str">
            <v>YZ-YO1521-BF-XL</v>
          </cell>
          <cell r="B7817" t="str">
            <v>YZ-YO1521</v>
          </cell>
        </row>
        <row r="7818">
          <cell r="A7818" t="str">
            <v>YZ-YO1521-BL-2XL</v>
          </cell>
          <cell r="B7818" t="str">
            <v>YZ-YO1521</v>
          </cell>
        </row>
        <row r="7819">
          <cell r="A7819" t="str">
            <v>YZ-YO1521-BL-3XL</v>
          </cell>
          <cell r="B7819" t="str">
            <v>YZ-YO1521</v>
          </cell>
        </row>
        <row r="7820">
          <cell r="A7820" t="str">
            <v>YZ-YO1521-BL-4XL</v>
          </cell>
          <cell r="B7820" t="str">
            <v>YZ-YO1521</v>
          </cell>
        </row>
        <row r="7821">
          <cell r="A7821" t="str">
            <v>YZ-YO1521-BL-5XL</v>
          </cell>
          <cell r="B7821" t="str">
            <v>YZ-YO1521</v>
          </cell>
        </row>
        <row r="7822">
          <cell r="A7822" t="str">
            <v>YZ-YO1521-BL-XL</v>
          </cell>
          <cell r="B7822" t="str">
            <v>YZ-YO1521</v>
          </cell>
        </row>
        <row r="7823">
          <cell r="A7823" t="str">
            <v>YZ-YO1521-GF-2XL</v>
          </cell>
          <cell r="B7823" t="str">
            <v>YZ-YO1521</v>
          </cell>
        </row>
        <row r="7824">
          <cell r="A7824" t="str">
            <v>YZ-YO1521-GF-3XL</v>
          </cell>
          <cell r="B7824" t="str">
            <v>YZ-YO1521</v>
          </cell>
        </row>
        <row r="7825">
          <cell r="A7825" t="str">
            <v>YZ-YO1521-GF-4XL</v>
          </cell>
          <cell r="B7825" t="str">
            <v>YZ-YO1521</v>
          </cell>
        </row>
        <row r="7826">
          <cell r="A7826" t="str">
            <v>YZ-YO1521-GF-5XL</v>
          </cell>
          <cell r="B7826" t="str">
            <v>YZ-YO1521</v>
          </cell>
        </row>
        <row r="7827">
          <cell r="A7827" t="str">
            <v>YZ-YO1521-GF-XL</v>
          </cell>
          <cell r="B7827" t="str">
            <v>YZ-YO1521</v>
          </cell>
        </row>
        <row r="7828">
          <cell r="A7828" t="str">
            <v>YZ-YO1521-GW-2XL</v>
          </cell>
          <cell r="B7828" t="str">
            <v>YZ-YO1521</v>
          </cell>
        </row>
        <row r="7829">
          <cell r="A7829" t="str">
            <v>YZ-YO1521-GW-3XL</v>
          </cell>
          <cell r="B7829" t="str">
            <v>YZ-YO1521</v>
          </cell>
        </row>
        <row r="7830">
          <cell r="A7830" t="str">
            <v>YZ-YO1521-GW-4XL</v>
          </cell>
          <cell r="B7830" t="str">
            <v>YZ-YO1521</v>
          </cell>
        </row>
        <row r="7831">
          <cell r="A7831" t="str">
            <v>YZ-YO1521-GW-5XL</v>
          </cell>
          <cell r="B7831" t="str">
            <v>YZ-YO1521</v>
          </cell>
        </row>
        <row r="7832">
          <cell r="A7832" t="str">
            <v>YZ-YO1521-GW-XL</v>
          </cell>
          <cell r="B7832" t="str">
            <v>YZ-YO1521</v>
          </cell>
        </row>
        <row r="7833">
          <cell r="A7833" t="str">
            <v>YZ-YO1521-KF-2XL</v>
          </cell>
          <cell r="B7833" t="str">
            <v>YZ-YO1521</v>
          </cell>
        </row>
        <row r="7834">
          <cell r="A7834" t="str">
            <v>YZ-YO1521-KF-3XL</v>
          </cell>
          <cell r="B7834" t="str">
            <v>YZ-YO1521</v>
          </cell>
        </row>
        <row r="7835">
          <cell r="A7835" t="str">
            <v>YZ-YO1521-KF-4XL</v>
          </cell>
          <cell r="B7835" t="str">
            <v>YZ-YO1521</v>
          </cell>
        </row>
        <row r="7836">
          <cell r="A7836" t="str">
            <v>YZ-YO1521-KF-5XL</v>
          </cell>
          <cell r="B7836" t="str">
            <v>YZ-YO1521</v>
          </cell>
        </row>
        <row r="7837">
          <cell r="A7837" t="str">
            <v>YZ-YO1521-KF-XL</v>
          </cell>
          <cell r="B7837" t="str">
            <v>YZ-YO1521</v>
          </cell>
        </row>
        <row r="7838">
          <cell r="A7838" t="str">
            <v>YZ-YO1521-RF-2XL</v>
          </cell>
          <cell r="B7838" t="str">
            <v>YZ-YO1521</v>
          </cell>
        </row>
        <row r="7839">
          <cell r="A7839" t="str">
            <v>YZ-YO1521-RF-3XL</v>
          </cell>
          <cell r="B7839" t="str">
            <v>YZ-YO1521</v>
          </cell>
        </row>
        <row r="7840">
          <cell r="A7840" t="str">
            <v>YZ-YO1521-RF-4XL</v>
          </cell>
          <cell r="B7840" t="str">
            <v>YZ-YO1521</v>
          </cell>
        </row>
        <row r="7841">
          <cell r="A7841" t="str">
            <v>YZ-YO1521-RF-5XL</v>
          </cell>
          <cell r="B7841" t="str">
            <v>YZ-YO1521</v>
          </cell>
        </row>
        <row r="7842">
          <cell r="A7842" t="str">
            <v>YZ-YO1521-RF-XL</v>
          </cell>
          <cell r="B7842" t="str">
            <v>YZ-YO1521</v>
          </cell>
        </row>
        <row r="7843">
          <cell r="A7843" t="str">
            <v>YZ-YO1521-RL-2XL</v>
          </cell>
          <cell r="B7843" t="str">
            <v>YZ-YO1521</v>
          </cell>
        </row>
        <row r="7844">
          <cell r="A7844" t="str">
            <v>YZ-YO1521-RL-3XL</v>
          </cell>
          <cell r="B7844" t="str">
            <v>YZ-YO1521</v>
          </cell>
        </row>
        <row r="7845">
          <cell r="A7845" t="str">
            <v>YZ-YO1521-RL-4XL</v>
          </cell>
          <cell r="B7845" t="str">
            <v>YZ-YO1521</v>
          </cell>
        </row>
        <row r="7846">
          <cell r="A7846" t="str">
            <v>YZ-YO1521-RL-5XL</v>
          </cell>
          <cell r="B7846" t="str">
            <v>YZ-YO1521</v>
          </cell>
        </row>
        <row r="7847">
          <cell r="A7847" t="str">
            <v>YZ-YO1521-RL-XL</v>
          </cell>
          <cell r="B7847" t="str">
            <v>YZ-YO1521</v>
          </cell>
        </row>
        <row r="7848">
          <cell r="A7848" t="str">
            <v>YZ-YO1521-RM-2XL</v>
          </cell>
          <cell r="B7848" t="str">
            <v>YZ-YO1521</v>
          </cell>
        </row>
        <row r="7849">
          <cell r="A7849" t="str">
            <v>YZ-YO1521-RM-3XL</v>
          </cell>
          <cell r="B7849" t="str">
            <v>YZ-YO1521</v>
          </cell>
        </row>
        <row r="7850">
          <cell r="A7850" t="str">
            <v>YZ-YO1521-RM-4XL</v>
          </cell>
          <cell r="B7850" t="str">
            <v>YZ-YO1521</v>
          </cell>
        </row>
        <row r="7851">
          <cell r="A7851" t="str">
            <v>YZ-YO1521-RM-5XL</v>
          </cell>
          <cell r="B7851" t="str">
            <v>YZ-YO1521</v>
          </cell>
        </row>
        <row r="7852">
          <cell r="A7852" t="str">
            <v>YZ-YO1521-RM-XL</v>
          </cell>
          <cell r="B7852" t="str">
            <v>YZ-YO1521</v>
          </cell>
        </row>
        <row r="7853">
          <cell r="A7853" t="str">
            <v>YZ-YO1521-WP-2XL</v>
          </cell>
          <cell r="B7853" t="str">
            <v>YZ-YO1521</v>
          </cell>
        </row>
        <row r="7854">
          <cell r="A7854" t="str">
            <v>YZ-YO1521-WP-3XL</v>
          </cell>
          <cell r="B7854" t="str">
            <v>YZ-YO1521</v>
          </cell>
        </row>
        <row r="7855">
          <cell r="A7855" t="str">
            <v>YZ-YO1521-WP-4XL</v>
          </cell>
          <cell r="B7855" t="str">
            <v>YZ-YO1521</v>
          </cell>
        </row>
        <row r="7856">
          <cell r="A7856" t="str">
            <v>YZ-YO1521-WP-5XL</v>
          </cell>
          <cell r="B7856" t="str">
            <v>YZ-YO1521</v>
          </cell>
        </row>
        <row r="7857">
          <cell r="A7857" t="str">
            <v>YZ-YO1521-WP-XL</v>
          </cell>
          <cell r="B7857" t="str">
            <v>YZ-YO1521</v>
          </cell>
        </row>
        <row r="7858">
          <cell r="A7858" t="str">
            <v>YZ-ZQ0707-G0-L</v>
          </cell>
          <cell r="B7858" t="str">
            <v>YZ-ZQ0707</v>
          </cell>
        </row>
        <row r="7859">
          <cell r="A7859" t="str">
            <v>YZ-ZQ0707-G0-M</v>
          </cell>
          <cell r="B7859" t="str">
            <v>YZ-ZQ0707</v>
          </cell>
        </row>
        <row r="7860">
          <cell r="A7860" t="str">
            <v>YZ-ZQ0707-G0-XL</v>
          </cell>
          <cell r="B7860" t="str">
            <v>YZ-ZQ0707</v>
          </cell>
        </row>
        <row r="7861">
          <cell r="A7861" t="str">
            <v>YZ-ZQ0707-ORTW-2XL</v>
          </cell>
          <cell r="B7861" t="str">
            <v>YZ-ZQ0707</v>
          </cell>
        </row>
        <row r="7862">
          <cell r="A7862" t="str">
            <v>YZ-ZQ0707-ORTW-XL</v>
          </cell>
          <cell r="B7862" t="str">
            <v>YZ-ZQ0707</v>
          </cell>
        </row>
        <row r="7863">
          <cell r="A7863" t="str">
            <v>YZ-ZQ0707-PITW-2XL</v>
          </cell>
          <cell r="B7863" t="str">
            <v>YZ-ZQ0707</v>
          </cell>
        </row>
        <row r="7864">
          <cell r="A7864" t="str">
            <v>YZ-ZQ0707-PITW-L</v>
          </cell>
          <cell r="B7864" t="str">
            <v>YZ-ZQ0707</v>
          </cell>
        </row>
        <row r="7865">
          <cell r="A7865" t="str">
            <v>YZ-ZQ0707-PITW-M</v>
          </cell>
          <cell r="B7865" t="str">
            <v>YZ-ZQ0707</v>
          </cell>
        </row>
        <row r="7866">
          <cell r="A7866" t="str">
            <v>YZ-ZQ0707-PITW-S</v>
          </cell>
          <cell r="B7866" t="str">
            <v>YZ-ZQ0707</v>
          </cell>
        </row>
        <row r="7867">
          <cell r="A7867" t="str">
            <v>YZ-ZQ0707-PITW-XL</v>
          </cell>
          <cell r="B7867" t="str">
            <v>YZ-ZQ0707</v>
          </cell>
        </row>
        <row r="7868">
          <cell r="A7868" t="str">
            <v>YZ-ZQ0707-R0-L</v>
          </cell>
          <cell r="B7868" t="str">
            <v>YZ-ZQ0707</v>
          </cell>
        </row>
        <row r="7869">
          <cell r="A7869" t="str">
            <v>YZ-ZQ0707-R0-XL</v>
          </cell>
          <cell r="B7869" t="str">
            <v>YZ-ZQ0707</v>
          </cell>
        </row>
        <row r="7870">
          <cell r="A7870" t="str">
            <v>YZ-ZQ0707-Y0TW-L</v>
          </cell>
          <cell r="B7870" t="str">
            <v>YZ-ZQ0707</v>
          </cell>
        </row>
        <row r="7871">
          <cell r="A7871" t="str">
            <v>YZ-ZQ0707-Y0TW-XL</v>
          </cell>
          <cell r="B7871" t="str">
            <v>YZ-ZQ0707</v>
          </cell>
        </row>
        <row r="7872">
          <cell r="A7872" t="str">
            <v>YZ-ZQ1126-K0-2X</v>
          </cell>
          <cell r="B7872" t="str">
            <v>YZ-ZQ1126</v>
          </cell>
        </row>
        <row r="7873">
          <cell r="A7873" t="str">
            <v>YZ-ZQ1126-K0-3X</v>
          </cell>
          <cell r="B7873" t="str">
            <v>YZ-ZQ1126</v>
          </cell>
        </row>
        <row r="7874">
          <cell r="A7874" t="str">
            <v>YZ-ZQ1126-K0-4X</v>
          </cell>
          <cell r="B7874" t="str">
            <v>YZ-ZQ1126</v>
          </cell>
        </row>
        <row r="7875">
          <cell r="A7875" t="str">
            <v>YZ-ZQ1126-K0-XL</v>
          </cell>
          <cell r="B7875" t="str">
            <v>YZ-ZQ1126</v>
          </cell>
        </row>
        <row r="7876">
          <cell r="A7876" t="str">
            <v>YZ-ZQ112B0L</v>
          </cell>
          <cell r="B7876" t="str">
            <v>YZ-ZQ112</v>
          </cell>
        </row>
        <row r="7877">
          <cell r="A7877" t="str">
            <v>YZ-ZQ112B0M</v>
          </cell>
          <cell r="B7877" t="str">
            <v>YZ-ZQ112</v>
          </cell>
        </row>
        <row r="7878">
          <cell r="A7878" t="str">
            <v>YZ-ZQ112B0S</v>
          </cell>
          <cell r="B7878" t="str">
            <v>YZ-ZQ112</v>
          </cell>
        </row>
        <row r="7879">
          <cell r="A7879" t="str">
            <v>YZ-ZQ112B0XL</v>
          </cell>
          <cell r="B7879" t="str">
            <v>YZ-ZQ112</v>
          </cell>
        </row>
        <row r="7880">
          <cell r="A7880" t="str">
            <v>YZ-ZQ1197-KW-2X</v>
          </cell>
          <cell r="B7880" t="str">
            <v>YZ-ZQ1197</v>
          </cell>
        </row>
        <row r="7881">
          <cell r="A7881" t="str">
            <v>YZ-ZQ1197-KW-L</v>
          </cell>
          <cell r="B7881" t="str">
            <v>YZ-ZQ1197</v>
          </cell>
        </row>
        <row r="7882">
          <cell r="A7882" t="str">
            <v>YZ-ZQ1197-KW-M</v>
          </cell>
          <cell r="B7882" t="str">
            <v>YZ-ZQ1197</v>
          </cell>
        </row>
        <row r="7883">
          <cell r="A7883" t="str">
            <v>YZ-ZQ1197-KW-XL</v>
          </cell>
          <cell r="B7883" t="str">
            <v>YZ-ZQ1197</v>
          </cell>
        </row>
        <row r="7884">
          <cell r="A7884" t="str">
            <v>YZ-ZQ1197-W0-L</v>
          </cell>
          <cell r="B7884" t="str">
            <v>YZ-ZQ1197</v>
          </cell>
        </row>
        <row r="7885">
          <cell r="A7885" t="str">
            <v>YZ-ZQ1197-W0-M</v>
          </cell>
          <cell r="B7885" t="str">
            <v>YZ-ZQ1197</v>
          </cell>
        </row>
        <row r="7886">
          <cell r="A7886" t="str">
            <v>YZ-ZQ1197-W0-XL</v>
          </cell>
          <cell r="B7886" t="str">
            <v>YZ-ZQ1197</v>
          </cell>
        </row>
        <row r="7887">
          <cell r="A7887" t="str">
            <v>YZ-ZQ123B02XL</v>
          </cell>
          <cell r="B7887" t="str">
            <v>YZ-ZQ123</v>
          </cell>
        </row>
        <row r="7888">
          <cell r="A7888" t="str">
            <v>YZ-ZQ123B03XL</v>
          </cell>
          <cell r="B7888" t="str">
            <v>YZ-ZQ123</v>
          </cell>
        </row>
        <row r="7889">
          <cell r="A7889" t="str">
            <v>YZ-ZQ123B04XL</v>
          </cell>
          <cell r="B7889" t="str">
            <v>YZ-ZQ123</v>
          </cell>
        </row>
        <row r="7890">
          <cell r="A7890" t="str">
            <v>YZ-ZQ123B05XL</v>
          </cell>
          <cell r="B7890" t="str">
            <v>YZ-ZQ123</v>
          </cell>
        </row>
        <row r="7891">
          <cell r="A7891" t="str">
            <v>YZ-ZQ123B0L</v>
          </cell>
          <cell r="B7891" t="str">
            <v>YZ-ZQ123</v>
          </cell>
        </row>
        <row r="7892">
          <cell r="A7892" t="str">
            <v>YZ-ZQ123B0XL</v>
          </cell>
          <cell r="B7892" t="str">
            <v>YZ-ZQ123</v>
          </cell>
        </row>
        <row r="7893">
          <cell r="A7893" t="str">
            <v>YZ-ZQ1328-Y0-L</v>
          </cell>
          <cell r="B7893" t="str">
            <v>YZ-ZQ1328</v>
          </cell>
        </row>
        <row r="7894">
          <cell r="A7894" t="str">
            <v>YZ-ZQ1328-Y0-M</v>
          </cell>
          <cell r="B7894" t="str">
            <v>YZ-ZQ1328</v>
          </cell>
        </row>
        <row r="7895">
          <cell r="A7895" t="str">
            <v>YZ-ZQ1328-Y0-XL</v>
          </cell>
          <cell r="B7895" t="str">
            <v>YZ-ZQ1328</v>
          </cell>
        </row>
        <row r="7896">
          <cell r="A7896" t="str">
            <v>YZ-ZQ144K02XL</v>
          </cell>
          <cell r="B7896" t="str">
            <v>YZ-ZQ144</v>
          </cell>
        </row>
        <row r="7897">
          <cell r="A7897" t="str">
            <v>YZ-ZQ144K03XL</v>
          </cell>
          <cell r="B7897" t="str">
            <v>YZ-ZQ144</v>
          </cell>
        </row>
        <row r="7898">
          <cell r="A7898" t="str">
            <v>YZ-ZQ144K0M</v>
          </cell>
          <cell r="B7898" t="str">
            <v>YZ-ZQ144</v>
          </cell>
        </row>
        <row r="7899">
          <cell r="A7899" t="str">
            <v>YZ-ZQ144K0XL</v>
          </cell>
          <cell r="B7899" t="str">
            <v>YZ-ZQ144</v>
          </cell>
        </row>
        <row r="7900">
          <cell r="A7900" t="str">
            <v>YZ-ZQ144R03XL</v>
          </cell>
          <cell r="B7900" t="str">
            <v>YZ-ZQ144</v>
          </cell>
        </row>
        <row r="7901">
          <cell r="A7901" t="str">
            <v>YZ-ZQ14578-K0-2X</v>
          </cell>
          <cell r="B7901" t="str">
            <v>YZ-ZQ14578</v>
          </cell>
        </row>
        <row r="7902">
          <cell r="A7902" t="str">
            <v>YZ-ZQ14578-K0-3X</v>
          </cell>
          <cell r="B7902" t="str">
            <v>YZ-ZQ14578</v>
          </cell>
        </row>
        <row r="7903">
          <cell r="A7903" t="str">
            <v>YZ-ZQ14578-K0-4X</v>
          </cell>
          <cell r="B7903" t="str">
            <v>YZ-ZQ14578</v>
          </cell>
        </row>
        <row r="7904">
          <cell r="A7904" t="str">
            <v>YZ-ZQ14578-K0-5X</v>
          </cell>
          <cell r="B7904" t="str">
            <v>YZ-ZQ14578</v>
          </cell>
        </row>
        <row r="7905">
          <cell r="A7905" t="str">
            <v>YZ-ZQ14578-K0-L</v>
          </cell>
          <cell r="B7905" t="str">
            <v>YZ-ZQ14578</v>
          </cell>
        </row>
        <row r="7906">
          <cell r="A7906" t="str">
            <v>YZ-ZQ14578-K0-XL</v>
          </cell>
          <cell r="B7906" t="str">
            <v>YZ-ZQ14578</v>
          </cell>
        </row>
        <row r="7907">
          <cell r="A7907" t="str">
            <v>YZ-ZQ14976-R0-2X</v>
          </cell>
          <cell r="B7907" t="str">
            <v>YZ-ZQ14976</v>
          </cell>
        </row>
        <row r="7908">
          <cell r="A7908" t="str">
            <v>YZ-ZQ14976-R0-3X</v>
          </cell>
          <cell r="B7908" t="str">
            <v>YZ-ZQ14976</v>
          </cell>
        </row>
        <row r="7909">
          <cell r="A7909" t="str">
            <v>YZ-ZQ14976-R0-4X</v>
          </cell>
          <cell r="B7909" t="str">
            <v>YZ-ZQ14976</v>
          </cell>
        </row>
        <row r="7910">
          <cell r="A7910" t="str">
            <v>YZ-ZQ14976-R0-5X</v>
          </cell>
          <cell r="B7910" t="str">
            <v>YZ-ZQ14976</v>
          </cell>
        </row>
        <row r="7911">
          <cell r="A7911" t="str">
            <v>YZ-ZQ14976-R0-L</v>
          </cell>
          <cell r="B7911" t="str">
            <v>YZ-ZQ14976</v>
          </cell>
        </row>
        <row r="7912">
          <cell r="A7912" t="str">
            <v>YZ-ZQ14976-R0-M</v>
          </cell>
          <cell r="B7912" t="str">
            <v>YZ-ZQ14976</v>
          </cell>
        </row>
        <row r="7913">
          <cell r="A7913" t="str">
            <v>YZ-ZQ14976-R0-XL</v>
          </cell>
          <cell r="B7913" t="str">
            <v>YZ-ZQ14976</v>
          </cell>
        </row>
        <row r="7914">
          <cell r="A7914" t="str">
            <v>YZ-ZQ14976-Y0-100X</v>
          </cell>
          <cell r="B7914" t="str">
            <v>YZ-ZQ14976</v>
          </cell>
        </row>
        <row r="7915">
          <cell r="A7915" t="str">
            <v>YZ-ZQ14976-Y0-101X</v>
          </cell>
          <cell r="B7915" t="str">
            <v>YZ-ZQ14976</v>
          </cell>
        </row>
        <row r="7916">
          <cell r="A7916" t="str">
            <v>YZ-ZQ14976-Y0-102X</v>
          </cell>
          <cell r="B7916" t="str">
            <v>YZ-ZQ14976</v>
          </cell>
        </row>
        <row r="7917">
          <cell r="A7917" t="str">
            <v>YZ-ZQ14976-Y0-103X</v>
          </cell>
          <cell r="B7917" t="str">
            <v>YZ-ZQ14976</v>
          </cell>
        </row>
        <row r="7918">
          <cell r="A7918" t="str">
            <v>YZ-ZQ14976-Y0-104X</v>
          </cell>
          <cell r="B7918" t="str">
            <v>YZ-ZQ14976</v>
          </cell>
        </row>
        <row r="7919">
          <cell r="A7919" t="str">
            <v>YZ-ZQ14976-Y0-105X</v>
          </cell>
          <cell r="B7919" t="str">
            <v>YZ-ZQ14976</v>
          </cell>
        </row>
        <row r="7920">
          <cell r="A7920" t="str">
            <v>YZ-ZQ14976-Y0-106X</v>
          </cell>
          <cell r="B7920" t="str">
            <v>YZ-ZQ14976</v>
          </cell>
        </row>
        <row r="7921">
          <cell r="A7921" t="str">
            <v>YZ-ZQ14976-Y0-107X</v>
          </cell>
          <cell r="B7921" t="str">
            <v>YZ-ZQ14976</v>
          </cell>
        </row>
        <row r="7922">
          <cell r="A7922" t="str">
            <v>YZ-ZQ14976-Y0-108X</v>
          </cell>
          <cell r="B7922" t="str">
            <v>YZ-ZQ14976</v>
          </cell>
        </row>
        <row r="7923">
          <cell r="A7923" t="str">
            <v>YZ-ZQ14976-Y0-109X</v>
          </cell>
          <cell r="B7923" t="str">
            <v>YZ-ZQ14976</v>
          </cell>
        </row>
        <row r="7924">
          <cell r="A7924" t="str">
            <v>YZ-ZQ14976-Y0-10X</v>
          </cell>
          <cell r="B7924" t="str">
            <v>YZ-ZQ14976</v>
          </cell>
        </row>
        <row r="7925">
          <cell r="A7925" t="str">
            <v>YZ-ZQ14976-Y0-110X</v>
          </cell>
          <cell r="B7925" t="str">
            <v>YZ-ZQ14976</v>
          </cell>
        </row>
        <row r="7926">
          <cell r="A7926" t="str">
            <v>YZ-ZQ14976-Y0-111X</v>
          </cell>
          <cell r="B7926" t="str">
            <v>YZ-ZQ14976</v>
          </cell>
        </row>
        <row r="7927">
          <cell r="A7927" t="str">
            <v>YZ-ZQ14976-Y0-112X</v>
          </cell>
          <cell r="B7927" t="str">
            <v>YZ-ZQ14976</v>
          </cell>
        </row>
        <row r="7928">
          <cell r="A7928" t="str">
            <v>YZ-ZQ14976-Y0-113X</v>
          </cell>
          <cell r="B7928" t="str">
            <v>YZ-ZQ14976</v>
          </cell>
        </row>
        <row r="7929">
          <cell r="A7929" t="str">
            <v>YZ-ZQ14976-Y0-114X</v>
          </cell>
          <cell r="B7929" t="str">
            <v>YZ-ZQ14976</v>
          </cell>
        </row>
        <row r="7930">
          <cell r="A7930" t="str">
            <v>YZ-ZQ14976-Y0-115X</v>
          </cell>
          <cell r="B7930" t="str">
            <v>YZ-ZQ14976</v>
          </cell>
        </row>
        <row r="7931">
          <cell r="A7931" t="str">
            <v>YZ-ZQ14976-Y0-116X</v>
          </cell>
          <cell r="B7931" t="str">
            <v>YZ-ZQ14976</v>
          </cell>
        </row>
        <row r="7932">
          <cell r="A7932" t="str">
            <v>YZ-ZQ14976-Y0-117X</v>
          </cell>
          <cell r="B7932" t="str">
            <v>YZ-ZQ14976</v>
          </cell>
        </row>
        <row r="7933">
          <cell r="A7933" t="str">
            <v>YZ-ZQ14976-Y0-118X</v>
          </cell>
          <cell r="B7933" t="str">
            <v>YZ-ZQ14976</v>
          </cell>
        </row>
        <row r="7934">
          <cell r="A7934" t="str">
            <v>YZ-ZQ14976-Y0-119X</v>
          </cell>
          <cell r="B7934" t="str">
            <v>YZ-ZQ14976</v>
          </cell>
        </row>
        <row r="7935">
          <cell r="A7935" t="str">
            <v>YZ-ZQ14976-Y0-11X</v>
          </cell>
          <cell r="B7935" t="str">
            <v>YZ-ZQ14976</v>
          </cell>
        </row>
        <row r="7936">
          <cell r="A7936" t="str">
            <v>YZ-ZQ14976-Y0-120X</v>
          </cell>
          <cell r="B7936" t="str">
            <v>YZ-ZQ14976</v>
          </cell>
        </row>
        <row r="7937">
          <cell r="A7937" t="str">
            <v>YZ-ZQ14976-Y0-121X</v>
          </cell>
          <cell r="B7937" t="str">
            <v>YZ-ZQ14976</v>
          </cell>
        </row>
        <row r="7938">
          <cell r="A7938" t="str">
            <v>YZ-ZQ14976-Y0-122X</v>
          </cell>
          <cell r="B7938" t="str">
            <v>YZ-ZQ14976</v>
          </cell>
        </row>
        <row r="7939">
          <cell r="A7939" t="str">
            <v>YZ-ZQ14976-Y0-123X</v>
          </cell>
          <cell r="B7939" t="str">
            <v>YZ-ZQ14976</v>
          </cell>
        </row>
        <row r="7940">
          <cell r="A7940" t="str">
            <v>YZ-ZQ14976-Y0-124X</v>
          </cell>
          <cell r="B7940" t="str">
            <v>YZ-ZQ14976</v>
          </cell>
        </row>
        <row r="7941">
          <cell r="A7941" t="str">
            <v>YZ-ZQ14976-Y0-125X</v>
          </cell>
          <cell r="B7941" t="str">
            <v>YZ-ZQ14976</v>
          </cell>
        </row>
        <row r="7942">
          <cell r="A7942" t="str">
            <v>YZ-ZQ14976-Y0-126X</v>
          </cell>
          <cell r="B7942" t="str">
            <v>YZ-ZQ14976</v>
          </cell>
        </row>
        <row r="7943">
          <cell r="A7943" t="str">
            <v>YZ-ZQ14976-Y0-127X</v>
          </cell>
          <cell r="B7943" t="str">
            <v>YZ-ZQ14976</v>
          </cell>
        </row>
        <row r="7944">
          <cell r="A7944" t="str">
            <v>YZ-ZQ14976-Y0-128X</v>
          </cell>
          <cell r="B7944" t="str">
            <v>YZ-ZQ14976</v>
          </cell>
        </row>
        <row r="7945">
          <cell r="A7945" t="str">
            <v>YZ-ZQ14976-Y0-129X</v>
          </cell>
          <cell r="B7945" t="str">
            <v>YZ-ZQ14976</v>
          </cell>
        </row>
        <row r="7946">
          <cell r="A7946" t="str">
            <v>YZ-ZQ14976-Y0-12X</v>
          </cell>
          <cell r="B7946" t="str">
            <v>YZ-ZQ14976</v>
          </cell>
        </row>
        <row r="7947">
          <cell r="A7947" t="str">
            <v>YZ-ZQ14976-Y0-130X</v>
          </cell>
          <cell r="B7947" t="str">
            <v>YZ-ZQ14976</v>
          </cell>
        </row>
        <row r="7948">
          <cell r="A7948" t="str">
            <v>YZ-ZQ14976-Y0-131X</v>
          </cell>
          <cell r="B7948" t="str">
            <v>YZ-ZQ14976</v>
          </cell>
        </row>
        <row r="7949">
          <cell r="A7949" t="str">
            <v>YZ-ZQ14976-Y0-132X</v>
          </cell>
          <cell r="B7949" t="str">
            <v>YZ-ZQ14976</v>
          </cell>
        </row>
        <row r="7950">
          <cell r="A7950" t="str">
            <v>YZ-ZQ14976-Y0-133X</v>
          </cell>
          <cell r="B7950" t="str">
            <v>YZ-ZQ14976</v>
          </cell>
        </row>
        <row r="7951">
          <cell r="A7951" t="str">
            <v>YZ-ZQ14976-Y0-134X</v>
          </cell>
          <cell r="B7951" t="str">
            <v>YZ-ZQ14976</v>
          </cell>
        </row>
        <row r="7952">
          <cell r="A7952" t="str">
            <v>YZ-ZQ14976-Y0-135X</v>
          </cell>
          <cell r="B7952" t="str">
            <v>YZ-ZQ14976</v>
          </cell>
        </row>
        <row r="7953">
          <cell r="A7953" t="str">
            <v>YZ-ZQ14976-Y0-136X</v>
          </cell>
          <cell r="B7953" t="str">
            <v>YZ-ZQ14976</v>
          </cell>
        </row>
        <row r="7954">
          <cell r="A7954" t="str">
            <v>YZ-ZQ14976-Y0-137X</v>
          </cell>
          <cell r="B7954" t="str">
            <v>YZ-ZQ14976</v>
          </cell>
        </row>
        <row r="7955">
          <cell r="A7955" t="str">
            <v>YZ-ZQ14976-Y0-138X</v>
          </cell>
          <cell r="B7955" t="str">
            <v>YZ-ZQ14976</v>
          </cell>
        </row>
        <row r="7956">
          <cell r="A7956" t="str">
            <v>YZ-ZQ14976-Y0-139X</v>
          </cell>
          <cell r="B7956" t="str">
            <v>YZ-ZQ14976</v>
          </cell>
        </row>
        <row r="7957">
          <cell r="A7957" t="str">
            <v>YZ-ZQ14976-Y0-13X</v>
          </cell>
          <cell r="B7957" t="str">
            <v>YZ-ZQ14976</v>
          </cell>
        </row>
        <row r="7958">
          <cell r="A7958" t="str">
            <v>YZ-ZQ14976-Y0-140X</v>
          </cell>
          <cell r="B7958" t="str">
            <v>YZ-ZQ14976</v>
          </cell>
        </row>
        <row r="7959">
          <cell r="A7959" t="str">
            <v>YZ-ZQ14976-Y0-141X</v>
          </cell>
          <cell r="B7959" t="str">
            <v>YZ-ZQ14976</v>
          </cell>
        </row>
        <row r="7960">
          <cell r="A7960" t="str">
            <v>YZ-ZQ14976-Y0-142X</v>
          </cell>
          <cell r="B7960" t="str">
            <v>YZ-ZQ14976</v>
          </cell>
        </row>
        <row r="7961">
          <cell r="A7961" t="str">
            <v>YZ-ZQ14976-Y0-143X</v>
          </cell>
          <cell r="B7961" t="str">
            <v>YZ-ZQ14976</v>
          </cell>
        </row>
        <row r="7962">
          <cell r="A7962" t="str">
            <v>YZ-ZQ14976-Y0-144X</v>
          </cell>
          <cell r="B7962" t="str">
            <v>YZ-ZQ14976</v>
          </cell>
        </row>
        <row r="7963">
          <cell r="A7963" t="str">
            <v>YZ-ZQ14976-Y0-145X</v>
          </cell>
          <cell r="B7963" t="str">
            <v>YZ-ZQ14976</v>
          </cell>
        </row>
        <row r="7964">
          <cell r="A7964" t="str">
            <v>YZ-ZQ14976-Y0-146X</v>
          </cell>
          <cell r="B7964" t="str">
            <v>YZ-ZQ14976</v>
          </cell>
        </row>
        <row r="7965">
          <cell r="A7965" t="str">
            <v>YZ-ZQ14976-Y0-147X</v>
          </cell>
          <cell r="B7965" t="str">
            <v>YZ-ZQ14976</v>
          </cell>
        </row>
        <row r="7966">
          <cell r="A7966" t="str">
            <v>YZ-ZQ14976-Y0-148X</v>
          </cell>
          <cell r="B7966" t="str">
            <v>YZ-ZQ14976</v>
          </cell>
        </row>
        <row r="7967">
          <cell r="A7967" t="str">
            <v>YZ-ZQ14976-Y0-149X</v>
          </cell>
          <cell r="B7967" t="str">
            <v>YZ-ZQ14976</v>
          </cell>
        </row>
        <row r="7968">
          <cell r="A7968" t="str">
            <v>YZ-ZQ14976-Y0-14X</v>
          </cell>
          <cell r="B7968" t="str">
            <v>YZ-ZQ14976</v>
          </cell>
        </row>
        <row r="7969">
          <cell r="A7969" t="str">
            <v>YZ-ZQ14976-Y0-150X</v>
          </cell>
          <cell r="B7969" t="str">
            <v>YZ-ZQ14976</v>
          </cell>
        </row>
        <row r="7970">
          <cell r="A7970" t="str">
            <v>YZ-ZQ14976-Y0-151X</v>
          </cell>
          <cell r="B7970" t="str">
            <v>YZ-ZQ14976</v>
          </cell>
        </row>
        <row r="7971">
          <cell r="A7971" t="str">
            <v>YZ-ZQ14976-Y0-152X</v>
          </cell>
          <cell r="B7971" t="str">
            <v>YZ-ZQ14976</v>
          </cell>
        </row>
        <row r="7972">
          <cell r="A7972" t="str">
            <v>YZ-ZQ14976-Y0-153X</v>
          </cell>
          <cell r="B7972" t="str">
            <v>YZ-ZQ14976</v>
          </cell>
        </row>
        <row r="7973">
          <cell r="A7973" t="str">
            <v>YZ-ZQ14976-Y0-154X</v>
          </cell>
          <cell r="B7973" t="str">
            <v>YZ-ZQ14976</v>
          </cell>
        </row>
        <row r="7974">
          <cell r="A7974" t="str">
            <v>YZ-ZQ14976-Y0-155X</v>
          </cell>
          <cell r="B7974" t="str">
            <v>YZ-ZQ14976</v>
          </cell>
        </row>
        <row r="7975">
          <cell r="A7975" t="str">
            <v>YZ-ZQ14976-Y0-156X</v>
          </cell>
          <cell r="B7975" t="str">
            <v>YZ-ZQ14976</v>
          </cell>
        </row>
        <row r="7976">
          <cell r="A7976" t="str">
            <v>YZ-ZQ14976-Y0-157X</v>
          </cell>
          <cell r="B7976" t="str">
            <v>YZ-ZQ14976</v>
          </cell>
        </row>
        <row r="7977">
          <cell r="A7977" t="str">
            <v>YZ-ZQ14976-Y0-158X</v>
          </cell>
          <cell r="B7977" t="str">
            <v>YZ-ZQ14976</v>
          </cell>
        </row>
        <row r="7978">
          <cell r="A7978" t="str">
            <v>YZ-ZQ14976-Y0-159X</v>
          </cell>
          <cell r="B7978" t="str">
            <v>YZ-ZQ14976</v>
          </cell>
        </row>
        <row r="7979">
          <cell r="A7979" t="str">
            <v>YZ-ZQ14976-Y0-15X</v>
          </cell>
          <cell r="B7979" t="str">
            <v>YZ-ZQ14976</v>
          </cell>
        </row>
        <row r="7980">
          <cell r="A7980" t="str">
            <v>YZ-ZQ14976-Y0-160X</v>
          </cell>
          <cell r="B7980" t="str">
            <v>YZ-ZQ14976</v>
          </cell>
        </row>
        <row r="7981">
          <cell r="A7981" t="str">
            <v>YZ-ZQ14976-Y0-161X</v>
          </cell>
          <cell r="B7981" t="str">
            <v>YZ-ZQ14976</v>
          </cell>
        </row>
        <row r="7982">
          <cell r="A7982" t="str">
            <v>YZ-ZQ14976-Y0-162X</v>
          </cell>
          <cell r="B7982" t="str">
            <v>YZ-ZQ14976</v>
          </cell>
        </row>
        <row r="7983">
          <cell r="A7983" t="str">
            <v>YZ-ZQ14976-Y0-163X</v>
          </cell>
          <cell r="B7983" t="str">
            <v>YZ-ZQ14976</v>
          </cell>
        </row>
        <row r="7984">
          <cell r="A7984" t="str">
            <v>YZ-ZQ14976-Y0-164X</v>
          </cell>
          <cell r="B7984" t="str">
            <v>YZ-ZQ14976</v>
          </cell>
        </row>
        <row r="7985">
          <cell r="A7985" t="str">
            <v>YZ-ZQ14976-Y0-165X</v>
          </cell>
          <cell r="B7985" t="str">
            <v>YZ-ZQ14976</v>
          </cell>
        </row>
        <row r="7986">
          <cell r="A7986" t="str">
            <v>YZ-ZQ14976-Y0-166X</v>
          </cell>
          <cell r="B7986" t="str">
            <v>YZ-ZQ14976</v>
          </cell>
        </row>
        <row r="7987">
          <cell r="A7987" t="str">
            <v>YZ-ZQ14976-Y0-167X</v>
          </cell>
          <cell r="B7987" t="str">
            <v>YZ-ZQ14976</v>
          </cell>
        </row>
        <row r="7988">
          <cell r="A7988" t="str">
            <v>YZ-ZQ14976-Y0-168X</v>
          </cell>
          <cell r="B7988" t="str">
            <v>YZ-ZQ14976</v>
          </cell>
        </row>
        <row r="7989">
          <cell r="A7989" t="str">
            <v>YZ-ZQ14976-Y0-169X</v>
          </cell>
          <cell r="B7989" t="str">
            <v>YZ-ZQ14976</v>
          </cell>
        </row>
        <row r="7990">
          <cell r="A7990" t="str">
            <v>YZ-ZQ14976-Y0-16X</v>
          </cell>
          <cell r="B7990" t="str">
            <v>YZ-ZQ14976</v>
          </cell>
        </row>
        <row r="7991">
          <cell r="A7991" t="str">
            <v>YZ-ZQ14976-Y0-170X</v>
          </cell>
          <cell r="B7991" t="str">
            <v>YZ-ZQ14976</v>
          </cell>
        </row>
        <row r="7992">
          <cell r="A7992" t="str">
            <v>YZ-ZQ14976-Y0-171X</v>
          </cell>
          <cell r="B7992" t="str">
            <v>YZ-ZQ14976</v>
          </cell>
        </row>
        <row r="7993">
          <cell r="A7993" t="str">
            <v>YZ-ZQ14976-Y0-172X</v>
          </cell>
          <cell r="B7993" t="str">
            <v>YZ-ZQ14976</v>
          </cell>
        </row>
        <row r="7994">
          <cell r="A7994" t="str">
            <v>YZ-ZQ14976-Y0-173X</v>
          </cell>
          <cell r="B7994" t="str">
            <v>YZ-ZQ14976</v>
          </cell>
        </row>
        <row r="7995">
          <cell r="A7995" t="str">
            <v>YZ-ZQ14976-Y0-174X</v>
          </cell>
          <cell r="B7995" t="str">
            <v>YZ-ZQ14976</v>
          </cell>
        </row>
        <row r="7996">
          <cell r="A7996" t="str">
            <v>YZ-ZQ14976-Y0-175X</v>
          </cell>
          <cell r="B7996" t="str">
            <v>YZ-ZQ14976</v>
          </cell>
        </row>
        <row r="7997">
          <cell r="A7997" t="str">
            <v>YZ-ZQ14976-Y0-176X</v>
          </cell>
          <cell r="B7997" t="str">
            <v>YZ-ZQ14976</v>
          </cell>
        </row>
        <row r="7998">
          <cell r="A7998" t="str">
            <v>YZ-ZQ14976-Y0-177X</v>
          </cell>
          <cell r="B7998" t="str">
            <v>YZ-ZQ14976</v>
          </cell>
        </row>
        <row r="7999">
          <cell r="A7999" t="str">
            <v>YZ-ZQ14976-Y0-178X</v>
          </cell>
          <cell r="B7999" t="str">
            <v>YZ-ZQ14976</v>
          </cell>
        </row>
        <row r="8000">
          <cell r="A8000" t="str">
            <v>YZ-ZQ14976-Y0-179X</v>
          </cell>
          <cell r="B8000" t="str">
            <v>YZ-ZQ14976</v>
          </cell>
        </row>
        <row r="8001">
          <cell r="A8001" t="str">
            <v>YZ-ZQ14976-Y0-17X</v>
          </cell>
          <cell r="B8001" t="str">
            <v>YZ-ZQ14976</v>
          </cell>
        </row>
        <row r="8002">
          <cell r="A8002" t="str">
            <v>YZ-ZQ14976-Y0-180X</v>
          </cell>
          <cell r="B8002" t="str">
            <v>YZ-ZQ14976</v>
          </cell>
        </row>
        <row r="8003">
          <cell r="A8003" t="str">
            <v>YZ-ZQ14976-Y0-181X</v>
          </cell>
          <cell r="B8003" t="str">
            <v>YZ-ZQ14976</v>
          </cell>
        </row>
        <row r="8004">
          <cell r="A8004" t="str">
            <v>YZ-ZQ14976-Y0-182X</v>
          </cell>
          <cell r="B8004" t="str">
            <v>YZ-ZQ14976</v>
          </cell>
        </row>
        <row r="8005">
          <cell r="A8005" t="str">
            <v>YZ-ZQ14976-Y0-183X</v>
          </cell>
          <cell r="B8005" t="str">
            <v>YZ-ZQ14976</v>
          </cell>
        </row>
        <row r="8006">
          <cell r="A8006" t="str">
            <v>YZ-ZQ14976-Y0-186X</v>
          </cell>
          <cell r="B8006" t="str">
            <v>YZ-ZQ14976</v>
          </cell>
        </row>
        <row r="8007">
          <cell r="A8007" t="str">
            <v>YZ-ZQ14976-Y0-187X</v>
          </cell>
          <cell r="B8007" t="str">
            <v>YZ-ZQ14976</v>
          </cell>
        </row>
        <row r="8008">
          <cell r="A8008" t="str">
            <v>YZ-ZQ14976-Y0-188X</v>
          </cell>
          <cell r="B8008" t="str">
            <v>YZ-ZQ14976</v>
          </cell>
        </row>
        <row r="8009">
          <cell r="A8009" t="str">
            <v>YZ-ZQ14976-Y0-189X</v>
          </cell>
          <cell r="B8009" t="str">
            <v>YZ-ZQ14976</v>
          </cell>
        </row>
        <row r="8010">
          <cell r="A8010" t="str">
            <v>YZ-ZQ14976-Y0-18X</v>
          </cell>
          <cell r="B8010" t="str">
            <v>YZ-ZQ14976</v>
          </cell>
        </row>
        <row r="8011">
          <cell r="A8011" t="str">
            <v>YZ-ZQ14976-Y0-190X</v>
          </cell>
          <cell r="B8011" t="str">
            <v>YZ-ZQ14976</v>
          </cell>
        </row>
        <row r="8012">
          <cell r="A8012" t="str">
            <v>YZ-ZQ14976-Y0-191X</v>
          </cell>
          <cell r="B8012" t="str">
            <v>YZ-ZQ14976</v>
          </cell>
        </row>
        <row r="8013">
          <cell r="A8013" t="str">
            <v>YZ-ZQ14976-Y0-192X</v>
          </cell>
          <cell r="B8013" t="str">
            <v>YZ-ZQ14976</v>
          </cell>
        </row>
        <row r="8014">
          <cell r="A8014" t="str">
            <v>YZ-ZQ14976-Y0-193X</v>
          </cell>
          <cell r="B8014" t="str">
            <v>YZ-ZQ14976</v>
          </cell>
        </row>
        <row r="8015">
          <cell r="A8015" t="str">
            <v>YZ-ZQ14976-Y0-194X</v>
          </cell>
          <cell r="B8015" t="str">
            <v>YZ-ZQ14976</v>
          </cell>
        </row>
        <row r="8016">
          <cell r="A8016" t="str">
            <v>YZ-ZQ14976-Y0-195X</v>
          </cell>
          <cell r="B8016" t="str">
            <v>YZ-ZQ14976</v>
          </cell>
        </row>
        <row r="8017">
          <cell r="A8017" t="str">
            <v>YZ-ZQ14976-Y0-196X</v>
          </cell>
          <cell r="B8017" t="str">
            <v>YZ-ZQ14976</v>
          </cell>
        </row>
        <row r="8018">
          <cell r="A8018" t="str">
            <v>YZ-ZQ14976-Y0-197X</v>
          </cell>
          <cell r="B8018" t="str">
            <v>YZ-ZQ14976</v>
          </cell>
        </row>
        <row r="8019">
          <cell r="A8019" t="str">
            <v>YZ-ZQ14976-Y0-198X</v>
          </cell>
          <cell r="B8019" t="str">
            <v>YZ-ZQ14976</v>
          </cell>
        </row>
        <row r="8020">
          <cell r="A8020" t="str">
            <v>YZ-ZQ14976-Y0-199X</v>
          </cell>
          <cell r="B8020" t="str">
            <v>YZ-ZQ14976</v>
          </cell>
        </row>
        <row r="8021">
          <cell r="A8021" t="str">
            <v>YZ-ZQ14976-Y0-19X</v>
          </cell>
          <cell r="B8021" t="str">
            <v>YZ-ZQ14976</v>
          </cell>
        </row>
        <row r="8022">
          <cell r="A8022" t="str">
            <v>YZ-ZQ14976-Y0-200X</v>
          </cell>
          <cell r="B8022" t="str">
            <v>YZ-ZQ14976</v>
          </cell>
        </row>
        <row r="8023">
          <cell r="A8023" t="str">
            <v>YZ-ZQ14976-Y0-201X</v>
          </cell>
          <cell r="B8023" t="str">
            <v>YZ-ZQ14976</v>
          </cell>
        </row>
        <row r="8024">
          <cell r="A8024" t="str">
            <v>YZ-ZQ14976-Y0-202X</v>
          </cell>
          <cell r="B8024" t="str">
            <v>YZ-ZQ14976</v>
          </cell>
        </row>
        <row r="8025">
          <cell r="A8025" t="str">
            <v>YZ-ZQ14976-Y0-203X</v>
          </cell>
          <cell r="B8025" t="str">
            <v>YZ-ZQ14976</v>
          </cell>
        </row>
        <row r="8026">
          <cell r="A8026" t="str">
            <v>YZ-ZQ14976-Y0-204X</v>
          </cell>
          <cell r="B8026" t="str">
            <v>YZ-ZQ14976</v>
          </cell>
        </row>
        <row r="8027">
          <cell r="A8027" t="str">
            <v>YZ-ZQ14976-Y0-205X</v>
          </cell>
          <cell r="B8027" t="str">
            <v>YZ-ZQ14976</v>
          </cell>
        </row>
        <row r="8028">
          <cell r="A8028" t="str">
            <v>YZ-ZQ14976-Y0-206X</v>
          </cell>
          <cell r="B8028" t="str">
            <v>YZ-ZQ14976</v>
          </cell>
        </row>
        <row r="8029">
          <cell r="A8029" t="str">
            <v>YZ-ZQ14976-Y0-207X</v>
          </cell>
          <cell r="B8029" t="str">
            <v>YZ-ZQ14976</v>
          </cell>
        </row>
        <row r="8030">
          <cell r="A8030" t="str">
            <v>YZ-ZQ14976-Y0-208X</v>
          </cell>
          <cell r="B8030" t="str">
            <v>YZ-ZQ14976</v>
          </cell>
        </row>
        <row r="8031">
          <cell r="A8031" t="str">
            <v>YZ-ZQ14976-Y0-209X</v>
          </cell>
          <cell r="B8031" t="str">
            <v>YZ-ZQ14976</v>
          </cell>
        </row>
        <row r="8032">
          <cell r="A8032" t="str">
            <v>YZ-ZQ14976-Y0-20X</v>
          </cell>
          <cell r="B8032" t="str">
            <v>YZ-ZQ14976</v>
          </cell>
        </row>
        <row r="8033">
          <cell r="A8033" t="str">
            <v>YZ-ZQ14976-Y0-210X</v>
          </cell>
          <cell r="B8033" t="str">
            <v>YZ-ZQ14976</v>
          </cell>
        </row>
        <row r="8034">
          <cell r="A8034" t="str">
            <v>YZ-ZQ14976-Y0-211X</v>
          </cell>
          <cell r="B8034" t="str">
            <v>YZ-ZQ14976</v>
          </cell>
        </row>
        <row r="8035">
          <cell r="A8035" t="str">
            <v>YZ-ZQ14976-Y0-212X</v>
          </cell>
          <cell r="B8035" t="str">
            <v>YZ-ZQ14976</v>
          </cell>
        </row>
        <row r="8036">
          <cell r="A8036" t="str">
            <v>YZ-ZQ14976-Y0-213X</v>
          </cell>
          <cell r="B8036" t="str">
            <v>YZ-ZQ14976</v>
          </cell>
        </row>
        <row r="8037">
          <cell r="A8037" t="str">
            <v>YZ-ZQ14976-Y0-214X</v>
          </cell>
          <cell r="B8037" t="str">
            <v>YZ-ZQ14976</v>
          </cell>
        </row>
        <row r="8038">
          <cell r="A8038" t="str">
            <v>YZ-ZQ14976-Y0-215X</v>
          </cell>
          <cell r="B8038" t="str">
            <v>YZ-ZQ14976</v>
          </cell>
        </row>
        <row r="8039">
          <cell r="A8039" t="str">
            <v>YZ-ZQ14976-Y0-216X</v>
          </cell>
          <cell r="B8039" t="str">
            <v>YZ-ZQ14976</v>
          </cell>
        </row>
        <row r="8040">
          <cell r="A8040" t="str">
            <v>YZ-ZQ14976-Y0-217X</v>
          </cell>
          <cell r="B8040" t="str">
            <v>YZ-ZQ14976</v>
          </cell>
        </row>
        <row r="8041">
          <cell r="A8041" t="str">
            <v>YZ-ZQ14976-Y0-218X</v>
          </cell>
          <cell r="B8041" t="str">
            <v>YZ-ZQ14976</v>
          </cell>
        </row>
        <row r="8042">
          <cell r="A8042" t="str">
            <v>YZ-ZQ14976-Y0-219X</v>
          </cell>
          <cell r="B8042" t="str">
            <v>YZ-ZQ14976</v>
          </cell>
        </row>
        <row r="8043">
          <cell r="A8043" t="str">
            <v>YZ-ZQ14976-Y0-21X</v>
          </cell>
          <cell r="B8043" t="str">
            <v>YZ-ZQ14976</v>
          </cell>
        </row>
        <row r="8044">
          <cell r="A8044" t="str">
            <v>YZ-ZQ14976-Y0-220X</v>
          </cell>
          <cell r="B8044" t="str">
            <v>YZ-ZQ14976</v>
          </cell>
        </row>
        <row r="8045">
          <cell r="A8045" t="str">
            <v>YZ-ZQ14976-Y0-221X</v>
          </cell>
          <cell r="B8045" t="str">
            <v>YZ-ZQ14976</v>
          </cell>
        </row>
        <row r="8046">
          <cell r="A8046" t="str">
            <v>YZ-ZQ14976-Y0-222X</v>
          </cell>
          <cell r="B8046" t="str">
            <v>YZ-ZQ14976</v>
          </cell>
        </row>
        <row r="8047">
          <cell r="A8047" t="str">
            <v>YZ-ZQ14976-Y0-223X</v>
          </cell>
          <cell r="B8047" t="str">
            <v>YZ-ZQ14976</v>
          </cell>
        </row>
        <row r="8048">
          <cell r="A8048" t="str">
            <v>YZ-ZQ14976-Y0-224X</v>
          </cell>
          <cell r="B8048" t="str">
            <v>YZ-ZQ14976</v>
          </cell>
        </row>
        <row r="8049">
          <cell r="A8049" t="str">
            <v>YZ-ZQ14976-Y0-225X</v>
          </cell>
          <cell r="B8049" t="str">
            <v>YZ-ZQ14976</v>
          </cell>
        </row>
        <row r="8050">
          <cell r="A8050" t="str">
            <v>YZ-ZQ14976-Y0-226X</v>
          </cell>
          <cell r="B8050" t="str">
            <v>YZ-ZQ14976</v>
          </cell>
        </row>
        <row r="8051">
          <cell r="A8051" t="str">
            <v>YZ-ZQ14976-Y0-227X</v>
          </cell>
          <cell r="B8051" t="str">
            <v>YZ-ZQ14976</v>
          </cell>
        </row>
        <row r="8052">
          <cell r="A8052" t="str">
            <v>YZ-ZQ14976-Y0-228X</v>
          </cell>
          <cell r="B8052" t="str">
            <v>YZ-ZQ14976</v>
          </cell>
        </row>
        <row r="8053">
          <cell r="A8053" t="str">
            <v>YZ-ZQ14976-Y0-229X</v>
          </cell>
          <cell r="B8053" t="str">
            <v>YZ-ZQ14976</v>
          </cell>
        </row>
        <row r="8054">
          <cell r="A8054" t="str">
            <v>YZ-ZQ14976-Y0-22X</v>
          </cell>
          <cell r="B8054" t="str">
            <v>YZ-ZQ14976</v>
          </cell>
        </row>
        <row r="8055">
          <cell r="A8055" t="str">
            <v>YZ-ZQ14976-Y0-230X</v>
          </cell>
          <cell r="B8055" t="str">
            <v>YZ-ZQ14976</v>
          </cell>
        </row>
        <row r="8056">
          <cell r="A8056" t="str">
            <v>YZ-ZQ14976-Y0-231X</v>
          </cell>
          <cell r="B8056" t="str">
            <v>YZ-ZQ14976</v>
          </cell>
        </row>
        <row r="8057">
          <cell r="A8057" t="str">
            <v>YZ-ZQ14976-Y0-232X</v>
          </cell>
          <cell r="B8057" t="str">
            <v>YZ-ZQ14976</v>
          </cell>
        </row>
        <row r="8058">
          <cell r="A8058" t="str">
            <v>YZ-ZQ14976-Y0-233X</v>
          </cell>
          <cell r="B8058" t="str">
            <v>YZ-ZQ14976</v>
          </cell>
        </row>
        <row r="8059">
          <cell r="A8059" t="str">
            <v>YZ-ZQ14976-Y0-234X</v>
          </cell>
          <cell r="B8059" t="str">
            <v>YZ-ZQ14976</v>
          </cell>
        </row>
        <row r="8060">
          <cell r="A8060" t="str">
            <v>YZ-ZQ14976-Y0-235X</v>
          </cell>
          <cell r="B8060" t="str">
            <v>YZ-ZQ14976</v>
          </cell>
        </row>
        <row r="8061">
          <cell r="A8061" t="str">
            <v>YZ-ZQ14976-Y0-236X</v>
          </cell>
          <cell r="B8061" t="str">
            <v>YZ-ZQ14976</v>
          </cell>
        </row>
        <row r="8062">
          <cell r="A8062" t="str">
            <v>YZ-ZQ14976-Y0-237X</v>
          </cell>
          <cell r="B8062" t="str">
            <v>YZ-ZQ14976</v>
          </cell>
        </row>
        <row r="8063">
          <cell r="A8063" t="str">
            <v>YZ-ZQ14976-Y0-238X</v>
          </cell>
          <cell r="B8063" t="str">
            <v>YZ-ZQ14976</v>
          </cell>
        </row>
        <row r="8064">
          <cell r="A8064" t="str">
            <v>YZ-ZQ14976-Y0-239X</v>
          </cell>
          <cell r="B8064" t="str">
            <v>YZ-ZQ14976</v>
          </cell>
        </row>
        <row r="8065">
          <cell r="A8065" t="str">
            <v>YZ-ZQ14976-Y0-23X</v>
          </cell>
          <cell r="B8065" t="str">
            <v>YZ-ZQ14976</v>
          </cell>
        </row>
        <row r="8066">
          <cell r="A8066" t="str">
            <v>YZ-ZQ14976-Y0-240X</v>
          </cell>
          <cell r="B8066" t="str">
            <v>YZ-ZQ14976</v>
          </cell>
        </row>
        <row r="8067">
          <cell r="A8067" t="str">
            <v>YZ-ZQ14976-Y0-241X</v>
          </cell>
          <cell r="B8067" t="str">
            <v>YZ-ZQ14976</v>
          </cell>
        </row>
        <row r="8068">
          <cell r="A8068" t="str">
            <v>YZ-ZQ14976-Y0-242X</v>
          </cell>
          <cell r="B8068" t="str">
            <v>YZ-ZQ14976</v>
          </cell>
        </row>
        <row r="8069">
          <cell r="A8069" t="str">
            <v>YZ-ZQ14976-Y0-243X</v>
          </cell>
          <cell r="B8069" t="str">
            <v>YZ-ZQ14976</v>
          </cell>
        </row>
        <row r="8070">
          <cell r="A8070" t="str">
            <v>YZ-ZQ14976-Y0-244X</v>
          </cell>
          <cell r="B8070" t="str">
            <v>YZ-ZQ14976</v>
          </cell>
        </row>
        <row r="8071">
          <cell r="A8071" t="str">
            <v>YZ-ZQ14976-Y0-245X</v>
          </cell>
          <cell r="B8071" t="str">
            <v>YZ-ZQ14976</v>
          </cell>
        </row>
        <row r="8072">
          <cell r="A8072" t="str">
            <v>YZ-ZQ14976-Y0-246X</v>
          </cell>
          <cell r="B8072" t="str">
            <v>YZ-ZQ14976</v>
          </cell>
        </row>
        <row r="8073">
          <cell r="A8073" t="str">
            <v>YZ-ZQ14976-Y0-247X</v>
          </cell>
          <cell r="B8073" t="str">
            <v>YZ-ZQ14976</v>
          </cell>
        </row>
        <row r="8074">
          <cell r="A8074" t="str">
            <v>YZ-ZQ14976-Y0-248X</v>
          </cell>
          <cell r="B8074" t="str">
            <v>YZ-ZQ14976</v>
          </cell>
        </row>
        <row r="8075">
          <cell r="A8075" t="str">
            <v>YZ-ZQ14976-Y0-249X</v>
          </cell>
          <cell r="B8075" t="str">
            <v>YZ-ZQ14976</v>
          </cell>
        </row>
        <row r="8076">
          <cell r="A8076" t="str">
            <v>YZ-ZQ14976-Y0-24X</v>
          </cell>
          <cell r="B8076" t="str">
            <v>YZ-ZQ14976</v>
          </cell>
        </row>
        <row r="8077">
          <cell r="A8077" t="str">
            <v>YZ-ZQ14976-Y0-250X</v>
          </cell>
          <cell r="B8077" t="str">
            <v>YZ-ZQ14976</v>
          </cell>
        </row>
        <row r="8078">
          <cell r="A8078" t="str">
            <v>YZ-ZQ14976-Y0-251X</v>
          </cell>
          <cell r="B8078" t="str">
            <v>YZ-ZQ14976</v>
          </cell>
        </row>
        <row r="8079">
          <cell r="A8079" t="str">
            <v>YZ-ZQ14976-Y0-252X</v>
          </cell>
          <cell r="B8079" t="str">
            <v>YZ-ZQ14976</v>
          </cell>
        </row>
        <row r="8080">
          <cell r="A8080" t="str">
            <v>YZ-ZQ14976-Y0-253X</v>
          </cell>
          <cell r="B8080" t="str">
            <v>YZ-ZQ14976</v>
          </cell>
        </row>
        <row r="8081">
          <cell r="A8081" t="str">
            <v>YZ-ZQ14976-Y0-254X</v>
          </cell>
          <cell r="B8081" t="str">
            <v>YZ-ZQ14976</v>
          </cell>
        </row>
        <row r="8082">
          <cell r="A8082" t="str">
            <v>YZ-ZQ14976-Y0-255X</v>
          </cell>
          <cell r="B8082" t="str">
            <v>YZ-ZQ14976</v>
          </cell>
        </row>
        <row r="8083">
          <cell r="A8083" t="str">
            <v>YZ-ZQ14976-Y0-256X</v>
          </cell>
          <cell r="B8083" t="str">
            <v>YZ-ZQ14976</v>
          </cell>
        </row>
        <row r="8084">
          <cell r="A8084" t="str">
            <v>YZ-ZQ14976-Y0-257X</v>
          </cell>
          <cell r="B8084" t="str">
            <v>YZ-ZQ14976</v>
          </cell>
        </row>
        <row r="8085">
          <cell r="A8085" t="str">
            <v>YZ-ZQ14976-Y0-258X</v>
          </cell>
          <cell r="B8085" t="str">
            <v>YZ-ZQ14976</v>
          </cell>
        </row>
        <row r="8086">
          <cell r="A8086" t="str">
            <v>YZ-ZQ14976-Y0-259X</v>
          </cell>
          <cell r="B8086" t="str">
            <v>YZ-ZQ14976</v>
          </cell>
        </row>
        <row r="8087">
          <cell r="A8087" t="str">
            <v>YZ-ZQ14976-Y0-25X</v>
          </cell>
          <cell r="B8087" t="str">
            <v>YZ-ZQ14976</v>
          </cell>
        </row>
        <row r="8088">
          <cell r="A8088" t="str">
            <v>YZ-ZQ14976-Y0-260X</v>
          </cell>
          <cell r="B8088" t="str">
            <v>YZ-ZQ14976</v>
          </cell>
        </row>
        <row r="8089">
          <cell r="A8089" t="str">
            <v>YZ-ZQ14976-Y0-261X</v>
          </cell>
          <cell r="B8089" t="str">
            <v>YZ-ZQ14976</v>
          </cell>
        </row>
        <row r="8090">
          <cell r="A8090" t="str">
            <v>YZ-ZQ14976-Y0-262X</v>
          </cell>
          <cell r="B8090" t="str">
            <v>YZ-ZQ14976</v>
          </cell>
        </row>
        <row r="8091">
          <cell r="A8091" t="str">
            <v>YZ-ZQ14976-Y0-263X</v>
          </cell>
          <cell r="B8091" t="str">
            <v>YZ-ZQ14976</v>
          </cell>
        </row>
        <row r="8092">
          <cell r="A8092" t="str">
            <v>YZ-ZQ14976-Y0-264X</v>
          </cell>
          <cell r="B8092" t="str">
            <v>YZ-ZQ14976</v>
          </cell>
        </row>
        <row r="8093">
          <cell r="A8093" t="str">
            <v>YZ-ZQ14976-Y0-265X</v>
          </cell>
          <cell r="B8093" t="str">
            <v>YZ-ZQ14976</v>
          </cell>
        </row>
        <row r="8094">
          <cell r="A8094" t="str">
            <v>YZ-ZQ14976-Y0-266X</v>
          </cell>
          <cell r="B8094" t="str">
            <v>YZ-ZQ14976</v>
          </cell>
        </row>
        <row r="8095">
          <cell r="A8095" t="str">
            <v>YZ-ZQ14976-Y0-267X</v>
          </cell>
          <cell r="B8095" t="str">
            <v>YZ-ZQ14976</v>
          </cell>
        </row>
        <row r="8096">
          <cell r="A8096" t="str">
            <v>YZ-ZQ14976-Y0-268X</v>
          </cell>
          <cell r="B8096" t="str">
            <v>YZ-ZQ14976</v>
          </cell>
        </row>
        <row r="8097">
          <cell r="A8097" t="str">
            <v>YZ-ZQ14976-Y0-269X</v>
          </cell>
          <cell r="B8097" t="str">
            <v>YZ-ZQ14976</v>
          </cell>
        </row>
        <row r="8098">
          <cell r="A8098" t="str">
            <v>YZ-ZQ14976-Y0-26X</v>
          </cell>
          <cell r="B8098" t="str">
            <v>YZ-ZQ14976</v>
          </cell>
        </row>
        <row r="8099">
          <cell r="A8099" t="str">
            <v>YZ-ZQ14976-Y0-270X</v>
          </cell>
          <cell r="B8099" t="str">
            <v>YZ-ZQ14976</v>
          </cell>
        </row>
        <row r="8100">
          <cell r="A8100" t="str">
            <v>YZ-ZQ14976-Y0-271X</v>
          </cell>
          <cell r="B8100" t="str">
            <v>YZ-ZQ14976</v>
          </cell>
        </row>
        <row r="8101">
          <cell r="A8101" t="str">
            <v>YZ-ZQ14976-Y0-272X</v>
          </cell>
          <cell r="B8101" t="str">
            <v>YZ-ZQ14976</v>
          </cell>
        </row>
        <row r="8102">
          <cell r="A8102" t="str">
            <v>YZ-ZQ14976-Y0-273X</v>
          </cell>
          <cell r="B8102" t="str">
            <v>YZ-ZQ14976</v>
          </cell>
        </row>
        <row r="8103">
          <cell r="A8103" t="str">
            <v>YZ-ZQ14976-Y0-274X</v>
          </cell>
          <cell r="B8103" t="str">
            <v>YZ-ZQ14976</v>
          </cell>
        </row>
        <row r="8104">
          <cell r="A8104" t="str">
            <v>YZ-ZQ14976-Y0-275X</v>
          </cell>
          <cell r="B8104" t="str">
            <v>YZ-ZQ14976</v>
          </cell>
        </row>
        <row r="8105">
          <cell r="A8105" t="str">
            <v>YZ-ZQ14976-Y0-276X</v>
          </cell>
          <cell r="B8105" t="str">
            <v>YZ-ZQ14976</v>
          </cell>
        </row>
        <row r="8106">
          <cell r="A8106" t="str">
            <v>YZ-ZQ14976-Y0-277X</v>
          </cell>
          <cell r="B8106" t="str">
            <v>YZ-ZQ14976</v>
          </cell>
        </row>
        <row r="8107">
          <cell r="A8107" t="str">
            <v>YZ-ZQ14976-Y0-278X</v>
          </cell>
          <cell r="B8107" t="str">
            <v>YZ-ZQ14976</v>
          </cell>
        </row>
        <row r="8108">
          <cell r="A8108" t="str">
            <v>YZ-ZQ14976-Y0-279X</v>
          </cell>
          <cell r="B8108" t="str">
            <v>YZ-ZQ14976</v>
          </cell>
        </row>
        <row r="8109">
          <cell r="A8109" t="str">
            <v>YZ-ZQ14976-Y0-27X</v>
          </cell>
          <cell r="B8109" t="str">
            <v>YZ-ZQ14976</v>
          </cell>
        </row>
        <row r="8110">
          <cell r="A8110" t="str">
            <v>YZ-ZQ14976-Y0-280X</v>
          </cell>
          <cell r="B8110" t="str">
            <v>YZ-ZQ14976</v>
          </cell>
        </row>
        <row r="8111">
          <cell r="A8111" t="str">
            <v>YZ-ZQ14976-Y0-281X</v>
          </cell>
          <cell r="B8111" t="str">
            <v>YZ-ZQ14976</v>
          </cell>
        </row>
        <row r="8112">
          <cell r="A8112" t="str">
            <v>YZ-ZQ14976-Y0-282X</v>
          </cell>
          <cell r="B8112" t="str">
            <v>YZ-ZQ14976</v>
          </cell>
        </row>
        <row r="8113">
          <cell r="A8113" t="str">
            <v>YZ-ZQ14976-Y0-283X</v>
          </cell>
          <cell r="B8113" t="str">
            <v>YZ-ZQ14976</v>
          </cell>
        </row>
        <row r="8114">
          <cell r="A8114" t="str">
            <v>YZ-ZQ14976-Y0-284X</v>
          </cell>
          <cell r="B8114" t="str">
            <v>YZ-ZQ14976</v>
          </cell>
        </row>
        <row r="8115">
          <cell r="A8115" t="str">
            <v>YZ-ZQ14976-Y0-285X</v>
          </cell>
          <cell r="B8115" t="str">
            <v>YZ-ZQ14976</v>
          </cell>
        </row>
        <row r="8116">
          <cell r="A8116" t="str">
            <v>YZ-ZQ14976-Y0-286X</v>
          </cell>
          <cell r="B8116" t="str">
            <v>YZ-ZQ14976</v>
          </cell>
        </row>
        <row r="8117">
          <cell r="A8117" t="str">
            <v>YZ-ZQ14976-Y0-287X</v>
          </cell>
          <cell r="B8117" t="str">
            <v>YZ-ZQ14976</v>
          </cell>
        </row>
        <row r="8118">
          <cell r="A8118" t="str">
            <v>YZ-ZQ14976-Y0-288X</v>
          </cell>
          <cell r="B8118" t="str">
            <v>YZ-ZQ14976</v>
          </cell>
        </row>
        <row r="8119">
          <cell r="A8119" t="str">
            <v>YZ-ZQ14976-Y0-289X</v>
          </cell>
          <cell r="B8119" t="str">
            <v>YZ-ZQ14976</v>
          </cell>
        </row>
        <row r="8120">
          <cell r="A8120" t="str">
            <v>YZ-ZQ14976-Y0-28X</v>
          </cell>
          <cell r="B8120" t="str">
            <v>YZ-ZQ14976</v>
          </cell>
        </row>
        <row r="8121">
          <cell r="A8121" t="str">
            <v>YZ-ZQ14976-Y0-290X</v>
          </cell>
          <cell r="B8121" t="str">
            <v>YZ-ZQ14976</v>
          </cell>
        </row>
        <row r="8122">
          <cell r="A8122" t="str">
            <v>YZ-ZQ14976-Y0-292X</v>
          </cell>
          <cell r="B8122" t="str">
            <v>YZ-ZQ14976</v>
          </cell>
        </row>
        <row r="8123">
          <cell r="A8123" t="str">
            <v>YZ-ZQ14976-Y0-293X</v>
          </cell>
          <cell r="B8123" t="str">
            <v>YZ-ZQ14976</v>
          </cell>
        </row>
        <row r="8124">
          <cell r="A8124" t="str">
            <v>YZ-ZQ14976-Y0-294X</v>
          </cell>
          <cell r="B8124" t="str">
            <v>YZ-ZQ14976</v>
          </cell>
        </row>
        <row r="8125">
          <cell r="A8125" t="str">
            <v>YZ-ZQ14976-Y0-295X</v>
          </cell>
          <cell r="B8125" t="str">
            <v>YZ-ZQ14976</v>
          </cell>
        </row>
        <row r="8126">
          <cell r="A8126" t="str">
            <v>YZ-ZQ14976-Y0-296X</v>
          </cell>
          <cell r="B8126" t="str">
            <v>YZ-ZQ14976</v>
          </cell>
        </row>
        <row r="8127">
          <cell r="A8127" t="str">
            <v>YZ-ZQ14976-Y0-297X</v>
          </cell>
          <cell r="B8127" t="str">
            <v>YZ-ZQ14976</v>
          </cell>
        </row>
        <row r="8128">
          <cell r="A8128" t="str">
            <v>YZ-ZQ14976-Y0-298X</v>
          </cell>
          <cell r="B8128" t="str">
            <v>YZ-ZQ14976</v>
          </cell>
        </row>
        <row r="8129">
          <cell r="A8129" t="str">
            <v>YZ-ZQ14976-Y0-299X</v>
          </cell>
          <cell r="B8129" t="str">
            <v>YZ-ZQ14976</v>
          </cell>
        </row>
        <row r="8130">
          <cell r="A8130" t="str">
            <v>YZ-ZQ14976-Y0-29X</v>
          </cell>
          <cell r="B8130" t="str">
            <v>YZ-ZQ14976</v>
          </cell>
        </row>
        <row r="8131">
          <cell r="A8131" t="str">
            <v>YZ-ZQ14976-Y0-2X</v>
          </cell>
          <cell r="B8131" t="str">
            <v>YZ-ZQ14976</v>
          </cell>
        </row>
        <row r="8132">
          <cell r="A8132" t="str">
            <v>YZ-ZQ14976-Y0-300X</v>
          </cell>
          <cell r="B8132" t="str">
            <v>YZ-ZQ14976</v>
          </cell>
        </row>
        <row r="8133">
          <cell r="A8133" t="str">
            <v>YZ-ZQ14976-Y0-301X</v>
          </cell>
          <cell r="B8133" t="str">
            <v>YZ-ZQ14976</v>
          </cell>
        </row>
        <row r="8134">
          <cell r="A8134" t="str">
            <v>YZ-ZQ14976-Y0-302X</v>
          </cell>
          <cell r="B8134" t="str">
            <v>YZ-ZQ14976</v>
          </cell>
        </row>
        <row r="8135">
          <cell r="A8135" t="str">
            <v>YZ-ZQ14976-Y0-303X</v>
          </cell>
          <cell r="B8135" t="str">
            <v>YZ-ZQ14976</v>
          </cell>
        </row>
        <row r="8136">
          <cell r="A8136" t="str">
            <v>YZ-ZQ14976-Y0-304X</v>
          </cell>
          <cell r="B8136" t="str">
            <v>YZ-ZQ14976</v>
          </cell>
        </row>
        <row r="8137">
          <cell r="A8137" t="str">
            <v>YZ-ZQ14976-Y0-305X</v>
          </cell>
          <cell r="B8137" t="str">
            <v>YZ-ZQ14976</v>
          </cell>
        </row>
        <row r="8138">
          <cell r="A8138" t="str">
            <v>YZ-ZQ14976-Y0-306X</v>
          </cell>
          <cell r="B8138" t="str">
            <v>YZ-ZQ14976</v>
          </cell>
        </row>
        <row r="8139">
          <cell r="A8139" t="str">
            <v>YZ-ZQ14976-Y0-307X</v>
          </cell>
          <cell r="B8139" t="str">
            <v>YZ-ZQ14976</v>
          </cell>
        </row>
        <row r="8140">
          <cell r="A8140" t="str">
            <v>YZ-ZQ14976-Y0-308X</v>
          </cell>
          <cell r="B8140" t="str">
            <v>YZ-ZQ14976</v>
          </cell>
        </row>
        <row r="8141">
          <cell r="A8141" t="str">
            <v>YZ-ZQ14976-Y0-309X</v>
          </cell>
          <cell r="B8141" t="str">
            <v>YZ-ZQ14976</v>
          </cell>
        </row>
        <row r="8142">
          <cell r="A8142" t="str">
            <v>YZ-ZQ14976-Y0-30X</v>
          </cell>
          <cell r="B8142" t="str">
            <v>YZ-ZQ14976</v>
          </cell>
        </row>
        <row r="8143">
          <cell r="A8143" t="str">
            <v>YZ-ZQ14976-Y0-310X</v>
          </cell>
          <cell r="B8143" t="str">
            <v>YZ-ZQ14976</v>
          </cell>
        </row>
        <row r="8144">
          <cell r="A8144" t="str">
            <v>YZ-ZQ14976-Y0-311X</v>
          </cell>
          <cell r="B8144" t="str">
            <v>YZ-ZQ14976</v>
          </cell>
        </row>
        <row r="8145">
          <cell r="A8145" t="str">
            <v>YZ-ZQ14976-Y0-312X</v>
          </cell>
          <cell r="B8145" t="str">
            <v>YZ-ZQ14976</v>
          </cell>
        </row>
        <row r="8146">
          <cell r="A8146" t="str">
            <v>YZ-ZQ14976-Y0-313X</v>
          </cell>
          <cell r="B8146" t="str">
            <v>YZ-ZQ14976</v>
          </cell>
        </row>
        <row r="8147">
          <cell r="A8147" t="str">
            <v>YZ-ZQ14976-Y0-314X</v>
          </cell>
          <cell r="B8147" t="str">
            <v>YZ-ZQ14976</v>
          </cell>
        </row>
        <row r="8148">
          <cell r="A8148" t="str">
            <v>YZ-ZQ14976-Y0-315X</v>
          </cell>
          <cell r="B8148" t="str">
            <v>YZ-ZQ14976</v>
          </cell>
        </row>
        <row r="8149">
          <cell r="A8149" t="str">
            <v>YZ-ZQ14976-Y0-316X</v>
          </cell>
          <cell r="B8149" t="str">
            <v>YZ-ZQ14976</v>
          </cell>
        </row>
        <row r="8150">
          <cell r="A8150" t="str">
            <v>YZ-ZQ14976-Y0-317X</v>
          </cell>
          <cell r="B8150" t="str">
            <v>YZ-ZQ14976</v>
          </cell>
        </row>
        <row r="8151">
          <cell r="A8151" t="str">
            <v>YZ-ZQ14976-Y0-318X</v>
          </cell>
          <cell r="B8151" t="str">
            <v>YZ-ZQ14976</v>
          </cell>
        </row>
        <row r="8152">
          <cell r="A8152" t="str">
            <v>YZ-ZQ14976-Y0-319X</v>
          </cell>
          <cell r="B8152" t="str">
            <v>YZ-ZQ14976</v>
          </cell>
        </row>
        <row r="8153">
          <cell r="A8153" t="str">
            <v>YZ-ZQ14976-Y0-31X</v>
          </cell>
          <cell r="B8153" t="str">
            <v>YZ-ZQ14976</v>
          </cell>
        </row>
        <row r="8154">
          <cell r="A8154" t="str">
            <v>YZ-ZQ14976-Y0-320X</v>
          </cell>
          <cell r="B8154" t="str">
            <v>YZ-ZQ14976</v>
          </cell>
        </row>
        <row r="8155">
          <cell r="A8155" t="str">
            <v>YZ-ZQ14976-Y0-321X</v>
          </cell>
          <cell r="B8155" t="str">
            <v>YZ-ZQ14976</v>
          </cell>
        </row>
        <row r="8156">
          <cell r="A8156" t="str">
            <v>YZ-ZQ14976-Y0-322X</v>
          </cell>
          <cell r="B8156" t="str">
            <v>YZ-ZQ14976</v>
          </cell>
        </row>
        <row r="8157">
          <cell r="A8157" t="str">
            <v>YZ-ZQ14976-Y0-323X</v>
          </cell>
          <cell r="B8157" t="str">
            <v>YZ-ZQ14976</v>
          </cell>
        </row>
        <row r="8158">
          <cell r="A8158" t="str">
            <v>YZ-ZQ14976-Y0-324X</v>
          </cell>
          <cell r="B8158" t="str">
            <v>YZ-ZQ14976</v>
          </cell>
        </row>
        <row r="8159">
          <cell r="A8159" t="str">
            <v>YZ-ZQ14976-Y0-325X</v>
          </cell>
          <cell r="B8159" t="str">
            <v>YZ-ZQ14976</v>
          </cell>
        </row>
        <row r="8160">
          <cell r="A8160" t="str">
            <v>YZ-ZQ14976-Y0-326X</v>
          </cell>
          <cell r="B8160" t="str">
            <v>YZ-ZQ14976</v>
          </cell>
        </row>
        <row r="8161">
          <cell r="A8161" t="str">
            <v>YZ-ZQ14976-Y0-327X</v>
          </cell>
          <cell r="B8161" t="str">
            <v>YZ-ZQ14976</v>
          </cell>
        </row>
        <row r="8162">
          <cell r="A8162" t="str">
            <v>YZ-ZQ14976-Y0-328X</v>
          </cell>
          <cell r="B8162" t="str">
            <v>YZ-ZQ14976</v>
          </cell>
        </row>
        <row r="8163">
          <cell r="A8163" t="str">
            <v>YZ-ZQ14976-Y0-329X</v>
          </cell>
          <cell r="B8163" t="str">
            <v>YZ-ZQ14976</v>
          </cell>
        </row>
        <row r="8164">
          <cell r="A8164" t="str">
            <v>YZ-ZQ14976-Y0-32X</v>
          </cell>
          <cell r="B8164" t="str">
            <v>YZ-ZQ14976</v>
          </cell>
        </row>
        <row r="8165">
          <cell r="A8165" t="str">
            <v>YZ-ZQ14976-Y0-330X</v>
          </cell>
          <cell r="B8165" t="str">
            <v>YZ-ZQ14976</v>
          </cell>
        </row>
        <row r="8166">
          <cell r="A8166" t="str">
            <v>YZ-ZQ14976-Y0-331X</v>
          </cell>
          <cell r="B8166" t="str">
            <v>YZ-ZQ14976</v>
          </cell>
        </row>
        <row r="8167">
          <cell r="A8167" t="str">
            <v>YZ-ZQ14976-Y0-332X</v>
          </cell>
          <cell r="B8167" t="str">
            <v>YZ-ZQ14976</v>
          </cell>
        </row>
        <row r="8168">
          <cell r="A8168" t="str">
            <v>YZ-ZQ14976-Y0-333X</v>
          </cell>
          <cell r="B8168" t="str">
            <v>YZ-ZQ14976</v>
          </cell>
        </row>
        <row r="8169">
          <cell r="A8169" t="str">
            <v>YZ-ZQ14976-Y0-334X</v>
          </cell>
          <cell r="B8169" t="str">
            <v>YZ-ZQ14976</v>
          </cell>
        </row>
        <row r="8170">
          <cell r="A8170" t="str">
            <v>YZ-ZQ14976-Y0-335X</v>
          </cell>
          <cell r="B8170" t="str">
            <v>YZ-ZQ14976</v>
          </cell>
        </row>
        <row r="8171">
          <cell r="A8171" t="str">
            <v>YZ-ZQ14976-Y0-336X</v>
          </cell>
          <cell r="B8171" t="str">
            <v>YZ-ZQ14976</v>
          </cell>
        </row>
        <row r="8172">
          <cell r="A8172" t="str">
            <v>YZ-ZQ14976-Y0-337X</v>
          </cell>
          <cell r="B8172" t="str">
            <v>YZ-ZQ14976</v>
          </cell>
        </row>
        <row r="8173">
          <cell r="A8173" t="str">
            <v>YZ-ZQ14976-Y0-338X</v>
          </cell>
          <cell r="B8173" t="str">
            <v>YZ-ZQ14976</v>
          </cell>
        </row>
        <row r="8174">
          <cell r="A8174" t="str">
            <v>YZ-ZQ14976-Y0-339X</v>
          </cell>
          <cell r="B8174" t="str">
            <v>YZ-ZQ14976</v>
          </cell>
        </row>
        <row r="8175">
          <cell r="A8175" t="str">
            <v>YZ-ZQ14976-Y0-33X</v>
          </cell>
          <cell r="B8175" t="str">
            <v>YZ-ZQ14976</v>
          </cell>
        </row>
        <row r="8176">
          <cell r="A8176" t="str">
            <v>YZ-ZQ14976-Y0-340X</v>
          </cell>
          <cell r="B8176" t="str">
            <v>YZ-ZQ14976</v>
          </cell>
        </row>
        <row r="8177">
          <cell r="A8177" t="str">
            <v>YZ-ZQ14976-Y0-341X</v>
          </cell>
          <cell r="B8177" t="str">
            <v>YZ-ZQ14976</v>
          </cell>
        </row>
        <row r="8178">
          <cell r="A8178" t="str">
            <v>YZ-ZQ14976-Y0-342X</v>
          </cell>
          <cell r="B8178" t="str">
            <v>YZ-ZQ14976</v>
          </cell>
        </row>
        <row r="8179">
          <cell r="A8179" t="str">
            <v>YZ-ZQ14976-Y0-343X</v>
          </cell>
          <cell r="B8179" t="str">
            <v>YZ-ZQ14976</v>
          </cell>
        </row>
        <row r="8180">
          <cell r="A8180" t="str">
            <v>YZ-ZQ14976-Y0-344X</v>
          </cell>
          <cell r="B8180" t="str">
            <v>YZ-ZQ14976</v>
          </cell>
        </row>
        <row r="8181">
          <cell r="A8181" t="str">
            <v>YZ-ZQ14976-Y0-345X</v>
          </cell>
          <cell r="B8181" t="str">
            <v>YZ-ZQ14976</v>
          </cell>
        </row>
        <row r="8182">
          <cell r="A8182" t="str">
            <v>YZ-ZQ14976-Y0-346X</v>
          </cell>
          <cell r="B8182" t="str">
            <v>YZ-ZQ14976</v>
          </cell>
        </row>
        <row r="8183">
          <cell r="A8183" t="str">
            <v>YZ-ZQ14976-Y0-347X</v>
          </cell>
          <cell r="B8183" t="str">
            <v>YZ-ZQ14976</v>
          </cell>
        </row>
        <row r="8184">
          <cell r="A8184" t="str">
            <v>YZ-ZQ14976-Y0-348X</v>
          </cell>
          <cell r="B8184" t="str">
            <v>YZ-ZQ14976</v>
          </cell>
        </row>
        <row r="8185">
          <cell r="A8185" t="str">
            <v>YZ-ZQ14976-Y0-349X</v>
          </cell>
          <cell r="B8185" t="str">
            <v>YZ-ZQ14976</v>
          </cell>
        </row>
        <row r="8186">
          <cell r="A8186" t="str">
            <v>YZ-ZQ14976-Y0-34X</v>
          </cell>
          <cell r="B8186" t="str">
            <v>YZ-ZQ14976</v>
          </cell>
        </row>
        <row r="8187">
          <cell r="A8187" t="str">
            <v>YZ-ZQ14976-Y0-350X</v>
          </cell>
          <cell r="B8187" t="str">
            <v>YZ-ZQ14976</v>
          </cell>
        </row>
        <row r="8188">
          <cell r="A8188" t="str">
            <v>YZ-ZQ14976-Y0-351X</v>
          </cell>
          <cell r="B8188" t="str">
            <v>YZ-ZQ14976</v>
          </cell>
        </row>
        <row r="8189">
          <cell r="A8189" t="str">
            <v>YZ-ZQ14976-Y0-352X</v>
          </cell>
          <cell r="B8189" t="str">
            <v>YZ-ZQ14976</v>
          </cell>
        </row>
        <row r="8190">
          <cell r="A8190" t="str">
            <v>YZ-ZQ14976-Y0-353X</v>
          </cell>
          <cell r="B8190" t="str">
            <v>YZ-ZQ14976</v>
          </cell>
        </row>
        <row r="8191">
          <cell r="A8191" t="str">
            <v>YZ-ZQ14976-Y0-354X</v>
          </cell>
          <cell r="B8191" t="str">
            <v>YZ-ZQ14976</v>
          </cell>
        </row>
        <row r="8192">
          <cell r="A8192" t="str">
            <v>YZ-ZQ14976-Y0-355X</v>
          </cell>
          <cell r="B8192" t="str">
            <v>YZ-ZQ14976</v>
          </cell>
        </row>
        <row r="8193">
          <cell r="A8193" t="str">
            <v>YZ-ZQ14976-Y0-356X</v>
          </cell>
          <cell r="B8193" t="str">
            <v>YZ-ZQ14976</v>
          </cell>
        </row>
        <row r="8194">
          <cell r="A8194" t="str">
            <v>YZ-ZQ14976-Y0-357X</v>
          </cell>
          <cell r="B8194" t="str">
            <v>YZ-ZQ14976</v>
          </cell>
        </row>
        <row r="8195">
          <cell r="A8195" t="str">
            <v>YZ-ZQ14976-Y0-358X</v>
          </cell>
          <cell r="B8195" t="str">
            <v>YZ-ZQ14976</v>
          </cell>
        </row>
        <row r="8196">
          <cell r="A8196" t="str">
            <v>YZ-ZQ14976-Y0-359X</v>
          </cell>
          <cell r="B8196" t="str">
            <v>YZ-ZQ14976</v>
          </cell>
        </row>
        <row r="8197">
          <cell r="A8197" t="str">
            <v>YZ-ZQ14976-Y0-35X</v>
          </cell>
          <cell r="B8197" t="str">
            <v>YZ-ZQ14976</v>
          </cell>
        </row>
        <row r="8198">
          <cell r="A8198" t="str">
            <v>YZ-ZQ14976-Y0-360X</v>
          </cell>
          <cell r="B8198" t="str">
            <v>YZ-ZQ14976</v>
          </cell>
        </row>
        <row r="8199">
          <cell r="A8199" t="str">
            <v>YZ-ZQ14976-Y0-361X</v>
          </cell>
          <cell r="B8199" t="str">
            <v>YZ-ZQ14976</v>
          </cell>
        </row>
        <row r="8200">
          <cell r="A8200" t="str">
            <v>YZ-ZQ14976-Y0-362X</v>
          </cell>
          <cell r="B8200" t="str">
            <v>YZ-ZQ14976</v>
          </cell>
        </row>
        <row r="8201">
          <cell r="A8201" t="str">
            <v>YZ-ZQ14976-Y0-363X</v>
          </cell>
          <cell r="B8201" t="str">
            <v>YZ-ZQ14976</v>
          </cell>
        </row>
        <row r="8202">
          <cell r="A8202" t="str">
            <v>YZ-ZQ14976-Y0-364X</v>
          </cell>
          <cell r="B8202" t="str">
            <v>YZ-ZQ14976</v>
          </cell>
        </row>
        <row r="8203">
          <cell r="A8203" t="str">
            <v>YZ-ZQ14976-Y0-365X</v>
          </cell>
          <cell r="B8203" t="str">
            <v>YZ-ZQ14976</v>
          </cell>
        </row>
        <row r="8204">
          <cell r="A8204" t="str">
            <v>YZ-ZQ14976-Y0-366X</v>
          </cell>
          <cell r="B8204" t="str">
            <v>YZ-ZQ14976</v>
          </cell>
        </row>
        <row r="8205">
          <cell r="A8205" t="str">
            <v>YZ-ZQ14976-Y0-367X</v>
          </cell>
          <cell r="B8205" t="str">
            <v>YZ-ZQ14976</v>
          </cell>
        </row>
        <row r="8206">
          <cell r="A8206" t="str">
            <v>YZ-ZQ14976-Y0-368X</v>
          </cell>
          <cell r="B8206" t="str">
            <v>YZ-ZQ14976</v>
          </cell>
        </row>
        <row r="8207">
          <cell r="A8207" t="str">
            <v>YZ-ZQ14976-Y0-369X</v>
          </cell>
          <cell r="B8207" t="str">
            <v>YZ-ZQ14976</v>
          </cell>
        </row>
        <row r="8208">
          <cell r="A8208" t="str">
            <v>YZ-ZQ14976-Y0-36X</v>
          </cell>
          <cell r="B8208" t="str">
            <v>YZ-ZQ14976</v>
          </cell>
        </row>
        <row r="8209">
          <cell r="A8209" t="str">
            <v>YZ-ZQ14976-Y0-370X</v>
          </cell>
          <cell r="B8209" t="str">
            <v>YZ-ZQ14976</v>
          </cell>
        </row>
        <row r="8210">
          <cell r="A8210" t="str">
            <v>YZ-ZQ14976-Y0-371X</v>
          </cell>
          <cell r="B8210" t="str">
            <v>YZ-ZQ14976</v>
          </cell>
        </row>
        <row r="8211">
          <cell r="A8211" t="str">
            <v>YZ-ZQ14976-Y0-372X</v>
          </cell>
          <cell r="B8211" t="str">
            <v>YZ-ZQ14976</v>
          </cell>
        </row>
        <row r="8212">
          <cell r="A8212" t="str">
            <v>YZ-ZQ14976-Y0-373X</v>
          </cell>
          <cell r="B8212" t="str">
            <v>YZ-ZQ14976</v>
          </cell>
        </row>
        <row r="8213">
          <cell r="A8213" t="str">
            <v>YZ-ZQ14976-Y0-374X</v>
          </cell>
          <cell r="B8213" t="str">
            <v>YZ-ZQ14976</v>
          </cell>
        </row>
        <row r="8214">
          <cell r="A8214" t="str">
            <v>YZ-ZQ14976-Y0-375X</v>
          </cell>
          <cell r="B8214" t="str">
            <v>YZ-ZQ14976</v>
          </cell>
        </row>
        <row r="8215">
          <cell r="A8215" t="str">
            <v>YZ-ZQ14976-Y0-376X</v>
          </cell>
          <cell r="B8215" t="str">
            <v>YZ-ZQ14976</v>
          </cell>
        </row>
        <row r="8216">
          <cell r="A8216" t="str">
            <v>YZ-ZQ14976-Y0-377X</v>
          </cell>
          <cell r="B8216" t="str">
            <v>YZ-ZQ14976</v>
          </cell>
        </row>
        <row r="8217">
          <cell r="A8217" t="str">
            <v>YZ-ZQ14976-Y0-378X</v>
          </cell>
          <cell r="B8217" t="str">
            <v>YZ-ZQ14976</v>
          </cell>
        </row>
        <row r="8218">
          <cell r="A8218" t="str">
            <v>YZ-ZQ14976-Y0-379X</v>
          </cell>
          <cell r="B8218" t="str">
            <v>YZ-ZQ14976</v>
          </cell>
        </row>
        <row r="8219">
          <cell r="A8219" t="str">
            <v>YZ-ZQ14976-Y0-37X</v>
          </cell>
          <cell r="B8219" t="str">
            <v>YZ-ZQ14976</v>
          </cell>
        </row>
        <row r="8220">
          <cell r="A8220" t="str">
            <v>YZ-ZQ14976-Y0-380X</v>
          </cell>
          <cell r="B8220" t="str">
            <v>YZ-ZQ14976</v>
          </cell>
        </row>
        <row r="8221">
          <cell r="A8221" t="str">
            <v>YZ-ZQ14976-Y0-381X</v>
          </cell>
          <cell r="B8221" t="str">
            <v>YZ-ZQ14976</v>
          </cell>
        </row>
        <row r="8222">
          <cell r="A8222" t="str">
            <v>YZ-ZQ14976-Y0-382X</v>
          </cell>
          <cell r="B8222" t="str">
            <v>YZ-ZQ14976</v>
          </cell>
        </row>
        <row r="8223">
          <cell r="A8223" t="str">
            <v>YZ-ZQ14976-Y0-383X</v>
          </cell>
          <cell r="B8223" t="str">
            <v>YZ-ZQ14976</v>
          </cell>
        </row>
        <row r="8224">
          <cell r="A8224" t="str">
            <v>YZ-ZQ14976-Y0-384X</v>
          </cell>
          <cell r="B8224" t="str">
            <v>YZ-ZQ14976</v>
          </cell>
        </row>
        <row r="8225">
          <cell r="A8225" t="str">
            <v>YZ-ZQ14976-Y0-385X</v>
          </cell>
          <cell r="B8225" t="str">
            <v>YZ-ZQ14976</v>
          </cell>
        </row>
        <row r="8226">
          <cell r="A8226" t="str">
            <v>YZ-ZQ14976-Y0-386X</v>
          </cell>
          <cell r="B8226" t="str">
            <v>YZ-ZQ14976</v>
          </cell>
        </row>
        <row r="8227">
          <cell r="A8227" t="str">
            <v>YZ-ZQ14976-Y0-387X</v>
          </cell>
          <cell r="B8227" t="str">
            <v>YZ-ZQ14976</v>
          </cell>
        </row>
        <row r="8228">
          <cell r="A8228" t="str">
            <v>YZ-ZQ14976-Y0-388X</v>
          </cell>
          <cell r="B8228" t="str">
            <v>YZ-ZQ14976</v>
          </cell>
        </row>
        <row r="8229">
          <cell r="A8229" t="str">
            <v>YZ-ZQ14976-Y0-389X</v>
          </cell>
          <cell r="B8229" t="str">
            <v>YZ-ZQ14976</v>
          </cell>
        </row>
        <row r="8230">
          <cell r="A8230" t="str">
            <v>YZ-ZQ14976-Y0-38X</v>
          </cell>
          <cell r="B8230" t="str">
            <v>YZ-ZQ14976</v>
          </cell>
        </row>
        <row r="8231">
          <cell r="A8231" t="str">
            <v>YZ-ZQ14976-Y0-390X</v>
          </cell>
          <cell r="B8231" t="str">
            <v>YZ-ZQ14976</v>
          </cell>
        </row>
        <row r="8232">
          <cell r="A8232" t="str">
            <v>YZ-ZQ14976-Y0-391X</v>
          </cell>
          <cell r="B8232" t="str">
            <v>YZ-ZQ14976</v>
          </cell>
        </row>
        <row r="8233">
          <cell r="A8233" t="str">
            <v>YZ-ZQ14976-Y0-392X</v>
          </cell>
          <cell r="B8233" t="str">
            <v>YZ-ZQ14976</v>
          </cell>
        </row>
        <row r="8234">
          <cell r="A8234" t="str">
            <v>YZ-ZQ14976-Y0-393X</v>
          </cell>
          <cell r="B8234" t="str">
            <v>YZ-ZQ14976</v>
          </cell>
        </row>
        <row r="8235">
          <cell r="A8235" t="str">
            <v>YZ-ZQ14976-Y0-394X</v>
          </cell>
          <cell r="B8235" t="str">
            <v>YZ-ZQ14976</v>
          </cell>
        </row>
        <row r="8236">
          <cell r="A8236" t="str">
            <v>YZ-ZQ14976-Y0-395X</v>
          </cell>
          <cell r="B8236" t="str">
            <v>YZ-ZQ14976</v>
          </cell>
        </row>
        <row r="8237">
          <cell r="A8237" t="str">
            <v>YZ-ZQ14976-Y0-396X</v>
          </cell>
          <cell r="B8237" t="str">
            <v>YZ-ZQ14976</v>
          </cell>
        </row>
        <row r="8238">
          <cell r="A8238" t="str">
            <v>YZ-ZQ14976-Y0-397X</v>
          </cell>
          <cell r="B8238" t="str">
            <v>YZ-ZQ14976</v>
          </cell>
        </row>
        <row r="8239">
          <cell r="A8239" t="str">
            <v>YZ-ZQ14976-Y0-398X</v>
          </cell>
          <cell r="B8239" t="str">
            <v>YZ-ZQ14976</v>
          </cell>
        </row>
        <row r="8240">
          <cell r="A8240" t="str">
            <v>YZ-ZQ14976-Y0-399X</v>
          </cell>
          <cell r="B8240" t="str">
            <v>YZ-ZQ14976</v>
          </cell>
        </row>
        <row r="8241">
          <cell r="A8241" t="str">
            <v>YZ-ZQ14976-Y0-39X</v>
          </cell>
          <cell r="B8241" t="str">
            <v>YZ-ZQ14976</v>
          </cell>
        </row>
        <row r="8242">
          <cell r="A8242" t="str">
            <v>YZ-ZQ14976-Y0-3X</v>
          </cell>
          <cell r="B8242" t="str">
            <v>YZ-ZQ14976</v>
          </cell>
        </row>
        <row r="8243">
          <cell r="A8243" t="str">
            <v>YZ-ZQ14976-Y0-400X</v>
          </cell>
          <cell r="B8243" t="str">
            <v>YZ-ZQ14976</v>
          </cell>
        </row>
        <row r="8244">
          <cell r="A8244" t="str">
            <v>YZ-ZQ14976-Y0-401X</v>
          </cell>
          <cell r="B8244" t="str">
            <v>YZ-ZQ14976</v>
          </cell>
        </row>
        <row r="8245">
          <cell r="A8245" t="str">
            <v>YZ-ZQ14976-Y0-402X</v>
          </cell>
          <cell r="B8245" t="str">
            <v>YZ-ZQ14976</v>
          </cell>
        </row>
        <row r="8246">
          <cell r="A8246" t="str">
            <v>YZ-ZQ14976-Y0-403X</v>
          </cell>
          <cell r="B8246" t="str">
            <v>YZ-ZQ14976</v>
          </cell>
        </row>
        <row r="8247">
          <cell r="A8247" t="str">
            <v>YZ-ZQ14976-Y0-404X</v>
          </cell>
          <cell r="B8247" t="str">
            <v>YZ-ZQ14976</v>
          </cell>
        </row>
        <row r="8248">
          <cell r="A8248" t="str">
            <v>YZ-ZQ14976-Y0-405X</v>
          </cell>
          <cell r="B8248" t="str">
            <v>YZ-ZQ14976</v>
          </cell>
        </row>
        <row r="8249">
          <cell r="A8249" t="str">
            <v>YZ-ZQ14976-Y0-406X</v>
          </cell>
          <cell r="B8249" t="str">
            <v>YZ-ZQ14976</v>
          </cell>
        </row>
        <row r="8250">
          <cell r="A8250" t="str">
            <v>YZ-ZQ14976-Y0-407X</v>
          </cell>
          <cell r="B8250" t="str">
            <v>YZ-ZQ14976</v>
          </cell>
        </row>
        <row r="8251">
          <cell r="A8251" t="str">
            <v>YZ-ZQ14976-Y0-408X</v>
          </cell>
          <cell r="B8251" t="str">
            <v>YZ-ZQ14976</v>
          </cell>
        </row>
        <row r="8252">
          <cell r="A8252" t="str">
            <v>YZ-ZQ14976-Y0-409X</v>
          </cell>
          <cell r="B8252" t="str">
            <v>YZ-ZQ14976</v>
          </cell>
        </row>
        <row r="8253">
          <cell r="A8253" t="str">
            <v>YZ-ZQ14976-Y0-40X</v>
          </cell>
          <cell r="B8253" t="str">
            <v>YZ-ZQ14976</v>
          </cell>
        </row>
        <row r="8254">
          <cell r="A8254" t="str">
            <v>YZ-ZQ14976-Y0-410X</v>
          </cell>
          <cell r="B8254" t="str">
            <v>YZ-ZQ14976</v>
          </cell>
        </row>
        <row r="8255">
          <cell r="A8255" t="str">
            <v>YZ-ZQ14976-Y0-411X</v>
          </cell>
          <cell r="B8255" t="str">
            <v>YZ-ZQ14976</v>
          </cell>
        </row>
        <row r="8256">
          <cell r="A8256" t="str">
            <v>YZ-ZQ14976-Y0-412X</v>
          </cell>
          <cell r="B8256" t="str">
            <v>YZ-ZQ14976</v>
          </cell>
        </row>
        <row r="8257">
          <cell r="A8257" t="str">
            <v>YZ-ZQ14976-Y0-413X</v>
          </cell>
          <cell r="B8257" t="str">
            <v>YZ-ZQ14976</v>
          </cell>
        </row>
        <row r="8258">
          <cell r="A8258" t="str">
            <v>YZ-ZQ14976-Y0-414X</v>
          </cell>
          <cell r="B8258" t="str">
            <v>YZ-ZQ14976</v>
          </cell>
        </row>
        <row r="8259">
          <cell r="A8259" t="str">
            <v>YZ-ZQ14976-Y0-415X</v>
          </cell>
          <cell r="B8259" t="str">
            <v>YZ-ZQ14976</v>
          </cell>
        </row>
        <row r="8260">
          <cell r="A8260" t="str">
            <v>YZ-ZQ14976-Y0-416X</v>
          </cell>
          <cell r="B8260" t="str">
            <v>YZ-ZQ14976</v>
          </cell>
        </row>
        <row r="8261">
          <cell r="A8261" t="str">
            <v>YZ-ZQ14976-Y0-417X</v>
          </cell>
          <cell r="B8261" t="str">
            <v>YZ-ZQ14976</v>
          </cell>
        </row>
        <row r="8262">
          <cell r="A8262" t="str">
            <v>YZ-ZQ14976-Y0-418X</v>
          </cell>
          <cell r="B8262" t="str">
            <v>YZ-ZQ14976</v>
          </cell>
        </row>
        <row r="8263">
          <cell r="A8263" t="str">
            <v>YZ-ZQ14976-Y0-419X</v>
          </cell>
          <cell r="B8263" t="str">
            <v>YZ-ZQ14976</v>
          </cell>
        </row>
        <row r="8264">
          <cell r="A8264" t="str">
            <v>YZ-ZQ14976-Y0-41X</v>
          </cell>
          <cell r="B8264" t="str">
            <v>YZ-ZQ14976</v>
          </cell>
        </row>
        <row r="8265">
          <cell r="A8265" t="str">
            <v>YZ-ZQ14976-Y0-420X</v>
          </cell>
          <cell r="B8265" t="str">
            <v>YZ-ZQ14976</v>
          </cell>
        </row>
        <row r="8266">
          <cell r="A8266" t="str">
            <v>YZ-ZQ14976-Y0-421X</v>
          </cell>
          <cell r="B8266" t="str">
            <v>YZ-ZQ14976</v>
          </cell>
        </row>
        <row r="8267">
          <cell r="A8267" t="str">
            <v>YZ-ZQ14976-Y0-422X</v>
          </cell>
          <cell r="B8267" t="str">
            <v>YZ-ZQ14976</v>
          </cell>
        </row>
        <row r="8268">
          <cell r="A8268" t="str">
            <v>YZ-ZQ14976-Y0-423X</v>
          </cell>
          <cell r="B8268" t="str">
            <v>YZ-ZQ14976</v>
          </cell>
        </row>
        <row r="8269">
          <cell r="A8269" t="str">
            <v>YZ-ZQ14976-Y0-424X</v>
          </cell>
          <cell r="B8269" t="str">
            <v>YZ-ZQ14976</v>
          </cell>
        </row>
        <row r="8270">
          <cell r="A8270" t="str">
            <v>YZ-ZQ14976-Y0-425X</v>
          </cell>
          <cell r="B8270" t="str">
            <v>YZ-ZQ14976</v>
          </cell>
        </row>
        <row r="8271">
          <cell r="A8271" t="str">
            <v>YZ-ZQ14976-Y0-426X</v>
          </cell>
          <cell r="B8271" t="str">
            <v>YZ-ZQ14976</v>
          </cell>
        </row>
        <row r="8272">
          <cell r="A8272" t="str">
            <v>YZ-ZQ14976-Y0-427X</v>
          </cell>
          <cell r="B8272" t="str">
            <v>YZ-ZQ14976</v>
          </cell>
        </row>
        <row r="8273">
          <cell r="A8273" t="str">
            <v>YZ-ZQ14976-Y0-428X</v>
          </cell>
          <cell r="B8273" t="str">
            <v>YZ-ZQ14976</v>
          </cell>
        </row>
        <row r="8274">
          <cell r="A8274" t="str">
            <v>YZ-ZQ14976-Y0-429X</v>
          </cell>
          <cell r="B8274" t="str">
            <v>YZ-ZQ14976</v>
          </cell>
        </row>
        <row r="8275">
          <cell r="A8275" t="str">
            <v>YZ-ZQ14976-Y0-42X</v>
          </cell>
          <cell r="B8275" t="str">
            <v>YZ-ZQ14976</v>
          </cell>
        </row>
        <row r="8276">
          <cell r="A8276" t="str">
            <v>YZ-ZQ14976-Y0-430X</v>
          </cell>
          <cell r="B8276" t="str">
            <v>YZ-ZQ14976</v>
          </cell>
        </row>
        <row r="8277">
          <cell r="A8277" t="str">
            <v>YZ-ZQ14976-Y0-431X</v>
          </cell>
          <cell r="B8277" t="str">
            <v>YZ-ZQ14976</v>
          </cell>
        </row>
        <row r="8278">
          <cell r="A8278" t="str">
            <v>YZ-ZQ14976-Y0-432X</v>
          </cell>
          <cell r="B8278" t="str">
            <v>YZ-ZQ14976</v>
          </cell>
        </row>
        <row r="8279">
          <cell r="A8279" t="str">
            <v>YZ-ZQ14976-Y0-433X</v>
          </cell>
          <cell r="B8279" t="str">
            <v>YZ-ZQ14976</v>
          </cell>
        </row>
        <row r="8280">
          <cell r="A8280" t="str">
            <v>YZ-ZQ14976-Y0-434X</v>
          </cell>
          <cell r="B8280" t="str">
            <v>YZ-ZQ14976</v>
          </cell>
        </row>
        <row r="8281">
          <cell r="A8281" t="str">
            <v>YZ-ZQ14976-Y0-435X</v>
          </cell>
          <cell r="B8281" t="str">
            <v>YZ-ZQ14976</v>
          </cell>
        </row>
        <row r="8282">
          <cell r="A8282" t="str">
            <v>YZ-ZQ14976-Y0-436X</v>
          </cell>
          <cell r="B8282" t="str">
            <v>YZ-ZQ14976</v>
          </cell>
        </row>
        <row r="8283">
          <cell r="A8283" t="str">
            <v>YZ-ZQ14976-Y0-437X</v>
          </cell>
          <cell r="B8283" t="str">
            <v>YZ-ZQ14976</v>
          </cell>
        </row>
        <row r="8284">
          <cell r="A8284" t="str">
            <v>YZ-ZQ14976-Y0-438X</v>
          </cell>
          <cell r="B8284" t="str">
            <v>YZ-ZQ14976</v>
          </cell>
        </row>
        <row r="8285">
          <cell r="A8285" t="str">
            <v>YZ-ZQ14976-Y0-439X</v>
          </cell>
          <cell r="B8285" t="str">
            <v>YZ-ZQ14976</v>
          </cell>
        </row>
        <row r="8286">
          <cell r="A8286" t="str">
            <v>YZ-ZQ14976-Y0-43X</v>
          </cell>
          <cell r="B8286" t="str">
            <v>YZ-ZQ14976</v>
          </cell>
        </row>
        <row r="8287">
          <cell r="A8287" t="str">
            <v>YZ-ZQ14976-Y0-440X</v>
          </cell>
          <cell r="B8287" t="str">
            <v>YZ-ZQ14976</v>
          </cell>
        </row>
        <row r="8288">
          <cell r="A8288" t="str">
            <v>YZ-ZQ14976-Y0-441X</v>
          </cell>
          <cell r="B8288" t="str">
            <v>YZ-ZQ14976</v>
          </cell>
        </row>
        <row r="8289">
          <cell r="A8289" t="str">
            <v>YZ-ZQ14976-Y0-442X</v>
          </cell>
          <cell r="B8289" t="str">
            <v>YZ-ZQ14976</v>
          </cell>
        </row>
        <row r="8290">
          <cell r="A8290" t="str">
            <v>YZ-ZQ14976-Y0-443X</v>
          </cell>
          <cell r="B8290" t="str">
            <v>YZ-ZQ14976</v>
          </cell>
        </row>
        <row r="8291">
          <cell r="A8291" t="str">
            <v>YZ-ZQ14976-Y0-444X</v>
          </cell>
          <cell r="B8291" t="str">
            <v>YZ-ZQ14976</v>
          </cell>
        </row>
        <row r="8292">
          <cell r="A8292" t="str">
            <v>YZ-ZQ14976-Y0-445X</v>
          </cell>
          <cell r="B8292" t="str">
            <v>YZ-ZQ14976</v>
          </cell>
        </row>
        <row r="8293">
          <cell r="A8293" t="str">
            <v>YZ-ZQ14976-Y0-446X</v>
          </cell>
          <cell r="B8293" t="str">
            <v>YZ-ZQ14976</v>
          </cell>
        </row>
        <row r="8294">
          <cell r="A8294" t="str">
            <v>YZ-ZQ14976-Y0-447X</v>
          </cell>
          <cell r="B8294" t="str">
            <v>YZ-ZQ14976</v>
          </cell>
        </row>
        <row r="8295">
          <cell r="A8295" t="str">
            <v>YZ-ZQ14976-Y0-448X</v>
          </cell>
          <cell r="B8295" t="str">
            <v>YZ-ZQ14976</v>
          </cell>
        </row>
        <row r="8296">
          <cell r="A8296" t="str">
            <v>YZ-ZQ14976-Y0-449X</v>
          </cell>
          <cell r="B8296" t="str">
            <v>YZ-ZQ14976</v>
          </cell>
        </row>
        <row r="8297">
          <cell r="A8297" t="str">
            <v>YZ-ZQ14976-Y0-44X</v>
          </cell>
          <cell r="B8297" t="str">
            <v>YZ-ZQ14976</v>
          </cell>
        </row>
        <row r="8298">
          <cell r="A8298" t="str">
            <v>YZ-ZQ14976-Y0-450X</v>
          </cell>
          <cell r="B8298" t="str">
            <v>YZ-ZQ14976</v>
          </cell>
        </row>
        <row r="8299">
          <cell r="A8299" t="str">
            <v>YZ-ZQ14976-Y0-451X</v>
          </cell>
          <cell r="B8299" t="str">
            <v>YZ-ZQ14976</v>
          </cell>
        </row>
        <row r="8300">
          <cell r="A8300" t="str">
            <v>YZ-ZQ14976-Y0-452X</v>
          </cell>
          <cell r="B8300" t="str">
            <v>YZ-ZQ14976</v>
          </cell>
        </row>
        <row r="8301">
          <cell r="A8301" t="str">
            <v>YZ-ZQ14976-Y0-453X</v>
          </cell>
          <cell r="B8301" t="str">
            <v>YZ-ZQ14976</v>
          </cell>
        </row>
        <row r="8302">
          <cell r="A8302" t="str">
            <v>YZ-ZQ14976-Y0-454X</v>
          </cell>
          <cell r="B8302" t="str">
            <v>YZ-ZQ14976</v>
          </cell>
        </row>
        <row r="8303">
          <cell r="A8303" t="str">
            <v>YZ-ZQ14976-Y0-455X</v>
          </cell>
          <cell r="B8303" t="str">
            <v>YZ-ZQ14976</v>
          </cell>
        </row>
        <row r="8304">
          <cell r="A8304" t="str">
            <v>YZ-ZQ14976-Y0-457X</v>
          </cell>
          <cell r="B8304" t="str">
            <v>YZ-ZQ14976</v>
          </cell>
        </row>
        <row r="8305">
          <cell r="A8305" t="str">
            <v>YZ-ZQ14976-Y0-458X</v>
          </cell>
          <cell r="B8305" t="str">
            <v>YZ-ZQ14976</v>
          </cell>
        </row>
        <row r="8306">
          <cell r="A8306" t="str">
            <v>YZ-ZQ14976-Y0-459X</v>
          </cell>
          <cell r="B8306" t="str">
            <v>YZ-ZQ14976</v>
          </cell>
        </row>
        <row r="8307">
          <cell r="A8307" t="str">
            <v>YZ-ZQ14976-Y0-45X</v>
          </cell>
          <cell r="B8307" t="str">
            <v>YZ-ZQ14976</v>
          </cell>
        </row>
        <row r="8308">
          <cell r="A8308" t="str">
            <v>YZ-ZQ14976-Y0-460X</v>
          </cell>
          <cell r="B8308" t="str">
            <v>YZ-ZQ14976</v>
          </cell>
        </row>
        <row r="8309">
          <cell r="A8309" t="str">
            <v>YZ-ZQ14976-Y0-461X</v>
          </cell>
          <cell r="B8309" t="str">
            <v>YZ-ZQ14976</v>
          </cell>
        </row>
        <row r="8310">
          <cell r="A8310" t="str">
            <v>YZ-ZQ14976-Y0-462X</v>
          </cell>
          <cell r="B8310" t="str">
            <v>YZ-ZQ14976</v>
          </cell>
        </row>
        <row r="8311">
          <cell r="A8311" t="str">
            <v>YZ-ZQ14976-Y0-463X</v>
          </cell>
          <cell r="B8311" t="str">
            <v>YZ-ZQ14976</v>
          </cell>
        </row>
        <row r="8312">
          <cell r="A8312" t="str">
            <v>YZ-ZQ14976-Y0-464X</v>
          </cell>
          <cell r="B8312" t="str">
            <v>YZ-ZQ14976</v>
          </cell>
        </row>
        <row r="8313">
          <cell r="A8313" t="str">
            <v>YZ-ZQ14976-Y0-465X</v>
          </cell>
          <cell r="B8313" t="str">
            <v>YZ-ZQ14976</v>
          </cell>
        </row>
        <row r="8314">
          <cell r="A8314" t="str">
            <v>YZ-ZQ14976-Y0-466X</v>
          </cell>
          <cell r="B8314" t="str">
            <v>YZ-ZQ14976</v>
          </cell>
        </row>
        <row r="8315">
          <cell r="A8315" t="str">
            <v>YZ-ZQ14976-Y0-467X</v>
          </cell>
          <cell r="B8315" t="str">
            <v>YZ-ZQ14976</v>
          </cell>
        </row>
        <row r="8316">
          <cell r="A8316" t="str">
            <v>YZ-ZQ14976-Y0-468X</v>
          </cell>
          <cell r="B8316" t="str">
            <v>YZ-ZQ14976</v>
          </cell>
        </row>
        <row r="8317">
          <cell r="A8317" t="str">
            <v>YZ-ZQ14976-Y0-469X</v>
          </cell>
          <cell r="B8317" t="str">
            <v>YZ-ZQ14976</v>
          </cell>
        </row>
        <row r="8318">
          <cell r="A8318" t="str">
            <v>YZ-ZQ14976-Y0-46X</v>
          </cell>
          <cell r="B8318" t="str">
            <v>YZ-ZQ14976</v>
          </cell>
        </row>
        <row r="8319">
          <cell r="A8319" t="str">
            <v>YZ-ZQ14976-Y0-470X</v>
          </cell>
          <cell r="B8319" t="str">
            <v>YZ-ZQ14976</v>
          </cell>
        </row>
        <row r="8320">
          <cell r="A8320" t="str">
            <v>YZ-ZQ14976-Y0-471X</v>
          </cell>
          <cell r="B8320" t="str">
            <v>YZ-ZQ14976</v>
          </cell>
        </row>
        <row r="8321">
          <cell r="A8321" t="str">
            <v>YZ-ZQ14976-Y0-472X</v>
          </cell>
          <cell r="B8321" t="str">
            <v>YZ-ZQ14976</v>
          </cell>
        </row>
        <row r="8322">
          <cell r="A8322" t="str">
            <v>YZ-ZQ14976-Y0-473X</v>
          </cell>
          <cell r="B8322" t="str">
            <v>YZ-ZQ14976</v>
          </cell>
        </row>
        <row r="8323">
          <cell r="A8323" t="str">
            <v>YZ-ZQ14976-Y0-474X</v>
          </cell>
          <cell r="B8323" t="str">
            <v>YZ-ZQ14976</v>
          </cell>
        </row>
        <row r="8324">
          <cell r="A8324" t="str">
            <v>YZ-ZQ14976-Y0-475X</v>
          </cell>
          <cell r="B8324" t="str">
            <v>YZ-ZQ14976</v>
          </cell>
        </row>
        <row r="8325">
          <cell r="A8325" t="str">
            <v>YZ-ZQ14976-Y0-476X</v>
          </cell>
          <cell r="B8325" t="str">
            <v>YZ-ZQ14976</v>
          </cell>
        </row>
        <row r="8326">
          <cell r="A8326" t="str">
            <v>YZ-ZQ14976-Y0-477X</v>
          </cell>
          <cell r="B8326" t="str">
            <v>YZ-ZQ14976</v>
          </cell>
        </row>
        <row r="8327">
          <cell r="A8327" t="str">
            <v>YZ-ZQ14976-Y0-478X</v>
          </cell>
          <cell r="B8327" t="str">
            <v>YZ-ZQ14976</v>
          </cell>
        </row>
        <row r="8328">
          <cell r="A8328" t="str">
            <v>YZ-ZQ14976-Y0-479X</v>
          </cell>
          <cell r="B8328" t="str">
            <v>YZ-ZQ14976</v>
          </cell>
        </row>
        <row r="8329">
          <cell r="A8329" t="str">
            <v>YZ-ZQ14976-Y0-47X</v>
          </cell>
          <cell r="B8329" t="str">
            <v>YZ-ZQ14976</v>
          </cell>
        </row>
        <row r="8330">
          <cell r="A8330" t="str">
            <v>YZ-ZQ14976-Y0-480X</v>
          </cell>
          <cell r="B8330" t="str">
            <v>YZ-ZQ14976</v>
          </cell>
        </row>
        <row r="8331">
          <cell r="A8331" t="str">
            <v>YZ-ZQ14976-Y0-481X</v>
          </cell>
          <cell r="B8331" t="str">
            <v>YZ-ZQ14976</v>
          </cell>
        </row>
        <row r="8332">
          <cell r="A8332" t="str">
            <v>YZ-ZQ14976-Y0-482X</v>
          </cell>
          <cell r="B8332" t="str">
            <v>YZ-ZQ14976</v>
          </cell>
        </row>
        <row r="8333">
          <cell r="A8333" t="str">
            <v>YZ-ZQ14976-Y0-483X</v>
          </cell>
          <cell r="B8333" t="str">
            <v>YZ-ZQ14976</v>
          </cell>
        </row>
        <row r="8334">
          <cell r="A8334" t="str">
            <v>YZ-ZQ14976-Y0-484X</v>
          </cell>
          <cell r="B8334" t="str">
            <v>YZ-ZQ14976</v>
          </cell>
        </row>
        <row r="8335">
          <cell r="A8335" t="str">
            <v>YZ-ZQ14976-Y0-485X</v>
          </cell>
          <cell r="B8335" t="str">
            <v>YZ-ZQ14976</v>
          </cell>
        </row>
        <row r="8336">
          <cell r="A8336" t="str">
            <v>YZ-ZQ14976-Y0-487X</v>
          </cell>
          <cell r="B8336" t="str">
            <v>YZ-ZQ14976</v>
          </cell>
        </row>
        <row r="8337">
          <cell r="A8337" t="str">
            <v>YZ-ZQ14976-Y0-488X</v>
          </cell>
          <cell r="B8337" t="str">
            <v>YZ-ZQ14976</v>
          </cell>
        </row>
        <row r="8338">
          <cell r="A8338" t="str">
            <v>YZ-ZQ14976-Y0-489X</v>
          </cell>
          <cell r="B8338" t="str">
            <v>YZ-ZQ14976</v>
          </cell>
        </row>
        <row r="8339">
          <cell r="A8339" t="str">
            <v>YZ-ZQ14976-Y0-48X</v>
          </cell>
          <cell r="B8339" t="str">
            <v>YZ-ZQ14976</v>
          </cell>
        </row>
        <row r="8340">
          <cell r="A8340" t="str">
            <v>YZ-ZQ14976-Y0-490X</v>
          </cell>
          <cell r="B8340" t="str">
            <v>YZ-ZQ14976</v>
          </cell>
        </row>
        <row r="8341">
          <cell r="A8341" t="str">
            <v>YZ-ZQ14976-Y0-491X</v>
          </cell>
          <cell r="B8341" t="str">
            <v>YZ-ZQ14976</v>
          </cell>
        </row>
        <row r="8342">
          <cell r="A8342" t="str">
            <v>YZ-ZQ14976-Y0-492X</v>
          </cell>
          <cell r="B8342" t="str">
            <v>YZ-ZQ14976</v>
          </cell>
        </row>
        <row r="8343">
          <cell r="A8343" t="str">
            <v>YZ-ZQ14976-Y0-493X</v>
          </cell>
          <cell r="B8343" t="str">
            <v>YZ-ZQ14976</v>
          </cell>
        </row>
        <row r="8344">
          <cell r="A8344" t="str">
            <v>YZ-ZQ14976-Y0-494X</v>
          </cell>
          <cell r="B8344" t="str">
            <v>YZ-ZQ14976</v>
          </cell>
        </row>
        <row r="8345">
          <cell r="A8345" t="str">
            <v>YZ-ZQ14976-Y0-495X</v>
          </cell>
          <cell r="B8345" t="str">
            <v>YZ-ZQ14976</v>
          </cell>
        </row>
        <row r="8346">
          <cell r="A8346" t="str">
            <v>YZ-ZQ14976-Y0-496X</v>
          </cell>
          <cell r="B8346" t="str">
            <v>YZ-ZQ14976</v>
          </cell>
        </row>
        <row r="8347">
          <cell r="A8347" t="str">
            <v>YZ-ZQ14976-Y0-497X</v>
          </cell>
          <cell r="B8347" t="str">
            <v>YZ-ZQ14976</v>
          </cell>
        </row>
        <row r="8348">
          <cell r="A8348" t="str">
            <v>YZ-ZQ14976-Y0-498X</v>
          </cell>
          <cell r="B8348" t="str">
            <v>YZ-ZQ14976</v>
          </cell>
        </row>
        <row r="8349">
          <cell r="A8349" t="str">
            <v>YZ-ZQ14976-Y0-499X</v>
          </cell>
          <cell r="B8349" t="str">
            <v>YZ-ZQ14976</v>
          </cell>
        </row>
        <row r="8350">
          <cell r="A8350" t="str">
            <v>YZ-ZQ14976-Y0-49X</v>
          </cell>
          <cell r="B8350" t="str">
            <v>YZ-ZQ14976</v>
          </cell>
        </row>
        <row r="8351">
          <cell r="A8351" t="str">
            <v>YZ-ZQ14976-Y0-4X</v>
          </cell>
          <cell r="B8351" t="str">
            <v>YZ-ZQ14976</v>
          </cell>
        </row>
        <row r="8352">
          <cell r="A8352" t="str">
            <v>YZ-ZQ14976-Y0-500X</v>
          </cell>
          <cell r="B8352" t="str">
            <v>YZ-ZQ14976</v>
          </cell>
        </row>
        <row r="8353">
          <cell r="A8353" t="str">
            <v>YZ-ZQ14976-Y0-501X</v>
          </cell>
          <cell r="B8353" t="str">
            <v>YZ-ZQ14976</v>
          </cell>
        </row>
        <row r="8354">
          <cell r="A8354" t="str">
            <v>YZ-ZQ14976-Y0-503X</v>
          </cell>
          <cell r="B8354" t="str">
            <v>YZ-ZQ14976</v>
          </cell>
        </row>
        <row r="8355">
          <cell r="A8355" t="str">
            <v>YZ-ZQ14976-Y0-504X</v>
          </cell>
          <cell r="B8355" t="str">
            <v>YZ-ZQ14976</v>
          </cell>
        </row>
        <row r="8356">
          <cell r="A8356" t="str">
            <v>YZ-ZQ14976-Y0-505X</v>
          </cell>
          <cell r="B8356" t="str">
            <v>YZ-ZQ14976</v>
          </cell>
        </row>
        <row r="8357">
          <cell r="A8357" t="str">
            <v>YZ-ZQ14976-Y0-506X</v>
          </cell>
          <cell r="B8357" t="str">
            <v>YZ-ZQ14976</v>
          </cell>
        </row>
        <row r="8358">
          <cell r="A8358" t="str">
            <v>YZ-ZQ14976-Y0-507X</v>
          </cell>
          <cell r="B8358" t="str">
            <v>YZ-ZQ14976</v>
          </cell>
        </row>
        <row r="8359">
          <cell r="A8359" t="str">
            <v>YZ-ZQ14976-Y0-508X</v>
          </cell>
          <cell r="B8359" t="str">
            <v>YZ-ZQ14976</v>
          </cell>
        </row>
        <row r="8360">
          <cell r="A8360" t="str">
            <v>YZ-ZQ14976-Y0-509X</v>
          </cell>
          <cell r="B8360" t="str">
            <v>YZ-ZQ14976</v>
          </cell>
        </row>
        <row r="8361">
          <cell r="A8361" t="str">
            <v>YZ-ZQ14976-Y0-50X</v>
          </cell>
          <cell r="B8361" t="str">
            <v>YZ-ZQ14976</v>
          </cell>
        </row>
        <row r="8362">
          <cell r="A8362" t="str">
            <v>YZ-ZQ14976-Y0-510X</v>
          </cell>
          <cell r="B8362" t="str">
            <v>YZ-ZQ14976</v>
          </cell>
        </row>
        <row r="8363">
          <cell r="A8363" t="str">
            <v>YZ-ZQ14976-Y0-511X</v>
          </cell>
          <cell r="B8363" t="str">
            <v>YZ-ZQ14976</v>
          </cell>
        </row>
        <row r="8364">
          <cell r="A8364" t="str">
            <v>YZ-ZQ14976-Y0-512X</v>
          </cell>
          <cell r="B8364" t="str">
            <v>YZ-ZQ14976</v>
          </cell>
        </row>
        <row r="8365">
          <cell r="A8365" t="str">
            <v>YZ-ZQ14976-Y0-513X</v>
          </cell>
          <cell r="B8365" t="str">
            <v>YZ-ZQ14976</v>
          </cell>
        </row>
        <row r="8366">
          <cell r="A8366" t="str">
            <v>YZ-ZQ14976-Y0-514X</v>
          </cell>
          <cell r="B8366" t="str">
            <v>YZ-ZQ14976</v>
          </cell>
        </row>
        <row r="8367">
          <cell r="A8367" t="str">
            <v>YZ-ZQ14976-Y0-515X</v>
          </cell>
          <cell r="B8367" t="str">
            <v>YZ-ZQ14976</v>
          </cell>
        </row>
        <row r="8368">
          <cell r="A8368" t="str">
            <v>YZ-ZQ14976-Y0-516X</v>
          </cell>
          <cell r="B8368" t="str">
            <v>YZ-ZQ14976</v>
          </cell>
        </row>
        <row r="8369">
          <cell r="A8369" t="str">
            <v>YZ-ZQ14976-Y0-517X</v>
          </cell>
          <cell r="B8369" t="str">
            <v>YZ-ZQ14976</v>
          </cell>
        </row>
        <row r="8370">
          <cell r="A8370" t="str">
            <v>YZ-ZQ14976-Y0-518X</v>
          </cell>
          <cell r="B8370" t="str">
            <v>YZ-ZQ14976</v>
          </cell>
        </row>
        <row r="8371">
          <cell r="A8371" t="str">
            <v>YZ-ZQ14976-Y0-519X</v>
          </cell>
          <cell r="B8371" t="str">
            <v>YZ-ZQ14976</v>
          </cell>
        </row>
        <row r="8372">
          <cell r="A8372" t="str">
            <v>YZ-ZQ14976-Y0-51X</v>
          </cell>
          <cell r="B8372" t="str">
            <v>YZ-ZQ14976</v>
          </cell>
        </row>
        <row r="8373">
          <cell r="A8373" t="str">
            <v>YZ-ZQ14976-Y0-520X</v>
          </cell>
          <cell r="B8373" t="str">
            <v>YZ-ZQ14976</v>
          </cell>
        </row>
        <row r="8374">
          <cell r="A8374" t="str">
            <v>YZ-ZQ14976-Y0-521X</v>
          </cell>
          <cell r="B8374" t="str">
            <v>YZ-ZQ14976</v>
          </cell>
        </row>
        <row r="8375">
          <cell r="A8375" t="str">
            <v>YZ-ZQ14976-Y0-522X</v>
          </cell>
          <cell r="B8375" t="str">
            <v>YZ-ZQ14976</v>
          </cell>
        </row>
        <row r="8376">
          <cell r="A8376" t="str">
            <v>YZ-ZQ14976-Y0-523X</v>
          </cell>
          <cell r="B8376" t="str">
            <v>YZ-ZQ14976</v>
          </cell>
        </row>
        <row r="8377">
          <cell r="A8377" t="str">
            <v>YZ-ZQ14976-Y0-524X</v>
          </cell>
          <cell r="B8377" t="str">
            <v>YZ-ZQ14976</v>
          </cell>
        </row>
        <row r="8378">
          <cell r="A8378" t="str">
            <v>YZ-ZQ14976-Y0-525X</v>
          </cell>
          <cell r="B8378" t="str">
            <v>YZ-ZQ14976</v>
          </cell>
        </row>
        <row r="8379">
          <cell r="A8379" t="str">
            <v>YZ-ZQ14976-Y0-526X</v>
          </cell>
          <cell r="B8379" t="str">
            <v>YZ-ZQ14976</v>
          </cell>
        </row>
        <row r="8380">
          <cell r="A8380" t="str">
            <v>YZ-ZQ14976-Y0-527X</v>
          </cell>
          <cell r="B8380" t="str">
            <v>YZ-ZQ14976</v>
          </cell>
        </row>
        <row r="8381">
          <cell r="A8381" t="str">
            <v>YZ-ZQ14976-Y0-52X</v>
          </cell>
          <cell r="B8381" t="str">
            <v>YZ-ZQ14976</v>
          </cell>
        </row>
        <row r="8382">
          <cell r="A8382" t="str">
            <v>YZ-ZQ14976-Y0-53X</v>
          </cell>
          <cell r="B8382" t="str">
            <v>YZ-ZQ14976</v>
          </cell>
        </row>
        <row r="8383">
          <cell r="A8383" t="str">
            <v>YZ-ZQ14976-Y0-54X</v>
          </cell>
          <cell r="B8383" t="str">
            <v>YZ-ZQ14976</v>
          </cell>
        </row>
        <row r="8384">
          <cell r="A8384" t="str">
            <v>YZ-ZQ14976-Y0-55X</v>
          </cell>
          <cell r="B8384" t="str">
            <v>YZ-ZQ14976</v>
          </cell>
        </row>
        <row r="8385">
          <cell r="A8385" t="str">
            <v>YZ-ZQ14976-Y0-56X</v>
          </cell>
          <cell r="B8385" t="str">
            <v>YZ-ZQ14976</v>
          </cell>
        </row>
        <row r="8386">
          <cell r="A8386" t="str">
            <v>YZ-ZQ14976-Y0-57X</v>
          </cell>
          <cell r="B8386" t="str">
            <v>YZ-ZQ14976</v>
          </cell>
        </row>
        <row r="8387">
          <cell r="A8387" t="str">
            <v>YZ-ZQ14976-Y0-58X</v>
          </cell>
          <cell r="B8387" t="str">
            <v>YZ-ZQ14976</v>
          </cell>
        </row>
        <row r="8388">
          <cell r="A8388" t="str">
            <v>YZ-ZQ14976-Y0-59X</v>
          </cell>
          <cell r="B8388" t="str">
            <v>YZ-ZQ14976</v>
          </cell>
        </row>
        <row r="8389">
          <cell r="A8389" t="str">
            <v>YZ-ZQ14976-Y0-5X</v>
          </cell>
          <cell r="B8389" t="str">
            <v>YZ-ZQ14976</v>
          </cell>
        </row>
        <row r="8390">
          <cell r="A8390" t="str">
            <v>YZ-ZQ14976-Y0-60X</v>
          </cell>
          <cell r="B8390" t="str">
            <v>YZ-ZQ14976</v>
          </cell>
        </row>
        <row r="8391">
          <cell r="A8391" t="str">
            <v>YZ-ZQ14976-Y0-61X</v>
          </cell>
          <cell r="B8391" t="str">
            <v>YZ-ZQ14976</v>
          </cell>
        </row>
        <row r="8392">
          <cell r="A8392" t="str">
            <v>YZ-ZQ14976-Y0-62X</v>
          </cell>
          <cell r="B8392" t="str">
            <v>YZ-ZQ14976</v>
          </cell>
        </row>
        <row r="8393">
          <cell r="A8393" t="str">
            <v>YZ-ZQ14976-Y0-63X</v>
          </cell>
          <cell r="B8393" t="str">
            <v>YZ-ZQ14976</v>
          </cell>
        </row>
        <row r="8394">
          <cell r="A8394" t="str">
            <v>YZ-ZQ14976-Y0-64X</v>
          </cell>
          <cell r="B8394" t="str">
            <v>YZ-ZQ14976</v>
          </cell>
        </row>
        <row r="8395">
          <cell r="A8395" t="str">
            <v>YZ-ZQ14976-Y0-65X</v>
          </cell>
          <cell r="B8395" t="str">
            <v>YZ-ZQ14976</v>
          </cell>
        </row>
        <row r="8396">
          <cell r="A8396" t="str">
            <v>YZ-ZQ14976-Y0-66X</v>
          </cell>
          <cell r="B8396" t="str">
            <v>YZ-ZQ14976</v>
          </cell>
        </row>
        <row r="8397">
          <cell r="A8397" t="str">
            <v>YZ-ZQ14976-Y0-67X</v>
          </cell>
          <cell r="B8397" t="str">
            <v>YZ-ZQ14976</v>
          </cell>
        </row>
        <row r="8398">
          <cell r="A8398" t="str">
            <v>YZ-ZQ14976-Y0-68X</v>
          </cell>
          <cell r="B8398" t="str">
            <v>YZ-ZQ14976</v>
          </cell>
        </row>
        <row r="8399">
          <cell r="A8399" t="str">
            <v>YZ-ZQ14976-Y0-69X</v>
          </cell>
          <cell r="B8399" t="str">
            <v>YZ-ZQ14976</v>
          </cell>
        </row>
        <row r="8400">
          <cell r="A8400" t="str">
            <v>YZ-ZQ14976-Y0-6X</v>
          </cell>
          <cell r="B8400" t="str">
            <v>YZ-ZQ14976</v>
          </cell>
        </row>
        <row r="8401">
          <cell r="A8401" t="str">
            <v>YZ-ZQ14976-Y0-70X</v>
          </cell>
          <cell r="B8401" t="str">
            <v>YZ-ZQ14976</v>
          </cell>
        </row>
        <row r="8402">
          <cell r="A8402" t="str">
            <v>YZ-ZQ14976-Y0-71X</v>
          </cell>
          <cell r="B8402" t="str">
            <v>YZ-ZQ14976</v>
          </cell>
        </row>
        <row r="8403">
          <cell r="A8403" t="str">
            <v>YZ-ZQ14976-Y0-72X</v>
          </cell>
          <cell r="B8403" t="str">
            <v>YZ-ZQ14976</v>
          </cell>
        </row>
        <row r="8404">
          <cell r="A8404" t="str">
            <v>YZ-ZQ14976-Y0-73X</v>
          </cell>
          <cell r="B8404" t="str">
            <v>YZ-ZQ14976</v>
          </cell>
        </row>
        <row r="8405">
          <cell r="A8405" t="str">
            <v>YZ-ZQ14976-Y0-74X</v>
          </cell>
          <cell r="B8405" t="str">
            <v>YZ-ZQ14976</v>
          </cell>
        </row>
        <row r="8406">
          <cell r="A8406" t="str">
            <v>YZ-ZQ14976-Y0-75X</v>
          </cell>
          <cell r="B8406" t="str">
            <v>YZ-ZQ14976</v>
          </cell>
        </row>
        <row r="8407">
          <cell r="A8407" t="str">
            <v>YZ-ZQ14976-Y0-76X</v>
          </cell>
          <cell r="B8407" t="str">
            <v>YZ-ZQ14976</v>
          </cell>
        </row>
        <row r="8408">
          <cell r="A8408" t="str">
            <v>YZ-ZQ14976-Y0-77X</v>
          </cell>
          <cell r="B8408" t="str">
            <v>YZ-ZQ14976</v>
          </cell>
        </row>
        <row r="8409">
          <cell r="A8409" t="str">
            <v>YZ-ZQ14976-Y0-78X</v>
          </cell>
          <cell r="B8409" t="str">
            <v>YZ-ZQ14976</v>
          </cell>
        </row>
        <row r="8410">
          <cell r="A8410" t="str">
            <v>YZ-ZQ14976-Y0-79X</v>
          </cell>
          <cell r="B8410" t="str">
            <v>YZ-ZQ14976</v>
          </cell>
        </row>
        <row r="8411">
          <cell r="A8411" t="str">
            <v>YZ-ZQ14976-Y0-7X</v>
          </cell>
          <cell r="B8411" t="str">
            <v>YZ-ZQ14976</v>
          </cell>
        </row>
        <row r="8412">
          <cell r="A8412" t="str">
            <v>YZ-ZQ14976-Y0-80X</v>
          </cell>
          <cell r="B8412" t="str">
            <v>YZ-ZQ14976</v>
          </cell>
        </row>
        <row r="8413">
          <cell r="A8413" t="str">
            <v>YZ-ZQ14976-Y0-81X</v>
          </cell>
          <cell r="B8413" t="str">
            <v>YZ-ZQ14976</v>
          </cell>
        </row>
        <row r="8414">
          <cell r="A8414" t="str">
            <v>YZ-ZQ14976-Y0-82X</v>
          </cell>
          <cell r="B8414" t="str">
            <v>YZ-ZQ14976</v>
          </cell>
        </row>
        <row r="8415">
          <cell r="A8415" t="str">
            <v>YZ-ZQ14976-Y0-83X</v>
          </cell>
          <cell r="B8415" t="str">
            <v>YZ-ZQ14976</v>
          </cell>
        </row>
        <row r="8416">
          <cell r="A8416" t="str">
            <v>YZ-ZQ14976-Y0-84X</v>
          </cell>
          <cell r="B8416" t="str">
            <v>YZ-ZQ14976</v>
          </cell>
        </row>
        <row r="8417">
          <cell r="A8417" t="str">
            <v>YZ-ZQ14976-Y0-85X</v>
          </cell>
          <cell r="B8417" t="str">
            <v>YZ-ZQ14976</v>
          </cell>
        </row>
        <row r="8418">
          <cell r="A8418" t="str">
            <v>YZ-ZQ14976-Y0-86X</v>
          </cell>
          <cell r="B8418" t="str">
            <v>YZ-ZQ14976</v>
          </cell>
        </row>
        <row r="8419">
          <cell r="A8419" t="str">
            <v>YZ-ZQ14976-Y0-87X</v>
          </cell>
          <cell r="B8419" t="str">
            <v>YZ-ZQ14976</v>
          </cell>
        </row>
        <row r="8420">
          <cell r="A8420" t="str">
            <v>YZ-ZQ14976-Y0-88X</v>
          </cell>
          <cell r="B8420" t="str">
            <v>YZ-ZQ14976</v>
          </cell>
        </row>
        <row r="8421">
          <cell r="A8421" t="str">
            <v>YZ-ZQ14976-Y0-89X</v>
          </cell>
          <cell r="B8421" t="str">
            <v>YZ-ZQ14976</v>
          </cell>
        </row>
        <row r="8422">
          <cell r="A8422" t="str">
            <v>YZ-ZQ14976-Y0-8X</v>
          </cell>
          <cell r="B8422" t="str">
            <v>YZ-ZQ14976</v>
          </cell>
        </row>
        <row r="8423">
          <cell r="A8423" t="str">
            <v>YZ-ZQ14976-Y0-90X</v>
          </cell>
          <cell r="B8423" t="str">
            <v>YZ-ZQ14976</v>
          </cell>
        </row>
        <row r="8424">
          <cell r="A8424" t="str">
            <v>YZ-ZQ14976-Y0-91X</v>
          </cell>
          <cell r="B8424" t="str">
            <v>YZ-ZQ14976</v>
          </cell>
        </row>
        <row r="8425">
          <cell r="A8425" t="str">
            <v>YZ-ZQ14976-Y0-92X</v>
          </cell>
          <cell r="B8425" t="str">
            <v>YZ-ZQ14976</v>
          </cell>
        </row>
        <row r="8426">
          <cell r="A8426" t="str">
            <v>YZ-ZQ14976-Y0-93X</v>
          </cell>
          <cell r="B8426" t="str">
            <v>YZ-ZQ14976</v>
          </cell>
        </row>
        <row r="8427">
          <cell r="A8427" t="str">
            <v>YZ-ZQ14976-Y0-94X</v>
          </cell>
          <cell r="B8427" t="str">
            <v>YZ-ZQ14976</v>
          </cell>
        </row>
        <row r="8428">
          <cell r="A8428" t="str">
            <v>YZ-ZQ14976-Y0-95X</v>
          </cell>
          <cell r="B8428" t="str">
            <v>YZ-ZQ14976</v>
          </cell>
        </row>
        <row r="8429">
          <cell r="A8429" t="str">
            <v>YZ-ZQ14976-Y0-96X</v>
          </cell>
          <cell r="B8429" t="str">
            <v>YZ-ZQ14976</v>
          </cell>
        </row>
        <row r="8430">
          <cell r="A8430" t="str">
            <v>YZ-ZQ14976-Y0-97X</v>
          </cell>
          <cell r="B8430" t="str">
            <v>YZ-ZQ14976</v>
          </cell>
        </row>
        <row r="8431">
          <cell r="A8431" t="str">
            <v>YZ-ZQ14976-Y0-98X</v>
          </cell>
          <cell r="B8431" t="str">
            <v>YZ-ZQ14976</v>
          </cell>
        </row>
        <row r="8432">
          <cell r="A8432" t="str">
            <v>YZ-ZQ14976-Y0-99X</v>
          </cell>
          <cell r="B8432" t="str">
            <v>YZ-ZQ14976</v>
          </cell>
        </row>
        <row r="8433">
          <cell r="A8433" t="str">
            <v>YZ-ZQ14976-Y0-9X</v>
          </cell>
          <cell r="B8433" t="str">
            <v>YZ-ZQ14976</v>
          </cell>
        </row>
        <row r="8434">
          <cell r="A8434" t="str">
            <v>YZ-ZQ14976-Y0-L</v>
          </cell>
          <cell r="B8434" t="str">
            <v>YZ-ZQ14976</v>
          </cell>
        </row>
        <row r="8435">
          <cell r="A8435" t="str">
            <v>YZ-ZQ14976-Y0-M</v>
          </cell>
          <cell r="B8435" t="str">
            <v>YZ-ZQ14976</v>
          </cell>
        </row>
        <row r="8436">
          <cell r="A8436" t="str">
            <v>YZ-ZQ14976-Y0-XL</v>
          </cell>
          <cell r="B8436" t="str">
            <v>YZ-ZQ14976</v>
          </cell>
        </row>
        <row r="8437">
          <cell r="A8437" t="str">
            <v>YZ-ZQ1519-K0-2X</v>
          </cell>
          <cell r="B8437" t="str">
            <v>YZ-ZQ1519</v>
          </cell>
        </row>
        <row r="8438">
          <cell r="A8438" t="str">
            <v>YZ-ZQ1519-K0-3X</v>
          </cell>
          <cell r="B8438" t="str">
            <v>YZ-ZQ1519</v>
          </cell>
        </row>
        <row r="8439">
          <cell r="A8439" t="str">
            <v>YZ-ZQ1519-K0-4X</v>
          </cell>
          <cell r="B8439" t="str">
            <v>YZ-ZQ1519</v>
          </cell>
        </row>
        <row r="8440">
          <cell r="A8440" t="str">
            <v>YZ-ZQ1519-K0-5X</v>
          </cell>
          <cell r="B8440" t="str">
            <v>YZ-ZQ1519</v>
          </cell>
        </row>
        <row r="8441">
          <cell r="A8441" t="str">
            <v>YZ-ZQ1519-K0-L</v>
          </cell>
          <cell r="B8441" t="str">
            <v>YZ-ZQ1519</v>
          </cell>
        </row>
        <row r="8442">
          <cell r="A8442" t="str">
            <v>YZ-ZQ1519-K0-M</v>
          </cell>
          <cell r="B8442" t="str">
            <v>YZ-ZQ1519</v>
          </cell>
        </row>
        <row r="8443">
          <cell r="A8443" t="str">
            <v>YZ-ZQ1519-K0-S</v>
          </cell>
          <cell r="B8443" t="str">
            <v>YZ-ZQ1519</v>
          </cell>
        </row>
        <row r="8444">
          <cell r="A8444" t="str">
            <v>YZ-ZQ1519-K0-XL</v>
          </cell>
          <cell r="B8444" t="str">
            <v>YZ-ZQ1519</v>
          </cell>
        </row>
        <row r="8445">
          <cell r="A8445" t="str">
            <v>YZ-ZQ1521BF2XL</v>
          </cell>
          <cell r="B8445" t="str">
            <v>YZ-ZQ1521</v>
          </cell>
        </row>
        <row r="8446">
          <cell r="A8446" t="str">
            <v>YZ-ZQ1521BF3XL</v>
          </cell>
          <cell r="B8446" t="str">
            <v>YZ-ZQ1521</v>
          </cell>
        </row>
        <row r="8447">
          <cell r="A8447" t="str">
            <v>YZ-ZQ1521BF4XL</v>
          </cell>
          <cell r="B8447" t="str">
            <v>YZ-ZQ1521</v>
          </cell>
        </row>
        <row r="8448">
          <cell r="A8448" t="str">
            <v>YZ-ZQ1521BF5XL</v>
          </cell>
          <cell r="B8448" t="str">
            <v>YZ-ZQ1521</v>
          </cell>
        </row>
        <row r="8449">
          <cell r="A8449" t="str">
            <v>YZ-ZQ1521BFXL</v>
          </cell>
          <cell r="B8449" t="str">
            <v>YZ-ZQ1521</v>
          </cell>
        </row>
        <row r="8450">
          <cell r="A8450" t="str">
            <v>YZ-ZQ1521BL2XL</v>
          </cell>
          <cell r="B8450" t="str">
            <v>YZ-ZQ1521</v>
          </cell>
        </row>
        <row r="8451">
          <cell r="A8451" t="str">
            <v>YZ-ZQ1521BL3XL</v>
          </cell>
          <cell r="B8451" t="str">
            <v>YZ-ZQ1521</v>
          </cell>
        </row>
        <row r="8452">
          <cell r="A8452" t="str">
            <v>YZ-ZQ1521BL4XL</v>
          </cell>
          <cell r="B8452" t="str">
            <v>YZ-ZQ1521</v>
          </cell>
        </row>
        <row r="8453">
          <cell r="A8453" t="str">
            <v>YZ-ZQ1521BL5XL</v>
          </cell>
          <cell r="B8453" t="str">
            <v>YZ-ZQ1521</v>
          </cell>
        </row>
        <row r="8454">
          <cell r="A8454" t="str">
            <v>YZ-ZQ1521BLXL</v>
          </cell>
          <cell r="B8454" t="str">
            <v>YZ-ZQ1521</v>
          </cell>
        </row>
        <row r="8455">
          <cell r="A8455" t="str">
            <v>YZ-ZQ1521GF2XL</v>
          </cell>
          <cell r="B8455" t="str">
            <v>YZ-ZQ1521</v>
          </cell>
        </row>
        <row r="8456">
          <cell r="A8456" t="str">
            <v>YZ-ZQ1521GF3XL</v>
          </cell>
          <cell r="B8456" t="str">
            <v>YZ-ZQ1521</v>
          </cell>
        </row>
        <row r="8457">
          <cell r="A8457" t="str">
            <v>YZ-ZQ1521GF4XL</v>
          </cell>
          <cell r="B8457" t="str">
            <v>YZ-ZQ1521</v>
          </cell>
        </row>
        <row r="8458">
          <cell r="A8458" t="str">
            <v>YZ-ZQ1521GF5XL</v>
          </cell>
          <cell r="B8458" t="str">
            <v>YZ-ZQ1521</v>
          </cell>
        </row>
        <row r="8459">
          <cell r="A8459" t="str">
            <v>YZ-ZQ1521GFXL</v>
          </cell>
          <cell r="B8459" t="str">
            <v>YZ-ZQ1521</v>
          </cell>
        </row>
        <row r="8460">
          <cell r="A8460" t="str">
            <v>YZ-ZQ1521GW2XL</v>
          </cell>
          <cell r="B8460" t="str">
            <v>YZ-ZQ1521</v>
          </cell>
        </row>
        <row r="8461">
          <cell r="A8461" t="str">
            <v>YZ-ZQ1521GW3XL</v>
          </cell>
          <cell r="B8461" t="str">
            <v>YZ-ZQ1521</v>
          </cell>
        </row>
        <row r="8462">
          <cell r="A8462" t="str">
            <v>YZ-ZQ1521GW4XL</v>
          </cell>
          <cell r="B8462" t="str">
            <v>YZ-ZQ1521</v>
          </cell>
        </row>
        <row r="8463">
          <cell r="A8463" t="str">
            <v>YZ-ZQ1521GW5XL</v>
          </cell>
          <cell r="B8463" t="str">
            <v>YZ-ZQ1521</v>
          </cell>
        </row>
        <row r="8464">
          <cell r="A8464" t="str">
            <v>YZ-ZQ1521GWXL</v>
          </cell>
          <cell r="B8464" t="str">
            <v>YZ-ZQ1521</v>
          </cell>
        </row>
        <row r="8465">
          <cell r="A8465" t="str">
            <v>YZ-ZQ1521KF2XL</v>
          </cell>
          <cell r="B8465" t="str">
            <v>YZ-ZQ1521</v>
          </cell>
        </row>
        <row r="8466">
          <cell r="A8466" t="str">
            <v>YZ-ZQ1521KF3XL</v>
          </cell>
          <cell r="B8466" t="str">
            <v>YZ-ZQ1521</v>
          </cell>
        </row>
        <row r="8467">
          <cell r="A8467" t="str">
            <v>YZ-ZQ1521KF4XL</v>
          </cell>
          <cell r="B8467" t="str">
            <v>YZ-ZQ1521</v>
          </cell>
        </row>
        <row r="8468">
          <cell r="A8468" t="str">
            <v>YZ-ZQ1521KF5XL</v>
          </cell>
          <cell r="B8468" t="str">
            <v>YZ-ZQ1521</v>
          </cell>
        </row>
        <row r="8469">
          <cell r="A8469" t="str">
            <v>YZ-ZQ1521KFXL</v>
          </cell>
          <cell r="B8469" t="str">
            <v>YZ-ZQ1521</v>
          </cell>
        </row>
        <row r="8470">
          <cell r="A8470" t="str">
            <v>YZ-ZQ1521RF2XL</v>
          </cell>
          <cell r="B8470" t="str">
            <v>YZ-ZQ1521</v>
          </cell>
        </row>
        <row r="8471">
          <cell r="A8471" t="str">
            <v>YZ-ZQ1521RF3XL</v>
          </cell>
          <cell r="B8471" t="str">
            <v>YZ-ZQ1521</v>
          </cell>
        </row>
        <row r="8472">
          <cell r="A8472" t="str">
            <v>YZ-ZQ1521RF4XL</v>
          </cell>
          <cell r="B8472" t="str">
            <v>YZ-ZQ1521</v>
          </cell>
        </row>
        <row r="8473">
          <cell r="A8473" t="str">
            <v>YZ-ZQ1521RF5XL</v>
          </cell>
          <cell r="B8473" t="str">
            <v>YZ-ZQ1521</v>
          </cell>
        </row>
        <row r="8474">
          <cell r="A8474" t="str">
            <v>YZ-ZQ1521RFXL</v>
          </cell>
          <cell r="B8474" t="str">
            <v>YZ-ZQ1521</v>
          </cell>
        </row>
        <row r="8475">
          <cell r="A8475" t="str">
            <v>YZ-ZQ1521RL2XL</v>
          </cell>
          <cell r="B8475" t="str">
            <v>YZ-ZQ1521</v>
          </cell>
        </row>
        <row r="8476">
          <cell r="A8476" t="str">
            <v>YZ-ZQ1521RL3XL</v>
          </cell>
          <cell r="B8476" t="str">
            <v>YZ-ZQ1521</v>
          </cell>
        </row>
        <row r="8477">
          <cell r="A8477" t="str">
            <v>YZ-ZQ1521RL4XL</v>
          </cell>
          <cell r="B8477" t="str">
            <v>YZ-ZQ1521</v>
          </cell>
        </row>
        <row r="8478">
          <cell r="A8478" t="str">
            <v>YZ-ZQ1521RL5XL</v>
          </cell>
          <cell r="B8478" t="str">
            <v>YZ-ZQ1521</v>
          </cell>
        </row>
        <row r="8479">
          <cell r="A8479" t="str">
            <v>YZ-ZQ1521RLXL</v>
          </cell>
          <cell r="B8479" t="str">
            <v>YZ-ZQ1521</v>
          </cell>
        </row>
        <row r="8480">
          <cell r="A8480" t="str">
            <v>YZ-ZQ1521RM2XL</v>
          </cell>
          <cell r="B8480" t="str">
            <v>YZ-ZQ1521</v>
          </cell>
        </row>
        <row r="8481">
          <cell r="A8481" t="str">
            <v>YZ-ZQ1521RM3XL</v>
          </cell>
          <cell r="B8481" t="str">
            <v>YZ-ZQ1521</v>
          </cell>
        </row>
        <row r="8482">
          <cell r="A8482" t="str">
            <v>YZ-ZQ1521RM4XL</v>
          </cell>
          <cell r="B8482" t="str">
            <v>YZ-ZQ1521</v>
          </cell>
        </row>
        <row r="8483">
          <cell r="A8483" t="str">
            <v>YZ-ZQ1521RM5XL</v>
          </cell>
          <cell r="B8483" t="str">
            <v>YZ-ZQ1521</v>
          </cell>
        </row>
        <row r="8484">
          <cell r="A8484" t="str">
            <v>YZ-ZQ1521RMXL</v>
          </cell>
          <cell r="B8484" t="str">
            <v>YZ-ZQ1521</v>
          </cell>
        </row>
        <row r="8485">
          <cell r="A8485" t="str">
            <v>YZ-ZQ1521WP2XL</v>
          </cell>
          <cell r="B8485" t="str">
            <v>YZ-ZQ1521</v>
          </cell>
        </row>
        <row r="8486">
          <cell r="A8486" t="str">
            <v>YZ-ZQ1521WP3XL</v>
          </cell>
          <cell r="B8486" t="str">
            <v>YZ-ZQ1521</v>
          </cell>
        </row>
        <row r="8487">
          <cell r="A8487" t="str">
            <v>YZ-ZQ1521WP4XL</v>
          </cell>
          <cell r="B8487" t="str">
            <v>YZ-ZQ1521</v>
          </cell>
        </row>
        <row r="8488">
          <cell r="A8488" t="str">
            <v>YZ-ZQ1521WP5XL</v>
          </cell>
          <cell r="B8488" t="str">
            <v>YZ-ZQ1521</v>
          </cell>
        </row>
        <row r="8489">
          <cell r="A8489" t="str">
            <v>YZ-ZQ1521WPXL</v>
          </cell>
          <cell r="B8489" t="str">
            <v>YZ-ZQ1521</v>
          </cell>
        </row>
        <row r="8490">
          <cell r="A8490" t="str">
            <v>YZ-ZQ15827B02XL</v>
          </cell>
          <cell r="B8490" t="str">
            <v>YZ-ZQ15827</v>
          </cell>
        </row>
        <row r="8491">
          <cell r="A8491" t="str">
            <v>YZ-ZQ15827B03XL</v>
          </cell>
          <cell r="B8491" t="str">
            <v>YZ-ZQ15827</v>
          </cell>
        </row>
        <row r="8492">
          <cell r="A8492" t="str">
            <v>YZ-ZQ15827B04XL</v>
          </cell>
          <cell r="B8492" t="str">
            <v>YZ-ZQ15827</v>
          </cell>
        </row>
        <row r="8493">
          <cell r="A8493" t="str">
            <v>YZ-ZQ15827B05XL</v>
          </cell>
          <cell r="B8493" t="str">
            <v>YZ-ZQ15827</v>
          </cell>
        </row>
        <row r="8494">
          <cell r="A8494" t="str">
            <v>YZ-ZQ15827B0L</v>
          </cell>
          <cell r="B8494" t="str">
            <v>YZ-ZQ15827</v>
          </cell>
        </row>
        <row r="8495">
          <cell r="A8495" t="str">
            <v>YZ-ZQ15827B0M</v>
          </cell>
          <cell r="B8495" t="str">
            <v>YZ-ZQ15827</v>
          </cell>
        </row>
        <row r="8496">
          <cell r="A8496" t="str">
            <v>YZ-ZQ15827B0S</v>
          </cell>
          <cell r="B8496" t="str">
            <v>YZ-ZQ15827</v>
          </cell>
        </row>
        <row r="8497">
          <cell r="A8497" t="str">
            <v>YZ-ZQ15827B0XL</v>
          </cell>
          <cell r="B8497" t="str">
            <v>YZ-ZQ15827</v>
          </cell>
        </row>
        <row r="8498">
          <cell r="A8498" t="str">
            <v>YZ-ZQ15827BS2XL</v>
          </cell>
          <cell r="B8498" t="str">
            <v>YZ-ZQ15827</v>
          </cell>
        </row>
        <row r="8499">
          <cell r="A8499" t="str">
            <v>YZ-ZQ15827BS3XL</v>
          </cell>
          <cell r="B8499" t="str">
            <v>YZ-ZQ15827</v>
          </cell>
        </row>
        <row r="8500">
          <cell r="A8500" t="str">
            <v>YZ-ZQ15827BS4XL</v>
          </cell>
          <cell r="B8500" t="str">
            <v>YZ-ZQ15827</v>
          </cell>
        </row>
        <row r="8501">
          <cell r="A8501" t="str">
            <v>YZ-ZQ15827BS5XL</v>
          </cell>
          <cell r="B8501" t="str">
            <v>YZ-ZQ15827</v>
          </cell>
        </row>
        <row r="8502">
          <cell r="A8502" t="str">
            <v>YZ-ZQ15827BSL</v>
          </cell>
          <cell r="B8502" t="str">
            <v>YZ-ZQ15827</v>
          </cell>
        </row>
        <row r="8503">
          <cell r="A8503" t="str">
            <v>YZ-ZQ15827BSM</v>
          </cell>
          <cell r="B8503" t="str">
            <v>YZ-ZQ15827</v>
          </cell>
        </row>
        <row r="8504">
          <cell r="A8504" t="str">
            <v>YZ-ZQ15827BSS</v>
          </cell>
          <cell r="B8504" t="str">
            <v>YZ-ZQ15827</v>
          </cell>
        </row>
        <row r="8505">
          <cell r="A8505" t="str">
            <v>YZ-ZQ15827BSXL</v>
          </cell>
          <cell r="B8505" t="str">
            <v>YZ-ZQ15827</v>
          </cell>
        </row>
        <row r="8506">
          <cell r="A8506" t="str">
            <v>YZ-ZQ15827R22XL</v>
          </cell>
          <cell r="B8506" t="str">
            <v>YZ-ZQ15827</v>
          </cell>
        </row>
        <row r="8507">
          <cell r="A8507" t="str">
            <v>YZ-ZQ15827R23XL</v>
          </cell>
          <cell r="B8507" t="str">
            <v>YZ-ZQ15827</v>
          </cell>
        </row>
        <row r="8508">
          <cell r="A8508" t="str">
            <v>YZ-ZQ15827R24XL</v>
          </cell>
          <cell r="B8508" t="str">
            <v>YZ-ZQ15827</v>
          </cell>
        </row>
        <row r="8509">
          <cell r="A8509" t="str">
            <v>YZ-ZQ15827R25XL</v>
          </cell>
          <cell r="B8509" t="str">
            <v>YZ-ZQ15827</v>
          </cell>
        </row>
        <row r="8510">
          <cell r="A8510" t="str">
            <v>YZ-ZQ15827R2L</v>
          </cell>
          <cell r="B8510" t="str">
            <v>YZ-ZQ15827</v>
          </cell>
        </row>
        <row r="8511">
          <cell r="A8511" t="str">
            <v>YZ-ZQ15827R2M</v>
          </cell>
          <cell r="B8511" t="str">
            <v>YZ-ZQ15827</v>
          </cell>
        </row>
        <row r="8512">
          <cell r="A8512" t="str">
            <v>YZ-ZQ15827R2S</v>
          </cell>
          <cell r="B8512" t="str">
            <v>YZ-ZQ15827</v>
          </cell>
        </row>
        <row r="8513">
          <cell r="A8513" t="str">
            <v>YZ-ZQ15827R2XL</v>
          </cell>
          <cell r="B8513" t="str">
            <v>YZ-ZQ15827</v>
          </cell>
        </row>
        <row r="8514">
          <cell r="A8514" t="str">
            <v>YZ-ZQ15827W02XL</v>
          </cell>
          <cell r="B8514" t="str">
            <v>YZ-ZQ15827</v>
          </cell>
        </row>
        <row r="8515">
          <cell r="A8515" t="str">
            <v>YZ-ZQ15827W03XL</v>
          </cell>
          <cell r="B8515" t="str">
            <v>YZ-ZQ15827</v>
          </cell>
        </row>
        <row r="8516">
          <cell r="A8516" t="str">
            <v>YZ-ZQ15827W04XL</v>
          </cell>
          <cell r="B8516" t="str">
            <v>YZ-ZQ15827</v>
          </cell>
        </row>
        <row r="8517">
          <cell r="A8517" t="str">
            <v>YZ-ZQ15827W05XL</v>
          </cell>
          <cell r="B8517" t="str">
            <v>YZ-ZQ15827</v>
          </cell>
        </row>
        <row r="8518">
          <cell r="A8518" t="str">
            <v>YZ-ZQ15827W0L</v>
          </cell>
          <cell r="B8518" t="str">
            <v>YZ-ZQ15827</v>
          </cell>
        </row>
        <row r="8519">
          <cell r="A8519" t="str">
            <v>YZ-ZQ15827W0M</v>
          </cell>
          <cell r="B8519" t="str">
            <v>YZ-ZQ15827</v>
          </cell>
        </row>
        <row r="8520">
          <cell r="A8520" t="str">
            <v>YZ-ZQ15827W0S</v>
          </cell>
          <cell r="B8520" t="str">
            <v>YZ-ZQ15827</v>
          </cell>
        </row>
        <row r="8521">
          <cell r="A8521" t="str">
            <v>YZ-ZQ15827W0XL</v>
          </cell>
          <cell r="B8521" t="str">
            <v>YZ-ZQ15827</v>
          </cell>
        </row>
        <row r="8522">
          <cell r="A8522" t="str">
            <v>YZ-ZQ15905-K0-2X</v>
          </cell>
          <cell r="B8522" t="str">
            <v>YZ-ZQ15905</v>
          </cell>
        </row>
        <row r="8523">
          <cell r="A8523" t="str">
            <v>YZ-ZQ15905-K0-3X</v>
          </cell>
          <cell r="B8523" t="str">
            <v>YZ-ZQ15905</v>
          </cell>
        </row>
        <row r="8524">
          <cell r="A8524" t="str">
            <v>YZ-ZQ15905-K0-4X</v>
          </cell>
          <cell r="B8524" t="str">
            <v>YZ-ZQ15905</v>
          </cell>
        </row>
        <row r="8525">
          <cell r="A8525" t="str">
            <v>YZ-ZQ15905-K0-5X</v>
          </cell>
          <cell r="B8525" t="str">
            <v>YZ-ZQ15905</v>
          </cell>
        </row>
        <row r="8526">
          <cell r="A8526" t="str">
            <v>YZ-ZQ15905-K0-L</v>
          </cell>
          <cell r="B8526" t="str">
            <v>YZ-ZQ15905</v>
          </cell>
        </row>
        <row r="8527">
          <cell r="A8527" t="str">
            <v>YZ-ZQ15905-K0-M</v>
          </cell>
          <cell r="B8527" t="str">
            <v>YZ-ZQ15905</v>
          </cell>
        </row>
        <row r="8528">
          <cell r="A8528" t="str">
            <v>YZ-ZQ15905-K0-S</v>
          </cell>
          <cell r="B8528" t="str">
            <v>YZ-ZQ15905</v>
          </cell>
        </row>
        <row r="8529">
          <cell r="A8529" t="str">
            <v>YZ-ZQ15905-K0-XL</v>
          </cell>
          <cell r="B8529" t="str">
            <v>YZ-ZQ15905</v>
          </cell>
        </row>
        <row r="8530">
          <cell r="A8530" t="str">
            <v>YZ-ZQ15905-W0-2X</v>
          </cell>
          <cell r="B8530" t="str">
            <v>YZ-ZQ15905</v>
          </cell>
        </row>
        <row r="8531">
          <cell r="A8531" t="str">
            <v>YZ-ZQ15905-W0-3X</v>
          </cell>
          <cell r="B8531" t="str">
            <v>YZ-ZQ15905</v>
          </cell>
        </row>
        <row r="8532">
          <cell r="A8532" t="str">
            <v>YZ-ZQ15905-W0-4X</v>
          </cell>
          <cell r="B8532" t="str">
            <v>YZ-ZQ15905</v>
          </cell>
        </row>
        <row r="8533">
          <cell r="A8533" t="str">
            <v>YZ-ZQ15905-W0-5X</v>
          </cell>
          <cell r="B8533" t="str">
            <v>YZ-ZQ15905</v>
          </cell>
        </row>
        <row r="8534">
          <cell r="A8534" t="str">
            <v>YZ-ZQ15905-W0-L</v>
          </cell>
          <cell r="B8534" t="str">
            <v>YZ-ZQ15905</v>
          </cell>
        </row>
        <row r="8535">
          <cell r="A8535" t="str">
            <v>YZ-ZQ15905-W0-M</v>
          </cell>
          <cell r="B8535" t="str">
            <v>YZ-ZQ15905</v>
          </cell>
        </row>
        <row r="8536">
          <cell r="A8536" t="str">
            <v>YZ-ZQ15905-W0-S</v>
          </cell>
          <cell r="B8536" t="str">
            <v>YZ-ZQ15905</v>
          </cell>
        </row>
        <row r="8537">
          <cell r="A8537" t="str">
            <v>YZ-ZQ15905-W0-XL</v>
          </cell>
          <cell r="B8537" t="str">
            <v>YZ-ZQ15905</v>
          </cell>
        </row>
        <row r="8538">
          <cell r="A8538" t="str">
            <v>YZ-ZQ15919-B0-2X</v>
          </cell>
          <cell r="B8538" t="str">
            <v>YZ-ZQ1519</v>
          </cell>
        </row>
        <row r="8539">
          <cell r="A8539" t="str">
            <v>YZ-ZQ15919-B0-3X</v>
          </cell>
          <cell r="B8539" t="str">
            <v>YZ-ZQ1519</v>
          </cell>
        </row>
        <row r="8540">
          <cell r="A8540" t="str">
            <v>YZ-ZQ15919-B0-4X</v>
          </cell>
          <cell r="B8540" t="str">
            <v>YZ-ZQ1519</v>
          </cell>
        </row>
        <row r="8541">
          <cell r="A8541" t="str">
            <v>YZ-ZQ15919-B0-5X</v>
          </cell>
          <cell r="B8541" t="str">
            <v>YZ-ZQ1519</v>
          </cell>
        </row>
        <row r="8542">
          <cell r="A8542" t="str">
            <v>YZ-ZQ15919-B0-L</v>
          </cell>
          <cell r="B8542" t="str">
            <v>YZ-ZQ1519</v>
          </cell>
        </row>
        <row r="8543">
          <cell r="A8543" t="str">
            <v>YZ-ZQ15919-B0-M</v>
          </cell>
          <cell r="B8543" t="str">
            <v>YZ-ZQ1519</v>
          </cell>
        </row>
        <row r="8544">
          <cell r="A8544" t="str">
            <v>YZ-ZQ15919-B0-S</v>
          </cell>
          <cell r="B8544" t="str">
            <v>YZ-ZQ1519</v>
          </cell>
        </row>
        <row r="8545">
          <cell r="A8545" t="str">
            <v>YZ-ZQ15919-B0-XL</v>
          </cell>
          <cell r="B8545" t="str">
            <v>YZ-ZQ1519</v>
          </cell>
        </row>
        <row r="8546">
          <cell r="A8546" t="str">
            <v>YZ-ZQ15921-B0-2X</v>
          </cell>
          <cell r="B8546" t="str">
            <v>YZ-ZQ15921</v>
          </cell>
        </row>
        <row r="8547">
          <cell r="A8547" t="str">
            <v>YZ-ZQ15921-B0-3X</v>
          </cell>
          <cell r="B8547" t="str">
            <v>YZ-ZQ15921</v>
          </cell>
        </row>
        <row r="8548">
          <cell r="A8548" t="str">
            <v>YZ-ZQ15921-B0-4X</v>
          </cell>
          <cell r="B8548" t="str">
            <v>YZ-ZQ15921</v>
          </cell>
        </row>
        <row r="8549">
          <cell r="A8549" t="str">
            <v>YZ-ZQ15921-B0-5X</v>
          </cell>
          <cell r="B8549" t="str">
            <v>YZ-ZQ15921</v>
          </cell>
        </row>
        <row r="8550">
          <cell r="A8550" t="str">
            <v>YZ-ZQ15921-B0-L</v>
          </cell>
          <cell r="B8550" t="str">
            <v>YZ-ZQ15921</v>
          </cell>
        </row>
        <row r="8551">
          <cell r="A8551" t="str">
            <v>YZ-ZQ15921-B0-M</v>
          </cell>
          <cell r="B8551" t="str">
            <v>YZ-ZQ15921</v>
          </cell>
        </row>
        <row r="8552">
          <cell r="A8552" t="str">
            <v>YZ-ZQ15921-B0-XL</v>
          </cell>
          <cell r="B8552" t="str">
            <v>YZ-ZQ15921</v>
          </cell>
        </row>
        <row r="8553">
          <cell r="A8553" t="str">
            <v>YZ-ZQ15921-P0-2X</v>
          </cell>
          <cell r="B8553" t="str">
            <v>YZ-ZQ15921</v>
          </cell>
        </row>
        <row r="8554">
          <cell r="A8554" t="str">
            <v>YZ-ZQ15921-P0-3X</v>
          </cell>
          <cell r="B8554" t="str">
            <v>YZ-ZQ15921</v>
          </cell>
        </row>
        <row r="8555">
          <cell r="A8555" t="str">
            <v>YZ-ZQ15921-P0-4X</v>
          </cell>
          <cell r="B8555" t="str">
            <v>YZ-ZQ15921</v>
          </cell>
        </row>
        <row r="8556">
          <cell r="A8556" t="str">
            <v>YZ-ZQ15921-P0-5X</v>
          </cell>
          <cell r="B8556" t="str">
            <v>YZ-ZQ15921</v>
          </cell>
        </row>
        <row r="8557">
          <cell r="A8557" t="str">
            <v>YZ-ZQ15921-P0-L</v>
          </cell>
          <cell r="B8557" t="str">
            <v>YZ-ZQ15921</v>
          </cell>
        </row>
        <row r="8558">
          <cell r="A8558" t="str">
            <v>YZ-ZQ15921-P0-M</v>
          </cell>
          <cell r="B8558" t="str">
            <v>YZ-ZQ15921</v>
          </cell>
        </row>
        <row r="8559">
          <cell r="A8559" t="str">
            <v>YZ-ZQ15921-P0-XL</v>
          </cell>
          <cell r="B8559" t="str">
            <v>YZ-ZQ15921</v>
          </cell>
        </row>
        <row r="8560">
          <cell r="A8560" t="str">
            <v>YZ-ZQ15921-R0-2X</v>
          </cell>
          <cell r="B8560" t="str">
            <v>YZ-ZQ15921</v>
          </cell>
        </row>
        <row r="8561">
          <cell r="A8561" t="str">
            <v>YZ-ZQ15921-R0-3X</v>
          </cell>
          <cell r="B8561" t="str">
            <v>YZ-ZQ15921</v>
          </cell>
        </row>
        <row r="8562">
          <cell r="A8562" t="str">
            <v>YZ-ZQ15921-R0-4X</v>
          </cell>
          <cell r="B8562" t="str">
            <v>YZ-ZQ15921</v>
          </cell>
        </row>
        <row r="8563">
          <cell r="A8563" t="str">
            <v>YZ-ZQ15921-R0-5X</v>
          </cell>
          <cell r="B8563" t="str">
            <v>YZ-ZQ15921</v>
          </cell>
        </row>
        <row r="8564">
          <cell r="A8564" t="str">
            <v>YZ-ZQ15921-R0-L</v>
          </cell>
          <cell r="B8564" t="str">
            <v>YZ-ZQ15921</v>
          </cell>
        </row>
        <row r="8565">
          <cell r="A8565" t="str">
            <v>YZ-ZQ15921-R0-M</v>
          </cell>
          <cell r="B8565" t="str">
            <v>YZ-ZQ15921</v>
          </cell>
        </row>
        <row r="8566">
          <cell r="A8566" t="str">
            <v>YZ-ZQ15921-R0-XL</v>
          </cell>
          <cell r="B8566" t="str">
            <v>YZ-ZQ15921</v>
          </cell>
        </row>
        <row r="8567">
          <cell r="A8567" t="str">
            <v>YZ-ZQ15986K02XL</v>
          </cell>
          <cell r="B8567" t="str">
            <v>YZ-ZQ15986</v>
          </cell>
        </row>
        <row r="8568">
          <cell r="A8568" t="str">
            <v>YZ-ZQ15986K03XL</v>
          </cell>
          <cell r="B8568" t="str">
            <v>YZ-ZQ15986</v>
          </cell>
        </row>
        <row r="8569">
          <cell r="A8569" t="str">
            <v>YZ-ZQ15986K04XL</v>
          </cell>
          <cell r="B8569" t="str">
            <v>YZ-ZQ15986</v>
          </cell>
        </row>
        <row r="8570">
          <cell r="A8570" t="str">
            <v>YZ-ZQ15986K0L</v>
          </cell>
          <cell r="B8570" t="str">
            <v>YZ-ZQ15986</v>
          </cell>
        </row>
        <row r="8571">
          <cell r="A8571" t="str">
            <v>YZ-ZQ16103R02XL</v>
          </cell>
          <cell r="B8571" t="str">
            <v>YZ-ZQ16103</v>
          </cell>
        </row>
        <row r="8572">
          <cell r="A8572" t="str">
            <v>YZ-ZQ16103R03XL</v>
          </cell>
          <cell r="B8572" t="str">
            <v>YZ-ZQ16103</v>
          </cell>
        </row>
        <row r="8573">
          <cell r="A8573" t="str">
            <v>YZ-ZQ16103R0L</v>
          </cell>
          <cell r="B8573" t="str">
            <v>YZ-ZQ16103</v>
          </cell>
        </row>
        <row r="8574">
          <cell r="A8574" t="str">
            <v>YZ-ZQ16103R0XL</v>
          </cell>
          <cell r="B8574" t="str">
            <v>YZ-ZQ16103</v>
          </cell>
        </row>
        <row r="8575">
          <cell r="A8575" t="str">
            <v>YZ-ZQ16103ZL2XL</v>
          </cell>
          <cell r="B8575" t="str">
            <v>YZ-ZQ16103</v>
          </cell>
        </row>
        <row r="8576">
          <cell r="A8576" t="str">
            <v>YZ-ZQ16103ZL3XL</v>
          </cell>
          <cell r="B8576" t="str">
            <v>YZ-ZQ16103</v>
          </cell>
        </row>
        <row r="8577">
          <cell r="A8577" t="str">
            <v>YZ-ZQ16103ZLL</v>
          </cell>
          <cell r="B8577" t="str">
            <v>YZ-ZQ16103</v>
          </cell>
        </row>
        <row r="8578">
          <cell r="A8578" t="str">
            <v>YZ-ZQ16103ZLXL</v>
          </cell>
          <cell r="B8578" t="str">
            <v>YZ-ZQ16103</v>
          </cell>
        </row>
        <row r="8579">
          <cell r="A8579" t="str">
            <v>YZ-ZQ1617-BH-2XL</v>
          </cell>
          <cell r="B8579" t="str">
            <v>YZ-ZQ1617</v>
          </cell>
        </row>
        <row r="8580">
          <cell r="A8580" t="str">
            <v>YZ-ZQ1617-BH-3XL</v>
          </cell>
          <cell r="B8580" t="str">
            <v>YZ-ZQ1617</v>
          </cell>
        </row>
        <row r="8581">
          <cell r="A8581" t="str">
            <v>YZ-ZQ1617-BH-4XL</v>
          </cell>
          <cell r="B8581" t="str">
            <v>YZ-ZQ1617</v>
          </cell>
        </row>
        <row r="8582">
          <cell r="A8582" t="str">
            <v>YZ-ZQ1617-BH-L</v>
          </cell>
          <cell r="B8582" t="str">
            <v>YZ-ZQ1617</v>
          </cell>
        </row>
        <row r="8583">
          <cell r="A8583" t="str">
            <v>YZ-ZQ1617-BH-M</v>
          </cell>
          <cell r="B8583" t="str">
            <v>YZ-ZQ1617</v>
          </cell>
        </row>
        <row r="8584">
          <cell r="A8584" t="str">
            <v>YZ-ZQ1617-BH-XL</v>
          </cell>
          <cell r="B8584" t="str">
            <v>YZ-ZQ1617</v>
          </cell>
        </row>
        <row r="8585">
          <cell r="A8585" t="str">
            <v>YZ-ZQ1617K02XL</v>
          </cell>
          <cell r="B8585" t="str">
            <v>YZ-ZQ1617</v>
          </cell>
        </row>
        <row r="8586">
          <cell r="A8586" t="str">
            <v>YZ-ZQ1617K03XL</v>
          </cell>
          <cell r="B8586" t="str">
            <v>YZ-ZQ1617</v>
          </cell>
        </row>
        <row r="8587">
          <cell r="A8587" t="str">
            <v>YZ-ZQ1617K0L</v>
          </cell>
          <cell r="B8587" t="str">
            <v>YZ-ZQ1617</v>
          </cell>
        </row>
        <row r="8588">
          <cell r="A8588" t="str">
            <v>YZ-ZQ1617K0M</v>
          </cell>
          <cell r="B8588" t="str">
            <v>YZ-ZQ1617</v>
          </cell>
        </row>
        <row r="8589">
          <cell r="A8589" t="str">
            <v>YZ-ZQ1617K0XL</v>
          </cell>
          <cell r="B8589" t="str">
            <v>YZ-ZQ1617</v>
          </cell>
        </row>
        <row r="8590">
          <cell r="A8590" t="str">
            <v>YZ-ZQ1617-KH-2XL</v>
          </cell>
          <cell r="B8590" t="str">
            <v>YZ-ZQ1617</v>
          </cell>
        </row>
        <row r="8591">
          <cell r="A8591" t="str">
            <v>YZ-ZQ1617-KH-3XL</v>
          </cell>
          <cell r="B8591" t="str">
            <v>YZ-ZQ1617</v>
          </cell>
        </row>
        <row r="8592">
          <cell r="A8592" t="str">
            <v>YZ-ZQ1617-KH-4XL</v>
          </cell>
          <cell r="B8592" t="str">
            <v>YZ-ZQ1617</v>
          </cell>
        </row>
        <row r="8593">
          <cell r="A8593" t="str">
            <v>YZ-ZQ1617-KH-L</v>
          </cell>
          <cell r="B8593" t="str">
            <v>YZ-ZQ1617</v>
          </cell>
        </row>
        <row r="8594">
          <cell r="A8594" t="str">
            <v>YZ-ZQ1617-KH-M</v>
          </cell>
          <cell r="B8594" t="str">
            <v>YZ-ZQ1617</v>
          </cell>
        </row>
        <row r="8595">
          <cell r="A8595" t="str">
            <v>YZ-ZQ1617-KH-XL</v>
          </cell>
          <cell r="B8595" t="str">
            <v>YZ-ZQ1617</v>
          </cell>
        </row>
        <row r="8596">
          <cell r="A8596" t="str">
            <v>YZ-ZQ1617R02XL</v>
          </cell>
          <cell r="B8596" t="str">
            <v>YZ-ZQ1617</v>
          </cell>
        </row>
        <row r="8597">
          <cell r="A8597" t="str">
            <v>YZ-ZQ1617R03XL</v>
          </cell>
          <cell r="B8597" t="str">
            <v>YZ-ZQ1617</v>
          </cell>
        </row>
        <row r="8598">
          <cell r="A8598" t="str">
            <v>YZ-ZQ1617R0L</v>
          </cell>
          <cell r="B8598" t="str">
            <v>YZ-ZQ1617</v>
          </cell>
        </row>
        <row r="8599">
          <cell r="A8599" t="str">
            <v>YZ-ZQ1617R0XL</v>
          </cell>
          <cell r="B8599" t="str">
            <v>YZ-ZQ1617</v>
          </cell>
        </row>
        <row r="8600">
          <cell r="A8600" t="str">
            <v>YZ-ZQ1617ZL2XL</v>
          </cell>
          <cell r="B8600" t="str">
            <v>YZ-ZQ1617</v>
          </cell>
        </row>
        <row r="8601">
          <cell r="A8601" t="str">
            <v>YZ-ZQ1617ZL3XL</v>
          </cell>
          <cell r="B8601" t="str">
            <v>YZ-ZQ1617</v>
          </cell>
        </row>
        <row r="8602">
          <cell r="A8602" t="str">
            <v>YZ-ZQ1617ZL4XL</v>
          </cell>
          <cell r="B8602" t="str">
            <v>YZ-ZQ1617</v>
          </cell>
        </row>
        <row r="8603">
          <cell r="A8603" t="str">
            <v>YZ-ZQ1617ZLL</v>
          </cell>
          <cell r="B8603" t="str">
            <v>YZ-ZQ1617</v>
          </cell>
        </row>
        <row r="8604">
          <cell r="A8604" t="str">
            <v>YZ-ZQ1617ZLM</v>
          </cell>
          <cell r="B8604" t="str">
            <v>YZ-ZQ1617</v>
          </cell>
        </row>
        <row r="8605">
          <cell r="A8605" t="str">
            <v>YZ-ZQ1617ZLXL</v>
          </cell>
          <cell r="B8605" t="str">
            <v>YZ-ZQ1617</v>
          </cell>
        </row>
        <row r="8606">
          <cell r="A8606" t="str">
            <v>YZ-ZQ16597B02XL</v>
          </cell>
          <cell r="B8606" t="str">
            <v>YZ-ZQ16597</v>
          </cell>
        </row>
        <row r="8607">
          <cell r="A8607" t="str">
            <v>YZ-ZQ16597B03XL</v>
          </cell>
          <cell r="B8607" t="str">
            <v>YZ-ZQ16597</v>
          </cell>
        </row>
        <row r="8608">
          <cell r="A8608" t="str">
            <v>YZ-ZQ16597B04XL</v>
          </cell>
          <cell r="B8608" t="str">
            <v>YZ-ZQ16597</v>
          </cell>
        </row>
        <row r="8609">
          <cell r="A8609" t="str">
            <v>YZ-ZQ16597B05XL</v>
          </cell>
          <cell r="B8609" t="str">
            <v>YZ-ZQ16597</v>
          </cell>
        </row>
        <row r="8610">
          <cell r="A8610" t="str">
            <v>YZ-ZQ16597B0L</v>
          </cell>
          <cell r="B8610" t="str">
            <v>YZ-ZQ16597</v>
          </cell>
        </row>
        <row r="8611">
          <cell r="A8611" t="str">
            <v>YZ-ZQ16597B0M</v>
          </cell>
          <cell r="B8611" t="str">
            <v>YZ-ZQ16597</v>
          </cell>
        </row>
        <row r="8612">
          <cell r="A8612" t="str">
            <v>YZ-ZQ16597B0XL</v>
          </cell>
          <cell r="B8612" t="str">
            <v>YZ-ZQ16597</v>
          </cell>
        </row>
        <row r="8613">
          <cell r="A8613" t="str">
            <v>YZ-ZQ16598R02XL</v>
          </cell>
          <cell r="B8613" t="str">
            <v>YZ-ZQ16598</v>
          </cell>
        </row>
        <row r="8614">
          <cell r="A8614" t="str">
            <v>YZ-ZQ16598R03XL</v>
          </cell>
          <cell r="B8614" t="str">
            <v>YZ-ZQ16598</v>
          </cell>
        </row>
        <row r="8615">
          <cell r="A8615" t="str">
            <v>YZ-ZQ16598R04XL</v>
          </cell>
          <cell r="B8615" t="str">
            <v>YZ-ZQ16598</v>
          </cell>
        </row>
        <row r="8616">
          <cell r="A8616" t="str">
            <v>YZ-ZQ16598R05XL</v>
          </cell>
          <cell r="B8616" t="str">
            <v>YZ-ZQ16598</v>
          </cell>
        </row>
        <row r="8617">
          <cell r="A8617" t="str">
            <v>YZ-ZQ16598R0L</v>
          </cell>
          <cell r="B8617" t="str">
            <v>YZ-ZQ16598</v>
          </cell>
        </row>
        <row r="8618">
          <cell r="A8618" t="str">
            <v>YZ-ZQ16598R0XL</v>
          </cell>
          <cell r="B8618" t="str">
            <v>YZ-ZQ16598</v>
          </cell>
        </row>
        <row r="8619">
          <cell r="A8619" t="str">
            <v>YZ-ZQ17009-G0-L</v>
          </cell>
          <cell r="B8619" t="str">
            <v>YZ-ZQ17009</v>
          </cell>
        </row>
        <row r="8620">
          <cell r="A8620" t="str">
            <v>YZ-ZQ17009-G0-M</v>
          </cell>
          <cell r="B8620" t="str">
            <v>YZ-ZQ17009</v>
          </cell>
        </row>
        <row r="8621">
          <cell r="A8621" t="str">
            <v>YZ-ZQ17009-G0-XL</v>
          </cell>
          <cell r="B8621" t="str">
            <v>YZ-ZQ17009</v>
          </cell>
        </row>
        <row r="8622">
          <cell r="A8622" t="str">
            <v>YZ-ZQ17009-K0-L</v>
          </cell>
          <cell r="B8622" t="str">
            <v>YZ-ZQ17009</v>
          </cell>
        </row>
        <row r="8623">
          <cell r="A8623" t="str">
            <v>YZ-ZQ17009-K0-M</v>
          </cell>
          <cell r="B8623" t="str">
            <v>YZ-ZQ17009</v>
          </cell>
        </row>
        <row r="8624">
          <cell r="A8624" t="str">
            <v>YZ-ZQ17009-K0-XL</v>
          </cell>
          <cell r="B8624" t="str">
            <v>YZ-ZQ17009</v>
          </cell>
        </row>
        <row r="8625">
          <cell r="A8625" t="str">
            <v>YZ-ZQ17009-R0-S</v>
          </cell>
          <cell r="B8625" t="str">
            <v>YZ-ZQ17009</v>
          </cell>
        </row>
        <row r="8626">
          <cell r="A8626" t="str">
            <v>YZ-ZQ1715-W0-L</v>
          </cell>
          <cell r="B8626" t="str">
            <v>YZ-ZQ1715</v>
          </cell>
        </row>
        <row r="8627">
          <cell r="A8627" t="str">
            <v>YZ-ZQ1715-W0-M</v>
          </cell>
          <cell r="B8627" t="str">
            <v>YZ-ZQ1715</v>
          </cell>
        </row>
        <row r="8628">
          <cell r="A8628" t="str">
            <v>YZ-ZQ1715-W0-S</v>
          </cell>
          <cell r="B8628" t="str">
            <v>YZ-ZQ1715</v>
          </cell>
        </row>
        <row r="8629">
          <cell r="A8629" t="str">
            <v>YZ-ZQ1715-W0-XL</v>
          </cell>
          <cell r="B8629" t="str">
            <v>YZ-ZQ1715</v>
          </cell>
        </row>
        <row r="8630">
          <cell r="A8630" t="str">
            <v>YZ-ZQ1732-B0-L</v>
          </cell>
          <cell r="B8630" t="str">
            <v>YZ-ZQ1732</v>
          </cell>
        </row>
        <row r="8631">
          <cell r="A8631" t="str">
            <v>YZ-ZQ1732-B0-M</v>
          </cell>
          <cell r="B8631" t="str">
            <v>YZ-ZQ1732</v>
          </cell>
        </row>
        <row r="8632">
          <cell r="A8632" t="str">
            <v>YZ-ZQ1732-B0-S</v>
          </cell>
          <cell r="B8632" t="str">
            <v>YZ-ZQ1732</v>
          </cell>
        </row>
        <row r="8633">
          <cell r="A8633" t="str">
            <v>YZ-ZQ1732-B0-XL</v>
          </cell>
          <cell r="B8633" t="str">
            <v>YZ-ZQ1732</v>
          </cell>
        </row>
        <row r="8634">
          <cell r="A8634" t="str">
            <v>YZ-ZQ1732-K0-L</v>
          </cell>
          <cell r="B8634" t="str">
            <v>YZ-ZQ1732</v>
          </cell>
        </row>
        <row r="8635">
          <cell r="A8635" t="str">
            <v>YZ-ZQ1732-K0-M</v>
          </cell>
          <cell r="B8635" t="str">
            <v>YZ-ZQ1732</v>
          </cell>
        </row>
        <row r="8636">
          <cell r="A8636" t="str">
            <v>YZ-ZQ1732-K0-S</v>
          </cell>
          <cell r="B8636" t="str">
            <v>YZ-ZQ1732</v>
          </cell>
        </row>
        <row r="8637">
          <cell r="A8637" t="str">
            <v>YZ-ZQ1732-K0-XL</v>
          </cell>
          <cell r="B8637" t="str">
            <v>YZ-ZQ1732</v>
          </cell>
        </row>
        <row r="8638">
          <cell r="A8638" t="str">
            <v>YZ-ZQ1732-R0-L</v>
          </cell>
          <cell r="B8638" t="str">
            <v>YZ-ZQ1732</v>
          </cell>
        </row>
        <row r="8639">
          <cell r="A8639" t="str">
            <v>YZ-ZQ1732-R0-M</v>
          </cell>
          <cell r="B8639" t="str">
            <v>YZ-ZQ1732</v>
          </cell>
        </row>
        <row r="8640">
          <cell r="A8640" t="str">
            <v>YZ-ZQ1732-R0-S</v>
          </cell>
          <cell r="B8640" t="str">
            <v>YZ-ZQ1732</v>
          </cell>
        </row>
        <row r="8641">
          <cell r="A8641" t="str">
            <v>YZ-ZQ1732-R0-XL</v>
          </cell>
          <cell r="B8641" t="str">
            <v>YZ-ZQ1732</v>
          </cell>
        </row>
        <row r="8642">
          <cell r="A8642" t="str">
            <v>YZ-ZQ1733-K0-2XL</v>
          </cell>
          <cell r="B8642" t="str">
            <v>YZ-ZQ1733</v>
          </cell>
        </row>
        <row r="8643">
          <cell r="A8643" t="str">
            <v>YZ-ZQ1733-K0-3XL</v>
          </cell>
          <cell r="B8643" t="str">
            <v>YZ-ZQ1733</v>
          </cell>
        </row>
        <row r="8644">
          <cell r="A8644" t="str">
            <v>YZ-ZQ1733-K0-L</v>
          </cell>
          <cell r="B8644" t="str">
            <v>YZ-ZQ1733</v>
          </cell>
        </row>
        <row r="8645">
          <cell r="A8645" t="str">
            <v>YZ-ZQ1733-K0-M</v>
          </cell>
          <cell r="B8645" t="str">
            <v>YZ-ZQ1733</v>
          </cell>
        </row>
        <row r="8646">
          <cell r="A8646" t="str">
            <v>YZ-ZQ1733-K0-S</v>
          </cell>
          <cell r="B8646" t="str">
            <v>YZ-ZQ1733</v>
          </cell>
        </row>
        <row r="8647">
          <cell r="A8647" t="str">
            <v>YZ-ZQ1733-K0-XL</v>
          </cell>
          <cell r="B8647" t="str">
            <v>YZ-ZQ1733</v>
          </cell>
        </row>
        <row r="8648">
          <cell r="A8648" t="str">
            <v>YZ-ZQ1733-NB-2XL</v>
          </cell>
          <cell r="B8648" t="str">
            <v>YZ-ZQ1733</v>
          </cell>
        </row>
        <row r="8649">
          <cell r="A8649" t="str">
            <v>YZ-ZQ1733-NB-3XL</v>
          </cell>
          <cell r="B8649" t="str">
            <v>YZ-ZQ1733</v>
          </cell>
        </row>
        <row r="8650">
          <cell r="A8650" t="str">
            <v>YZ-ZQ1733-NB-L</v>
          </cell>
          <cell r="B8650" t="str">
            <v>YZ-ZQ1733</v>
          </cell>
        </row>
        <row r="8651">
          <cell r="A8651" t="str">
            <v>YZ-ZQ1733-NB-M</v>
          </cell>
          <cell r="B8651" t="str">
            <v>YZ-ZQ1733</v>
          </cell>
        </row>
        <row r="8652">
          <cell r="A8652" t="str">
            <v>YZ-ZQ1733-NB-S</v>
          </cell>
          <cell r="B8652" t="str">
            <v>YZ-ZQ1733</v>
          </cell>
        </row>
        <row r="8653">
          <cell r="A8653" t="str">
            <v>YZ-ZQ1733-NB-XL</v>
          </cell>
          <cell r="B8653" t="str">
            <v>YZ-ZQ1733</v>
          </cell>
        </row>
        <row r="8654">
          <cell r="A8654" t="str">
            <v>YZ-ZQ1733-R0-2XL</v>
          </cell>
          <cell r="B8654" t="str">
            <v>YZ-ZQ1733</v>
          </cell>
        </row>
        <row r="8655">
          <cell r="A8655" t="str">
            <v>YZ-ZQ1733-R0-3XL</v>
          </cell>
          <cell r="B8655" t="str">
            <v>YZ-ZQ1733</v>
          </cell>
        </row>
        <row r="8656">
          <cell r="A8656" t="str">
            <v>YZ-ZQ1733-R0-L</v>
          </cell>
          <cell r="B8656" t="str">
            <v>YZ-ZQ1733</v>
          </cell>
        </row>
        <row r="8657">
          <cell r="A8657" t="str">
            <v>YZ-ZQ1733-R0-M</v>
          </cell>
          <cell r="B8657" t="str">
            <v>YZ-ZQ1733</v>
          </cell>
        </row>
        <row r="8658">
          <cell r="A8658" t="str">
            <v>YZ-ZQ1733-R0-S</v>
          </cell>
          <cell r="B8658" t="str">
            <v>YZ-ZQ1733</v>
          </cell>
        </row>
        <row r="8659">
          <cell r="A8659" t="str">
            <v>YZ-ZQ1733-R0-XL</v>
          </cell>
          <cell r="B8659" t="str">
            <v>YZ-ZQ1733</v>
          </cell>
        </row>
        <row r="8660">
          <cell r="A8660" t="str">
            <v>YZ-ZQ1733-SB-2XL</v>
          </cell>
          <cell r="B8660" t="str">
            <v>YZ-ZQ1733</v>
          </cell>
        </row>
        <row r="8661">
          <cell r="A8661" t="str">
            <v>YZ-ZQ1733-SB-3XL</v>
          </cell>
          <cell r="B8661" t="str">
            <v>YZ-ZQ1733</v>
          </cell>
        </row>
        <row r="8662">
          <cell r="A8662" t="str">
            <v>YZ-ZQ1733-SB-L</v>
          </cell>
          <cell r="B8662" t="str">
            <v>YZ-ZQ1733</v>
          </cell>
        </row>
        <row r="8663">
          <cell r="A8663" t="str">
            <v>YZ-ZQ1733-SB-M</v>
          </cell>
          <cell r="B8663" t="str">
            <v>YZ-ZQ1733</v>
          </cell>
        </row>
        <row r="8664">
          <cell r="A8664" t="str">
            <v>YZ-ZQ1733-SB-S</v>
          </cell>
          <cell r="B8664" t="str">
            <v>YZ-ZQ1733</v>
          </cell>
        </row>
        <row r="8665">
          <cell r="A8665" t="str">
            <v>YZ-ZQ1733-SB-XL</v>
          </cell>
          <cell r="B8665" t="str">
            <v>YZ-ZQ1733</v>
          </cell>
        </row>
        <row r="8666">
          <cell r="A8666" t="str">
            <v>YZ-ZQ17845-K0-2X</v>
          </cell>
          <cell r="B8666" t="str">
            <v>YZ-ZQ17845</v>
          </cell>
        </row>
        <row r="8667">
          <cell r="A8667" t="str">
            <v>YZ-ZQ17845-K0-3X</v>
          </cell>
          <cell r="B8667" t="str">
            <v>YZ-ZQ17845</v>
          </cell>
        </row>
        <row r="8668">
          <cell r="A8668" t="str">
            <v>YZ-ZQ17845-K0-4X</v>
          </cell>
          <cell r="B8668" t="str">
            <v>YZ-ZQ17845</v>
          </cell>
        </row>
        <row r="8669">
          <cell r="A8669" t="str">
            <v>YZ-ZQ17845-K0-5X</v>
          </cell>
          <cell r="B8669" t="str">
            <v>YZ-ZQ17845</v>
          </cell>
        </row>
        <row r="8670">
          <cell r="A8670" t="str">
            <v>YZ-ZQ17845-K0-L</v>
          </cell>
          <cell r="B8670" t="str">
            <v>YZ-ZQ17845</v>
          </cell>
        </row>
        <row r="8671">
          <cell r="A8671" t="str">
            <v>YZ-ZQ17845-K0-XL</v>
          </cell>
          <cell r="B8671" t="str">
            <v>YZ-ZQ17845</v>
          </cell>
        </row>
        <row r="8672">
          <cell r="A8672" t="str">
            <v>YZ-ZQ17958P0-2XL</v>
          </cell>
          <cell r="B8672" t="str">
            <v>YZ-ZQ17958</v>
          </cell>
        </row>
        <row r="8673">
          <cell r="A8673" t="str">
            <v>YZ-ZQ17958P0-3XL</v>
          </cell>
          <cell r="B8673" t="str">
            <v>YZ-ZQ17958</v>
          </cell>
        </row>
        <row r="8674">
          <cell r="A8674" t="str">
            <v>YZ-ZQ17958P0-4XL</v>
          </cell>
          <cell r="B8674" t="str">
            <v>YZ-ZQ17958</v>
          </cell>
        </row>
        <row r="8675">
          <cell r="A8675" t="str">
            <v>YZ-ZQ17958P0-5XL</v>
          </cell>
          <cell r="B8675" t="str">
            <v>YZ-ZQ17958</v>
          </cell>
        </row>
        <row r="8676">
          <cell r="A8676" t="str">
            <v>YZ-ZQ17958P0-L</v>
          </cell>
          <cell r="B8676" t="str">
            <v>YZ-ZQ17958</v>
          </cell>
        </row>
        <row r="8677">
          <cell r="A8677" t="str">
            <v>YZ-ZQ17958P0-M</v>
          </cell>
          <cell r="B8677" t="str">
            <v>YZ-ZQ17958</v>
          </cell>
        </row>
        <row r="8678">
          <cell r="A8678" t="str">
            <v>YZ-ZQ17958P0-S</v>
          </cell>
          <cell r="B8678" t="str">
            <v>YZ-ZQ17958</v>
          </cell>
        </row>
        <row r="8679">
          <cell r="A8679" t="str">
            <v>YZ-ZQ17958P0-XL</v>
          </cell>
          <cell r="B8679" t="str">
            <v>YZ-ZQ17958</v>
          </cell>
        </row>
        <row r="8680">
          <cell r="A8680" t="str">
            <v>YZ-ZQ17984-R0-2X</v>
          </cell>
          <cell r="B8680" t="str">
            <v>YZ-ZQ17984</v>
          </cell>
        </row>
        <row r="8681">
          <cell r="A8681" t="str">
            <v>YZ-ZQ17984-R0-3X</v>
          </cell>
          <cell r="B8681" t="str">
            <v>YZ-ZQ17984</v>
          </cell>
        </row>
        <row r="8682">
          <cell r="A8682" t="str">
            <v>YZ-ZQ17984-R0-4X</v>
          </cell>
          <cell r="B8682" t="str">
            <v>YZ-ZQ17984</v>
          </cell>
        </row>
        <row r="8683">
          <cell r="A8683" t="str">
            <v>YZ-ZQ17984-R0-5X</v>
          </cell>
          <cell r="B8683" t="str">
            <v>YZ-ZQ17984</v>
          </cell>
        </row>
        <row r="8684">
          <cell r="A8684" t="str">
            <v>YZ-ZQ17984-R0-L</v>
          </cell>
          <cell r="B8684" t="str">
            <v>YZ-ZQ17984</v>
          </cell>
        </row>
        <row r="8685">
          <cell r="A8685" t="str">
            <v>YZ-ZQ17984-R0-XL</v>
          </cell>
          <cell r="B8685" t="str">
            <v>YZ-ZQ17984</v>
          </cell>
        </row>
        <row r="8686">
          <cell r="A8686" t="str">
            <v>YZ-ZQ17985-P0-2X</v>
          </cell>
          <cell r="B8686" t="str">
            <v>YZ-ZQ17985</v>
          </cell>
        </row>
        <row r="8687">
          <cell r="A8687" t="str">
            <v>YZ-ZQ17985-P0-3X</v>
          </cell>
          <cell r="B8687" t="str">
            <v>YZ-ZQ17985</v>
          </cell>
        </row>
        <row r="8688">
          <cell r="A8688" t="str">
            <v>YZ-ZQ17985-P0-4X</v>
          </cell>
          <cell r="B8688" t="str">
            <v>YZ-ZQ17985</v>
          </cell>
        </row>
        <row r="8689">
          <cell r="A8689" t="str">
            <v>YZ-ZQ17985-P0-5X</v>
          </cell>
          <cell r="B8689" t="str">
            <v>YZ-ZQ17985</v>
          </cell>
        </row>
        <row r="8690">
          <cell r="A8690" t="str">
            <v>YZ-ZQ17985-P0-L</v>
          </cell>
          <cell r="B8690" t="str">
            <v>YZ-ZQ17985</v>
          </cell>
        </row>
        <row r="8691">
          <cell r="A8691" t="str">
            <v>YZ-ZQ17985-P0-M</v>
          </cell>
          <cell r="B8691" t="str">
            <v>YZ-ZQ17985</v>
          </cell>
        </row>
        <row r="8692">
          <cell r="A8692" t="str">
            <v>YZ-ZQ17985-P0-S</v>
          </cell>
          <cell r="B8692" t="str">
            <v>YZ-ZQ17985</v>
          </cell>
        </row>
        <row r="8693">
          <cell r="A8693" t="str">
            <v>YZ-ZQ17985-P0-XL</v>
          </cell>
          <cell r="B8693" t="str">
            <v>YZ-ZQ17985</v>
          </cell>
        </row>
        <row r="8694">
          <cell r="A8694" t="str">
            <v>YZ-ZQ17986W0-2XL</v>
          </cell>
          <cell r="B8694" t="str">
            <v>YZ-ZQ17986</v>
          </cell>
        </row>
        <row r="8695">
          <cell r="A8695" t="str">
            <v>YZ-ZQ17986W0-3XL</v>
          </cell>
          <cell r="B8695" t="str">
            <v>YZ-ZQ17986</v>
          </cell>
        </row>
        <row r="8696">
          <cell r="A8696" t="str">
            <v>YZ-ZQ17986W0-4XL</v>
          </cell>
          <cell r="B8696" t="str">
            <v>YZ-ZQ17986</v>
          </cell>
        </row>
        <row r="8697">
          <cell r="A8697" t="str">
            <v>YZ-ZQ17986W0-5XL</v>
          </cell>
          <cell r="B8697" t="str">
            <v>YZ-ZQ17986</v>
          </cell>
        </row>
        <row r="8698">
          <cell r="A8698" t="str">
            <v>YZ-ZQ17986W0-L</v>
          </cell>
          <cell r="B8698" t="str">
            <v>YZ-ZQ17986</v>
          </cell>
        </row>
        <row r="8699">
          <cell r="A8699" t="str">
            <v>YZ-ZQ17986W0-M</v>
          </cell>
          <cell r="B8699" t="str">
            <v>YZ-ZQ17986</v>
          </cell>
        </row>
        <row r="8700">
          <cell r="A8700" t="str">
            <v>YZ-ZQ17986W0-S</v>
          </cell>
          <cell r="B8700" t="str">
            <v>YZ-ZQ17986</v>
          </cell>
        </row>
        <row r="8701">
          <cell r="A8701" t="str">
            <v>YZ-ZQ17986W0-XL</v>
          </cell>
          <cell r="B8701" t="str">
            <v>YZ-ZQ17986</v>
          </cell>
        </row>
        <row r="8702">
          <cell r="A8702" t="str">
            <v>YZ-ZQ1803-K0-L</v>
          </cell>
          <cell r="B8702" t="str">
            <v>YZ-ZQ1803</v>
          </cell>
        </row>
        <row r="8703">
          <cell r="A8703" t="str">
            <v>YZ-ZQ1803-K0-M</v>
          </cell>
          <cell r="B8703" t="str">
            <v>YZ-ZQ1803</v>
          </cell>
        </row>
        <row r="8704">
          <cell r="A8704" t="str">
            <v>YZ-ZQ1803-K0-XL</v>
          </cell>
          <cell r="B8704" t="str">
            <v>YZ-ZQ1803</v>
          </cell>
        </row>
        <row r="8705">
          <cell r="A8705" t="str">
            <v>YZ-ZQ-18745K0-2X</v>
          </cell>
          <cell r="B8705" t="str">
            <v>YZ-ZQ-18745</v>
          </cell>
        </row>
        <row r="8706">
          <cell r="A8706" t="str">
            <v>YZ-ZQ18745-K0-3X</v>
          </cell>
          <cell r="B8706" t="str">
            <v>YZ-ZQ-18745</v>
          </cell>
        </row>
        <row r="8707">
          <cell r="A8707" t="str">
            <v>YZ-ZQ-18745K0-3X</v>
          </cell>
          <cell r="B8707" t="str">
            <v>YZ-ZQ-18745</v>
          </cell>
        </row>
        <row r="8708">
          <cell r="A8708" t="str">
            <v>YZ-ZQ-18745K0-L</v>
          </cell>
          <cell r="B8708" t="str">
            <v>YZ-ZQ-18745</v>
          </cell>
        </row>
        <row r="8709">
          <cell r="A8709" t="str">
            <v>YZ-ZQ18745-K0-M</v>
          </cell>
          <cell r="B8709" t="str">
            <v>YZ-ZQ-18745</v>
          </cell>
        </row>
        <row r="8710">
          <cell r="A8710" t="str">
            <v>YZ-ZQ-18745K0-M</v>
          </cell>
          <cell r="B8710" t="str">
            <v>YZ-ZQ-18745</v>
          </cell>
        </row>
        <row r="8711">
          <cell r="A8711" t="str">
            <v>YZ-ZQ18745-K0-S</v>
          </cell>
          <cell r="B8711" t="str">
            <v>YZ-ZQ-18745</v>
          </cell>
        </row>
        <row r="8712">
          <cell r="A8712" t="str">
            <v>YZ-ZQ-18745K0-S</v>
          </cell>
          <cell r="B8712" t="str">
            <v>YZ-ZQ-18745</v>
          </cell>
        </row>
        <row r="8713">
          <cell r="A8713" t="str">
            <v>YZ-ZQ18745-K0-XL</v>
          </cell>
          <cell r="B8713" t="str">
            <v>YZ-ZQ-18745</v>
          </cell>
        </row>
        <row r="8714">
          <cell r="A8714" t="str">
            <v>YZ-ZQ-18745K0-XL</v>
          </cell>
          <cell r="B8714" t="str">
            <v>YZ-ZQ-18745</v>
          </cell>
        </row>
        <row r="8715">
          <cell r="A8715" t="str">
            <v>YZ-ZQ18758-K0-2X</v>
          </cell>
          <cell r="B8715" t="str">
            <v>YZ-ZQ18758</v>
          </cell>
        </row>
        <row r="8716">
          <cell r="A8716" t="str">
            <v>YZ-ZQ18758-K0-3X</v>
          </cell>
          <cell r="B8716" t="str">
            <v>YZ-ZQ18758</v>
          </cell>
        </row>
        <row r="8717">
          <cell r="A8717" t="str">
            <v>YZ-ZQ18758-K0-4X</v>
          </cell>
          <cell r="B8717" t="str">
            <v>YZ-ZQ18758</v>
          </cell>
        </row>
        <row r="8718">
          <cell r="A8718" t="str">
            <v>YZ-ZQ18758-K0-5X</v>
          </cell>
          <cell r="B8718" t="str">
            <v>YZ-ZQ18758</v>
          </cell>
        </row>
        <row r="8719">
          <cell r="A8719" t="str">
            <v>YZ-ZQ18758-K0-L</v>
          </cell>
          <cell r="B8719" t="str">
            <v>YZ-ZQ18758</v>
          </cell>
        </row>
        <row r="8720">
          <cell r="A8720" t="str">
            <v>YZ-ZQ18758-K0-M</v>
          </cell>
          <cell r="B8720" t="str">
            <v>YZ-ZQ18758</v>
          </cell>
        </row>
        <row r="8721">
          <cell r="A8721" t="str">
            <v>YZ-ZQ18758-K0-S</v>
          </cell>
          <cell r="B8721" t="str">
            <v>YZ-ZQ18758</v>
          </cell>
        </row>
        <row r="8722">
          <cell r="A8722" t="str">
            <v>YZ-ZQ18758-K0-XL</v>
          </cell>
          <cell r="B8722" t="str">
            <v>YZ-ZQ18758</v>
          </cell>
        </row>
        <row r="8723">
          <cell r="A8723" t="str">
            <v>YZ-ZQ19758-K0-2XL</v>
          </cell>
          <cell r="B8723" t="str">
            <v>YZ-ZQ19758</v>
          </cell>
        </row>
        <row r="8724">
          <cell r="A8724" t="str">
            <v>YZ-ZQ19758-K0-3XL</v>
          </cell>
          <cell r="B8724" t="str">
            <v>YZ-ZQ19758</v>
          </cell>
        </row>
        <row r="8725">
          <cell r="A8725" t="str">
            <v>YZ-ZQ19758-K0-4XL</v>
          </cell>
          <cell r="B8725" t="str">
            <v>YZ-ZQ19758</v>
          </cell>
        </row>
        <row r="8726">
          <cell r="A8726" t="str">
            <v>YZ-ZQ19758-K0-5XL</v>
          </cell>
          <cell r="B8726" t="str">
            <v>YZ-ZQ19758</v>
          </cell>
        </row>
        <row r="8727">
          <cell r="A8727" t="str">
            <v>YZ-ZQ19758-K0-L</v>
          </cell>
          <cell r="B8727" t="str">
            <v>YZ-ZQ19758</v>
          </cell>
        </row>
        <row r="8728">
          <cell r="A8728" t="str">
            <v>YZ-ZQ19758-K0-M</v>
          </cell>
          <cell r="B8728" t="str">
            <v>YZ-ZQ19758</v>
          </cell>
        </row>
        <row r="8729">
          <cell r="A8729" t="str">
            <v>YZ-ZQ19758-K0-S</v>
          </cell>
          <cell r="B8729" t="str">
            <v>YZ-ZQ19758</v>
          </cell>
        </row>
        <row r="8730">
          <cell r="A8730" t="str">
            <v>YZ-ZQ19758-K0-XL</v>
          </cell>
          <cell r="B8730" t="str">
            <v>YZ-ZQ19758</v>
          </cell>
        </row>
        <row r="8731">
          <cell r="A8731" t="str">
            <v>YZ-ZQ298N02XL</v>
          </cell>
          <cell r="B8731" t="str">
            <v>YZ-ZQ298</v>
          </cell>
        </row>
        <row r="8732">
          <cell r="A8732" t="str">
            <v>YZ-ZQ298-N0-2XL</v>
          </cell>
          <cell r="B8732" t="str">
            <v>YZ-ZQ298</v>
          </cell>
        </row>
        <row r="8733">
          <cell r="A8733" t="str">
            <v>YZ-ZQ298N03XL</v>
          </cell>
          <cell r="B8733" t="str">
            <v>YZ-ZQ298</v>
          </cell>
        </row>
        <row r="8734">
          <cell r="A8734" t="str">
            <v>YZ-ZQ298N04XL</v>
          </cell>
          <cell r="B8734" t="str">
            <v>YZ-ZQ298</v>
          </cell>
        </row>
        <row r="8735">
          <cell r="A8735" t="str">
            <v>YZ-ZQ298N05XL</v>
          </cell>
          <cell r="B8735" t="str">
            <v>YZ-ZQ298</v>
          </cell>
        </row>
        <row r="8736">
          <cell r="A8736" t="str">
            <v>YZ-ZQ298N0XL</v>
          </cell>
          <cell r="B8736" t="str">
            <v>YZ-ZQ298</v>
          </cell>
        </row>
        <row r="8737">
          <cell r="A8737" t="str">
            <v>YZ-ZQ388-K0-L</v>
          </cell>
          <cell r="B8737" t="str">
            <v>YZ-ZQ388</v>
          </cell>
        </row>
        <row r="8738">
          <cell r="A8738" t="str">
            <v>YZ-ZQ45984K02XL</v>
          </cell>
          <cell r="B8738" t="str">
            <v>YZ-ZQ45984</v>
          </cell>
        </row>
        <row r="8739">
          <cell r="A8739" t="str">
            <v>YZ-ZQ45984K03XL</v>
          </cell>
          <cell r="B8739" t="str">
            <v>YZ-ZQ45984</v>
          </cell>
        </row>
        <row r="8740">
          <cell r="A8740" t="str">
            <v>YZ-ZQ45984K04XL</v>
          </cell>
          <cell r="B8740" t="str">
            <v>YZ-ZQ45984</v>
          </cell>
        </row>
        <row r="8741">
          <cell r="A8741" t="str">
            <v>YZ-ZQ45984K05XL</v>
          </cell>
          <cell r="B8741" t="str">
            <v>YZ-ZQ45984</v>
          </cell>
        </row>
        <row r="8742">
          <cell r="A8742" t="str">
            <v>YZ-ZQ45984K0L</v>
          </cell>
          <cell r="B8742" t="str">
            <v>YZ-ZQ45984</v>
          </cell>
        </row>
        <row r="8743">
          <cell r="A8743" t="str">
            <v>YZ-ZQ45984K0M</v>
          </cell>
          <cell r="B8743" t="str">
            <v>YZ-ZQ45984</v>
          </cell>
        </row>
        <row r="8744">
          <cell r="A8744" t="str">
            <v>YZ-ZQ45984K0XL</v>
          </cell>
          <cell r="B8744" t="str">
            <v>YZ-ZQ45984</v>
          </cell>
        </row>
        <row r="8745">
          <cell r="A8745" t="str">
            <v>YZ-ZQ47121-K0-L</v>
          </cell>
          <cell r="B8745" t="str">
            <v>YZ-ZQ47121</v>
          </cell>
        </row>
        <row r="8746">
          <cell r="A8746" t="str">
            <v>YZ-ZQ47121-K0-M</v>
          </cell>
          <cell r="B8746" t="str">
            <v>YZ-ZQ47121</v>
          </cell>
        </row>
        <row r="8747">
          <cell r="A8747" t="str">
            <v>YZ-ZQ47121-K0-S</v>
          </cell>
          <cell r="B8747" t="str">
            <v>YZ-ZQ47121</v>
          </cell>
        </row>
        <row r="8748">
          <cell r="A8748" t="str">
            <v>YZ-ZQ511K02XL</v>
          </cell>
          <cell r="B8748" t="str">
            <v>YZ-ZQ511</v>
          </cell>
        </row>
        <row r="8749">
          <cell r="A8749" t="str">
            <v>YZ-ZQ511K03XL</v>
          </cell>
          <cell r="B8749" t="str">
            <v>YZ-ZQ511</v>
          </cell>
        </row>
        <row r="8750">
          <cell r="A8750" t="str">
            <v>YZ-ZQ511K04XL</v>
          </cell>
          <cell r="B8750" t="str">
            <v>YZ-ZQ511</v>
          </cell>
        </row>
        <row r="8751">
          <cell r="A8751" t="str">
            <v>YZ-ZQ511K05XL</v>
          </cell>
          <cell r="B8751" t="str">
            <v>YZ-ZQ511</v>
          </cell>
        </row>
        <row r="8752">
          <cell r="A8752" t="str">
            <v>YZ-ZQ511K06XL</v>
          </cell>
          <cell r="B8752" t="str">
            <v>YZ-ZQ511</v>
          </cell>
        </row>
        <row r="8753">
          <cell r="A8753" t="str">
            <v>YZ-ZQ511K0L</v>
          </cell>
          <cell r="B8753" t="str">
            <v>YZ-ZQ511</v>
          </cell>
        </row>
        <row r="8754">
          <cell r="A8754" t="str">
            <v>YZ-ZQ511K0XL</v>
          </cell>
          <cell r="B8754" t="str">
            <v>YZ-ZQ511</v>
          </cell>
        </row>
        <row r="8755">
          <cell r="A8755" t="str">
            <v>YZ-ZQ511R22XL</v>
          </cell>
          <cell r="B8755" t="str">
            <v>YZ-ZQ511</v>
          </cell>
        </row>
        <row r="8756">
          <cell r="A8756" t="str">
            <v>YZ-ZQ511R23XL</v>
          </cell>
          <cell r="B8756" t="str">
            <v>YZ-ZQ511</v>
          </cell>
        </row>
        <row r="8757">
          <cell r="A8757" t="str">
            <v>YZ-ZQ511R24XL</v>
          </cell>
          <cell r="B8757" t="str">
            <v>YZ-ZQ511</v>
          </cell>
        </row>
        <row r="8758">
          <cell r="A8758" t="str">
            <v>YZ-ZQ511R25XL</v>
          </cell>
          <cell r="B8758" t="str">
            <v>YZ-ZQ511</v>
          </cell>
        </row>
        <row r="8759">
          <cell r="A8759" t="str">
            <v>YZ-ZQ511R2L</v>
          </cell>
          <cell r="B8759" t="str">
            <v>YZ-ZQ511</v>
          </cell>
        </row>
        <row r="8760">
          <cell r="A8760" t="str">
            <v>YZ-ZQ511R2XL</v>
          </cell>
          <cell r="B8760" t="str">
            <v>YZ-ZQ511</v>
          </cell>
        </row>
        <row r="8761">
          <cell r="A8761" t="str">
            <v>YZ-ZQ511Z22XL</v>
          </cell>
          <cell r="B8761" t="str">
            <v>YZ-ZQ511</v>
          </cell>
        </row>
        <row r="8762">
          <cell r="A8762" t="str">
            <v>YZ-ZQ511Z23XL</v>
          </cell>
          <cell r="B8762" t="str">
            <v>YZ-ZQ511</v>
          </cell>
        </row>
        <row r="8763">
          <cell r="A8763" t="str">
            <v>YZ-ZQ511Z2L</v>
          </cell>
          <cell r="B8763" t="str">
            <v>YZ-ZQ511</v>
          </cell>
        </row>
        <row r="8764">
          <cell r="A8764" t="str">
            <v>YZ-ZQ511Z2XL</v>
          </cell>
          <cell r="B8764" t="str">
            <v>YZ-ZQ511</v>
          </cell>
        </row>
        <row r="8765">
          <cell r="A8765" t="str">
            <v>YZ-ZQ565-R0-L</v>
          </cell>
          <cell r="B8765" t="str">
            <v>YZ-ZQ565</v>
          </cell>
        </row>
        <row r="8766">
          <cell r="A8766" t="str">
            <v>YZ-ZQ565-R0-M</v>
          </cell>
          <cell r="B8766" t="str">
            <v>YZ-ZQ565</v>
          </cell>
        </row>
        <row r="8767">
          <cell r="A8767" t="str">
            <v>YZ-ZQ565-R0-S</v>
          </cell>
          <cell r="B8767" t="str">
            <v>YZ-ZQ565</v>
          </cell>
        </row>
        <row r="8768">
          <cell r="A8768" t="str">
            <v>YZ-ZQ565-R0-XL</v>
          </cell>
          <cell r="B8768" t="str">
            <v>YZ-ZQ565</v>
          </cell>
        </row>
        <row r="8769">
          <cell r="A8769" t="str">
            <v>YZ-ZQ5839B03XL</v>
          </cell>
          <cell r="B8769" t="str">
            <v>YZ-ZQ5839</v>
          </cell>
        </row>
        <row r="8770">
          <cell r="A8770" t="str">
            <v>YZ-ZQ5839B05XL</v>
          </cell>
          <cell r="B8770" t="str">
            <v>YZ-ZQ5839</v>
          </cell>
        </row>
        <row r="8771">
          <cell r="A8771" t="str">
            <v>YZ-ZQ5839R24XL</v>
          </cell>
          <cell r="B8771" t="str">
            <v>YZ-ZQ5839</v>
          </cell>
        </row>
        <row r="8772">
          <cell r="A8772" t="str">
            <v>YZ-ZQ5839R25XL</v>
          </cell>
          <cell r="B8772" t="str">
            <v>YZ-ZQ5839</v>
          </cell>
        </row>
        <row r="8773">
          <cell r="A8773" t="str">
            <v>YZ-ZQ5999-Y0-2X</v>
          </cell>
          <cell r="B8773" t="str">
            <v>YZ-ZQ5999</v>
          </cell>
        </row>
        <row r="8774">
          <cell r="A8774" t="str">
            <v>YZ-ZQ5999-Y0-L</v>
          </cell>
          <cell r="B8774" t="str">
            <v>YZ-ZQ5999</v>
          </cell>
        </row>
        <row r="8775">
          <cell r="A8775" t="str">
            <v>YZ-ZQ5999-Y0-M</v>
          </cell>
          <cell r="B8775" t="str">
            <v>YZ-ZQ5999</v>
          </cell>
        </row>
        <row r="8776">
          <cell r="A8776" t="str">
            <v>YZ-ZQ5999-Y0-XL</v>
          </cell>
          <cell r="B8776" t="str">
            <v>YZ-ZQ5999</v>
          </cell>
        </row>
        <row r="8777">
          <cell r="A8777" t="str">
            <v>YZ-ZQ6189B046</v>
          </cell>
          <cell r="B8777" t="str">
            <v>YZ-ZQ6189</v>
          </cell>
        </row>
        <row r="8778">
          <cell r="A8778" t="str">
            <v>YZ-ZQ6189B048</v>
          </cell>
          <cell r="B8778" t="str">
            <v>YZ-ZQ6189</v>
          </cell>
        </row>
        <row r="8779">
          <cell r="A8779" t="str">
            <v>YZ-ZQ6189B050</v>
          </cell>
          <cell r="B8779" t="str">
            <v>YZ-ZQ6189</v>
          </cell>
        </row>
        <row r="8780">
          <cell r="A8780" t="str">
            <v>YZ-ZQ6189B052</v>
          </cell>
          <cell r="B8780" t="str">
            <v>YZ-ZQ6189</v>
          </cell>
        </row>
        <row r="8781">
          <cell r="A8781" t="str">
            <v>YZ-ZQ6189B054</v>
          </cell>
          <cell r="B8781" t="str">
            <v>YZ-ZQ6189</v>
          </cell>
        </row>
        <row r="8782">
          <cell r="A8782" t="str">
            <v>YZ-ZQ6189G046</v>
          </cell>
          <cell r="B8782" t="str">
            <v>YZ-ZQ6189</v>
          </cell>
        </row>
        <row r="8783">
          <cell r="A8783" t="str">
            <v>YZ-ZQ6189G048</v>
          </cell>
          <cell r="B8783" t="str">
            <v>YZ-ZQ6189</v>
          </cell>
        </row>
        <row r="8784">
          <cell r="A8784" t="str">
            <v>YZ-ZQ6189G050</v>
          </cell>
          <cell r="B8784" t="str">
            <v>YZ-ZQ6189</v>
          </cell>
        </row>
        <row r="8785">
          <cell r="A8785" t="str">
            <v>YZ-ZQ6189G052</v>
          </cell>
          <cell r="B8785" t="str">
            <v>YZ-ZQ6189</v>
          </cell>
        </row>
        <row r="8786">
          <cell r="A8786" t="str">
            <v>YZ-ZQ6189P048</v>
          </cell>
          <cell r="B8786" t="str">
            <v>YZ-ZQ6189</v>
          </cell>
        </row>
        <row r="8787">
          <cell r="A8787" t="str">
            <v>YZ-ZQ6189P050</v>
          </cell>
          <cell r="B8787" t="str">
            <v>YZ-ZQ6189</v>
          </cell>
        </row>
        <row r="8788">
          <cell r="A8788" t="str">
            <v>YZ-ZQ6189P052</v>
          </cell>
          <cell r="B8788" t="str">
            <v>YZ-ZQ6189</v>
          </cell>
        </row>
        <row r="8789">
          <cell r="A8789" t="str">
            <v>YZ-ZQ6189P054</v>
          </cell>
          <cell r="B8789" t="str">
            <v>YZ-ZQ6189</v>
          </cell>
        </row>
        <row r="8790">
          <cell r="A8790" t="str">
            <v>YZ-ZQ6189Y046</v>
          </cell>
          <cell r="B8790" t="str">
            <v>YZ-ZQ6189</v>
          </cell>
        </row>
        <row r="8791">
          <cell r="A8791" t="str">
            <v>YZ-ZQ6189Y048</v>
          </cell>
          <cell r="B8791" t="str">
            <v>YZ-ZQ6189</v>
          </cell>
        </row>
        <row r="8792">
          <cell r="A8792" t="str">
            <v>YZ-ZQ6189Y050</v>
          </cell>
          <cell r="B8792" t="str">
            <v>YZ-ZQ6189</v>
          </cell>
        </row>
        <row r="8793">
          <cell r="A8793" t="str">
            <v>YZ-ZQ6189Y052</v>
          </cell>
          <cell r="B8793" t="str">
            <v>YZ-ZQ6189</v>
          </cell>
        </row>
        <row r="8794">
          <cell r="A8794" t="str">
            <v>YZ-ZQ6189Y054</v>
          </cell>
          <cell r="B8794" t="str">
            <v>YZ-ZQ6189</v>
          </cell>
        </row>
        <row r="8795">
          <cell r="A8795" t="str">
            <v>YZ-ZQ6258B048</v>
          </cell>
          <cell r="B8795" t="str">
            <v>YZ-ZQ6258</v>
          </cell>
        </row>
        <row r="8796">
          <cell r="A8796" t="str">
            <v>YZ-ZQ6258B050</v>
          </cell>
          <cell r="B8796" t="str">
            <v>YZ-ZQ6258</v>
          </cell>
        </row>
        <row r="8797">
          <cell r="A8797" t="str">
            <v>YZ-ZQ6258B052</v>
          </cell>
          <cell r="B8797" t="str">
            <v>YZ-ZQ6258</v>
          </cell>
        </row>
        <row r="8798">
          <cell r="A8798" t="str">
            <v>YZ-ZQ6258K048</v>
          </cell>
          <cell r="B8798" t="str">
            <v>YZ-ZQ6258</v>
          </cell>
        </row>
        <row r="8799">
          <cell r="A8799" t="str">
            <v>YZ-ZQ6258K050</v>
          </cell>
          <cell r="B8799" t="str">
            <v>YZ-ZQ6258</v>
          </cell>
        </row>
        <row r="8800">
          <cell r="A8800" t="str">
            <v>YZ-ZQ6258K052</v>
          </cell>
          <cell r="B8800" t="str">
            <v>YZ-ZQ6258</v>
          </cell>
        </row>
        <row r="8801">
          <cell r="A8801" t="str">
            <v>YZ-ZQ6258R052</v>
          </cell>
          <cell r="B8801" t="str">
            <v>YZ-ZQ6258</v>
          </cell>
        </row>
        <row r="8802">
          <cell r="A8802" t="str">
            <v>YZ-ZQ6258T048</v>
          </cell>
          <cell r="B8802" t="str">
            <v>YZ-ZQ6258</v>
          </cell>
        </row>
        <row r="8803">
          <cell r="A8803" t="str">
            <v>YZ-ZQ6258T050</v>
          </cell>
          <cell r="B8803" t="str">
            <v>YZ-ZQ6258</v>
          </cell>
        </row>
        <row r="8804">
          <cell r="A8804" t="str">
            <v>YZ-ZQ6258T452</v>
          </cell>
          <cell r="B8804" t="str">
            <v>YZ-ZQ6258</v>
          </cell>
        </row>
        <row r="8805">
          <cell r="A8805" t="str">
            <v>YZ-ZQ6667G044</v>
          </cell>
          <cell r="B8805" t="str">
            <v>YZ-ZQ6667</v>
          </cell>
        </row>
        <row r="8806">
          <cell r="A8806" t="str">
            <v>YZ-ZQ6667G046</v>
          </cell>
          <cell r="B8806" t="str">
            <v>YZ-ZQ6667</v>
          </cell>
        </row>
        <row r="8807">
          <cell r="A8807" t="str">
            <v>YZ-ZQ6667G048</v>
          </cell>
          <cell r="B8807" t="str">
            <v>YZ-ZQ6667</v>
          </cell>
        </row>
        <row r="8808">
          <cell r="A8808" t="str">
            <v>YZ-ZQ6667G050</v>
          </cell>
          <cell r="B8808" t="str">
            <v>YZ-ZQ6667</v>
          </cell>
        </row>
        <row r="8809">
          <cell r="A8809" t="str">
            <v>YZ-ZQ6667G052</v>
          </cell>
          <cell r="B8809" t="str">
            <v>YZ-ZQ6667</v>
          </cell>
        </row>
        <row r="8810">
          <cell r="A8810" t="str">
            <v>YZ-ZQ6667G054</v>
          </cell>
          <cell r="B8810" t="str">
            <v>YZ-ZQ6667</v>
          </cell>
        </row>
        <row r="8811">
          <cell r="A8811" t="str">
            <v>YZ-ZQ6667R044</v>
          </cell>
          <cell r="B8811" t="str">
            <v>YZ-ZQ6667</v>
          </cell>
        </row>
        <row r="8812">
          <cell r="A8812" t="str">
            <v>YZ-ZQ6667R046</v>
          </cell>
          <cell r="B8812" t="str">
            <v>YZ-ZQ6667</v>
          </cell>
        </row>
        <row r="8813">
          <cell r="A8813" t="str">
            <v>YZ-ZQ6667R048</v>
          </cell>
          <cell r="B8813" t="str">
            <v>YZ-ZQ6667</v>
          </cell>
        </row>
        <row r="8814">
          <cell r="A8814" t="str">
            <v>YZ-ZQ6667R050</v>
          </cell>
          <cell r="B8814" t="str">
            <v>YZ-ZQ6667</v>
          </cell>
        </row>
        <row r="8815">
          <cell r="A8815" t="str">
            <v>YZ-ZQ6667R052</v>
          </cell>
          <cell r="B8815" t="str">
            <v>YZ-ZQ6667</v>
          </cell>
        </row>
        <row r="8816">
          <cell r="A8816" t="str">
            <v>YZ-ZQ6667R054</v>
          </cell>
          <cell r="B8816" t="str">
            <v>YZ-ZQ6667</v>
          </cell>
        </row>
        <row r="8817">
          <cell r="A8817" t="str">
            <v>YZ-ZQ6667ZL44</v>
          </cell>
          <cell r="B8817" t="str">
            <v>YZ-ZQ6667</v>
          </cell>
        </row>
        <row r="8818">
          <cell r="A8818" t="str">
            <v>YZ-ZQ6667ZL46</v>
          </cell>
          <cell r="B8818" t="str">
            <v>YZ-ZQ6667</v>
          </cell>
        </row>
        <row r="8819">
          <cell r="A8819" t="str">
            <v>YZ-ZQ6667ZL48</v>
          </cell>
          <cell r="B8819" t="str">
            <v>YZ-ZQ6667</v>
          </cell>
        </row>
        <row r="8820">
          <cell r="A8820" t="str">
            <v>YZ-ZQ6667ZL50</v>
          </cell>
          <cell r="B8820" t="str">
            <v>YZ-ZQ6667</v>
          </cell>
        </row>
        <row r="8821">
          <cell r="A8821" t="str">
            <v>YZ-ZQ6667ZL52</v>
          </cell>
          <cell r="B8821" t="str">
            <v>YZ-ZQ6667</v>
          </cell>
        </row>
        <row r="8822">
          <cell r="A8822" t="str">
            <v>YZ-ZQ6667ZL54</v>
          </cell>
          <cell r="B8822" t="str">
            <v>YZ-ZQ6667</v>
          </cell>
        </row>
        <row r="8823">
          <cell r="A8823" t="str">
            <v>YZ-ZQ6922-B0-L</v>
          </cell>
          <cell r="B8823" t="str">
            <v>YZ-ZQ6922</v>
          </cell>
        </row>
        <row r="8824">
          <cell r="A8824" t="str">
            <v>YZ-ZQ6922-B0-M</v>
          </cell>
          <cell r="B8824" t="str">
            <v>YZ-ZQ6922</v>
          </cell>
        </row>
        <row r="8825">
          <cell r="A8825" t="str">
            <v>YZ-ZQ6922-B0-S</v>
          </cell>
          <cell r="B8825" t="str">
            <v>YZ-ZQ6922</v>
          </cell>
        </row>
        <row r="8826">
          <cell r="A8826" t="str">
            <v>YZ-ZQ6922-B0-XL</v>
          </cell>
          <cell r="B8826" t="str">
            <v>YZ-ZQ6922</v>
          </cell>
        </row>
        <row r="8827">
          <cell r="A8827" t="str">
            <v>YZ-ZQ7777B014</v>
          </cell>
          <cell r="B8827" t="str">
            <v>YZ-ZQ7777</v>
          </cell>
        </row>
        <row r="8828">
          <cell r="A8828" t="str">
            <v>YZ-ZQ7777B016</v>
          </cell>
          <cell r="B8828" t="str">
            <v>YZ-ZQ7777</v>
          </cell>
        </row>
        <row r="8829">
          <cell r="A8829" t="str">
            <v>YZ-ZQ7777B018</v>
          </cell>
          <cell r="B8829" t="str">
            <v>YZ-ZQ7777</v>
          </cell>
        </row>
        <row r="8830">
          <cell r="A8830" t="str">
            <v>YZ-ZQ7777B020</v>
          </cell>
          <cell r="B8830" t="str">
            <v>YZ-ZQ7777</v>
          </cell>
        </row>
        <row r="8831">
          <cell r="A8831" t="str">
            <v>YZ-ZQ7777R012</v>
          </cell>
          <cell r="B8831" t="str">
            <v>YZ-ZQ7777</v>
          </cell>
        </row>
        <row r="8832">
          <cell r="A8832" t="str">
            <v>YZ-ZQ7777R014</v>
          </cell>
          <cell r="B8832" t="str">
            <v>YZ-ZQ7777</v>
          </cell>
        </row>
        <row r="8833">
          <cell r="A8833" t="str">
            <v>YZ-ZQ7777R016</v>
          </cell>
          <cell r="B8833" t="str">
            <v>YZ-ZQ7777</v>
          </cell>
        </row>
        <row r="8834">
          <cell r="A8834" t="str">
            <v>YZ-ZQ7777R018</v>
          </cell>
          <cell r="B8834" t="str">
            <v>YZ-ZQ7777</v>
          </cell>
        </row>
        <row r="8835">
          <cell r="A8835" t="str">
            <v>YZ-ZQ7777R020</v>
          </cell>
          <cell r="B8835" t="str">
            <v>YZ-ZQ7777</v>
          </cell>
        </row>
        <row r="8836">
          <cell r="A8836" t="str">
            <v>YZ-ZQ789K02XL</v>
          </cell>
          <cell r="B8836" t="str">
            <v>YZ-ZQ789</v>
          </cell>
        </row>
        <row r="8837">
          <cell r="A8837" t="str">
            <v>YZ-ZQ789K03XL</v>
          </cell>
          <cell r="B8837" t="str">
            <v>YZ-ZQ789</v>
          </cell>
        </row>
        <row r="8838">
          <cell r="A8838" t="str">
            <v>YZ-ZQ789K04XL</v>
          </cell>
          <cell r="B8838" t="str">
            <v>YZ-ZQ789</v>
          </cell>
        </row>
        <row r="8839">
          <cell r="A8839" t="str">
            <v>YZ-ZQ789K05XL</v>
          </cell>
          <cell r="B8839" t="str">
            <v>YZ-ZQ789</v>
          </cell>
        </row>
        <row r="8840">
          <cell r="A8840" t="str">
            <v>YZ-ZQ789K0L</v>
          </cell>
          <cell r="B8840" t="str">
            <v>YZ-ZQ789</v>
          </cell>
        </row>
        <row r="8841">
          <cell r="A8841" t="str">
            <v>YZ-ZQ789K0XL</v>
          </cell>
          <cell r="B8841" t="str">
            <v>YZ-ZQ789</v>
          </cell>
        </row>
        <row r="8842">
          <cell r="A8842" t="str">
            <v>YZ-ZQ8639-W0-L</v>
          </cell>
          <cell r="B8842" t="str">
            <v>YZ-ZQ8639</v>
          </cell>
        </row>
        <row r="8843">
          <cell r="A8843" t="str">
            <v>YZ-ZQ8639-W0-M</v>
          </cell>
          <cell r="B8843" t="str">
            <v>YZ-ZQ8639</v>
          </cell>
        </row>
        <row r="8844">
          <cell r="A8844" t="str">
            <v>YZ-ZQ8639-W0-S</v>
          </cell>
          <cell r="B8844" t="str">
            <v>YZ-ZQ8639</v>
          </cell>
        </row>
        <row r="8845">
          <cell r="A8845" t="str">
            <v>YZ-ZQ8699-K0-2X</v>
          </cell>
          <cell r="B8845" t="str">
            <v>YZ-ZQ8699</v>
          </cell>
        </row>
        <row r="8846">
          <cell r="A8846" t="str">
            <v>YZ-ZQ8699-K0-2X-GM</v>
          </cell>
          <cell r="B8846" t="str">
            <v>YZ-ZQ8699</v>
          </cell>
        </row>
        <row r="8847">
          <cell r="A8847" t="str">
            <v>YZ-ZQ8699-K0-3X</v>
          </cell>
          <cell r="B8847" t="str">
            <v>YZ-ZQ8699</v>
          </cell>
        </row>
        <row r="8848">
          <cell r="A8848" t="str">
            <v>YZ-ZQ8699-K0-3X-GM</v>
          </cell>
          <cell r="B8848" t="str">
            <v>YZ-ZQ8699</v>
          </cell>
        </row>
        <row r="8849">
          <cell r="A8849" t="str">
            <v>YZ-ZQ8699-K0-L</v>
          </cell>
          <cell r="B8849" t="str">
            <v>YZ-ZQ8699</v>
          </cell>
        </row>
        <row r="8850">
          <cell r="A8850" t="str">
            <v>YZ-ZQ8699-K0-L-GM</v>
          </cell>
          <cell r="B8850" t="str">
            <v>YZ-ZQ8699</v>
          </cell>
        </row>
        <row r="8851">
          <cell r="A8851" t="str">
            <v>YZ-ZQ8699-K0-XL</v>
          </cell>
          <cell r="B8851" t="str">
            <v>YZ-ZQ8699</v>
          </cell>
        </row>
        <row r="8852">
          <cell r="A8852" t="str">
            <v>YZ-ZQ8867-B0-L</v>
          </cell>
          <cell r="B8852" t="str">
            <v>YZ-ZQ8867</v>
          </cell>
        </row>
        <row r="8853">
          <cell r="A8853" t="str">
            <v>YZ-ZQ8867-B0-M</v>
          </cell>
          <cell r="B8853" t="str">
            <v>YZ-ZQ8867</v>
          </cell>
        </row>
        <row r="8854">
          <cell r="A8854" t="str">
            <v>YZ-ZQ8867-B0-S</v>
          </cell>
          <cell r="B8854" t="str">
            <v>YZ-ZQ8867</v>
          </cell>
        </row>
        <row r="8855">
          <cell r="A8855" t="str">
            <v>YZ-ZQ8867-B0-XL</v>
          </cell>
          <cell r="B8855" t="str">
            <v>YZ-ZQ8867</v>
          </cell>
        </row>
        <row r="8856">
          <cell r="A8856" t="str">
            <v>YZ-ZQA100-B0-L</v>
          </cell>
          <cell r="B8856" t="str">
            <v>YZ-ZQA100</v>
          </cell>
        </row>
        <row r="8857">
          <cell r="A8857" t="str">
            <v>YZ-ZQA100-B0-M</v>
          </cell>
          <cell r="B8857" t="str">
            <v>YZ-ZQA100</v>
          </cell>
        </row>
        <row r="8858">
          <cell r="A8858" t="str">
            <v>YZ-ZQA100-B0-S</v>
          </cell>
          <cell r="B8858" t="str">
            <v>YZ-ZQA100</v>
          </cell>
        </row>
        <row r="8859">
          <cell r="A8859" t="str">
            <v>YZ-ZQA100-B0-XL</v>
          </cell>
          <cell r="B8859" t="str">
            <v>YZ-ZQA100</v>
          </cell>
        </row>
        <row r="8860">
          <cell r="A8860" t="str">
            <v>YZ-ZQA100-G0-2XL</v>
          </cell>
          <cell r="B8860" t="str">
            <v>YZ-ZQA100</v>
          </cell>
        </row>
        <row r="8861">
          <cell r="A8861" t="str">
            <v>YZ-ZQA100-G0-L</v>
          </cell>
          <cell r="B8861" t="str">
            <v>YZ-ZQA100</v>
          </cell>
        </row>
        <row r="8862">
          <cell r="A8862" t="str">
            <v>YZ-ZQA100-G0-M</v>
          </cell>
          <cell r="B8862" t="str">
            <v>YZ-ZQA100</v>
          </cell>
        </row>
        <row r="8863">
          <cell r="A8863" t="str">
            <v>YZ-ZQA100-G0-XL</v>
          </cell>
          <cell r="B8863" t="str">
            <v>YZ-ZQA100</v>
          </cell>
        </row>
        <row r="8864">
          <cell r="A8864" t="str">
            <v>YZ-ZQA10-B0-2XL</v>
          </cell>
          <cell r="B8864" t="str">
            <v>YZ-ZQA10</v>
          </cell>
        </row>
        <row r="8865">
          <cell r="A8865" t="str">
            <v>YZ-ZQA10-B0-3XL</v>
          </cell>
          <cell r="B8865" t="str">
            <v>YZ-ZQA10</v>
          </cell>
        </row>
        <row r="8866">
          <cell r="A8866" t="str">
            <v>YZ-ZQA10-B0-L</v>
          </cell>
          <cell r="B8866" t="str">
            <v>YZ-ZQA10</v>
          </cell>
        </row>
        <row r="8867">
          <cell r="A8867" t="str">
            <v>YZ-ZQA10-B0-XL</v>
          </cell>
          <cell r="B8867" t="str">
            <v>YZ-ZQA10</v>
          </cell>
        </row>
        <row r="8868">
          <cell r="A8868" t="str">
            <v>YZ-ZQA31-K0-L</v>
          </cell>
          <cell r="B8868" t="str">
            <v>YZ-ZQA31</v>
          </cell>
        </row>
        <row r="8869">
          <cell r="A8869" t="str">
            <v>YZ-ZQA31-K0-M</v>
          </cell>
          <cell r="B8869" t="str">
            <v>YZ-ZQA31</v>
          </cell>
        </row>
        <row r="8870">
          <cell r="A8870" t="str">
            <v>YZ-ZQA31-K0-XL</v>
          </cell>
          <cell r="B8870" t="str">
            <v>YZ-ZQA31</v>
          </cell>
        </row>
        <row r="8871">
          <cell r="A8871" t="str">
            <v>YZ-ZQA31-ZL-L</v>
          </cell>
          <cell r="B8871" t="str">
            <v>YZ-ZQA31</v>
          </cell>
        </row>
        <row r="8872">
          <cell r="A8872" t="str">
            <v>YZ-ZQA31-ZL-M</v>
          </cell>
          <cell r="B8872" t="str">
            <v>YZ-ZQA31</v>
          </cell>
        </row>
        <row r="8873">
          <cell r="A8873" t="str">
            <v>YZ-ZQA31-ZL-XL</v>
          </cell>
          <cell r="B8873" t="str">
            <v>YZ-ZQA31</v>
          </cell>
        </row>
        <row r="8874">
          <cell r="A8874" t="str">
            <v>YZ-ZQadn1601-B1-L</v>
          </cell>
          <cell r="B8874" t="str">
            <v>YZ-ZQadn1601</v>
          </cell>
        </row>
        <row r="8875">
          <cell r="A8875" t="str">
            <v>YZ-ZQadn1601-B1-M</v>
          </cell>
          <cell r="B8875" t="str">
            <v>YZ-ZQadn1601</v>
          </cell>
        </row>
        <row r="8876">
          <cell r="A8876" t="str">
            <v>YZ-ZQadn1601-B1-S</v>
          </cell>
          <cell r="B8876" t="str">
            <v>YZ-ZQadn1601</v>
          </cell>
        </row>
        <row r="8877">
          <cell r="A8877" t="str">
            <v>YZ-ZQadn1601-B1-XL</v>
          </cell>
          <cell r="B8877" t="str">
            <v>YZ-ZQadn1601</v>
          </cell>
        </row>
        <row r="8878">
          <cell r="A8878" t="str">
            <v>YZ-ZQBL03-B0-2XL</v>
          </cell>
          <cell r="B8878" t="str">
            <v>YZ-ZQBL03</v>
          </cell>
        </row>
        <row r="8879">
          <cell r="A8879" t="str">
            <v>YZ-ZQBL03-B0-3XL</v>
          </cell>
          <cell r="B8879" t="str">
            <v>YZ-ZQBL03</v>
          </cell>
        </row>
        <row r="8880">
          <cell r="A8880" t="str">
            <v>YZ-ZQBL03-B0-L</v>
          </cell>
          <cell r="B8880" t="str">
            <v>YZ-ZQBL03</v>
          </cell>
        </row>
        <row r="8881">
          <cell r="A8881" t="str">
            <v>YZ-ZQBL03-B0-M</v>
          </cell>
          <cell r="B8881" t="str">
            <v>YZ-ZQBL03</v>
          </cell>
        </row>
        <row r="8882">
          <cell r="A8882" t="str">
            <v>YZ-ZQBL03-B0-S</v>
          </cell>
          <cell r="B8882" t="str">
            <v>YZ-ZQBL03</v>
          </cell>
        </row>
        <row r="8883">
          <cell r="A8883" t="str">
            <v>YZ-ZQBL03-B0-XL</v>
          </cell>
          <cell r="B8883" t="str">
            <v>YZ-ZQBL03</v>
          </cell>
        </row>
        <row r="8884">
          <cell r="A8884" t="str">
            <v>YZ-ZQBL03-K0-2X</v>
          </cell>
          <cell r="B8884" t="str">
            <v>YZ-ZQBL03</v>
          </cell>
        </row>
        <row r="8885">
          <cell r="A8885" t="str">
            <v>YZ-ZQBL03-K0-3X</v>
          </cell>
          <cell r="B8885" t="str">
            <v>YZ-ZQBL03</v>
          </cell>
        </row>
        <row r="8886">
          <cell r="A8886" t="str">
            <v>YZ-ZQBL03-K0-L</v>
          </cell>
          <cell r="B8886" t="str">
            <v>YZ-ZQBL03</v>
          </cell>
        </row>
        <row r="8887">
          <cell r="A8887" t="str">
            <v>YZ-ZQBL03-K0-M</v>
          </cell>
          <cell r="B8887" t="str">
            <v>YZ-ZQBL03</v>
          </cell>
        </row>
        <row r="8888">
          <cell r="A8888" t="str">
            <v>YZ-ZQBL03-K0-S</v>
          </cell>
          <cell r="B8888" t="str">
            <v>YZ-ZQBL03</v>
          </cell>
        </row>
        <row r="8889">
          <cell r="A8889" t="str">
            <v>YZ-ZQBL03-K0-XL</v>
          </cell>
          <cell r="B8889" t="str">
            <v>YZ-ZQBL03</v>
          </cell>
        </row>
        <row r="8890">
          <cell r="A8890" t="str">
            <v>YZ-ZQBL03-R2-2XL</v>
          </cell>
          <cell r="B8890" t="str">
            <v>YZ-ZQBL03</v>
          </cell>
        </row>
        <row r="8891">
          <cell r="A8891" t="str">
            <v>YZ-ZQBL03-R2-3XL</v>
          </cell>
          <cell r="B8891" t="str">
            <v>YZ-ZQBL03</v>
          </cell>
        </row>
        <row r="8892">
          <cell r="A8892" t="str">
            <v>YZ-ZQBL03-R2-L</v>
          </cell>
          <cell r="B8892" t="str">
            <v>YZ-ZQBL03</v>
          </cell>
        </row>
        <row r="8893">
          <cell r="A8893" t="str">
            <v>YZ-ZQBL03-R2-M</v>
          </cell>
          <cell r="B8893" t="str">
            <v>YZ-ZQBL03</v>
          </cell>
        </row>
        <row r="8894">
          <cell r="A8894" t="str">
            <v>YZ-ZQBL03-R2-S</v>
          </cell>
          <cell r="B8894" t="str">
            <v>YZ-ZQBL03</v>
          </cell>
        </row>
        <row r="8895">
          <cell r="A8895" t="str">
            <v>YZ-ZQBL03-R2-XL</v>
          </cell>
          <cell r="B8895" t="str">
            <v>YZ-ZQBL03</v>
          </cell>
        </row>
        <row r="8896">
          <cell r="A8896" t="str">
            <v>YZ-ZQF5802B04XL</v>
          </cell>
          <cell r="B8896" t="str">
            <v>YZ-ZQF5802</v>
          </cell>
        </row>
        <row r="8897">
          <cell r="A8897" t="str">
            <v>YZ-ZQF5802B05XL</v>
          </cell>
          <cell r="B8897" t="str">
            <v>YZ-ZQF5802</v>
          </cell>
        </row>
        <row r="8898">
          <cell r="A8898" t="str">
            <v>YZ-ZQF5802G04XL</v>
          </cell>
          <cell r="B8898" t="str">
            <v>YZ-ZQF5802</v>
          </cell>
        </row>
        <row r="8899">
          <cell r="A8899" t="str">
            <v>YZ-ZQF5802G05XL</v>
          </cell>
          <cell r="B8899" t="str">
            <v>YZ-ZQF5802</v>
          </cell>
        </row>
        <row r="8900">
          <cell r="A8900" t="str">
            <v>YZ-ZQFT1816-O0-2X</v>
          </cell>
          <cell r="B8900" t="str">
            <v>YZ-ZQFT1816</v>
          </cell>
        </row>
        <row r="8901">
          <cell r="A8901" t="str">
            <v>YZ-ZQFT1816-O0-3X</v>
          </cell>
          <cell r="B8901" t="str">
            <v>YZ-ZQFT1816</v>
          </cell>
        </row>
        <row r="8902">
          <cell r="A8902" t="str">
            <v>YZ-ZQFT1816-O0-4X</v>
          </cell>
          <cell r="B8902" t="str">
            <v>YZ-ZQFT1816</v>
          </cell>
        </row>
        <row r="8903">
          <cell r="A8903" t="str">
            <v>YZ-ZQFT1816-O0-5X</v>
          </cell>
          <cell r="B8903" t="str">
            <v>YZ-ZQFT1816</v>
          </cell>
        </row>
        <row r="8904">
          <cell r="A8904" t="str">
            <v>YZ-ZQFT1816-O0-L</v>
          </cell>
          <cell r="B8904" t="str">
            <v>YZ-ZQFT1816</v>
          </cell>
        </row>
        <row r="8905">
          <cell r="A8905" t="str">
            <v>YZ-ZQFT1816-O0-M</v>
          </cell>
          <cell r="B8905" t="str">
            <v>YZ-ZQFT1816</v>
          </cell>
        </row>
        <row r="8906">
          <cell r="A8906" t="str">
            <v>YZ-ZQFT1816-O0-S</v>
          </cell>
          <cell r="B8906" t="str">
            <v>YZ-ZQFT1816</v>
          </cell>
        </row>
        <row r="8907">
          <cell r="A8907" t="str">
            <v>YZ-ZQFT1816-O0-XL</v>
          </cell>
          <cell r="B8907" t="str">
            <v>YZ-ZQFT1816</v>
          </cell>
        </row>
        <row r="8908">
          <cell r="A8908" t="str">
            <v>YZ-ZQFT1816-Y0-2X</v>
          </cell>
          <cell r="B8908" t="str">
            <v>YZ-ZQFT1816</v>
          </cell>
        </row>
        <row r="8909">
          <cell r="A8909" t="str">
            <v>YZ-ZQFT1816-Y0-3X</v>
          </cell>
          <cell r="B8909" t="str">
            <v>YZ-ZQFT1816</v>
          </cell>
        </row>
        <row r="8910">
          <cell r="A8910" t="str">
            <v>YZ-ZQFT1816-Y0-4X</v>
          </cell>
          <cell r="B8910" t="str">
            <v>YZ-ZQFT1816</v>
          </cell>
        </row>
        <row r="8911">
          <cell r="A8911" t="str">
            <v>YZ-ZQFT1816-Y0-5X</v>
          </cell>
          <cell r="B8911" t="str">
            <v>YZ-ZQFT1816</v>
          </cell>
        </row>
        <row r="8912">
          <cell r="A8912" t="str">
            <v>YZ-ZQFT1816-Y0-L</v>
          </cell>
          <cell r="B8912" t="str">
            <v>YZ-ZQFT1816</v>
          </cell>
        </row>
        <row r="8913">
          <cell r="A8913" t="str">
            <v>YZ-ZQFT1816-Y0-M</v>
          </cell>
          <cell r="B8913" t="str">
            <v>YZ-ZQFT1816</v>
          </cell>
        </row>
        <row r="8914">
          <cell r="A8914" t="str">
            <v>YZ-ZQFT1816-Y0-S</v>
          </cell>
          <cell r="B8914" t="str">
            <v>YZ-ZQFT1816</v>
          </cell>
        </row>
        <row r="8915">
          <cell r="A8915" t="str">
            <v>YZ-ZQFT1816-Y0-XL</v>
          </cell>
          <cell r="B8915" t="str">
            <v>YZ-ZQFT1816</v>
          </cell>
        </row>
        <row r="8916">
          <cell r="A8916" t="str">
            <v>YZ-ZQGB01-B0-2XL</v>
          </cell>
          <cell r="B8916" t="str">
            <v>YZ-ZQGB01</v>
          </cell>
        </row>
        <row r="8917">
          <cell r="A8917" t="str">
            <v>YZ-ZQGB01-B0-L</v>
          </cell>
          <cell r="B8917" t="str">
            <v>YZ-ZQGB01</v>
          </cell>
        </row>
        <row r="8918">
          <cell r="A8918" t="str">
            <v>YZ-ZQGB01-B0-M</v>
          </cell>
          <cell r="B8918" t="str">
            <v>YZ-ZQGB01</v>
          </cell>
        </row>
        <row r="8919">
          <cell r="A8919" t="str">
            <v>YZ-ZQGB01-B0-S</v>
          </cell>
          <cell r="B8919" t="str">
            <v>YZ-ZQGB01</v>
          </cell>
        </row>
        <row r="8920">
          <cell r="A8920" t="str">
            <v>YZ-ZQGB01-B0-XL</v>
          </cell>
          <cell r="B8920" t="str">
            <v>YZ-ZQGB01</v>
          </cell>
        </row>
        <row r="8921">
          <cell r="A8921" t="str">
            <v>YZ-ZQGB01-BD-2XL</v>
          </cell>
          <cell r="B8921" t="str">
            <v>YZ-ZQGB01</v>
          </cell>
        </row>
        <row r="8922">
          <cell r="A8922" t="str">
            <v>YZ-ZQGB01-BD-L</v>
          </cell>
          <cell r="B8922" t="str">
            <v>YZ-ZQGB01</v>
          </cell>
        </row>
        <row r="8923">
          <cell r="A8923" t="str">
            <v>YZ-ZQGB01-BD-M</v>
          </cell>
          <cell r="B8923" t="str">
            <v>YZ-ZQGB01</v>
          </cell>
        </row>
        <row r="8924">
          <cell r="A8924" t="str">
            <v>YZ-ZQGB01-BD-XL</v>
          </cell>
          <cell r="B8924" t="str">
            <v>YZ-ZQGB01</v>
          </cell>
        </row>
        <row r="8925">
          <cell r="A8925" t="str">
            <v>YZ-ZQGB01-K0-2XL</v>
          </cell>
          <cell r="B8925" t="str">
            <v>YZ-ZQGB01</v>
          </cell>
        </row>
        <row r="8926">
          <cell r="A8926" t="str">
            <v>YZ-ZQGB01-K0-L</v>
          </cell>
          <cell r="B8926" t="str">
            <v>YZ-ZQGB01</v>
          </cell>
        </row>
        <row r="8927">
          <cell r="A8927" t="str">
            <v>YZ-ZQGB01-K0-M</v>
          </cell>
          <cell r="B8927" t="str">
            <v>YZ-ZQGB01</v>
          </cell>
        </row>
        <row r="8928">
          <cell r="A8928" t="str">
            <v>YZ-ZQGB01-K0-XL</v>
          </cell>
          <cell r="B8928" t="str">
            <v>YZ-ZQGB01</v>
          </cell>
        </row>
        <row r="8929">
          <cell r="A8929" t="str">
            <v>YZ-ZQGB01-W0-2XL</v>
          </cell>
          <cell r="B8929" t="str">
            <v>YZ-ZQGB01</v>
          </cell>
        </row>
        <row r="8930">
          <cell r="A8930" t="str">
            <v>YZ-ZQGB01-W0-L</v>
          </cell>
          <cell r="B8930" t="str">
            <v>YZ-ZQGB01</v>
          </cell>
        </row>
        <row r="8931">
          <cell r="A8931" t="str">
            <v>YZ-ZQGB01-W0-M</v>
          </cell>
          <cell r="B8931" t="str">
            <v>YZ-ZQGB01</v>
          </cell>
        </row>
        <row r="8932">
          <cell r="A8932" t="str">
            <v>YZ-ZQGB01-W0-XL</v>
          </cell>
          <cell r="B8932" t="str">
            <v>YZ-ZQGB01</v>
          </cell>
        </row>
        <row r="8933">
          <cell r="A8933" t="str">
            <v>YZ-ZQGB01-Y0-2XL</v>
          </cell>
          <cell r="B8933" t="str">
            <v>YZ-ZQGB01</v>
          </cell>
        </row>
        <row r="8934">
          <cell r="A8934" t="str">
            <v>YZ-ZQGB01-Y0-M</v>
          </cell>
          <cell r="B8934" t="str">
            <v>YZ-ZQGB01</v>
          </cell>
        </row>
        <row r="8935">
          <cell r="A8935" t="str">
            <v>YZ-ZQGB01-Y0S</v>
          </cell>
          <cell r="B8935" t="str">
            <v>YZ-ZQGB01</v>
          </cell>
        </row>
        <row r="8936">
          <cell r="A8936" t="str">
            <v>YZ-ZQGB01-Y0-S</v>
          </cell>
          <cell r="B8936" t="str">
            <v>YZ-ZQGB01</v>
          </cell>
        </row>
        <row r="8937">
          <cell r="A8937" t="str">
            <v>YZ-ZQGB01-Y0-XL</v>
          </cell>
          <cell r="B8937" t="str">
            <v>YZ-ZQGB01</v>
          </cell>
        </row>
        <row r="8938">
          <cell r="A8938" t="str">
            <v>YZ-ZQGB02-B0-L</v>
          </cell>
          <cell r="B8938" t="str">
            <v>YZ-ZQGB02</v>
          </cell>
        </row>
        <row r="8939">
          <cell r="A8939" t="str">
            <v>YZ-ZQGB02-B0-M</v>
          </cell>
          <cell r="B8939" t="str">
            <v>YZ-ZQGB02</v>
          </cell>
        </row>
        <row r="8940">
          <cell r="A8940" t="str">
            <v>YZ-ZQGB02-B0-S</v>
          </cell>
          <cell r="B8940" t="str">
            <v>YZ-ZQGB02</v>
          </cell>
        </row>
        <row r="8941">
          <cell r="A8941" t="str">
            <v>YZ-ZQGB02-B0-XL</v>
          </cell>
          <cell r="B8941" t="str">
            <v>YZ-ZQGB02</v>
          </cell>
        </row>
        <row r="8942">
          <cell r="A8942" t="str">
            <v>YZ-ZQHL02-G0-L</v>
          </cell>
          <cell r="B8942" t="str">
            <v>YZ-ZQHL02</v>
          </cell>
        </row>
        <row r="8943">
          <cell r="A8943" t="str">
            <v>YZ-ZQHL02-G0-L-GM</v>
          </cell>
          <cell r="B8943" t="str">
            <v>YZ-ZQHL02</v>
          </cell>
        </row>
        <row r="8944">
          <cell r="A8944" t="str">
            <v>YZ-ZQHL02-G0-M</v>
          </cell>
          <cell r="B8944" t="str">
            <v>YZ-ZQHL02</v>
          </cell>
        </row>
        <row r="8945">
          <cell r="A8945" t="str">
            <v>YZ-ZQHL02-G0-M-GM</v>
          </cell>
          <cell r="B8945" t="str">
            <v>YZ-ZQHL02</v>
          </cell>
        </row>
        <row r="8946">
          <cell r="A8946" t="str">
            <v>YZ-ZQHL02-G0-S</v>
          </cell>
          <cell r="B8946" t="str">
            <v>YZ-ZQHL02</v>
          </cell>
        </row>
        <row r="8947">
          <cell r="A8947" t="str">
            <v>YZ-ZQHL02-G0-S-GM</v>
          </cell>
          <cell r="B8947" t="str">
            <v>YZ-ZQHL02</v>
          </cell>
        </row>
        <row r="8948">
          <cell r="A8948" t="str">
            <v>YZ-ZQHL02-G0-XL</v>
          </cell>
          <cell r="B8948" t="str">
            <v>YZ-ZQHL02</v>
          </cell>
        </row>
        <row r="8949">
          <cell r="A8949" t="str">
            <v>YZ-ZQLC18-BS-2X</v>
          </cell>
          <cell r="B8949" t="str">
            <v>YZ-ZQLC18</v>
          </cell>
        </row>
        <row r="8950">
          <cell r="A8950" t="str">
            <v>YZ-ZQLC18-BS-L</v>
          </cell>
          <cell r="B8950" t="str">
            <v>YZ-ZQLC18</v>
          </cell>
        </row>
        <row r="8951">
          <cell r="A8951" t="str">
            <v>YZ-ZQLC18-BS-XL</v>
          </cell>
          <cell r="B8951" t="str">
            <v>YZ-ZQLC18</v>
          </cell>
        </row>
        <row r="8952">
          <cell r="A8952" t="str">
            <v>YZ-ZQLC18-KS-2X</v>
          </cell>
          <cell r="B8952" t="str">
            <v>YZ-ZQLC18</v>
          </cell>
        </row>
        <row r="8953">
          <cell r="A8953" t="str">
            <v>YZ-ZQLC18-KS-XL</v>
          </cell>
          <cell r="B8953" t="str">
            <v>YZ-ZQLC18</v>
          </cell>
        </row>
        <row r="8954">
          <cell r="A8954" t="str">
            <v>YZ-ZQLS062-K0-2XL</v>
          </cell>
          <cell r="B8954" t="str">
            <v>YZ-ZQLS062</v>
          </cell>
        </row>
        <row r="8955">
          <cell r="A8955" t="str">
            <v>YZ-ZQLS062-K0-3XL</v>
          </cell>
          <cell r="B8955" t="str">
            <v>YZ-ZQLS062</v>
          </cell>
        </row>
        <row r="8956">
          <cell r="A8956" t="str">
            <v>YZ-ZQLS062-K0-L</v>
          </cell>
          <cell r="B8956" t="str">
            <v>YZ-ZQLS062</v>
          </cell>
        </row>
        <row r="8957">
          <cell r="A8957" t="str">
            <v>YZ-ZQLS062-K0-M</v>
          </cell>
          <cell r="B8957" t="str">
            <v>YZ-ZQLS062</v>
          </cell>
        </row>
        <row r="8958">
          <cell r="A8958" t="str">
            <v>YZ-ZQLS062-K0-S</v>
          </cell>
          <cell r="B8958" t="str">
            <v>YZ-ZQLS062</v>
          </cell>
        </row>
        <row r="8959">
          <cell r="A8959" t="str">
            <v>YZ-ZQLS062-K0-XL</v>
          </cell>
          <cell r="B8959" t="str">
            <v>YZ-ZQLS062</v>
          </cell>
        </row>
        <row r="8960">
          <cell r="A8960" t="str">
            <v>YZ-ZQLS1353-K0-2X</v>
          </cell>
          <cell r="B8960" t="str">
            <v>YZ-ZQLS1353</v>
          </cell>
        </row>
        <row r="8961">
          <cell r="A8961" t="str">
            <v>YZ-ZQLS1353-K0-3X</v>
          </cell>
          <cell r="B8961" t="str">
            <v>YZ-ZQLS1353</v>
          </cell>
        </row>
        <row r="8962">
          <cell r="A8962" t="str">
            <v>YZ-ZQLS1353-K0-XL</v>
          </cell>
          <cell r="B8962" t="str">
            <v>YZ-ZQLS1353</v>
          </cell>
        </row>
        <row r="8963">
          <cell r="A8963" t="str">
            <v>YZ-ZQMICAIK02XL</v>
          </cell>
          <cell r="B8963" t="str">
            <v>YZ-ZQMICAI</v>
          </cell>
        </row>
        <row r="8964">
          <cell r="A8964" t="str">
            <v>YZ-ZQMICAIK03XL</v>
          </cell>
          <cell r="B8964" t="str">
            <v>YZ-ZQMICAI</v>
          </cell>
        </row>
        <row r="8965">
          <cell r="A8965" t="str">
            <v>YZ-ZQMICAIK04XL</v>
          </cell>
          <cell r="B8965" t="str">
            <v>YZ-ZQMICAI</v>
          </cell>
        </row>
        <row r="8966">
          <cell r="A8966" t="str">
            <v>YZ-ZQMICAIK05XL</v>
          </cell>
          <cell r="B8966" t="str">
            <v>YZ-ZQMICAI</v>
          </cell>
        </row>
        <row r="8967">
          <cell r="A8967" t="str">
            <v>YZ-ZQMICAIK0L</v>
          </cell>
          <cell r="B8967" t="str">
            <v>YZ-ZQMICAI</v>
          </cell>
        </row>
        <row r="8968">
          <cell r="A8968" t="str">
            <v>YZ-ZQMICAIK0M</v>
          </cell>
          <cell r="B8968" t="str">
            <v>YZ-ZQMICAI</v>
          </cell>
        </row>
        <row r="8969">
          <cell r="A8969" t="str">
            <v>YZ-ZQMICAIK0XL</v>
          </cell>
          <cell r="B8969" t="str">
            <v>YZ-ZQMICAI</v>
          </cell>
        </row>
        <row r="8970">
          <cell r="A8970" t="str">
            <v>YZ-ZQMS02-K0-L</v>
          </cell>
          <cell r="B8970" t="str">
            <v>YZ-ZQMS02</v>
          </cell>
        </row>
        <row r="8971">
          <cell r="A8971" t="str">
            <v>YZ-ZQMS02-K0-M</v>
          </cell>
          <cell r="B8971" t="str">
            <v>YZ-ZQMS02</v>
          </cell>
        </row>
        <row r="8972">
          <cell r="A8972" t="str">
            <v>YZ-ZQMS02-K0-S</v>
          </cell>
          <cell r="B8972" t="str">
            <v>YZ-ZQMS02</v>
          </cell>
        </row>
        <row r="8973">
          <cell r="A8973" t="str">
            <v>YZ-ZQN9002-B0-3X</v>
          </cell>
          <cell r="B8973" t="str">
            <v>YZ-ZQN9002</v>
          </cell>
        </row>
        <row r="8974">
          <cell r="A8974" t="str">
            <v>YZ-ZQN9002-G0-2X</v>
          </cell>
          <cell r="B8974" t="str">
            <v>YZ-ZQN9002</v>
          </cell>
        </row>
        <row r="8975">
          <cell r="A8975" t="str">
            <v>YZ-ZQN9002-G0-4X</v>
          </cell>
          <cell r="B8975" t="str">
            <v>YZ-ZQN9002</v>
          </cell>
        </row>
        <row r="8976">
          <cell r="A8976" t="str">
            <v>YZ-ZQN9002-G0-5X</v>
          </cell>
          <cell r="B8976" t="str">
            <v>YZ-ZQN9002</v>
          </cell>
        </row>
        <row r="8977">
          <cell r="A8977" t="str">
            <v>YZ-ZQN9002-G0-L</v>
          </cell>
          <cell r="B8977" t="str">
            <v>YZ-ZQN9002</v>
          </cell>
        </row>
        <row r="8978">
          <cell r="A8978" t="str">
            <v>YZ-ZQN9002-G0-XL</v>
          </cell>
          <cell r="B8978" t="str">
            <v>YZ-ZQN9002</v>
          </cell>
        </row>
        <row r="8979">
          <cell r="A8979" t="str">
            <v>YZ-ZQN9002-ND-3X</v>
          </cell>
          <cell r="B8979" t="str">
            <v>YZ-ZQN9002</v>
          </cell>
        </row>
        <row r="8980">
          <cell r="A8980" t="str">
            <v>YZ-ZQN9002-ND-4X</v>
          </cell>
          <cell r="B8980" t="str">
            <v>YZ-ZQN9002</v>
          </cell>
        </row>
        <row r="8981">
          <cell r="A8981" t="str">
            <v>YZ-ZQN9002-ND-5X</v>
          </cell>
          <cell r="B8981" t="str">
            <v>YZ-ZQN9002</v>
          </cell>
        </row>
        <row r="8982">
          <cell r="A8982" t="str">
            <v>YZ-ZQN9002-TL-L</v>
          </cell>
          <cell r="B8982" t="str">
            <v>YZ-ZQN9002</v>
          </cell>
        </row>
        <row r="8983">
          <cell r="A8983" t="str">
            <v>YZ-ZQN9002-TL-XL</v>
          </cell>
          <cell r="B8983" t="str">
            <v>YZ-ZQN9002</v>
          </cell>
        </row>
        <row r="8984">
          <cell r="A8984" t="str">
            <v>YZ-ZQN9003-B0-2X</v>
          </cell>
          <cell r="B8984" t="str">
            <v>YZ-ZQN9003</v>
          </cell>
        </row>
        <row r="8985">
          <cell r="A8985" t="str">
            <v>YZ-ZQN9003-B0-4X</v>
          </cell>
          <cell r="B8985" t="str">
            <v>YZ-ZQN9003</v>
          </cell>
        </row>
        <row r="8986">
          <cell r="A8986" t="str">
            <v>YZ-ZQN9003-B0-L</v>
          </cell>
          <cell r="B8986" t="str">
            <v>YZ-ZQN9003</v>
          </cell>
        </row>
        <row r="8987">
          <cell r="A8987" t="str">
            <v>YZ-ZQN9003-B0-M</v>
          </cell>
          <cell r="B8987" t="str">
            <v>YZ-ZQN9003</v>
          </cell>
        </row>
        <row r="8988">
          <cell r="A8988" t="str">
            <v>YZ-ZQN9003-K0-4X</v>
          </cell>
          <cell r="B8988" t="str">
            <v>YZ-ZQN9003</v>
          </cell>
        </row>
        <row r="8989">
          <cell r="A8989" t="str">
            <v>YZ-ZQN9003-K0-L</v>
          </cell>
          <cell r="B8989" t="str">
            <v>YZ-ZQN9003</v>
          </cell>
        </row>
        <row r="8990">
          <cell r="A8990" t="str">
            <v>YZ-ZQN9003-ZL-4X</v>
          </cell>
          <cell r="B8990" t="str">
            <v>YZ-ZQN9003</v>
          </cell>
        </row>
        <row r="8991">
          <cell r="A8991" t="str">
            <v>YZ-ZQN9003-ZL-L</v>
          </cell>
          <cell r="B8991" t="str">
            <v>YZ-ZQN9003</v>
          </cell>
        </row>
        <row r="8992">
          <cell r="A8992" t="str">
            <v>YZ-ZQN9076-G3-2X</v>
          </cell>
          <cell r="B8992" t="str">
            <v>YZ-ZQN9076</v>
          </cell>
        </row>
        <row r="8993">
          <cell r="A8993" t="str">
            <v>YZ-ZQN9076-G3-3X</v>
          </cell>
          <cell r="B8993" t="str">
            <v>YZ-ZQN9076</v>
          </cell>
        </row>
        <row r="8994">
          <cell r="A8994" t="str">
            <v>YZ-ZQN9076-H1-3X</v>
          </cell>
          <cell r="B8994" t="str">
            <v>YZ-ZQN9076</v>
          </cell>
        </row>
        <row r="8995">
          <cell r="A8995" t="str">
            <v>YZ-ZQN9200-K0-2X</v>
          </cell>
          <cell r="B8995" t="str">
            <v>YZ-ZQN9200</v>
          </cell>
        </row>
        <row r="8996">
          <cell r="A8996" t="str">
            <v>YZ-ZQN9200-K0-3X</v>
          </cell>
          <cell r="B8996" t="str">
            <v>YZ-ZQN9200</v>
          </cell>
        </row>
        <row r="8997">
          <cell r="A8997" t="str">
            <v>YZ-ZQN9200-K0-4X</v>
          </cell>
          <cell r="B8997" t="str">
            <v>YZ-ZQN9200</v>
          </cell>
        </row>
        <row r="8998">
          <cell r="A8998" t="str">
            <v>YZ-ZQN9200-K0-L</v>
          </cell>
          <cell r="B8998" t="str">
            <v>YZ-ZQN9200</v>
          </cell>
        </row>
        <row r="8999">
          <cell r="A8999" t="str">
            <v>YZ-ZQN9200-K0-M</v>
          </cell>
          <cell r="B8999" t="str">
            <v>YZ-ZQN9200</v>
          </cell>
        </row>
        <row r="9000">
          <cell r="A9000" t="str">
            <v>YZ-ZQN9200-K0-XL</v>
          </cell>
          <cell r="B9000" t="str">
            <v>YZ-ZQN9200</v>
          </cell>
        </row>
        <row r="9001">
          <cell r="A9001" t="str">
            <v>YZ-ZQNA16121E02XL</v>
          </cell>
          <cell r="B9001" t="str">
            <v>YZ-ZQNA16121</v>
          </cell>
        </row>
        <row r="9002">
          <cell r="A9002" t="str">
            <v>YZ-ZQNA16121E03XL</v>
          </cell>
          <cell r="B9002" t="str">
            <v>YZ-ZQNA16121</v>
          </cell>
        </row>
        <row r="9003">
          <cell r="A9003" t="str">
            <v>YZ-ZQNA16121E0L</v>
          </cell>
          <cell r="B9003" t="str">
            <v>YZ-ZQNA16121</v>
          </cell>
        </row>
        <row r="9004">
          <cell r="A9004" t="str">
            <v>YZ-ZQNA16121E0XL</v>
          </cell>
          <cell r="B9004" t="str">
            <v>YZ-ZQNA16121</v>
          </cell>
        </row>
        <row r="9005">
          <cell r="A9005" t="str">
            <v>YZ-ZQNA16121R02XL</v>
          </cell>
          <cell r="B9005" t="str">
            <v>YZ-ZQNA16121</v>
          </cell>
        </row>
        <row r="9006">
          <cell r="A9006" t="str">
            <v>YZ-ZQNA16121R03XL</v>
          </cell>
          <cell r="B9006" t="str">
            <v>YZ-ZQNA16121</v>
          </cell>
        </row>
        <row r="9007">
          <cell r="A9007" t="str">
            <v>YZ-ZQNA16121R0L</v>
          </cell>
          <cell r="B9007" t="str">
            <v>YZ-ZQNA16121</v>
          </cell>
        </row>
        <row r="9008">
          <cell r="A9008" t="str">
            <v>YZ-ZQNA16121R0XL</v>
          </cell>
          <cell r="B9008" t="str">
            <v>YZ-ZQNA16121</v>
          </cell>
        </row>
        <row r="9009">
          <cell r="A9009" t="str">
            <v>YZ-ZQNA161244-Y0-2XL</v>
          </cell>
          <cell r="B9009" t="str">
            <v>YZ-ZQNA16124</v>
          </cell>
        </row>
        <row r="9010">
          <cell r="A9010" t="str">
            <v>YZ-ZQNA161244-Y0-L</v>
          </cell>
          <cell r="B9010" t="str">
            <v>YZ-ZQNA16124</v>
          </cell>
        </row>
        <row r="9011">
          <cell r="A9011" t="str">
            <v>YZ-ZQNA161244-Y0-XL</v>
          </cell>
          <cell r="B9011" t="str">
            <v>YZ-ZQNA16124</v>
          </cell>
        </row>
        <row r="9012">
          <cell r="A9012" t="str">
            <v>YZ-ZQOM388-K0-2XL</v>
          </cell>
          <cell r="B9012" t="str">
            <v>YZ-ZQOM388</v>
          </cell>
        </row>
        <row r="9013">
          <cell r="A9013" t="str">
            <v>YZ-ZQOM388-K0-L</v>
          </cell>
          <cell r="B9013" t="str">
            <v>YZ-ZQOM388</v>
          </cell>
        </row>
        <row r="9014">
          <cell r="A9014" t="str">
            <v>YZ-ZQOM388-K0-M</v>
          </cell>
          <cell r="B9014" t="str">
            <v>YZ-ZQOM388</v>
          </cell>
        </row>
        <row r="9015">
          <cell r="A9015" t="str">
            <v>YZ-ZQOM388-K0-S</v>
          </cell>
          <cell r="B9015" t="str">
            <v>YZ-ZQOM388</v>
          </cell>
        </row>
        <row r="9016">
          <cell r="A9016" t="str">
            <v>YZ-ZQOM388-K0-XL</v>
          </cell>
          <cell r="B9016" t="str">
            <v>YZ-ZQOM388</v>
          </cell>
        </row>
        <row r="9017">
          <cell r="A9017" t="str">
            <v>YZ-ZQOM388-W0-2XL</v>
          </cell>
          <cell r="B9017" t="str">
            <v>YZ-ZQOM388</v>
          </cell>
        </row>
        <row r="9018">
          <cell r="A9018" t="str">
            <v>YZ-ZQOM388-W0-L</v>
          </cell>
          <cell r="B9018" t="str">
            <v>YZ-ZQOM388</v>
          </cell>
        </row>
        <row r="9019">
          <cell r="A9019" t="str">
            <v>YZ-ZQOM388-W0-M</v>
          </cell>
          <cell r="B9019" t="str">
            <v>YZ-ZQOM388</v>
          </cell>
        </row>
        <row r="9020">
          <cell r="A9020" t="str">
            <v>YZ-ZQOM388-W0-S</v>
          </cell>
          <cell r="B9020" t="str">
            <v>YZ-ZQOM388</v>
          </cell>
        </row>
        <row r="9021">
          <cell r="A9021" t="str">
            <v>YZ-ZQOM388-W0-XL</v>
          </cell>
          <cell r="B9021" t="str">
            <v>YZ-ZQOM388</v>
          </cell>
        </row>
        <row r="9022">
          <cell r="A9022" t="str">
            <v>YZ-ZQQ9217-K0-2X</v>
          </cell>
          <cell r="B9022" t="str">
            <v>YZ-ZQQ9217</v>
          </cell>
        </row>
        <row r="9023">
          <cell r="A9023" t="str">
            <v>YZ-ZQQ9217-K0-2X-GM</v>
          </cell>
          <cell r="B9023" t="str">
            <v>YZ-ZQQ9217</v>
          </cell>
        </row>
        <row r="9024">
          <cell r="A9024" t="str">
            <v>YZ-ZQQ9217-K0-3X</v>
          </cell>
          <cell r="B9024" t="str">
            <v>YZ-ZQQ9217</v>
          </cell>
        </row>
        <row r="9025">
          <cell r="A9025" t="str">
            <v>YZ-ZQQ9217-K0-4X</v>
          </cell>
          <cell r="B9025" t="str">
            <v>YZ-ZQQ9217</v>
          </cell>
        </row>
        <row r="9026">
          <cell r="A9026" t="str">
            <v>YZ-ZQQ9217-K0-4X-GM</v>
          </cell>
          <cell r="B9026" t="str">
            <v>YZ-ZQQ9217</v>
          </cell>
        </row>
        <row r="9027">
          <cell r="A9027" t="str">
            <v>YZ-ZQQ9217-K0-5X</v>
          </cell>
          <cell r="B9027" t="str">
            <v>YZ-ZQQ9217</v>
          </cell>
        </row>
        <row r="9028">
          <cell r="A9028" t="str">
            <v>YZ-ZQQ9217-K0-5X-GM</v>
          </cell>
          <cell r="B9028" t="str">
            <v>YZ-ZQQ9217</v>
          </cell>
        </row>
        <row r="9029">
          <cell r="A9029" t="str">
            <v>YZ-ZQQ9217-K0-L</v>
          </cell>
          <cell r="B9029" t="str">
            <v>YZ-ZQQ9217</v>
          </cell>
        </row>
        <row r="9030">
          <cell r="A9030" t="str">
            <v>YZ-ZQQ9217-K0-M</v>
          </cell>
          <cell r="B9030" t="str">
            <v>YZ-ZQQ9217</v>
          </cell>
        </row>
        <row r="9031">
          <cell r="A9031" t="str">
            <v>YZ-ZQQ9217-K0-S</v>
          </cell>
          <cell r="B9031" t="str">
            <v>YZ-ZQQ9217</v>
          </cell>
        </row>
        <row r="9032">
          <cell r="A9032" t="str">
            <v>YZ-ZQQ9217-K0-XL</v>
          </cell>
          <cell r="B9032" t="str">
            <v>YZ-ZQQ9217</v>
          </cell>
        </row>
        <row r="9033">
          <cell r="A9033" t="str">
            <v>YZ-ZQQ9217-K0-XL-GM</v>
          </cell>
          <cell r="B9033" t="str">
            <v>YZ-ZQQ9217</v>
          </cell>
        </row>
        <row r="9034">
          <cell r="A9034" t="str">
            <v>YZ-ZQQ9227-K0-2X</v>
          </cell>
          <cell r="B9034" t="str">
            <v>YZ-ZQQ9227</v>
          </cell>
        </row>
        <row r="9035">
          <cell r="A9035" t="str">
            <v>YZ-ZQQ9227-K0-3X</v>
          </cell>
          <cell r="B9035" t="str">
            <v>YZ-ZQQ9227</v>
          </cell>
        </row>
        <row r="9036">
          <cell r="A9036" t="str">
            <v>YZ-ZQQ9227-K0-4X</v>
          </cell>
          <cell r="B9036" t="str">
            <v>YZ-ZQQ9227</v>
          </cell>
        </row>
        <row r="9037">
          <cell r="A9037" t="str">
            <v>YZ-ZQQ9227-K0-5X</v>
          </cell>
          <cell r="B9037" t="str">
            <v>YZ-ZQQ9227</v>
          </cell>
        </row>
        <row r="9038">
          <cell r="A9038" t="str">
            <v>YZ-ZQQ9227-K0-L</v>
          </cell>
          <cell r="B9038" t="str">
            <v>YZ-ZQQ9227</v>
          </cell>
        </row>
        <row r="9039">
          <cell r="A9039" t="str">
            <v>YZ-ZQQ9227-K0-M</v>
          </cell>
          <cell r="B9039" t="str">
            <v>YZ-ZQQ9227</v>
          </cell>
        </row>
        <row r="9040">
          <cell r="A9040" t="str">
            <v>YZ-ZQQ9227-K0-S</v>
          </cell>
          <cell r="B9040" t="str">
            <v>YZ-ZQQ9227</v>
          </cell>
        </row>
        <row r="9041">
          <cell r="A9041" t="str">
            <v>YZ-ZQQ9227-K0-XL</v>
          </cell>
          <cell r="B9041" t="str">
            <v>YZ-ZQQ9227</v>
          </cell>
        </row>
        <row r="9042">
          <cell r="A9042" t="str">
            <v>YZ-ZQSG16116-K0-2XL</v>
          </cell>
          <cell r="B9042" t="str">
            <v>YZ-ZQSG16116</v>
          </cell>
        </row>
        <row r="9043">
          <cell r="A9043" t="str">
            <v>YZ-ZQSG16116-K0-3XL</v>
          </cell>
          <cell r="B9043" t="str">
            <v>YZ-ZQSG16116</v>
          </cell>
        </row>
        <row r="9044">
          <cell r="A9044" t="str">
            <v>YZ-ZQSG16116-K0-L</v>
          </cell>
          <cell r="B9044" t="str">
            <v>YZ-ZQSG16116</v>
          </cell>
        </row>
        <row r="9045">
          <cell r="A9045" t="str">
            <v>YZ-ZQSG16116-K0-XL</v>
          </cell>
          <cell r="B9045" t="str">
            <v>YZ-ZQSG16116</v>
          </cell>
        </row>
        <row r="9046">
          <cell r="A9046" t="str">
            <v>YZ-ZQSG16121E02XL</v>
          </cell>
          <cell r="B9046" t="str">
            <v>YZ-ZQSG16121</v>
          </cell>
        </row>
        <row r="9047">
          <cell r="A9047" t="str">
            <v>YZ-ZQSG16121E03XL</v>
          </cell>
          <cell r="B9047" t="str">
            <v>YZ-ZQSG16121</v>
          </cell>
        </row>
        <row r="9048">
          <cell r="A9048" t="str">
            <v>YZ-ZQSG16121E0L</v>
          </cell>
          <cell r="B9048" t="str">
            <v>YZ-ZQSG16121</v>
          </cell>
        </row>
        <row r="9049">
          <cell r="A9049" t="str">
            <v>YZ-ZQSG16121E0XL</v>
          </cell>
          <cell r="B9049" t="str">
            <v>YZ-ZQSG16121</v>
          </cell>
        </row>
        <row r="9050">
          <cell r="A9050" t="str">
            <v>YZ-ZQSG16121R02XL</v>
          </cell>
          <cell r="B9050" t="str">
            <v>YZ-ZQSG16121</v>
          </cell>
        </row>
        <row r="9051">
          <cell r="A9051" t="str">
            <v>YZ-ZQSG16121R03XL</v>
          </cell>
          <cell r="B9051" t="str">
            <v>YZ-ZQSG16121</v>
          </cell>
        </row>
        <row r="9052">
          <cell r="A9052" t="str">
            <v>YZ-ZQSG16121R0L</v>
          </cell>
          <cell r="B9052" t="str">
            <v>YZ-ZQSG16121</v>
          </cell>
        </row>
        <row r="9053">
          <cell r="A9053" t="str">
            <v>YZ-ZQSG16121R0XL</v>
          </cell>
          <cell r="B9053" t="str">
            <v>YZ-ZQSG16121</v>
          </cell>
        </row>
        <row r="9054">
          <cell r="A9054" t="str">
            <v>YZ-ZQSG161244-Y0-2XL</v>
          </cell>
          <cell r="B9054" t="str">
            <v>YZ-ZQSG161244</v>
          </cell>
        </row>
        <row r="9055">
          <cell r="A9055" t="str">
            <v>YZ-ZQSG161244-Y0-3XL</v>
          </cell>
          <cell r="B9055" t="str">
            <v>YZ-ZQSG161244</v>
          </cell>
        </row>
        <row r="9056">
          <cell r="A9056" t="str">
            <v>YZ-ZQSG161244-Y0-L</v>
          </cell>
          <cell r="B9056" t="str">
            <v>YZ-ZQSG161244</v>
          </cell>
        </row>
        <row r="9057">
          <cell r="A9057" t="str">
            <v>YZ-ZQSG161244-Y0-XL</v>
          </cell>
          <cell r="B9057" t="str">
            <v>YZ-ZQSG161244</v>
          </cell>
        </row>
        <row r="9058">
          <cell r="A9058" t="str">
            <v>YZ-ZQSG16124Y02XL</v>
          </cell>
          <cell r="B9058" t="str">
            <v>YZ-ZQSG16124</v>
          </cell>
        </row>
        <row r="9059">
          <cell r="A9059" t="str">
            <v>YZ-ZQSG16124Y03XL</v>
          </cell>
          <cell r="B9059" t="str">
            <v>YZ-ZQSG16124</v>
          </cell>
        </row>
        <row r="9060">
          <cell r="A9060" t="str">
            <v>YZ-ZQSG16124Y0L</v>
          </cell>
          <cell r="B9060" t="str">
            <v>YZ-ZQSG16124</v>
          </cell>
        </row>
        <row r="9061">
          <cell r="A9061" t="str">
            <v>YZ-ZQSG16124Y0XL</v>
          </cell>
          <cell r="B9061" t="str">
            <v>YZ-ZQSG16124</v>
          </cell>
        </row>
        <row r="9062">
          <cell r="A9062" t="str">
            <v>YZ-ZQTWA1-K0-2X</v>
          </cell>
          <cell r="B9062" t="str">
            <v>YZ-ZQTWA1</v>
          </cell>
        </row>
        <row r="9063">
          <cell r="A9063" t="str">
            <v>YZ-ZQTWA1-K0-3X</v>
          </cell>
          <cell r="B9063" t="str">
            <v>YZ-ZQTWA1</v>
          </cell>
        </row>
        <row r="9064">
          <cell r="A9064" t="str">
            <v>YZ-ZQTWA1-K0-4X</v>
          </cell>
          <cell r="B9064" t="str">
            <v>YZ-ZQTWA1</v>
          </cell>
        </row>
        <row r="9065">
          <cell r="A9065" t="str">
            <v>YZ-ZQTWA1-K0-5X</v>
          </cell>
          <cell r="B9065" t="str">
            <v>YZ-ZQTWA1</v>
          </cell>
        </row>
        <row r="9066">
          <cell r="A9066" t="str">
            <v>YZ-ZQTWA1-K0-L</v>
          </cell>
          <cell r="B9066" t="str">
            <v>YZ-ZQTWA1</v>
          </cell>
        </row>
        <row r="9067">
          <cell r="A9067" t="str">
            <v>YZ-ZQTWA1-K0-M</v>
          </cell>
          <cell r="B9067" t="str">
            <v>YZ-ZQTWA1</v>
          </cell>
        </row>
        <row r="9068">
          <cell r="A9068" t="str">
            <v>YZ-ZQTWA1-K0-S</v>
          </cell>
          <cell r="B9068" t="str">
            <v>YZ-ZQTWA1</v>
          </cell>
        </row>
        <row r="9069">
          <cell r="A9069" t="str">
            <v>YZ-ZQTWA1-K0-XL</v>
          </cell>
          <cell r="B9069" t="str">
            <v>YZ-ZQTWA1</v>
          </cell>
        </row>
        <row r="9070">
          <cell r="A9070" t="str">
            <v>YZ-ZQXZ345-G0-L</v>
          </cell>
          <cell r="B9070" t="str">
            <v>YZ-ZQXZ345</v>
          </cell>
        </row>
        <row r="9071">
          <cell r="A9071" t="str">
            <v>YZ-ZQXZ345-G0-M</v>
          </cell>
          <cell r="B9071" t="str">
            <v>YZ-ZQXZ345</v>
          </cell>
        </row>
        <row r="9072">
          <cell r="A9072" t="str">
            <v>YZ-ZQXZ345-G0-S</v>
          </cell>
          <cell r="B9072" t="str">
            <v>YZ-ZQXZ345</v>
          </cell>
        </row>
        <row r="9073">
          <cell r="A9073" t="str">
            <v>YZ-ZQXZ345-G0-XL</v>
          </cell>
          <cell r="B9073" t="str">
            <v>YZ-ZQXZ345</v>
          </cell>
        </row>
        <row r="9074">
          <cell r="A9074" t="str">
            <v>YZ-ZQZY456-R0-L</v>
          </cell>
          <cell r="B9074" t="str">
            <v>YZ-ZQZY456</v>
          </cell>
        </row>
        <row r="9075">
          <cell r="A9075" t="str">
            <v>YZ-ZQZY456-R0-M</v>
          </cell>
          <cell r="B9075" t="str">
            <v>YZ-ZQZY456</v>
          </cell>
        </row>
        <row r="9076">
          <cell r="A9076" t="str">
            <v>YZ-ZQZY456-R0-S</v>
          </cell>
          <cell r="B9076" t="str">
            <v>YZ-ZQZY456</v>
          </cell>
        </row>
        <row r="9077">
          <cell r="A9077" t="str">
            <v>ZS-CF2112-BK-L</v>
          </cell>
          <cell r="B9077" t="str">
            <v>ZS-CF2112</v>
          </cell>
        </row>
        <row r="9078">
          <cell r="A9078" t="str">
            <v>ZS-CF2112-CO-M</v>
          </cell>
          <cell r="B9078" t="str">
            <v>ZS-CF2112</v>
          </cell>
        </row>
        <row r="9079">
          <cell r="A9079" t="str">
            <v>ZS-CF2112-CO-XL</v>
          </cell>
          <cell r="B9079" t="str">
            <v>ZS-CF2112</v>
          </cell>
        </row>
        <row r="9080">
          <cell r="A9080" t="str">
            <v>ZS-CF2112-OR-L</v>
          </cell>
          <cell r="B9080" t="str">
            <v>ZS-CF2112</v>
          </cell>
        </row>
        <row r="9081">
          <cell r="A9081" t="str">
            <v>ZS-JY2300-BL-JM</v>
          </cell>
          <cell r="B9081" t="str">
            <v>ZS-JY2300</v>
          </cell>
        </row>
        <row r="9082">
          <cell r="A9082" t="str">
            <v>ZS-JY2300-ZL-JM</v>
          </cell>
          <cell r="B9082" t="str">
            <v>ZS-JY2300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LYQ-1001-B0-2XL</v>
          </cell>
          <cell r="B2" t="str">
            <v>B0777GVVG3</v>
          </cell>
        </row>
        <row r="3">
          <cell r="A3" t="str">
            <v>LYQ-1001-B0-L</v>
          </cell>
          <cell r="B3" t="str">
            <v>B0777F31HR</v>
          </cell>
        </row>
        <row r="4">
          <cell r="A4" t="str">
            <v>LYQ-1001-B0-M</v>
          </cell>
          <cell r="B4" t="str">
            <v>B0777JTZQW</v>
          </cell>
        </row>
        <row r="5">
          <cell r="A5" t="str">
            <v>LYQ-1001-B0-XL</v>
          </cell>
          <cell r="B5" t="str">
            <v>B0777F9T9H</v>
          </cell>
        </row>
        <row r="6">
          <cell r="A6" t="str">
            <v>LYQ-1001-B0-XS</v>
          </cell>
          <cell r="B6" t="str">
            <v>B0777FG5F3</v>
          </cell>
        </row>
        <row r="7">
          <cell r="A7" t="str">
            <v>LYQ-1001-G0-M</v>
          </cell>
          <cell r="B7" t="str">
            <v>B0777FB3DJ</v>
          </cell>
        </row>
        <row r="8">
          <cell r="A8" t="str">
            <v>LYQ-1001-G0-S</v>
          </cell>
          <cell r="B8" t="str">
            <v>B0777FB3HX</v>
          </cell>
        </row>
        <row r="9">
          <cell r="A9" t="str">
            <v>LYQ-1001-G0-XS</v>
          </cell>
          <cell r="B9" t="str">
            <v>B0777LB6ZK</v>
          </cell>
        </row>
        <row r="10">
          <cell r="A10" t="str">
            <v>LYQ-1001-G7-2XL</v>
          </cell>
          <cell r="B10" t="str">
            <v>B0777BRRF9</v>
          </cell>
        </row>
        <row r="11">
          <cell r="A11" t="str">
            <v>LYQ-1001-G7-M</v>
          </cell>
          <cell r="B11" t="str">
            <v>B0777DPRZ8</v>
          </cell>
        </row>
        <row r="12">
          <cell r="A12" t="str">
            <v>LYQ-1001-G7-S</v>
          </cell>
          <cell r="B12" t="str">
            <v>B0777H6HZP</v>
          </cell>
        </row>
        <row r="13">
          <cell r="A13" t="str">
            <v>LYQ-1001-G7-XS</v>
          </cell>
          <cell r="B13" t="str">
            <v>B0777M2SSK</v>
          </cell>
        </row>
        <row r="14">
          <cell r="A14" t="str">
            <v>LYQ-1001-K0-L</v>
          </cell>
          <cell r="B14" t="str">
            <v>B0777GWWNN</v>
          </cell>
        </row>
        <row r="15">
          <cell r="A15" t="str">
            <v>LYQ-1001-K0-M</v>
          </cell>
          <cell r="B15" t="str">
            <v>B0777KRF6G</v>
          </cell>
        </row>
        <row r="16">
          <cell r="A16" t="str">
            <v>LYQ-1001-K0-S</v>
          </cell>
          <cell r="B16" t="str">
            <v>B0777GWWNL</v>
          </cell>
        </row>
        <row r="17">
          <cell r="A17" t="str">
            <v>LYQ-1001-K0-XL</v>
          </cell>
          <cell r="B17" t="str">
            <v>B0777F354Z</v>
          </cell>
        </row>
        <row r="18">
          <cell r="A18" t="str">
            <v>LYQ-1001-N0-2XL</v>
          </cell>
          <cell r="B18" t="str">
            <v>B0777DQV5G</v>
          </cell>
        </row>
        <row r="19">
          <cell r="A19" t="str">
            <v>LYQ-1001-N0-L</v>
          </cell>
          <cell r="B19" t="str">
            <v>B077782WBB</v>
          </cell>
        </row>
        <row r="20">
          <cell r="A20" t="str">
            <v>LYQ-1001-N0-S</v>
          </cell>
          <cell r="B20" t="str">
            <v>B0777JP85J</v>
          </cell>
        </row>
        <row r="21">
          <cell r="A21" t="str">
            <v>LYQ-1001-N0-XL</v>
          </cell>
          <cell r="B21" t="str">
            <v>B0777KY2MV</v>
          </cell>
        </row>
        <row r="22">
          <cell r="A22" t="str">
            <v>LYQ-1001-N0-XS</v>
          </cell>
          <cell r="B22" t="str">
            <v>B0777KHKFN</v>
          </cell>
        </row>
        <row r="23">
          <cell r="A23" t="str">
            <v>LYQ-1001-P0-2XL</v>
          </cell>
          <cell r="B23" t="str">
            <v>B0777JL61C</v>
          </cell>
        </row>
        <row r="24">
          <cell r="A24" t="str">
            <v>LYQ-1001-P0-L</v>
          </cell>
          <cell r="B24" t="str">
            <v>B0777DP49T</v>
          </cell>
        </row>
        <row r="25">
          <cell r="A25" t="str">
            <v>LYQ-1001-P0-M</v>
          </cell>
          <cell r="B25" t="str">
            <v>B0777L43KP</v>
          </cell>
        </row>
        <row r="26">
          <cell r="A26" t="str">
            <v>LYQ-1001-P0-S</v>
          </cell>
          <cell r="B26" t="str">
            <v>B0777CQWCV</v>
          </cell>
        </row>
        <row r="27">
          <cell r="A27" t="str">
            <v>LYQ-1001-P0-XL</v>
          </cell>
          <cell r="B27" t="str">
            <v>B07778JRS9</v>
          </cell>
        </row>
        <row r="28">
          <cell r="A28" t="str">
            <v>LYQ-1001-P0-XS</v>
          </cell>
          <cell r="B28" t="str">
            <v>B0777MZQLP</v>
          </cell>
        </row>
        <row r="29">
          <cell r="A29" t="str">
            <v>LYQ-1001-R0-2XL</v>
          </cell>
          <cell r="B29" t="str">
            <v>B0777FB3HW</v>
          </cell>
        </row>
        <row r="30">
          <cell r="A30" t="str">
            <v>LYQ-1001-R0-L</v>
          </cell>
          <cell r="B30" t="str">
            <v>B0777GWBGY</v>
          </cell>
        </row>
        <row r="31">
          <cell r="A31" t="str">
            <v>LYQ-1001-R0-M</v>
          </cell>
          <cell r="B31" t="str">
            <v>B0777L43KM</v>
          </cell>
        </row>
        <row r="32">
          <cell r="A32" t="str">
            <v>LYQ-1001-R0-S</v>
          </cell>
          <cell r="B32" t="str">
            <v>B0777JDLP8</v>
          </cell>
        </row>
        <row r="33">
          <cell r="A33" t="str">
            <v>LYQ-1001-R0-XL</v>
          </cell>
          <cell r="B33" t="str">
            <v>B0777J1PXR</v>
          </cell>
        </row>
        <row r="34">
          <cell r="A34" t="str">
            <v>LYQ-1001-R0-XS</v>
          </cell>
          <cell r="B34" t="str">
            <v>B0777C1FYN</v>
          </cell>
        </row>
        <row r="35">
          <cell r="A35" t="str">
            <v>LYQ-1001-W0-2XL</v>
          </cell>
          <cell r="B35" t="str">
            <v>B0777H7826</v>
          </cell>
        </row>
        <row r="36">
          <cell r="A36" t="str">
            <v>LYQ-1001-W0-L</v>
          </cell>
          <cell r="B36" t="str">
            <v>B0777F1BV6</v>
          </cell>
        </row>
        <row r="37">
          <cell r="A37" t="str">
            <v>LYQ-1001-W0-M</v>
          </cell>
          <cell r="B37" t="str">
            <v>B0777F7ZK9</v>
          </cell>
        </row>
        <row r="38">
          <cell r="A38" t="str">
            <v>LYQ-1001-W0-XL</v>
          </cell>
          <cell r="B38" t="str">
            <v>B0777JDW3Z</v>
          </cell>
        </row>
        <row r="39">
          <cell r="A39" t="str">
            <v>LYQ-1001-Z0-2XL</v>
          </cell>
          <cell r="B39" t="str">
            <v>B0777K2GXR</v>
          </cell>
        </row>
        <row r="40">
          <cell r="A40" t="str">
            <v>LYQ-1001-Z0-L</v>
          </cell>
          <cell r="B40" t="str">
            <v>B0777FCWN1</v>
          </cell>
        </row>
        <row r="41">
          <cell r="A41" t="str">
            <v>LYQ-1001-Z0-M</v>
          </cell>
          <cell r="B41" t="str">
            <v>B0777JXDMP</v>
          </cell>
        </row>
        <row r="42">
          <cell r="A42" t="str">
            <v>LYQ-1001-Z0-S</v>
          </cell>
          <cell r="B42" t="str">
            <v>B0777L24S5</v>
          </cell>
        </row>
        <row r="43">
          <cell r="A43" t="str">
            <v>LYQ-1001-Z0-XL</v>
          </cell>
          <cell r="B43" t="str">
            <v>B0777FFKBW</v>
          </cell>
        </row>
        <row r="44">
          <cell r="A44" t="str">
            <v>LYQ-1001-Z0-XS</v>
          </cell>
          <cell r="B44" t="str">
            <v>B0777H7DHH</v>
          </cell>
        </row>
        <row r="45">
          <cell r="A45" t="str">
            <v>LYQ-1001New-P0-2XL</v>
          </cell>
          <cell r="B45" t="str">
            <v>B0789F983Z</v>
          </cell>
        </row>
        <row r="46">
          <cell r="A46" t="str">
            <v>LYQ-1001New-P0-L</v>
          </cell>
          <cell r="B46" t="str">
            <v>B0789FVCFX</v>
          </cell>
        </row>
        <row r="47">
          <cell r="A47" t="str">
            <v>LYQ-1001New-P0-M</v>
          </cell>
          <cell r="B47" t="str">
            <v>B0789GR5XL</v>
          </cell>
        </row>
        <row r="48">
          <cell r="A48" t="str">
            <v>LYQ-1001New-P0-S</v>
          </cell>
          <cell r="B48" t="str">
            <v>B0789G37HF</v>
          </cell>
        </row>
        <row r="49">
          <cell r="A49" t="str">
            <v>LYQ-1001New-P0-XL</v>
          </cell>
          <cell r="B49" t="str">
            <v>B0789HNYYF</v>
          </cell>
        </row>
        <row r="50">
          <cell r="A50" t="str">
            <v>LYQ-1001New-P0-XS</v>
          </cell>
          <cell r="B50" t="str">
            <v>B0789GWZ7R</v>
          </cell>
        </row>
        <row r="51">
          <cell r="A51" t="str">
            <v>LYQ-CL0045-K0-L</v>
          </cell>
          <cell r="B51" t="str">
            <v>B074QKV2VR</v>
          </cell>
        </row>
        <row r="52">
          <cell r="A52" t="str">
            <v>LYQ-CL0045-K0-S</v>
          </cell>
          <cell r="B52" t="str">
            <v>B074QKCL9C</v>
          </cell>
        </row>
        <row r="53">
          <cell r="A53" t="str">
            <v>LYQ-CL0045-K0-XL</v>
          </cell>
          <cell r="B53" t="str">
            <v>B074QQ1QJF</v>
          </cell>
        </row>
        <row r="54">
          <cell r="A54" t="str">
            <v>LYQ-CL0045-Y0-L</v>
          </cell>
          <cell r="B54" t="str">
            <v>B074QFW9C4</v>
          </cell>
        </row>
        <row r="55">
          <cell r="A55" t="str">
            <v>LYQ-CL0045-Y0-M</v>
          </cell>
          <cell r="B55" t="str">
            <v>B074QH1CSP</v>
          </cell>
        </row>
        <row r="56">
          <cell r="A56" t="str">
            <v>LYQ-CL0045-Y0-S</v>
          </cell>
          <cell r="B56" t="str">
            <v>B074QJ62P3</v>
          </cell>
        </row>
        <row r="57">
          <cell r="A57" t="str">
            <v>LYQ-CL0045-Y0-XL</v>
          </cell>
          <cell r="B57" t="str">
            <v>B074QHQT8R</v>
          </cell>
        </row>
        <row r="58">
          <cell r="A58" t="str">
            <v>LYQ-CL61652-R6-M</v>
          </cell>
          <cell r="B58" t="str">
            <v>B074QGMP5Z</v>
          </cell>
        </row>
        <row r="59">
          <cell r="A59" t="str">
            <v>LYQ-CL6287-B0-L</v>
          </cell>
          <cell r="B59" t="str">
            <v>B0748FQTDN</v>
          </cell>
        </row>
        <row r="60">
          <cell r="A60" t="str">
            <v>LYQ-CL6287-FB-L</v>
          </cell>
          <cell r="B60" t="str">
            <v>B0748FMXDW</v>
          </cell>
        </row>
        <row r="61">
          <cell r="A61" t="str">
            <v>LYQ-CL6287-G7-L</v>
          </cell>
          <cell r="B61" t="str">
            <v>B0748FGBZZ</v>
          </cell>
        </row>
        <row r="62">
          <cell r="A62" t="str">
            <v>LYQ-CL6287-G7-M</v>
          </cell>
          <cell r="B62" t="str">
            <v>B0748G9CH7</v>
          </cell>
        </row>
        <row r="63">
          <cell r="A63" t="str">
            <v>LYQ-CL6287-K0-L</v>
          </cell>
          <cell r="B63" t="str">
            <v>B0748FHP41</v>
          </cell>
        </row>
        <row r="64">
          <cell r="A64" t="str">
            <v>LYQ-CL6287-K0-M</v>
          </cell>
          <cell r="B64" t="str">
            <v>B0748G1ZTW</v>
          </cell>
        </row>
        <row r="65">
          <cell r="A65" t="str">
            <v>LYQ-CL6408NO-G0-L</v>
          </cell>
          <cell r="B65" t="str">
            <v>B0749DS1D6</v>
          </cell>
        </row>
        <row r="66">
          <cell r="A66" t="str">
            <v>LYQ-CL6408NO-K0-L</v>
          </cell>
          <cell r="B66" t="str">
            <v>B07496B6ZV</v>
          </cell>
        </row>
        <row r="67">
          <cell r="A67" t="str">
            <v>LYQ-CL6408SL-G0XL</v>
          </cell>
          <cell r="B67" t="str">
            <v>B0749JQKHD</v>
          </cell>
        </row>
        <row r="68">
          <cell r="A68" t="str">
            <v>LYQ-CL6408SL-K0XL</v>
          </cell>
          <cell r="B68" t="str">
            <v>B0749GG9C5</v>
          </cell>
        </row>
        <row r="69">
          <cell r="A69" t="str">
            <v>LYQ-CLBAH002-L</v>
          </cell>
          <cell r="B69" t="str">
            <v>B0758936QQ</v>
          </cell>
        </row>
        <row r="70">
          <cell r="A70" t="str">
            <v>LYQ-CLBAH002-M</v>
          </cell>
          <cell r="B70" t="str">
            <v>B0758CM83M</v>
          </cell>
        </row>
        <row r="71">
          <cell r="A71" t="str">
            <v>LYQ-CLBAH002-S</v>
          </cell>
          <cell r="B71" t="str">
            <v>B075893214</v>
          </cell>
        </row>
        <row r="72">
          <cell r="A72" t="str">
            <v>LYQ-CLBAH002-XL</v>
          </cell>
          <cell r="B72" t="str">
            <v>B0758D78JH</v>
          </cell>
        </row>
        <row r="73">
          <cell r="A73" t="str">
            <v>LYQ-CSM048-G0-L</v>
          </cell>
          <cell r="B73" t="str">
            <v>B074PS9L37</v>
          </cell>
        </row>
        <row r="74">
          <cell r="A74" t="str">
            <v>LYQ-CSM048-G0-S</v>
          </cell>
          <cell r="B74" t="str">
            <v>B074PRQCYP</v>
          </cell>
        </row>
        <row r="75">
          <cell r="A75" t="str">
            <v>LYQ-CSM048-GR0-M</v>
          </cell>
          <cell r="B75" t="str">
            <v>B074PRZ2YJ</v>
          </cell>
        </row>
        <row r="76">
          <cell r="A76" t="str">
            <v>LYQ-CSM048-GR1-L</v>
          </cell>
          <cell r="B76" t="str">
            <v>B074PRDCG7</v>
          </cell>
        </row>
        <row r="77">
          <cell r="A77" t="str">
            <v>LYQ-CSM048-GR1-XL</v>
          </cell>
          <cell r="B77" t="str">
            <v>B074PS35PF</v>
          </cell>
        </row>
        <row r="78">
          <cell r="A78" t="str">
            <v>LYQ-CSM048-K0-S</v>
          </cell>
          <cell r="B78" t="str">
            <v>B074PR63YW</v>
          </cell>
        </row>
        <row r="79">
          <cell r="A79" t="str">
            <v>LYQ-HM1205-BR-L</v>
          </cell>
          <cell r="B79" t="str">
            <v>B01M29W1XF</v>
          </cell>
        </row>
        <row r="80">
          <cell r="A80" t="str">
            <v>LYQ-HM1205-BR-M</v>
          </cell>
          <cell r="B80" t="str">
            <v>B01MPXO3HC</v>
          </cell>
        </row>
        <row r="81">
          <cell r="A81" t="str">
            <v>LYQ-HM1205-BR-S</v>
          </cell>
          <cell r="B81" t="str">
            <v>B01M29W17K</v>
          </cell>
        </row>
        <row r="82">
          <cell r="A82" t="str">
            <v>LYQ-HM1205-BR-XL</v>
          </cell>
          <cell r="B82" t="str">
            <v>B01M9G5R04</v>
          </cell>
        </row>
        <row r="83">
          <cell r="A83" t="str">
            <v>LYQ-HM1205-K0-S</v>
          </cell>
          <cell r="B83" t="str">
            <v>B07433FQ65</v>
          </cell>
        </row>
        <row r="84">
          <cell r="A84" t="str">
            <v>LYQ-HM1205-KH-L</v>
          </cell>
          <cell r="B84" t="str">
            <v>B01M3V96EA</v>
          </cell>
        </row>
        <row r="85">
          <cell r="A85" t="str">
            <v>LYQ-HM1205-KH-M</v>
          </cell>
          <cell r="B85" t="str">
            <v>B01M8NN6DC</v>
          </cell>
        </row>
        <row r="86">
          <cell r="A86" t="str">
            <v>LYQ-HM1205-KH-S</v>
          </cell>
          <cell r="B86" t="str">
            <v>B01MCYYCOC</v>
          </cell>
        </row>
        <row r="87">
          <cell r="A87" t="str">
            <v>LYQ-HM1205-KH-XL</v>
          </cell>
          <cell r="B87" t="str">
            <v>B01MCYXYTX</v>
          </cell>
        </row>
        <row r="88">
          <cell r="A88" t="str">
            <v>LYQ-HM1205-OR-M</v>
          </cell>
          <cell r="B88" t="str">
            <v>B01M29W35H</v>
          </cell>
        </row>
        <row r="89">
          <cell r="A89" t="str">
            <v>LYQ-HM1205-OR-S</v>
          </cell>
          <cell r="B89" t="str">
            <v>B01M7UYYSQ</v>
          </cell>
        </row>
        <row r="90">
          <cell r="A90" t="str">
            <v>LYQ-HM1205-W0-L</v>
          </cell>
          <cell r="B90" t="str">
            <v>B01M29W3LC</v>
          </cell>
        </row>
        <row r="91">
          <cell r="A91" t="str">
            <v>LYQ-HM1205-W0-M</v>
          </cell>
          <cell r="B91" t="str">
            <v>B01M4OHRH9</v>
          </cell>
        </row>
        <row r="92">
          <cell r="A92" t="str">
            <v>LYQ-HM1205-W0-S</v>
          </cell>
          <cell r="B92" t="str">
            <v>B01M69CL5T</v>
          </cell>
        </row>
        <row r="93">
          <cell r="A93" t="str">
            <v>LYQ-HMQZZ-MOM-2XL</v>
          </cell>
          <cell r="B93" t="str">
            <v>B01M7X7MYF</v>
          </cell>
        </row>
        <row r="94">
          <cell r="A94" t="str">
            <v>LYQ-HMQZZ-MOM-S</v>
          </cell>
          <cell r="B94" t="str">
            <v>B01M5IWX76</v>
          </cell>
        </row>
        <row r="95">
          <cell r="A95" t="str">
            <v>LYQ-LY064-B0-3XL</v>
          </cell>
          <cell r="B95" t="str">
            <v>B01MY7KVJY</v>
          </cell>
        </row>
        <row r="96">
          <cell r="A96" t="str">
            <v>LYQ-LY064-B0-4XL</v>
          </cell>
          <cell r="B96" t="str">
            <v>B01MZ93SA6</v>
          </cell>
        </row>
        <row r="97">
          <cell r="A97" t="str">
            <v>LYQ-LY064-B0-L</v>
          </cell>
          <cell r="B97" t="str">
            <v>B01MY7KTQZ</v>
          </cell>
        </row>
        <row r="98">
          <cell r="A98" t="str">
            <v>LYQ-LY064-G0-3XL</v>
          </cell>
          <cell r="B98" t="str">
            <v>B01MS6R0M9</v>
          </cell>
        </row>
        <row r="99">
          <cell r="A99" t="str">
            <v>LYQ-LY064-G0-4XL</v>
          </cell>
          <cell r="B99" t="str">
            <v>B01MY7KX6S</v>
          </cell>
        </row>
        <row r="100">
          <cell r="A100" t="str">
            <v>LYQ-LY064-G0-L</v>
          </cell>
          <cell r="B100" t="str">
            <v>B01N4NCSUX</v>
          </cell>
        </row>
        <row r="101">
          <cell r="A101" t="str">
            <v>LYQ-LY064-G0-M</v>
          </cell>
          <cell r="B101" t="str">
            <v>B01MS6QYZ3</v>
          </cell>
        </row>
        <row r="102">
          <cell r="A102" t="str">
            <v>LYQ-LY064-K0-2XL</v>
          </cell>
          <cell r="B102" t="str">
            <v>B01N107R7Z</v>
          </cell>
        </row>
        <row r="103">
          <cell r="A103" t="str">
            <v>LYQ-LY064-K0-3XL</v>
          </cell>
          <cell r="B103" t="str">
            <v>B01MY7KV6H</v>
          </cell>
        </row>
        <row r="104">
          <cell r="A104" t="str">
            <v>LYQ-LY064-K0-4XL</v>
          </cell>
          <cell r="B104" t="str">
            <v>B01N5OOTTL</v>
          </cell>
        </row>
        <row r="105">
          <cell r="A105" t="str">
            <v>LYQ-LY064-K0-M</v>
          </cell>
          <cell r="B105" t="str">
            <v>B01MT8EESO</v>
          </cell>
        </row>
        <row r="106">
          <cell r="A106" t="str">
            <v>LYQ-LY064-OR-4XL</v>
          </cell>
          <cell r="B106" t="str">
            <v>B01MS6QZQB</v>
          </cell>
        </row>
        <row r="107">
          <cell r="A107" t="str">
            <v>LYQ-LY064-OR-M</v>
          </cell>
          <cell r="B107" t="str">
            <v>B01MZ944E4</v>
          </cell>
        </row>
        <row r="108">
          <cell r="A108" t="str">
            <v>LYQ-WH885-ZL-L</v>
          </cell>
          <cell r="B108" t="str">
            <v>B01MEG45FE</v>
          </cell>
        </row>
        <row r="109">
          <cell r="A109" t="str">
            <v>LYQ-ZQ1117-B0-2XL</v>
          </cell>
          <cell r="B109" t="str">
            <v>B077GRGTF5</v>
          </cell>
        </row>
        <row r="110">
          <cell r="A110" t="str">
            <v>LYQ-ZQ1117-B0-L</v>
          </cell>
          <cell r="B110" t="str">
            <v>B075ZQJC1K</v>
          </cell>
        </row>
        <row r="111">
          <cell r="A111" t="str">
            <v>LYQ-ZQ1117-B0-M</v>
          </cell>
          <cell r="B111" t="str">
            <v>B075ZRBHC3</v>
          </cell>
        </row>
        <row r="112">
          <cell r="A112" t="str">
            <v>LYQ-ZQ1117-B0-S</v>
          </cell>
          <cell r="B112" t="str">
            <v>B075ZPXY11</v>
          </cell>
        </row>
        <row r="113">
          <cell r="A113" t="str">
            <v>LYQ-ZQ1117-B0-XL</v>
          </cell>
          <cell r="B113" t="str">
            <v>B075ZQRB44</v>
          </cell>
        </row>
        <row r="114">
          <cell r="A114" t="str">
            <v>LYQ-ZQ1117-BD-2XL</v>
          </cell>
          <cell r="B114" t="str">
            <v>B077GS3C1X</v>
          </cell>
        </row>
        <row r="115">
          <cell r="A115" t="str">
            <v>LYQ-ZQ1117-BD-L</v>
          </cell>
          <cell r="B115" t="str">
            <v>B075ZQBS8N</v>
          </cell>
        </row>
        <row r="116">
          <cell r="A116" t="str">
            <v>LYQ-ZQ1117-BD-M</v>
          </cell>
          <cell r="B116" t="str">
            <v>B075ZQDPWY</v>
          </cell>
        </row>
        <row r="117">
          <cell r="A117" t="str">
            <v>LYQ-ZQ1117-BD-S</v>
          </cell>
          <cell r="B117" t="str">
            <v>B075ZR64XY</v>
          </cell>
        </row>
        <row r="118">
          <cell r="A118" t="str">
            <v>LYQ-ZQ1117-BD-XL</v>
          </cell>
          <cell r="B118" t="str">
            <v>B075ZQJDVC</v>
          </cell>
        </row>
        <row r="119">
          <cell r="A119" t="str">
            <v>LYQ-ZQ1117-C0-2XL</v>
          </cell>
          <cell r="B119" t="str">
            <v>B077GRD45J</v>
          </cell>
        </row>
        <row r="120">
          <cell r="A120" t="str">
            <v>LYQ-ZQ1117-C0-L</v>
          </cell>
          <cell r="B120" t="str">
            <v>B075ZQJC1R</v>
          </cell>
        </row>
        <row r="121">
          <cell r="A121" t="str">
            <v>LYQ-ZQ1117-C0-M</v>
          </cell>
          <cell r="B121" t="str">
            <v>B075ZQJC1P</v>
          </cell>
        </row>
        <row r="122">
          <cell r="A122" t="str">
            <v>LYQ-ZQ1117-C0-S</v>
          </cell>
          <cell r="B122" t="str">
            <v>B075ZZXCGZ</v>
          </cell>
        </row>
        <row r="123">
          <cell r="A123" t="str">
            <v>LYQ-ZQ1117-C0-XL</v>
          </cell>
          <cell r="B123" t="str">
            <v>B075ZR659T</v>
          </cell>
        </row>
        <row r="124">
          <cell r="A124" t="str">
            <v>LYQ-ZQ1117-E0-2XL</v>
          </cell>
          <cell r="B124" t="str">
            <v>B077GRQ13K</v>
          </cell>
        </row>
        <row r="125">
          <cell r="A125" t="str">
            <v>LYQ-ZQ1117-E0-L</v>
          </cell>
          <cell r="B125" t="str">
            <v>B075ZR29P4</v>
          </cell>
        </row>
        <row r="126">
          <cell r="A126" t="str">
            <v>LYQ-ZQ1117-E0-M</v>
          </cell>
          <cell r="B126" t="str">
            <v>B075ZQJC1V</v>
          </cell>
        </row>
        <row r="127">
          <cell r="A127" t="str">
            <v>LYQ-ZQ1117-E0-S</v>
          </cell>
          <cell r="B127" t="str">
            <v>B075ZRHBRF</v>
          </cell>
        </row>
        <row r="128">
          <cell r="A128" t="str">
            <v>LYQ-ZQ1117-E0-XL</v>
          </cell>
          <cell r="B128" t="str">
            <v>B075ZQ96Y9</v>
          </cell>
        </row>
        <row r="129">
          <cell r="A129" t="str">
            <v>LYQ-ZQ1117-G7-2XL</v>
          </cell>
          <cell r="B129" t="str">
            <v>B077GRMXK8</v>
          </cell>
        </row>
        <row r="130">
          <cell r="A130" t="str">
            <v>LYQ-ZQ1117-G7-L</v>
          </cell>
          <cell r="B130" t="str">
            <v>B075ZRHZK5</v>
          </cell>
        </row>
        <row r="131">
          <cell r="A131" t="str">
            <v>LYQ-ZQ1117-G7-M</v>
          </cell>
          <cell r="B131" t="str">
            <v>B075ZQSQ1X</v>
          </cell>
        </row>
        <row r="132">
          <cell r="A132" t="str">
            <v>LYQ-ZQ1117-G7-S</v>
          </cell>
          <cell r="B132" t="str">
            <v>B075ZRSKHP</v>
          </cell>
        </row>
        <row r="133">
          <cell r="A133" t="str">
            <v>LYQ-ZQ1117-G7-XL</v>
          </cell>
          <cell r="B133" t="str">
            <v>B075ZRMSHF</v>
          </cell>
        </row>
        <row r="134">
          <cell r="A134" t="str">
            <v>LYQ-ZQ1117-K0-2XL</v>
          </cell>
          <cell r="B134" t="str">
            <v>B077GRN54F</v>
          </cell>
        </row>
        <row r="135">
          <cell r="A135" t="str">
            <v>LYQ-ZQ1117-K0-L</v>
          </cell>
          <cell r="B135" t="str">
            <v>B0759SMCZL</v>
          </cell>
        </row>
        <row r="136">
          <cell r="A136" t="str">
            <v>LYQ-ZQ1117-K0-M</v>
          </cell>
          <cell r="B136" t="str">
            <v>B0759HJLBJ</v>
          </cell>
        </row>
        <row r="137">
          <cell r="A137" t="str">
            <v>LYQ-ZQ1117-K0-S</v>
          </cell>
          <cell r="B137" t="str">
            <v>B0759N5P24</v>
          </cell>
        </row>
        <row r="138">
          <cell r="A138" t="str">
            <v>LYQ-ZQ1117-K0-XL</v>
          </cell>
          <cell r="B138" t="str">
            <v>B0759GNDPX</v>
          </cell>
        </row>
        <row r="139">
          <cell r="A139" t="str">
            <v>LYQ-ZQ1117-KQ-2XL</v>
          </cell>
          <cell r="B139" t="str">
            <v>B077GSPWG6</v>
          </cell>
        </row>
        <row r="140">
          <cell r="A140" t="str">
            <v>LYQ-ZQ1117-KQ-L</v>
          </cell>
          <cell r="B140" t="str">
            <v>B0759H896D</v>
          </cell>
        </row>
        <row r="141">
          <cell r="A141" t="str">
            <v>LYQ-ZQ1117-KQ-M</v>
          </cell>
          <cell r="B141" t="str">
            <v>B0759HSQBZ</v>
          </cell>
        </row>
        <row r="142">
          <cell r="A142" t="str">
            <v>LYQ-ZQ1117-KQ-S</v>
          </cell>
          <cell r="B142" t="str">
            <v>B0759PF567</v>
          </cell>
        </row>
        <row r="143">
          <cell r="A143" t="str">
            <v>LYQ-ZQ1117-KQ-XL</v>
          </cell>
          <cell r="B143" t="str">
            <v>B0759GSQT4</v>
          </cell>
        </row>
        <row r="144">
          <cell r="A144" t="str">
            <v>LYQ-ZQ1428-R0-M</v>
          </cell>
          <cell r="B144" t="str">
            <v>B074FWP234</v>
          </cell>
        </row>
        <row r="145">
          <cell r="A145" t="str">
            <v>LYQ-ZQ1428-Y0-S</v>
          </cell>
          <cell r="B145" t="str">
            <v>B074FVXYZ5</v>
          </cell>
        </row>
        <row r="146">
          <cell r="A146" t="str">
            <v>LYQ-ZQ1669-B0-L</v>
          </cell>
          <cell r="B146" t="str">
            <v>B073S4R4CR</v>
          </cell>
        </row>
        <row r="147">
          <cell r="A147" t="str">
            <v>LYQ-ZQ1669-B0-M</v>
          </cell>
          <cell r="B147" t="str">
            <v>B073S4ZN9Q</v>
          </cell>
        </row>
        <row r="148">
          <cell r="A148" t="str">
            <v>LYQ-ZQ1669-B0-S</v>
          </cell>
          <cell r="B148" t="str">
            <v>B073S4X67S</v>
          </cell>
        </row>
        <row r="149">
          <cell r="A149" t="str">
            <v>LYQ-ZQ1669-B0-XL</v>
          </cell>
          <cell r="B149" t="str">
            <v>B073S5CYWG</v>
          </cell>
        </row>
        <row r="150">
          <cell r="A150" t="str">
            <v>LYQ-ZQ1880-R0-L</v>
          </cell>
          <cell r="B150" t="str">
            <v>B074N2BXL6</v>
          </cell>
        </row>
        <row r="151">
          <cell r="A151" t="str">
            <v>LYQ-ZQ1880-R0-M</v>
          </cell>
          <cell r="B151" t="str">
            <v>B074MTPMFD</v>
          </cell>
        </row>
        <row r="152">
          <cell r="A152" t="str">
            <v>LYQ-ZQ1880-R0-S</v>
          </cell>
          <cell r="B152" t="str">
            <v>B074N1VL93</v>
          </cell>
        </row>
        <row r="153">
          <cell r="A153" t="str">
            <v>LYQ-ZQ1880-R0-XL</v>
          </cell>
          <cell r="B153" t="str">
            <v>B074MWWWNP</v>
          </cell>
        </row>
        <row r="154">
          <cell r="A154" t="str">
            <v>LYQ-ZQ1880-Y0-M</v>
          </cell>
          <cell r="B154" t="str">
            <v>B074MXX7QL</v>
          </cell>
        </row>
        <row r="155">
          <cell r="A155" t="str">
            <v>LYQ-ZQ1880-ZL-L</v>
          </cell>
          <cell r="B155" t="str">
            <v>B074N2S5HM</v>
          </cell>
        </row>
        <row r="156">
          <cell r="A156" t="str">
            <v>LYQ-ZQ1880-ZL-M</v>
          </cell>
          <cell r="B156" t="str">
            <v>B074MZR55T</v>
          </cell>
        </row>
        <row r="157">
          <cell r="A157" t="str">
            <v>LYQ-ZQ1880-ZL-S</v>
          </cell>
          <cell r="B157" t="str">
            <v>B074MZDN1H</v>
          </cell>
        </row>
        <row r="158">
          <cell r="A158" t="str">
            <v>LYQ-ZQ1880-ZL-XL</v>
          </cell>
          <cell r="B158" t="str">
            <v>B074N28J1W</v>
          </cell>
        </row>
        <row r="159">
          <cell r="A159" t="str">
            <v>LYQ-ZQ2973-BD-2XL</v>
          </cell>
          <cell r="B159" t="str">
            <v>B01MTTW6NH</v>
          </cell>
        </row>
        <row r="160">
          <cell r="A160" t="str">
            <v>LYQ-ZQ2973-BD-L</v>
          </cell>
          <cell r="B160" t="str">
            <v>B01LX5LAQB</v>
          </cell>
        </row>
        <row r="161">
          <cell r="A161" t="str">
            <v>LYQ-ZQ2973-BD-M</v>
          </cell>
          <cell r="B161" t="str">
            <v>B01LY4R8RV</v>
          </cell>
        </row>
        <row r="162">
          <cell r="A162" t="str">
            <v>LYQ-ZQ2973-BD-S</v>
          </cell>
          <cell r="B162" t="str">
            <v>B01LWI564H</v>
          </cell>
        </row>
        <row r="163">
          <cell r="A163" t="str">
            <v>LYQ-ZQ2973-BD-XL</v>
          </cell>
          <cell r="B163" t="str">
            <v>B01M032BV1</v>
          </cell>
        </row>
        <row r="164">
          <cell r="A164" t="str">
            <v>LYQ-ZQ2973-E0-2XL</v>
          </cell>
          <cell r="B164" t="str">
            <v>B01MSSER4Z</v>
          </cell>
        </row>
        <row r="165">
          <cell r="A165" t="str">
            <v>LYQ-ZQ2973-E0-M</v>
          </cell>
          <cell r="B165" t="str">
            <v>B01LWI58YH</v>
          </cell>
        </row>
        <row r="166">
          <cell r="A166" t="str">
            <v>LYQ-ZQ2973-E0-S</v>
          </cell>
          <cell r="B166" t="str">
            <v>B01M0ES8Z0</v>
          </cell>
        </row>
        <row r="167">
          <cell r="A167" t="str">
            <v>LYQ-ZQ2973-E0-XL</v>
          </cell>
          <cell r="B167" t="str">
            <v>B01LWI559G</v>
          </cell>
        </row>
        <row r="168">
          <cell r="A168" t="str">
            <v>LYQ-ZQ2973-G0-2XL</v>
          </cell>
          <cell r="B168" t="str">
            <v>B075S4N213</v>
          </cell>
        </row>
        <row r="169">
          <cell r="A169" t="str">
            <v>LYQ-ZQ2973-G0-L</v>
          </cell>
          <cell r="B169" t="str">
            <v>B075F3X74H</v>
          </cell>
        </row>
        <row r="170">
          <cell r="A170" t="str">
            <v>LYQ-ZQ2973-G0-M</v>
          </cell>
          <cell r="B170" t="str">
            <v>B075DVVKVY</v>
          </cell>
        </row>
        <row r="171">
          <cell r="A171" t="str">
            <v>LYQ-ZQ2973-G0-S</v>
          </cell>
          <cell r="B171" t="str">
            <v>B075DTZMV1</v>
          </cell>
        </row>
        <row r="172">
          <cell r="A172" t="str">
            <v>LYQ-ZQ2973-G0-XL</v>
          </cell>
          <cell r="B172" t="str">
            <v>B075DQ1SJZ</v>
          </cell>
        </row>
        <row r="173">
          <cell r="A173" t="str">
            <v>LYQ-ZQ2973-K0-2XL</v>
          </cell>
          <cell r="B173" t="str">
            <v>B075S6T35L</v>
          </cell>
        </row>
        <row r="174">
          <cell r="A174" t="str">
            <v>LYQ-ZQ2973-K0-L</v>
          </cell>
          <cell r="B174" t="str">
            <v>B075DYJSB8</v>
          </cell>
        </row>
        <row r="175">
          <cell r="A175" t="str">
            <v>LYQ-ZQ2973-K0-M</v>
          </cell>
          <cell r="B175" t="str">
            <v>B075F1391S</v>
          </cell>
        </row>
        <row r="176">
          <cell r="A176" t="str">
            <v>LYQ-ZQ2973-K0-S</v>
          </cell>
          <cell r="B176" t="str">
            <v>B075DSPS1B</v>
          </cell>
        </row>
        <row r="177">
          <cell r="A177" t="str">
            <v>LYQ-ZQ2973-K0-XL</v>
          </cell>
          <cell r="B177" t="str">
            <v>B075DRB3ZD</v>
          </cell>
        </row>
        <row r="178">
          <cell r="A178" t="str">
            <v>LYQ-ZQ2973-KQ-2XL</v>
          </cell>
          <cell r="B178" t="str">
            <v>B01MQPCTYE</v>
          </cell>
        </row>
        <row r="179">
          <cell r="A179" t="str">
            <v>LYQ-ZQ2973-KQ-L</v>
          </cell>
          <cell r="B179" t="str">
            <v>B01LY4R9YJ</v>
          </cell>
        </row>
        <row r="180">
          <cell r="A180" t="str">
            <v>LYQ-ZQ2973-KQ-M</v>
          </cell>
          <cell r="B180" t="str">
            <v>B01LXHBU2Q</v>
          </cell>
        </row>
        <row r="181">
          <cell r="A181" t="str">
            <v>LYQ-ZQ2973-KQ-S</v>
          </cell>
          <cell r="B181" t="str">
            <v>B01M0327M1</v>
          </cell>
        </row>
        <row r="182">
          <cell r="A182" t="str">
            <v>LYQ-ZQ2973-KQ-XL</v>
          </cell>
          <cell r="B182" t="str">
            <v>B01M0328CI</v>
          </cell>
        </row>
        <row r="183">
          <cell r="A183" t="str">
            <v>LYQ-ZQ2973-P0-2XL</v>
          </cell>
          <cell r="B183" t="str">
            <v>B075SCX9V6</v>
          </cell>
        </row>
        <row r="184">
          <cell r="A184" t="str">
            <v>LYQ-ZQ2973-P0-L</v>
          </cell>
          <cell r="B184" t="str">
            <v>B075DYGP3N</v>
          </cell>
        </row>
        <row r="185">
          <cell r="A185" t="str">
            <v>LYQ-ZQ2973-P0-S</v>
          </cell>
          <cell r="B185" t="str">
            <v>B075F354DH</v>
          </cell>
        </row>
        <row r="186">
          <cell r="A186" t="str">
            <v>LYQ-ZQ2973-P0-XL</v>
          </cell>
          <cell r="B186" t="str">
            <v>B075DY2GNT</v>
          </cell>
        </row>
        <row r="187">
          <cell r="A187" t="str">
            <v>LYQ-ZQ2973-W1-2XL</v>
          </cell>
          <cell r="B187" t="str">
            <v>B01N58NBSP</v>
          </cell>
        </row>
        <row r="188">
          <cell r="A188" t="str">
            <v>LYQ-ZQ2973-W1-L</v>
          </cell>
          <cell r="B188" t="str">
            <v>B01LZREQ3F</v>
          </cell>
        </row>
        <row r="189">
          <cell r="A189" t="str">
            <v>LYQ-ZQ2973-W1-M</v>
          </cell>
          <cell r="B189" t="str">
            <v>B01LXT1NL3</v>
          </cell>
        </row>
        <row r="190">
          <cell r="A190" t="str">
            <v>LYQ-ZQ2973-W1-S</v>
          </cell>
          <cell r="B190" t="str">
            <v>B01LXHBWVD</v>
          </cell>
        </row>
        <row r="191">
          <cell r="A191" t="str">
            <v>LYQ-ZQ2973-W1-XL</v>
          </cell>
          <cell r="B191" t="str">
            <v>B01M0Q1U1V</v>
          </cell>
        </row>
        <row r="192">
          <cell r="A192" t="str">
            <v>LYQ-ZQ2973-ZL-2XL</v>
          </cell>
          <cell r="B192" t="str">
            <v>B075SFXNMF</v>
          </cell>
        </row>
        <row r="193">
          <cell r="A193" t="str">
            <v>LYQ-ZQ2973-ZL-L</v>
          </cell>
          <cell r="B193" t="str">
            <v>B075F1G31B</v>
          </cell>
        </row>
        <row r="194">
          <cell r="A194" t="str">
            <v>LYQ-ZQ2973-ZL-M</v>
          </cell>
          <cell r="B194" t="str">
            <v>B075F2BYYZ</v>
          </cell>
        </row>
        <row r="195">
          <cell r="A195" t="str">
            <v>LYQ-ZQ2973-ZL-S</v>
          </cell>
          <cell r="B195" t="str">
            <v>B075DZZT79</v>
          </cell>
        </row>
        <row r="196">
          <cell r="A196" t="str">
            <v>LYQ-ZQ2973-ZL-XL</v>
          </cell>
          <cell r="B196" t="str">
            <v>B075DX6NTH</v>
          </cell>
        </row>
        <row r="197">
          <cell r="A197" t="str">
            <v>LYQ-ZQ2W00-K0-L</v>
          </cell>
          <cell r="B197" t="str">
            <v>B01LY5QLVQ</v>
          </cell>
        </row>
        <row r="198">
          <cell r="A198" t="str">
            <v>LYQ-ZQ2W00-K0-M</v>
          </cell>
          <cell r="B198" t="str">
            <v>B01LY5QHGQ</v>
          </cell>
        </row>
        <row r="199">
          <cell r="A199" t="str">
            <v>LYQ-ZQ2W00-K0-XL</v>
          </cell>
          <cell r="B199" t="str">
            <v>B01LX6KKQV</v>
          </cell>
        </row>
        <row r="200">
          <cell r="A200" t="str">
            <v>LYQ-ZQ3550-E0-2X</v>
          </cell>
          <cell r="B200" t="str">
            <v>B072JT4NS9</v>
          </cell>
        </row>
        <row r="201">
          <cell r="A201" t="str">
            <v>LYQ-ZQ3550-E0-3X</v>
          </cell>
          <cell r="B201" t="str">
            <v>B071FZWXQ8</v>
          </cell>
        </row>
        <row r="202">
          <cell r="A202" t="str">
            <v>LYQ-ZQ3550-E0-4X</v>
          </cell>
          <cell r="B202" t="str">
            <v>B071FZW8CS</v>
          </cell>
        </row>
        <row r="203">
          <cell r="A203" t="str">
            <v>LYQ-ZQ3550-E0-5X</v>
          </cell>
          <cell r="B203" t="str">
            <v>B071ZYZ4WT</v>
          </cell>
        </row>
        <row r="204">
          <cell r="A204" t="str">
            <v>LYQ-ZQ3550-E0-L</v>
          </cell>
          <cell r="B204" t="str">
            <v>B071FZX594</v>
          </cell>
        </row>
        <row r="205">
          <cell r="A205" t="str">
            <v>LYQ-ZQ3550-E0-M</v>
          </cell>
          <cell r="B205" t="str">
            <v>B071FZWYWN</v>
          </cell>
        </row>
        <row r="206">
          <cell r="A206" t="str">
            <v>LYQ-ZQ3550-E0-S</v>
          </cell>
          <cell r="B206" t="str">
            <v>B071ZYZ988</v>
          </cell>
        </row>
        <row r="207">
          <cell r="A207" t="str">
            <v>LYQ-ZQ3550-E0-XL</v>
          </cell>
          <cell r="B207" t="str">
            <v>B071FZWWBS</v>
          </cell>
        </row>
        <row r="208">
          <cell r="A208" t="str">
            <v>LYQ-ZQ3550-PI-2X</v>
          </cell>
          <cell r="B208" t="str">
            <v>B071FZX1KP</v>
          </cell>
        </row>
        <row r="209">
          <cell r="A209" t="str">
            <v>LYQ-ZQ3550-PI-3X</v>
          </cell>
          <cell r="B209" t="str">
            <v>B071JLRTDQ</v>
          </cell>
        </row>
        <row r="210">
          <cell r="A210" t="str">
            <v>LYQ-ZQ3550-PI-4X</v>
          </cell>
          <cell r="B210" t="str">
            <v>B071WJY8WZ</v>
          </cell>
        </row>
        <row r="211">
          <cell r="A211" t="str">
            <v>LYQ-ZQ3550-PI-5X</v>
          </cell>
          <cell r="B211" t="str">
            <v>B072MF2GWB</v>
          </cell>
        </row>
        <row r="212">
          <cell r="A212" t="str">
            <v>LYQ-ZQ3550-PI-L</v>
          </cell>
          <cell r="B212" t="str">
            <v>B072JT7VHC</v>
          </cell>
        </row>
        <row r="213">
          <cell r="A213" t="str">
            <v>LYQ-ZQ3550-PI-M</v>
          </cell>
          <cell r="B213" t="str">
            <v>B072MF4D46</v>
          </cell>
        </row>
        <row r="214">
          <cell r="A214" t="str">
            <v>LYQ-ZQ3550-PI-S</v>
          </cell>
          <cell r="B214" t="str">
            <v>B071JLRH8Z</v>
          </cell>
        </row>
        <row r="215">
          <cell r="A215" t="str">
            <v>LYQ-ZQ3550-PI-XL</v>
          </cell>
          <cell r="B215" t="str">
            <v>B072QB3CPP</v>
          </cell>
        </row>
        <row r="216">
          <cell r="A216" t="str">
            <v>LYQ-ZQ456-E0-S</v>
          </cell>
          <cell r="B216" t="str">
            <v>B01LASSISG</v>
          </cell>
        </row>
        <row r="217">
          <cell r="A217" t="str">
            <v>LYQ-ZQ7900-W0-L</v>
          </cell>
          <cell r="B217" t="str">
            <v>B0742J1LL6</v>
          </cell>
        </row>
        <row r="218">
          <cell r="A218" t="str">
            <v>LYQ-ZQ7900-W0-S</v>
          </cell>
          <cell r="B218" t="str">
            <v>B0742BFRFZ</v>
          </cell>
        </row>
        <row r="219">
          <cell r="A219" t="str">
            <v>LYQ-ZQ7900-W0-XL</v>
          </cell>
          <cell r="B219" t="str">
            <v>B0742D7GXV</v>
          </cell>
        </row>
        <row r="220">
          <cell r="A220" t="str">
            <v>LYQ-ZQ7900-W0-XXL</v>
          </cell>
          <cell r="B220" t="str">
            <v>B0742CHPKN</v>
          </cell>
        </row>
        <row r="221">
          <cell r="A221" t="str">
            <v>LYQ-ZQ8200-FB-L</v>
          </cell>
          <cell r="B221" t="str">
            <v>B01LWKSW4Z</v>
          </cell>
        </row>
        <row r="222">
          <cell r="A222" t="str">
            <v>LYQ-ZQ8200-FB-M</v>
          </cell>
          <cell r="B222" t="str">
            <v>B01M1G9E2V</v>
          </cell>
        </row>
        <row r="223">
          <cell r="A223" t="str">
            <v>LYQ-ZQ8200-FB-S</v>
          </cell>
          <cell r="B223" t="str">
            <v>B01LYUSTJT</v>
          </cell>
        </row>
        <row r="224">
          <cell r="A224" t="str">
            <v>LYQ-ZQ8200-FB-XL</v>
          </cell>
          <cell r="B224" t="str">
            <v>B01LZI8LDE</v>
          </cell>
        </row>
        <row r="225">
          <cell r="A225" t="str">
            <v>LYQ-ZQ8200-K0-L</v>
          </cell>
          <cell r="B225" t="str">
            <v>B0734TVMF1</v>
          </cell>
        </row>
        <row r="226">
          <cell r="A226" t="str">
            <v>LYQ-ZQ8200-K0-M</v>
          </cell>
          <cell r="B226" t="str">
            <v>B0734V8QLP</v>
          </cell>
        </row>
        <row r="227">
          <cell r="A227" t="str">
            <v>LYQ-ZQ8200-K0-S</v>
          </cell>
          <cell r="B227" t="str">
            <v>B0734TK7GF</v>
          </cell>
        </row>
        <row r="228">
          <cell r="A228" t="str">
            <v>LYQ-ZQ8200-K0-XL</v>
          </cell>
          <cell r="B228" t="str">
            <v>B0734VXSD6</v>
          </cell>
        </row>
        <row r="229">
          <cell r="A229" t="str">
            <v>LYQ-ZQ8200-P0-L</v>
          </cell>
          <cell r="B229" t="str">
            <v>B01M0T6MS9</v>
          </cell>
        </row>
        <row r="230">
          <cell r="A230" t="str">
            <v>LYQ-ZQ8200-P0-M</v>
          </cell>
          <cell r="B230" t="str">
            <v>B01LZI8HZ2</v>
          </cell>
        </row>
        <row r="231">
          <cell r="A231" t="str">
            <v>LYQ-ZQ8200-P0-S</v>
          </cell>
          <cell r="B231" t="str">
            <v>B01M05QDKR</v>
          </cell>
        </row>
        <row r="232">
          <cell r="A232" t="str">
            <v>LYQ-ZQ8200-P0-XL</v>
          </cell>
          <cell r="B232" t="str">
            <v>B01LX89686</v>
          </cell>
        </row>
        <row r="233">
          <cell r="A233" t="str">
            <v>LYQ-ZQC910-K0-XL</v>
          </cell>
          <cell r="B233" t="str">
            <v>B074NYF6Q6</v>
          </cell>
        </row>
        <row r="234">
          <cell r="A234" t="str">
            <v>LYQ-ZQD270-K0-L</v>
          </cell>
          <cell r="B234" t="str">
            <v>B07588QLDD</v>
          </cell>
        </row>
        <row r="235">
          <cell r="A235" t="str">
            <v>LYQ-ZQD270-K0-XL</v>
          </cell>
          <cell r="B235" t="str">
            <v>B075895X9S</v>
          </cell>
        </row>
        <row r="236">
          <cell r="A236" t="str">
            <v>LYQ-ZQD270-P0-XL</v>
          </cell>
          <cell r="B236" t="str">
            <v>B07587KC2D</v>
          </cell>
        </row>
        <row r="237">
          <cell r="A237" t="str">
            <v>LYQ-ZQD390-E0-S</v>
          </cell>
          <cell r="B237" t="str">
            <v>B075MC6YYJ</v>
          </cell>
        </row>
        <row r="238">
          <cell r="A238" t="str">
            <v>LYQ-ZQD390-G0-S</v>
          </cell>
          <cell r="B238" t="str">
            <v>B075MBJY9Z</v>
          </cell>
        </row>
        <row r="239">
          <cell r="A239" t="str">
            <v>LYQ-ZQD390-K0-S</v>
          </cell>
          <cell r="B239" t="str">
            <v>B075MB62X5</v>
          </cell>
        </row>
        <row r="240">
          <cell r="A240" t="str">
            <v>LYQ-ZQLC00-K0-XL</v>
          </cell>
          <cell r="B240" t="str">
            <v>B01LZ8BCKM</v>
          </cell>
        </row>
        <row r="241">
          <cell r="A241" t="str">
            <v>LYQ-ZQLP01-P0-M</v>
          </cell>
          <cell r="B241" t="str">
            <v>B01M5IXS33</v>
          </cell>
        </row>
        <row r="242">
          <cell r="A242" t="str">
            <v>LYQ-ZQLP01-P0-S</v>
          </cell>
          <cell r="B242" t="str">
            <v>B01M3XKHTA</v>
          </cell>
        </row>
        <row r="243">
          <cell r="A243" t="str">
            <v>LYQ-ZQMB170005-K0-2X</v>
          </cell>
          <cell r="B243" t="str">
            <v>B071F3KJKN</v>
          </cell>
        </row>
        <row r="244">
          <cell r="A244" t="str">
            <v>LYQ-ZQMB170005-K0-XL</v>
          </cell>
          <cell r="B244" t="str">
            <v>B072HWD6ZB</v>
          </cell>
        </row>
        <row r="245">
          <cell r="A245" t="str">
            <v>LYQ-ZQMB3811-E0-2X</v>
          </cell>
          <cell r="B245" t="str">
            <v>B0753FD8N6</v>
          </cell>
        </row>
        <row r="246">
          <cell r="A246" t="str">
            <v>LYQ-ZQMB3811-E0-3X</v>
          </cell>
          <cell r="B246" t="str">
            <v>B0753CJL7F</v>
          </cell>
        </row>
        <row r="247">
          <cell r="A247" t="str">
            <v>LYQ-ZQMB3811-E0-5X</v>
          </cell>
          <cell r="B247" t="str">
            <v>B0753DHB1P</v>
          </cell>
        </row>
        <row r="248">
          <cell r="A248" t="str">
            <v>LYQ-ZQMB3811-E0-6X</v>
          </cell>
          <cell r="B248" t="str">
            <v>B0753CZWL2</v>
          </cell>
        </row>
        <row r="249">
          <cell r="A249" t="str">
            <v>LYQ-ZQMB3811-E0-XL</v>
          </cell>
          <cell r="B249" t="str">
            <v>B0753BXSXM</v>
          </cell>
        </row>
        <row r="250">
          <cell r="A250" t="str">
            <v>LYQ-ZQMB3811-K0-3X</v>
          </cell>
          <cell r="B250" t="str">
            <v>B0753FJDM6</v>
          </cell>
        </row>
        <row r="251">
          <cell r="A251" t="str">
            <v>LYQ-ZQPC01-B0-L</v>
          </cell>
          <cell r="B251" t="str">
            <v>B075QFKN44</v>
          </cell>
        </row>
        <row r="252">
          <cell r="A252" t="str">
            <v>LYQ-ZQPC01-B0-S</v>
          </cell>
          <cell r="B252" t="str">
            <v>B075QG34Q6</v>
          </cell>
        </row>
        <row r="253">
          <cell r="A253" t="str">
            <v>LYQ-ZQPC01-B0-XXL</v>
          </cell>
          <cell r="B253" t="str">
            <v>B075QG9LYC</v>
          </cell>
        </row>
        <row r="254">
          <cell r="A254" t="str">
            <v>LYQ-ZQPC01-BD-L</v>
          </cell>
          <cell r="B254" t="str">
            <v>B075QF68SY</v>
          </cell>
        </row>
        <row r="255">
          <cell r="A255" t="str">
            <v>LYQ-ZQPC01-BD-M</v>
          </cell>
          <cell r="B255" t="str">
            <v>B075QFRYJF</v>
          </cell>
        </row>
        <row r="256">
          <cell r="A256" t="str">
            <v>LYQ-ZQPC01-BD-S</v>
          </cell>
          <cell r="B256" t="str">
            <v>B075QFJ2MX</v>
          </cell>
        </row>
        <row r="257">
          <cell r="A257" t="str">
            <v>LYQ-ZQPC01-BD-XL</v>
          </cell>
          <cell r="B257" t="str">
            <v>B075QFJGTB</v>
          </cell>
        </row>
        <row r="258">
          <cell r="A258" t="str">
            <v>LYQ-ZQPC01-BD-XXL</v>
          </cell>
          <cell r="B258" t="str">
            <v>B075QG9WBY</v>
          </cell>
        </row>
        <row r="259">
          <cell r="A259" t="str">
            <v>LYQ-ZQPC01-E0-L</v>
          </cell>
          <cell r="B259" t="str">
            <v>B075QG84P4</v>
          </cell>
        </row>
        <row r="260">
          <cell r="A260" t="str">
            <v>LYQ-ZQPC01-E0-M</v>
          </cell>
          <cell r="B260" t="str">
            <v>B075QF627M</v>
          </cell>
        </row>
        <row r="261">
          <cell r="A261" t="str">
            <v>LYQ-ZQPC01-E0-S</v>
          </cell>
          <cell r="B261" t="str">
            <v>B075QGL2XX</v>
          </cell>
        </row>
        <row r="262">
          <cell r="A262" t="str">
            <v>LYQ-ZQPC01-E0-XL</v>
          </cell>
          <cell r="B262" t="str">
            <v>B075QF33TV</v>
          </cell>
        </row>
        <row r="263">
          <cell r="A263" t="str">
            <v>LYQ-ZQPC01-E0-XXL</v>
          </cell>
          <cell r="B263" t="str">
            <v>B075QG5YLG</v>
          </cell>
        </row>
        <row r="264">
          <cell r="A264" t="str">
            <v>LYQ-ZQPC01-P0-L</v>
          </cell>
          <cell r="B264" t="str">
            <v>B075QFVY82</v>
          </cell>
        </row>
        <row r="265">
          <cell r="A265" t="str">
            <v>LYQ-ZQPC01-P0-M</v>
          </cell>
          <cell r="B265" t="str">
            <v>B075QG43N6</v>
          </cell>
        </row>
        <row r="266">
          <cell r="A266" t="str">
            <v>LYQ-ZQPC01-P0-S</v>
          </cell>
          <cell r="B266" t="str">
            <v>B075QFSJCK</v>
          </cell>
        </row>
        <row r="267">
          <cell r="A267" t="str">
            <v>LYQ-ZQPC01-P0-XL</v>
          </cell>
          <cell r="B267" t="str">
            <v>B075QFT2HP</v>
          </cell>
        </row>
        <row r="268">
          <cell r="A268" t="str">
            <v>LYQ-ZQPC01-P0-XXL</v>
          </cell>
          <cell r="B268" t="str">
            <v>B075QG2WMF</v>
          </cell>
        </row>
        <row r="269">
          <cell r="A269" t="str">
            <v>LYQ-ZQPC01-ZL-L</v>
          </cell>
          <cell r="B269" t="str">
            <v>B075QG6CKV</v>
          </cell>
        </row>
        <row r="270">
          <cell r="A270" t="str">
            <v>LYQ-ZQPC01-ZL-M</v>
          </cell>
          <cell r="B270" t="str">
            <v>B075QGJ6CW</v>
          </cell>
        </row>
        <row r="271">
          <cell r="A271" t="str">
            <v>LYQ-ZQPC01-ZL-XL</v>
          </cell>
          <cell r="B271" t="str">
            <v>B075QFX5T8</v>
          </cell>
        </row>
        <row r="272">
          <cell r="A272" t="str">
            <v>LYQ-ZQPC01-ZL-XXL</v>
          </cell>
          <cell r="B272" t="str">
            <v>B075QG2WMH</v>
          </cell>
        </row>
        <row r="273">
          <cell r="A273" t="str">
            <v>LYQ-ZQS1741-G7-L</v>
          </cell>
          <cell r="B273" t="str">
            <v>B075FPKCBK</v>
          </cell>
        </row>
        <row r="274">
          <cell r="A274" t="str">
            <v>LYQ-ZQS1741-G7-M</v>
          </cell>
          <cell r="B274" t="str">
            <v>B075FSBGCN</v>
          </cell>
        </row>
        <row r="275">
          <cell r="A275" t="str">
            <v>LYQ-ZQS1741-G7-S</v>
          </cell>
          <cell r="B275" t="str">
            <v>B075FSK3ZF</v>
          </cell>
        </row>
        <row r="276">
          <cell r="A276" t="str">
            <v>LYQ-ZQS1741-G7-XL</v>
          </cell>
          <cell r="B276" t="str">
            <v>B075FRVWPL</v>
          </cell>
        </row>
        <row r="277">
          <cell r="A277" t="str">
            <v>LYQ-ZQS1741-K0-L</v>
          </cell>
          <cell r="B277" t="str">
            <v>B075FRZ96H</v>
          </cell>
        </row>
        <row r="278">
          <cell r="A278" t="str">
            <v>LYQ-ZQS1741-K0-M</v>
          </cell>
          <cell r="B278" t="str">
            <v>B075FRN818</v>
          </cell>
        </row>
        <row r="279">
          <cell r="A279" t="str">
            <v>LYQ-ZQS1741-K0-S</v>
          </cell>
          <cell r="B279" t="str">
            <v>B075FT71MF</v>
          </cell>
        </row>
        <row r="280">
          <cell r="A280" t="str">
            <v>LYQ-ZQS1741-W0-L</v>
          </cell>
          <cell r="B280" t="str">
            <v>B075FPB5TN</v>
          </cell>
        </row>
        <row r="281">
          <cell r="A281" t="str">
            <v>LYQ-ZQS1741-W0-M</v>
          </cell>
          <cell r="B281" t="str">
            <v>B075FSS7TQ</v>
          </cell>
        </row>
        <row r="282">
          <cell r="A282" t="str">
            <v>LYQ-ZQS1741-W0-S</v>
          </cell>
          <cell r="B282" t="str">
            <v>B075FSQW9M</v>
          </cell>
        </row>
        <row r="283">
          <cell r="A283" t="str">
            <v>LYQ-ZQS1741-W0-XL</v>
          </cell>
          <cell r="B283" t="str">
            <v>B075FRZ79M</v>
          </cell>
        </row>
        <row r="284">
          <cell r="A284" t="str">
            <v>LYQ-ZQTN2611-BD-2X</v>
          </cell>
          <cell r="B284" t="str">
            <v>B07548R8JT</v>
          </cell>
        </row>
        <row r="285">
          <cell r="A285" t="str">
            <v>LYQ-ZQTN2611-BD-3X</v>
          </cell>
          <cell r="B285" t="str">
            <v>B07547G9T1</v>
          </cell>
        </row>
        <row r="286">
          <cell r="A286" t="str">
            <v>LYQ-ZQTN2611-BD-4X</v>
          </cell>
          <cell r="B286" t="str">
            <v>B07547DDHD</v>
          </cell>
        </row>
        <row r="287">
          <cell r="A287" t="str">
            <v>LYQ-ZQTN2611-PI-2X</v>
          </cell>
          <cell r="B287" t="str">
            <v>B075487SJS</v>
          </cell>
        </row>
        <row r="288">
          <cell r="A288" t="str">
            <v>LYQ-ZQTN2611-PI-3X</v>
          </cell>
          <cell r="B288" t="str">
            <v>B07547DJVV</v>
          </cell>
        </row>
        <row r="289">
          <cell r="A289" t="str">
            <v>LYQ-ZQTN2611-PI-5X</v>
          </cell>
          <cell r="B289" t="str">
            <v>B075474WTH</v>
          </cell>
        </row>
        <row r="290">
          <cell r="A290" t="str">
            <v>LYQ-ZQTN2611-PI-XL</v>
          </cell>
          <cell r="B290" t="str">
            <v>B07547GGF1</v>
          </cell>
        </row>
        <row r="291">
          <cell r="A291" t="str">
            <v>MNQ-N718-W0-M</v>
          </cell>
          <cell r="B291" t="str">
            <v>B01GZPCVVO</v>
          </cell>
        </row>
        <row r="292">
          <cell r="A292" t="str">
            <v>MZ-JY1616-CF</v>
          </cell>
          <cell r="B292" t="str">
            <v>B01LZDLADE</v>
          </cell>
        </row>
        <row r="293">
          <cell r="A293" t="str">
            <v>MZ-JY1616-KH</v>
          </cell>
          <cell r="B293" t="str">
            <v>B01LZ1Z3TP</v>
          </cell>
        </row>
        <row r="294">
          <cell r="A294" t="str">
            <v>MZ-JY1616-R0</v>
          </cell>
          <cell r="B294" t="str">
            <v>B01LZ1Z414</v>
          </cell>
        </row>
        <row r="295">
          <cell r="A295" t="str">
            <v>MZ-JY1616-ZL</v>
          </cell>
          <cell r="B295" t="str">
            <v>B01LWRZHVZ</v>
          </cell>
        </row>
        <row r="296">
          <cell r="A296" t="str">
            <v>PJ-ZQ0976-K0</v>
          </cell>
          <cell r="B296" t="str">
            <v>B078JLBC1D</v>
          </cell>
        </row>
        <row r="297">
          <cell r="A297" t="str">
            <v>PJ-ZQ0976-O0</v>
          </cell>
          <cell r="B297" t="str">
            <v>B075V4TRKG</v>
          </cell>
        </row>
        <row r="298">
          <cell r="A298" t="str">
            <v>SHJ-ZQLS01-B0-2XL</v>
          </cell>
          <cell r="B298" t="str">
            <v>B01M1VYGY2</v>
          </cell>
        </row>
        <row r="299">
          <cell r="A299" t="str">
            <v>SHJ-ZQLS01-B0-3XL</v>
          </cell>
          <cell r="B299" t="str">
            <v>B01LXD9QIS</v>
          </cell>
        </row>
        <row r="300">
          <cell r="A300" t="str">
            <v>SHJ-ZQLS01-B0-4XL</v>
          </cell>
          <cell r="B300" t="str">
            <v>B01M0MD17L</v>
          </cell>
        </row>
        <row r="301">
          <cell r="A301" t="str">
            <v>SHJ-ZQLS01-B0-XL</v>
          </cell>
          <cell r="B301" t="str">
            <v>B01M0MD17O</v>
          </cell>
        </row>
        <row r="302">
          <cell r="A302" t="str">
            <v>SHJ-ZQLS12-K0-2XL</v>
          </cell>
          <cell r="B302" t="str">
            <v>B071NXTGQ7</v>
          </cell>
        </row>
        <row r="303">
          <cell r="A303" t="str">
            <v>SHJ-ZQLS12-K0-3XL</v>
          </cell>
          <cell r="B303" t="str">
            <v>B072BRN4WX</v>
          </cell>
        </row>
        <row r="304">
          <cell r="A304" t="str">
            <v>SHJ-ZQLS12-K0-L</v>
          </cell>
          <cell r="B304" t="str">
            <v>B07286PW93</v>
          </cell>
        </row>
        <row r="305">
          <cell r="A305" t="str">
            <v>SHJ-ZQLS12-K0-XL</v>
          </cell>
          <cell r="B305" t="str">
            <v>B071S45R26</v>
          </cell>
        </row>
        <row r="306">
          <cell r="A306" t="str">
            <v>SJ-HM1995-K0</v>
          </cell>
          <cell r="B306" t="str">
            <v>B01GFM5KKQ</v>
          </cell>
        </row>
        <row r="307">
          <cell r="A307" t="str">
            <v>SJ-HM1995-W0</v>
          </cell>
          <cell r="B307" t="str">
            <v>B01GFM5LEQ</v>
          </cell>
        </row>
        <row r="308">
          <cell r="A308" t="str">
            <v>WJ-ZQ650-C1</v>
          </cell>
          <cell r="B308" t="str">
            <v>B01MF4FR0N</v>
          </cell>
        </row>
        <row r="309">
          <cell r="A309" t="str">
            <v>WJ-ZQ650-C10</v>
          </cell>
          <cell r="B309" t="str">
            <v>B01MECQ070</v>
          </cell>
        </row>
        <row r="310">
          <cell r="A310" t="str">
            <v>WJ-ZQ650-C11</v>
          </cell>
          <cell r="B310" t="str">
            <v>B01M22BQTJ</v>
          </cell>
        </row>
        <row r="311">
          <cell r="A311" t="str">
            <v>WJ-ZQ650-C3</v>
          </cell>
          <cell r="B311" t="str">
            <v>B01MA1KLWC</v>
          </cell>
        </row>
        <row r="312">
          <cell r="A312" t="str">
            <v>WJ-ZQ650-C4</v>
          </cell>
          <cell r="B312" t="str">
            <v>B01M2UYFMQ</v>
          </cell>
        </row>
        <row r="313">
          <cell r="A313" t="str">
            <v>WJ-ZQ650-C5</v>
          </cell>
          <cell r="B313" t="str">
            <v>B01M2UY9B7</v>
          </cell>
        </row>
        <row r="314">
          <cell r="A314" t="str">
            <v>WJ-ZQ650-C6</v>
          </cell>
          <cell r="B314" t="str">
            <v>B01MCRDA4D</v>
          </cell>
        </row>
        <row r="315">
          <cell r="A315" t="str">
            <v>WJ-ZQ650-C7</v>
          </cell>
          <cell r="B315" t="str">
            <v>B01MAUCETC</v>
          </cell>
        </row>
        <row r="316">
          <cell r="A316" t="str">
            <v>WJ-ZQ650-C8</v>
          </cell>
          <cell r="B316" t="str">
            <v>B01MAUCEHQ</v>
          </cell>
        </row>
        <row r="317">
          <cell r="A317" t="str">
            <v>WJ-ZQ650-C9</v>
          </cell>
          <cell r="B317" t="str">
            <v>B01M2UYD3I</v>
          </cell>
        </row>
        <row r="318">
          <cell r="A318" t="str">
            <v>WT-ZQ921-G7-4XL</v>
          </cell>
          <cell r="B318" t="str">
            <v>B01M0D9R8F</v>
          </cell>
        </row>
        <row r="319">
          <cell r="A319" t="str">
            <v>WT-ZQ921-K0-2XL</v>
          </cell>
          <cell r="B319" t="str">
            <v>B01M0D9SKE</v>
          </cell>
        </row>
        <row r="320">
          <cell r="A320" t="str">
            <v>WT-ZQ921-K0-L</v>
          </cell>
          <cell r="B320" t="str">
            <v>B01M0D9U04</v>
          </cell>
        </row>
        <row r="321">
          <cell r="A321" t="str">
            <v>YZ-CFAM005-ARGR-M</v>
          </cell>
          <cell r="B321" t="str">
            <v>B01N6O3X8C</v>
          </cell>
        </row>
        <row r="322">
          <cell r="A322" t="str">
            <v>YZ-CFAM005-LABUGR-L</v>
          </cell>
          <cell r="B322" t="str">
            <v>B01N4LAK3O</v>
          </cell>
        </row>
        <row r="323">
          <cell r="A323" t="str">
            <v>YZ-CFAM005-LABUGR-M</v>
          </cell>
          <cell r="B323" t="str">
            <v>B01MZ72B1Y</v>
          </cell>
        </row>
        <row r="324">
          <cell r="A324" t="str">
            <v>YZ-CFAM005-LABUGR-S</v>
          </cell>
          <cell r="B324" t="str">
            <v>B01MS4OP3B</v>
          </cell>
        </row>
        <row r="325">
          <cell r="A325" t="str">
            <v>YZ-CL0001-R0-XS</v>
          </cell>
          <cell r="B325" t="str">
            <v>B0747GNTLQ</v>
          </cell>
        </row>
        <row r="326">
          <cell r="A326" t="str">
            <v>YZ-CL0001-R1-S</v>
          </cell>
          <cell r="B326" t="str">
            <v>B0747G9VSM</v>
          </cell>
        </row>
        <row r="327">
          <cell r="A327" t="str">
            <v>YZ-CL0001-R2-M</v>
          </cell>
          <cell r="B327" t="str">
            <v>B0747PS755</v>
          </cell>
        </row>
        <row r="328">
          <cell r="A328" t="str">
            <v>YZ-CL0001-R4-XL</v>
          </cell>
          <cell r="B328" t="str">
            <v>B0747NZWQC</v>
          </cell>
        </row>
        <row r="329">
          <cell r="A329" t="str">
            <v>YZ-CL0393-B0-M</v>
          </cell>
          <cell r="B329" t="str">
            <v>B071FT1T1V</v>
          </cell>
        </row>
        <row r="330">
          <cell r="A330" t="str">
            <v>YZ-CL0393-B0-XL</v>
          </cell>
          <cell r="B330" t="str">
            <v>B071ZS3WSM</v>
          </cell>
        </row>
        <row r="331">
          <cell r="A331" t="str">
            <v>YZ-CL060-L</v>
          </cell>
          <cell r="B331" t="str">
            <v>B071XHPGKM</v>
          </cell>
        </row>
        <row r="332">
          <cell r="A332" t="str">
            <v>YZ-CL060-XL</v>
          </cell>
          <cell r="B332" t="str">
            <v>B071GYJZHG</v>
          </cell>
        </row>
        <row r="333">
          <cell r="A333" t="str">
            <v>YZ-CL1717-W0-M</v>
          </cell>
          <cell r="B333" t="str">
            <v>B0721B3FJ5</v>
          </cell>
        </row>
        <row r="334">
          <cell r="A334" t="str">
            <v>YZ-CL7042-R0-L</v>
          </cell>
          <cell r="B334" t="str">
            <v>B072WQ927L</v>
          </cell>
        </row>
        <row r="335">
          <cell r="A335" t="str">
            <v>YZ-CL7042-R0-M</v>
          </cell>
          <cell r="B335" t="str">
            <v>B072WRGSKK</v>
          </cell>
        </row>
        <row r="336">
          <cell r="A336" t="str">
            <v>YZ-CL7042-ZL-M</v>
          </cell>
          <cell r="B336" t="str">
            <v>B072WQDBJF</v>
          </cell>
        </row>
        <row r="337">
          <cell r="A337" t="str">
            <v>YZ-CL912-BS-L</v>
          </cell>
          <cell r="B337" t="str">
            <v>B072R2LJVG</v>
          </cell>
        </row>
        <row r="338">
          <cell r="A338" t="str">
            <v>YZ-CL912-BS-M</v>
          </cell>
          <cell r="B338" t="str">
            <v>B071X91XB2</v>
          </cell>
        </row>
        <row r="339">
          <cell r="A339" t="str">
            <v>YZ-CL912-FB-XL</v>
          </cell>
          <cell r="B339" t="str">
            <v>B071X8ZZVZ</v>
          </cell>
        </row>
        <row r="340">
          <cell r="A340" t="str">
            <v>YZ-CL912-K0-S</v>
          </cell>
          <cell r="B340" t="str">
            <v>B072R3C18F</v>
          </cell>
        </row>
        <row r="341">
          <cell r="A341" t="str">
            <v>YZ-CL912-K0-XL</v>
          </cell>
          <cell r="B341" t="str">
            <v>B071GQYK3C</v>
          </cell>
        </row>
        <row r="342">
          <cell r="A342" t="str">
            <v>YZ-CL912-W0-M</v>
          </cell>
          <cell r="B342" t="str">
            <v>B072R1HHMD</v>
          </cell>
        </row>
        <row r="343">
          <cell r="A343" t="str">
            <v>YZ-CLD072-K0-3XL</v>
          </cell>
          <cell r="B343" t="str">
            <v>B073CXW7RR</v>
          </cell>
        </row>
        <row r="344">
          <cell r="A344" t="str">
            <v>YZ-CLD072-K0-XL</v>
          </cell>
          <cell r="B344" t="str">
            <v>B073CYD47B</v>
          </cell>
        </row>
        <row r="345">
          <cell r="A345" t="str">
            <v>YZ-CLD072-K0-XXL</v>
          </cell>
          <cell r="B345" t="str">
            <v>B073CYK7WC</v>
          </cell>
        </row>
        <row r="346">
          <cell r="A346" t="str">
            <v>YZ-CLD072-MU-M</v>
          </cell>
          <cell r="B346" t="str">
            <v>B073CWHCR4</v>
          </cell>
        </row>
        <row r="347">
          <cell r="A347" t="str">
            <v>YZ-CLD072-MU-S</v>
          </cell>
          <cell r="B347" t="str">
            <v>B073CVM27M</v>
          </cell>
        </row>
        <row r="348">
          <cell r="A348" t="str">
            <v>YZ-CLD072-W0-L</v>
          </cell>
          <cell r="B348" t="str">
            <v>B073CXKTN6</v>
          </cell>
        </row>
        <row r="349">
          <cell r="A349" t="str">
            <v>YZ-CLD072-W0-M</v>
          </cell>
          <cell r="B349" t="str">
            <v>B073CX5K4P</v>
          </cell>
        </row>
        <row r="350">
          <cell r="A350" t="str">
            <v>YZ-CLNK78-B6-L</v>
          </cell>
          <cell r="B350" t="str">
            <v>B07317KJJ6</v>
          </cell>
        </row>
        <row r="351">
          <cell r="A351" t="str">
            <v>YZ-CLNK78-B6-M</v>
          </cell>
          <cell r="B351" t="str">
            <v>B072ZXDD9Z</v>
          </cell>
        </row>
        <row r="352">
          <cell r="A352" t="str">
            <v>YZ-CLNK78-BD-M</v>
          </cell>
          <cell r="B352" t="str">
            <v>B07311BK1Z</v>
          </cell>
        </row>
        <row r="353">
          <cell r="A353" t="str">
            <v>YZ-CLNK78-K0-M</v>
          </cell>
          <cell r="B353" t="str">
            <v>B07311V9HP</v>
          </cell>
        </row>
        <row r="354">
          <cell r="A354" t="str">
            <v>YZ-CLNK78-W0-M</v>
          </cell>
          <cell r="B354" t="str">
            <v>B0731369K1</v>
          </cell>
        </row>
        <row r="355">
          <cell r="A355" t="str">
            <v>YZ-HM0034-TW-L</v>
          </cell>
          <cell r="B355" t="str">
            <v>B073VFB5XC</v>
          </cell>
        </row>
        <row r="356">
          <cell r="A356" t="str">
            <v>YZ-HM0047-P0-S</v>
          </cell>
          <cell r="B356" t="str">
            <v>B0727W7P79</v>
          </cell>
        </row>
        <row r="357">
          <cell r="A357" t="str">
            <v>YZ-HM0052-B0-S</v>
          </cell>
          <cell r="B357" t="str">
            <v>B073GQGSQ7</v>
          </cell>
        </row>
        <row r="358">
          <cell r="A358" t="str">
            <v>YZ-HM0052-B0-XL</v>
          </cell>
          <cell r="B358" t="str">
            <v>B073GMZ65D</v>
          </cell>
        </row>
        <row r="359">
          <cell r="A359" t="str">
            <v>YZ-HM0669-W0-M</v>
          </cell>
          <cell r="B359" t="str">
            <v>B072FSB2X8</v>
          </cell>
        </row>
        <row r="360">
          <cell r="A360" t="str">
            <v>YZ-HM0669-W0-S</v>
          </cell>
          <cell r="B360" t="str">
            <v>B071ZJS9TY</v>
          </cell>
        </row>
        <row r="361">
          <cell r="A361" t="str">
            <v>YZ-HM111-B0-L</v>
          </cell>
          <cell r="B361" t="str">
            <v>B0714MHMB7</v>
          </cell>
        </row>
        <row r="362">
          <cell r="A362" t="str">
            <v>YZ-HM111-B0-M</v>
          </cell>
          <cell r="B362" t="str">
            <v>B07121WQTP</v>
          </cell>
        </row>
        <row r="363">
          <cell r="A363" t="str">
            <v>YZ-HM111-B0-S</v>
          </cell>
          <cell r="B363" t="str">
            <v>B071W2X9CV</v>
          </cell>
        </row>
        <row r="364">
          <cell r="A364" t="str">
            <v>YZ-HM111-B0-XL</v>
          </cell>
          <cell r="B364" t="str">
            <v>B0717777H3</v>
          </cell>
        </row>
        <row r="365">
          <cell r="A365" t="str">
            <v>YZ-HM111-K0-L</v>
          </cell>
          <cell r="B365" t="str">
            <v>B06XWQQ8BD</v>
          </cell>
        </row>
        <row r="366">
          <cell r="A366" t="str">
            <v>YZ-HM111-K0-M</v>
          </cell>
          <cell r="B366" t="str">
            <v>B06XWQGYFH</v>
          </cell>
        </row>
        <row r="367">
          <cell r="A367" t="str">
            <v>YZ-HM111-K0-S</v>
          </cell>
          <cell r="B367" t="str">
            <v>B06XWPMW26</v>
          </cell>
        </row>
        <row r="368">
          <cell r="A368" t="str">
            <v>YZ-HM111-K0-XL</v>
          </cell>
          <cell r="B368" t="str">
            <v>B06XWQSHYX</v>
          </cell>
        </row>
        <row r="369">
          <cell r="A369" t="str">
            <v>YZ-HM111-YH-L</v>
          </cell>
          <cell r="B369" t="str">
            <v>B072N4YH6P</v>
          </cell>
        </row>
        <row r="370">
          <cell r="A370" t="str">
            <v>YZ-HM111-YH-M</v>
          </cell>
          <cell r="B370" t="str">
            <v>B072KK64R2</v>
          </cell>
        </row>
        <row r="371">
          <cell r="A371" t="str">
            <v>YZ-HM111-YH-S</v>
          </cell>
          <cell r="B371" t="str">
            <v>B071GQNCYS</v>
          </cell>
        </row>
        <row r="372">
          <cell r="A372" t="str">
            <v>YZ-HM111-YH-XL</v>
          </cell>
          <cell r="B372" t="str">
            <v>B0721PSJLS</v>
          </cell>
        </row>
        <row r="373">
          <cell r="A373" t="str">
            <v>YZ-HM1423-Y0-2XL</v>
          </cell>
          <cell r="B373" t="str">
            <v>B01GRSGBRY</v>
          </cell>
        </row>
        <row r="374">
          <cell r="A374" t="str">
            <v>YZ-HM1478-Wi-L</v>
          </cell>
          <cell r="B374" t="str">
            <v>B072N7NGJV</v>
          </cell>
        </row>
        <row r="375">
          <cell r="A375" t="str">
            <v>YZ-HM1478-Wi-M</v>
          </cell>
          <cell r="B375" t="str">
            <v>B072R58C18</v>
          </cell>
        </row>
        <row r="376">
          <cell r="A376" t="str">
            <v>YZ-HM1683-B0-48</v>
          </cell>
          <cell r="B376" t="str">
            <v>B01JZ1G5L2</v>
          </cell>
        </row>
        <row r="377">
          <cell r="A377" t="str">
            <v>YZ-HM1683-B0-50</v>
          </cell>
          <cell r="B377" t="str">
            <v>B01JZ1G7TC</v>
          </cell>
        </row>
        <row r="378">
          <cell r="A378" t="str">
            <v>YZ-HM1683-B0-52</v>
          </cell>
          <cell r="B378" t="str">
            <v>B01JZ1G9CC</v>
          </cell>
        </row>
        <row r="379">
          <cell r="A379" t="str">
            <v>YZ-HM1683-BDB0-50</v>
          </cell>
          <cell r="B379" t="str">
            <v>B01JZ1GO3G</v>
          </cell>
        </row>
        <row r="380">
          <cell r="A380" t="str">
            <v>YZ-HM1683-BDB0-52</v>
          </cell>
          <cell r="B380" t="str">
            <v>B01JZ1GPOE</v>
          </cell>
        </row>
        <row r="381">
          <cell r="A381" t="str">
            <v>YZ-HM1683-BDG0-54</v>
          </cell>
          <cell r="B381" t="str">
            <v>B01JZ1GY40</v>
          </cell>
        </row>
        <row r="382">
          <cell r="A382" t="str">
            <v>YZ-HM1683-BDZL-48</v>
          </cell>
          <cell r="B382" t="str">
            <v>B01JZ1H11U</v>
          </cell>
        </row>
        <row r="383">
          <cell r="A383" t="str">
            <v>YZ-HM1683-BDZL-50</v>
          </cell>
          <cell r="B383" t="str">
            <v>B01JZ1H29G</v>
          </cell>
        </row>
        <row r="384">
          <cell r="A384" t="str">
            <v>YZ-HM1683-BDZL-56</v>
          </cell>
          <cell r="B384" t="str">
            <v>B01JZ1H6OW</v>
          </cell>
        </row>
        <row r="385">
          <cell r="A385" t="str">
            <v>YZ-HM1683-G0-48</v>
          </cell>
          <cell r="B385" t="str">
            <v>B01JZ1FYEQ</v>
          </cell>
        </row>
        <row r="386">
          <cell r="A386" t="str">
            <v>YZ-HM1683-G0-56</v>
          </cell>
          <cell r="B386" t="str">
            <v>B01JZ1G43G</v>
          </cell>
        </row>
        <row r="387">
          <cell r="A387" t="str">
            <v>YZ-HM1683-R0-52</v>
          </cell>
          <cell r="B387" t="str">
            <v>B01JZ1FSJ2</v>
          </cell>
        </row>
        <row r="388">
          <cell r="A388" t="str">
            <v>YZ-HM1683-ZL-48</v>
          </cell>
          <cell r="B388" t="str">
            <v>B01JZ1GDPK</v>
          </cell>
        </row>
        <row r="389">
          <cell r="A389" t="str">
            <v>YZ-HM1683-ZL-52</v>
          </cell>
          <cell r="B389" t="str">
            <v>B01JZ1GH5Q</v>
          </cell>
        </row>
        <row r="390">
          <cell r="A390" t="str">
            <v>YZ-HM1689-R0-50</v>
          </cell>
          <cell r="B390" t="str">
            <v>B01IEYL5BG</v>
          </cell>
        </row>
        <row r="391">
          <cell r="A391" t="str">
            <v>YZ-HM1689-R0-52</v>
          </cell>
          <cell r="B391" t="str">
            <v>B01IEYL7DC</v>
          </cell>
        </row>
        <row r="392">
          <cell r="A392" t="str">
            <v>YZ-HM1689-R0-54</v>
          </cell>
          <cell r="B392" t="str">
            <v>B01IEYL9FI</v>
          </cell>
        </row>
        <row r="393">
          <cell r="A393" t="str">
            <v>YZ-HM17-G0-2XL</v>
          </cell>
          <cell r="B393" t="str">
            <v>B01M9J1UQF</v>
          </cell>
        </row>
        <row r="394">
          <cell r="A394" t="str">
            <v>YZ-HM17077-B0-L</v>
          </cell>
          <cell r="B394" t="str">
            <v>B06XYLTFBH</v>
          </cell>
        </row>
        <row r="395">
          <cell r="A395" t="str">
            <v>YZ-HM17077-B0-XL</v>
          </cell>
          <cell r="B395" t="str">
            <v>B06XYK2FNV</v>
          </cell>
        </row>
        <row r="396">
          <cell r="A396" t="str">
            <v>YZ-HM17077-CO-L</v>
          </cell>
          <cell r="B396" t="str">
            <v>B06XYMP9HX</v>
          </cell>
        </row>
        <row r="397">
          <cell r="A397" t="str">
            <v>YZ-HM17077-CO-M</v>
          </cell>
          <cell r="B397" t="str">
            <v>B06XYLBKBR</v>
          </cell>
        </row>
        <row r="398">
          <cell r="A398" t="str">
            <v>YZ-HM17077-K0-L</v>
          </cell>
          <cell r="B398" t="str">
            <v>B06XY63NPZ</v>
          </cell>
        </row>
        <row r="399">
          <cell r="A399" t="str">
            <v>YZ-HM17077-K0-XL</v>
          </cell>
          <cell r="B399" t="str">
            <v>B06XY9HVBV</v>
          </cell>
        </row>
        <row r="400">
          <cell r="A400" t="str">
            <v>YZ-HM17077-PI-L</v>
          </cell>
          <cell r="B400" t="str">
            <v>B06XYB2BTQ</v>
          </cell>
        </row>
        <row r="401">
          <cell r="A401" t="str">
            <v>YZ-HM17077-PI-S</v>
          </cell>
          <cell r="B401" t="str">
            <v>B06XY73NTQ</v>
          </cell>
        </row>
        <row r="402">
          <cell r="A402" t="str">
            <v>YZ-HM17077-W0-M</v>
          </cell>
          <cell r="B402" t="str">
            <v>B06XYJKYYL</v>
          </cell>
        </row>
        <row r="403">
          <cell r="A403" t="str">
            <v>YZ-HM17077-W0-XL</v>
          </cell>
          <cell r="B403" t="str">
            <v>B06XY6ZH8F</v>
          </cell>
        </row>
        <row r="404">
          <cell r="A404" t="str">
            <v>YZ-HM1711-B0-XL</v>
          </cell>
          <cell r="B404" t="str">
            <v>B072M4H5V5</v>
          </cell>
        </row>
        <row r="405">
          <cell r="A405" t="str">
            <v>YZ-HM1727-Pi-2XL</v>
          </cell>
          <cell r="B405" t="str">
            <v>B06XRGKYBC</v>
          </cell>
        </row>
        <row r="406">
          <cell r="A406" t="str">
            <v>YZ-HM1727-Pi-3XL</v>
          </cell>
          <cell r="B406" t="str">
            <v>B06XRW7ZB3</v>
          </cell>
        </row>
        <row r="407">
          <cell r="A407" t="str">
            <v>YZ-HM1727-Pi-4XL</v>
          </cell>
          <cell r="B407" t="str">
            <v>B06XRVQKRT</v>
          </cell>
        </row>
        <row r="408">
          <cell r="A408" t="str">
            <v>YZ-HM1727-Pi-5XL</v>
          </cell>
          <cell r="B408" t="str">
            <v>B06XRVQGKC</v>
          </cell>
        </row>
        <row r="409">
          <cell r="A409" t="str">
            <v>YZ-HM1727-Pi-L</v>
          </cell>
          <cell r="B409" t="str">
            <v>B06WGVW1TW</v>
          </cell>
        </row>
        <row r="410">
          <cell r="A410" t="str">
            <v>YZ-HM1727-Pi-M</v>
          </cell>
          <cell r="B410" t="str">
            <v>B06W5JMC3G</v>
          </cell>
        </row>
        <row r="411">
          <cell r="A411" t="str">
            <v>YZ-HM1727-Pi-S</v>
          </cell>
          <cell r="B411" t="str">
            <v>B06VYFC3HZ</v>
          </cell>
        </row>
        <row r="412">
          <cell r="A412" t="str">
            <v>YZ-HM1727-Pi-XL</v>
          </cell>
          <cell r="B412" t="str">
            <v>B06WRXM3GY</v>
          </cell>
        </row>
        <row r="413">
          <cell r="A413" t="str">
            <v>YZ-HM1728-ZL-L</v>
          </cell>
          <cell r="B413" t="str">
            <v>B071DV9DK1</v>
          </cell>
        </row>
        <row r="414">
          <cell r="A414" t="str">
            <v>YZ-HM1728-ZL-M</v>
          </cell>
          <cell r="B414" t="str">
            <v>B071DV9D1Q</v>
          </cell>
        </row>
        <row r="415">
          <cell r="A415" t="str">
            <v>YZ-HM1728-ZL-S-New</v>
          </cell>
          <cell r="B415" t="str">
            <v>B078TCMCWF</v>
          </cell>
        </row>
        <row r="416">
          <cell r="A416" t="str">
            <v>YZ-HM1728-ZL-XL</v>
          </cell>
          <cell r="B416" t="str">
            <v>B071DV9G8Z</v>
          </cell>
        </row>
        <row r="417">
          <cell r="A417" t="str">
            <v>YZ-HM174164-SY-2XL</v>
          </cell>
          <cell r="B417" t="str">
            <v>B01N6LKJIY</v>
          </cell>
        </row>
        <row r="418">
          <cell r="A418" t="str">
            <v>YZ-HM174164-SY-3XL</v>
          </cell>
          <cell r="B418" t="str">
            <v>B01NH0VOD4</v>
          </cell>
        </row>
        <row r="419">
          <cell r="A419" t="str">
            <v>YZ-HM174164-SY-4XL</v>
          </cell>
          <cell r="B419" t="str">
            <v>B01MZ4I332</v>
          </cell>
        </row>
        <row r="420">
          <cell r="A420" t="str">
            <v>YZ-HM174164-SY-L</v>
          </cell>
          <cell r="B420" t="str">
            <v>B01MR0QB48</v>
          </cell>
        </row>
        <row r="421">
          <cell r="A421" t="str">
            <v>YZ-HM174164-SY-XL</v>
          </cell>
          <cell r="B421" t="str">
            <v>B01MR0QBC4</v>
          </cell>
        </row>
        <row r="422">
          <cell r="A422" t="str">
            <v>YZ-HM1757-K0-L</v>
          </cell>
          <cell r="B422" t="str">
            <v>B071JRNY83</v>
          </cell>
        </row>
        <row r="423">
          <cell r="A423" t="str">
            <v>YZ-HM1757-K0-M</v>
          </cell>
          <cell r="B423" t="str">
            <v>B071WPNKQC</v>
          </cell>
        </row>
        <row r="424">
          <cell r="A424" t="str">
            <v>YZ-HM1757-K0-S</v>
          </cell>
          <cell r="B424" t="str">
            <v>B071G5PTHM</v>
          </cell>
        </row>
        <row r="425">
          <cell r="A425" t="str">
            <v>YZ-HM1757-K0-XL</v>
          </cell>
          <cell r="B425" t="str">
            <v>B071JRP9Y6</v>
          </cell>
        </row>
        <row r="426">
          <cell r="A426" t="str">
            <v>YZ-HM1757-Pi-M</v>
          </cell>
          <cell r="B426" t="str">
            <v>B071WPRS8L</v>
          </cell>
        </row>
        <row r="427">
          <cell r="A427" t="str">
            <v>YZ-HM1757-Pi-S</v>
          </cell>
          <cell r="B427" t="str">
            <v>B07214K5VF</v>
          </cell>
        </row>
        <row r="428">
          <cell r="A428" t="str">
            <v>YZ-HM1757-Pi-XL</v>
          </cell>
          <cell r="B428" t="str">
            <v>B072JXZ2R9</v>
          </cell>
        </row>
        <row r="429">
          <cell r="A429" t="str">
            <v>YZ-HM17845-YH-L</v>
          </cell>
          <cell r="B429" t="str">
            <v>B06W5D2991</v>
          </cell>
        </row>
        <row r="430">
          <cell r="A430" t="str">
            <v>YZ-HM17845-YH-M</v>
          </cell>
          <cell r="B430" t="str">
            <v>B06X6LTGGL</v>
          </cell>
        </row>
        <row r="431">
          <cell r="A431" t="str">
            <v>YZ-HM17845-YH-S</v>
          </cell>
          <cell r="B431" t="str">
            <v>B06W2PGTD7</v>
          </cell>
        </row>
        <row r="432">
          <cell r="A432" t="str">
            <v>YZ-HM17845-YH-XL</v>
          </cell>
          <cell r="B432" t="str">
            <v>B06WGTX4V8</v>
          </cell>
        </row>
        <row r="433">
          <cell r="A433" t="str">
            <v>YZ-HM241-DS-2XL</v>
          </cell>
          <cell r="B433" t="str">
            <v>B01HZ2XMYQ</v>
          </cell>
        </row>
        <row r="434">
          <cell r="A434" t="str">
            <v>YZ-HM241-DS-L</v>
          </cell>
          <cell r="B434" t="str">
            <v>B01HZ2XKJ8</v>
          </cell>
        </row>
        <row r="435">
          <cell r="A435" t="str">
            <v>YZ-HM241-DS-M</v>
          </cell>
          <cell r="B435" t="str">
            <v>B01HZ2XQSI</v>
          </cell>
        </row>
        <row r="436">
          <cell r="A436" t="str">
            <v>YZ-HM241-DS-XL</v>
          </cell>
          <cell r="B436" t="str">
            <v>B01HZ2XLTC</v>
          </cell>
        </row>
        <row r="437">
          <cell r="A437" t="str">
            <v>YZ-HM241-G0-2XL</v>
          </cell>
          <cell r="B437" t="str">
            <v>B01MF9PTOL</v>
          </cell>
        </row>
        <row r="438">
          <cell r="A438" t="str">
            <v>YZ-HM241-G0-3XL</v>
          </cell>
          <cell r="B438" t="str">
            <v>B01MAZ1MWP</v>
          </cell>
        </row>
        <row r="439">
          <cell r="A439" t="str">
            <v>YZ-HM241-G0-L</v>
          </cell>
          <cell r="B439" t="str">
            <v>B01MCW20WY</v>
          </cell>
        </row>
        <row r="440">
          <cell r="A440" t="str">
            <v>YZ-HM241-G0-M</v>
          </cell>
          <cell r="B440" t="str">
            <v>B01M4LK8AN</v>
          </cell>
        </row>
        <row r="441">
          <cell r="A441" t="str">
            <v>YZ-HM241-G0-S</v>
          </cell>
          <cell r="B441" t="str">
            <v>B01MF97PBG</v>
          </cell>
        </row>
        <row r="442">
          <cell r="A442" t="str">
            <v>YZ-HM241-G0-XL</v>
          </cell>
          <cell r="B442" t="str">
            <v>B01MA69GN2</v>
          </cell>
        </row>
        <row r="443">
          <cell r="A443" t="str">
            <v>YZ-HM241-K0-2XL</v>
          </cell>
          <cell r="B443" t="str">
            <v>B01HZ2XMAA</v>
          </cell>
        </row>
        <row r="444">
          <cell r="A444" t="str">
            <v>YZ-HM241-K0-3XL</v>
          </cell>
          <cell r="B444" t="str">
            <v>B01HZ2XNAY</v>
          </cell>
        </row>
        <row r="445">
          <cell r="A445" t="str">
            <v>YZ-HM241-K0-L</v>
          </cell>
          <cell r="B445" t="str">
            <v>B01HZ2XJW6</v>
          </cell>
        </row>
        <row r="446">
          <cell r="A446" t="str">
            <v>YZ-HM241-K0-M</v>
          </cell>
          <cell r="B446" t="str">
            <v>B01HZ2XIO0</v>
          </cell>
        </row>
        <row r="447">
          <cell r="A447" t="str">
            <v>YZ-HM241-K0-S</v>
          </cell>
          <cell r="B447" t="str">
            <v>B01I4KVTG6</v>
          </cell>
        </row>
        <row r="448">
          <cell r="A448" t="str">
            <v>YZ-HM241-K0-XL</v>
          </cell>
          <cell r="B448" t="str">
            <v>B01HZ2XL56</v>
          </cell>
        </row>
        <row r="449">
          <cell r="A449" t="str">
            <v>YZ-HM241-R0-2XL</v>
          </cell>
          <cell r="B449" t="str">
            <v>B01M2ZNWBP</v>
          </cell>
        </row>
        <row r="450">
          <cell r="A450" t="str">
            <v>YZ-HM241-R0-3XL</v>
          </cell>
          <cell r="B450" t="str">
            <v>B01MFA53BJ</v>
          </cell>
        </row>
        <row r="451">
          <cell r="A451" t="str">
            <v>YZ-HM241-R0-L</v>
          </cell>
          <cell r="B451" t="str">
            <v>B01MFA5E72</v>
          </cell>
        </row>
        <row r="452">
          <cell r="A452" t="str">
            <v>YZ-HM241-R0-M</v>
          </cell>
          <cell r="B452" t="str">
            <v>B01MAZ1FP5</v>
          </cell>
        </row>
        <row r="453">
          <cell r="A453" t="str">
            <v>YZ-HM241-R0-S</v>
          </cell>
          <cell r="B453" t="str">
            <v>B01MFA53BD</v>
          </cell>
        </row>
        <row r="454">
          <cell r="A454" t="str">
            <v>YZ-HM241-R0-XL</v>
          </cell>
          <cell r="B454" t="str">
            <v>B01MFA54OG</v>
          </cell>
        </row>
        <row r="455">
          <cell r="A455" t="str">
            <v>YZ-HM241-SH-2XL</v>
          </cell>
          <cell r="B455" t="str">
            <v>B01IMU4IZC</v>
          </cell>
        </row>
        <row r="456">
          <cell r="A456" t="str">
            <v>YZ-HM241-SH-3XL</v>
          </cell>
          <cell r="B456" t="str">
            <v>B01IMU4JJW</v>
          </cell>
        </row>
        <row r="457">
          <cell r="A457" t="str">
            <v>YZ-HM241-SH-4XL</v>
          </cell>
          <cell r="B457" t="str">
            <v>B01IMU4KCS</v>
          </cell>
        </row>
        <row r="458">
          <cell r="A458" t="str">
            <v>YZ-HM241-SH-5XL</v>
          </cell>
          <cell r="B458" t="str">
            <v>B01IMU4LYK</v>
          </cell>
        </row>
        <row r="459">
          <cell r="A459" t="str">
            <v>YZ-HM241-SH-L</v>
          </cell>
          <cell r="B459" t="str">
            <v>B01IMU4KQE</v>
          </cell>
        </row>
        <row r="460">
          <cell r="A460" t="str">
            <v>YZ-HM241-SH-M</v>
          </cell>
          <cell r="B460" t="str">
            <v>B01IMU4JK6</v>
          </cell>
        </row>
        <row r="461">
          <cell r="A461" t="str">
            <v>YZ-HM241-SH-S</v>
          </cell>
          <cell r="B461" t="str">
            <v>B01IMU4IWK</v>
          </cell>
        </row>
        <row r="462">
          <cell r="A462" t="str">
            <v>YZ-HM241-SH-XL</v>
          </cell>
          <cell r="B462" t="str">
            <v>B01IMU4LEK</v>
          </cell>
        </row>
        <row r="463">
          <cell r="A463" t="str">
            <v>YZ-HM241-ZL-2XL</v>
          </cell>
          <cell r="B463" t="str">
            <v>B01M3SC55F</v>
          </cell>
        </row>
        <row r="464">
          <cell r="A464" t="str">
            <v>YZ-HM241-ZL-3XL</v>
          </cell>
          <cell r="B464" t="str">
            <v>B01MAZ1CFG</v>
          </cell>
        </row>
        <row r="465">
          <cell r="A465" t="str">
            <v>YZ-HM241-ZL-L</v>
          </cell>
          <cell r="B465" t="str">
            <v>B01M8KQKBA</v>
          </cell>
        </row>
        <row r="466">
          <cell r="A466" t="str">
            <v>YZ-HM241-ZL-M</v>
          </cell>
          <cell r="B466" t="str">
            <v>B01MEHF7UE</v>
          </cell>
        </row>
        <row r="467">
          <cell r="A467" t="str">
            <v>YZ-HM241-ZL-S</v>
          </cell>
          <cell r="B467" t="str">
            <v>B01MF9XXYO</v>
          </cell>
        </row>
        <row r="468">
          <cell r="A468" t="str">
            <v>YZ-HM241-ZL-XL</v>
          </cell>
          <cell r="B468" t="str">
            <v>B01M6Z8GFX</v>
          </cell>
        </row>
        <row r="469">
          <cell r="A469" t="str">
            <v>YZ-HM2508-R0-M</v>
          </cell>
          <cell r="B469" t="str">
            <v>B071KKDKCC</v>
          </cell>
        </row>
        <row r="470">
          <cell r="A470" t="str">
            <v>YZ-HM5036-W0-2XL</v>
          </cell>
          <cell r="B470" t="str">
            <v>B01J5AL88S</v>
          </cell>
        </row>
        <row r="471">
          <cell r="A471" t="str">
            <v>YZ-HM5036-W0-L</v>
          </cell>
          <cell r="B471" t="str">
            <v>B01J5AL630</v>
          </cell>
        </row>
        <row r="472">
          <cell r="A472" t="str">
            <v>YZ-HM5036-W0-XL</v>
          </cell>
          <cell r="B472" t="str">
            <v>B01J5AL720</v>
          </cell>
        </row>
        <row r="473">
          <cell r="A473" t="str">
            <v>YZ-HM5263-R0-L</v>
          </cell>
          <cell r="B473" t="str">
            <v>B06XYHXMWL</v>
          </cell>
        </row>
        <row r="474">
          <cell r="A474" t="str">
            <v>YZ-HM5263-R0-M</v>
          </cell>
          <cell r="B474" t="str">
            <v>B06XYL2F6S</v>
          </cell>
        </row>
        <row r="475">
          <cell r="A475" t="str">
            <v>YZ-HM5263-R0-S</v>
          </cell>
          <cell r="B475" t="str">
            <v>B06XYLNQ1F</v>
          </cell>
        </row>
        <row r="476">
          <cell r="A476" t="str">
            <v>YZ-HM5263-W0-L</v>
          </cell>
          <cell r="B476" t="str">
            <v>B06XYK5PPM</v>
          </cell>
        </row>
        <row r="477">
          <cell r="A477" t="str">
            <v>YZ-HM6175-B0-L</v>
          </cell>
          <cell r="B477" t="str">
            <v>B06VWQQZLK</v>
          </cell>
        </row>
        <row r="478">
          <cell r="A478" t="str">
            <v>YZ-HM6175-B0-M</v>
          </cell>
          <cell r="B478" t="str">
            <v>B06W2MDDQL</v>
          </cell>
        </row>
        <row r="479">
          <cell r="A479" t="str">
            <v>YZ-HM6175-G0-M</v>
          </cell>
          <cell r="B479" t="str">
            <v>B06WD5WS19</v>
          </cell>
        </row>
        <row r="480">
          <cell r="A480" t="str">
            <v>YZ-HM6175-K0-M</v>
          </cell>
          <cell r="B480" t="str">
            <v>B06W2MGY1F</v>
          </cell>
        </row>
        <row r="481">
          <cell r="A481" t="str">
            <v>YZ-HM6175-R0-M</v>
          </cell>
          <cell r="B481" t="str">
            <v>B06W57JDKH</v>
          </cell>
        </row>
        <row r="482">
          <cell r="A482" t="str">
            <v>YZ-HM688-K0-L</v>
          </cell>
          <cell r="B482" t="str">
            <v>B01N02OUSI</v>
          </cell>
        </row>
        <row r="483">
          <cell r="A483" t="str">
            <v>YZ-HM688-K0-XL</v>
          </cell>
          <cell r="B483" t="str">
            <v>B01N0AY376</v>
          </cell>
        </row>
        <row r="484">
          <cell r="A484" t="str">
            <v>YZ-HM7035-DJG0-L</v>
          </cell>
          <cell r="B484" t="str">
            <v>B071WP4TYK</v>
          </cell>
        </row>
        <row r="485">
          <cell r="A485" t="str">
            <v>YZ-HM7035-DJG0-M</v>
          </cell>
          <cell r="B485" t="str">
            <v>B07214CVZK</v>
          </cell>
        </row>
        <row r="486">
          <cell r="A486" t="str">
            <v>YZ-HM7035-DJG0-S</v>
          </cell>
          <cell r="B486" t="str">
            <v>B07214KML1</v>
          </cell>
        </row>
        <row r="487">
          <cell r="A487" t="str">
            <v>YZ-HM7035-DJG0-XL</v>
          </cell>
          <cell r="B487" t="str">
            <v>B071G5C3M3</v>
          </cell>
        </row>
        <row r="488">
          <cell r="A488" t="str">
            <v>YZ-HM7035-G0-L</v>
          </cell>
          <cell r="B488" t="str">
            <v>B071G5K8VC</v>
          </cell>
        </row>
        <row r="489">
          <cell r="A489" t="str">
            <v>YZ-HM7035-G0-M</v>
          </cell>
          <cell r="B489" t="str">
            <v>B0721433YC</v>
          </cell>
        </row>
        <row r="490">
          <cell r="A490" t="str">
            <v>YZ-HM7035-G0-S</v>
          </cell>
          <cell r="B490" t="str">
            <v>B072JXRSN6</v>
          </cell>
        </row>
        <row r="491">
          <cell r="A491" t="str">
            <v>YZ-HM7035-G0-XL</v>
          </cell>
          <cell r="B491" t="str">
            <v>B07213Q8SN</v>
          </cell>
        </row>
        <row r="492">
          <cell r="A492" t="str">
            <v>YZ-HM7040-ZL-M</v>
          </cell>
          <cell r="B492" t="str">
            <v>B072XBZ442</v>
          </cell>
        </row>
        <row r="493">
          <cell r="A493" t="str">
            <v>YZ-HM7040-ZL-S</v>
          </cell>
          <cell r="B493" t="str">
            <v>B072XFCM1L</v>
          </cell>
        </row>
        <row r="494">
          <cell r="A494" t="str">
            <v>YZ-HM7040-ZL-XL</v>
          </cell>
          <cell r="B494" t="str">
            <v>B072XCPKG1</v>
          </cell>
        </row>
        <row r="495">
          <cell r="A495" t="str">
            <v>YZ-HM7889-B0-1X</v>
          </cell>
          <cell r="B495" t="str">
            <v>B071LG1GCV</v>
          </cell>
        </row>
        <row r="496">
          <cell r="A496" t="str">
            <v>YZ-HM7889-B0-2X</v>
          </cell>
          <cell r="B496" t="str">
            <v>B0723428Q9</v>
          </cell>
        </row>
        <row r="497">
          <cell r="A497" t="str">
            <v>YZ-HM7889-B0-4X</v>
          </cell>
          <cell r="B497" t="str">
            <v>B0711RJCRZ</v>
          </cell>
        </row>
        <row r="498">
          <cell r="A498" t="str">
            <v>YZ-HM7889-B0-5X</v>
          </cell>
          <cell r="B498" t="str">
            <v>B072342844</v>
          </cell>
        </row>
        <row r="499">
          <cell r="A499" t="str">
            <v>YZ-HM7889-R0-1X</v>
          </cell>
          <cell r="B499" t="str">
            <v>B071VSGVFX</v>
          </cell>
        </row>
        <row r="500">
          <cell r="A500" t="str">
            <v>YZ-HM7889-R0-3X</v>
          </cell>
          <cell r="B500" t="str">
            <v>B072BWC6S6</v>
          </cell>
        </row>
        <row r="501">
          <cell r="A501" t="str">
            <v>YZ-HM7889-R0-4X</v>
          </cell>
          <cell r="B501" t="str">
            <v>B071VS5T89</v>
          </cell>
        </row>
        <row r="502">
          <cell r="A502" t="str">
            <v>YZ-HM7889-R0-5X</v>
          </cell>
          <cell r="B502" t="str">
            <v>B071S6ZVDW</v>
          </cell>
        </row>
        <row r="503">
          <cell r="A503" t="str">
            <v>YZ-HMBKN0193-W0-XL</v>
          </cell>
          <cell r="B503" t="str">
            <v>B072JY35C1</v>
          </cell>
        </row>
        <row r="504">
          <cell r="A504" t="str">
            <v>YZ-HMBKN0193-W0-XXL</v>
          </cell>
          <cell r="B504" t="str">
            <v>B071G5PW8X</v>
          </cell>
        </row>
        <row r="505">
          <cell r="A505" t="str">
            <v>YZ-HMBKN16024-G0-L</v>
          </cell>
          <cell r="B505" t="str">
            <v>B07314MWWM</v>
          </cell>
        </row>
        <row r="506">
          <cell r="A506" t="str">
            <v>YZ-HMBKN16024-Y0-M</v>
          </cell>
          <cell r="B506" t="str">
            <v>B06XFQKV5X</v>
          </cell>
        </row>
        <row r="507">
          <cell r="A507" t="str">
            <v>YZ-HMBKN17015-K0-L</v>
          </cell>
          <cell r="B507" t="str">
            <v>B0722PSKP8</v>
          </cell>
        </row>
        <row r="508">
          <cell r="A508" t="str">
            <v>YZ-HMBKN17015-K0-M</v>
          </cell>
          <cell r="B508" t="str">
            <v>B072F2R837</v>
          </cell>
        </row>
        <row r="509">
          <cell r="A509" t="str">
            <v>YZ-HMBKN17015-K0-XL</v>
          </cell>
          <cell r="B509" t="str">
            <v>B0727W8HKN</v>
          </cell>
        </row>
        <row r="510">
          <cell r="A510" t="str">
            <v>YZ-HMBKN17015-OR-L</v>
          </cell>
          <cell r="B510" t="str">
            <v>B072L84WMS</v>
          </cell>
        </row>
        <row r="511">
          <cell r="A511" t="str">
            <v>YZ-HMBKN17015-OR-M</v>
          </cell>
          <cell r="B511" t="str">
            <v>B071VD3X3X</v>
          </cell>
        </row>
        <row r="512">
          <cell r="A512" t="str">
            <v>YZ-HMBKN17015-OR-S</v>
          </cell>
          <cell r="B512" t="str">
            <v>B071RSHZBJ</v>
          </cell>
        </row>
        <row r="513">
          <cell r="A513" t="str">
            <v>YZ-HMBKN17015-OR-XL</v>
          </cell>
          <cell r="B513" t="str">
            <v>B072HN8VX9</v>
          </cell>
        </row>
        <row r="514">
          <cell r="A514" t="str">
            <v>YZ-HMBKN1715-R0-M</v>
          </cell>
          <cell r="B514" t="str">
            <v>B071KV1GG7</v>
          </cell>
        </row>
        <row r="515">
          <cell r="A515" t="str">
            <v>YZ-HMBKN1715-R0-S</v>
          </cell>
          <cell r="B515" t="str">
            <v>B07115MLY8</v>
          </cell>
        </row>
        <row r="516">
          <cell r="A516" t="str">
            <v>YZ-HMBKN30-B0YH-M</v>
          </cell>
          <cell r="B516" t="str">
            <v>B06XSQCDV5</v>
          </cell>
        </row>
        <row r="517">
          <cell r="A517" t="str">
            <v>YZ-HMBKN30-B0YH-S</v>
          </cell>
          <cell r="B517" t="str">
            <v>B06XSNCK1P</v>
          </cell>
        </row>
        <row r="518">
          <cell r="A518" t="str">
            <v>YZ-HMBKN30-B0YH-XL</v>
          </cell>
          <cell r="B518" t="str">
            <v>B06XSNJZ8L</v>
          </cell>
        </row>
        <row r="519">
          <cell r="A519" t="str">
            <v>YZ-HMBKN30-K0-M</v>
          </cell>
          <cell r="B519" t="str">
            <v>B06XSHBCWZ</v>
          </cell>
        </row>
        <row r="520">
          <cell r="A520" t="str">
            <v>YZ-HMBKN30-K0-S</v>
          </cell>
          <cell r="B520" t="str">
            <v>B06XSWRDZX</v>
          </cell>
        </row>
        <row r="521">
          <cell r="A521" t="str">
            <v>YZ-HMBKN30-K0YH-L</v>
          </cell>
          <cell r="B521" t="str">
            <v>B06XSZDHF6</v>
          </cell>
        </row>
        <row r="522">
          <cell r="A522" t="str">
            <v>YZ-HMBKN30-K0YH-M</v>
          </cell>
          <cell r="B522" t="str">
            <v>B06XSZCYJ3</v>
          </cell>
        </row>
        <row r="523">
          <cell r="A523" t="str">
            <v>YZ-HMBKN30-K0YH-S</v>
          </cell>
          <cell r="B523" t="str">
            <v>B06XSYXTSJ</v>
          </cell>
        </row>
        <row r="524">
          <cell r="A524" t="str">
            <v>YZ-HMBKN30-K0YH-XL</v>
          </cell>
          <cell r="B524" t="str">
            <v>B06XSWPWK4</v>
          </cell>
        </row>
        <row r="525">
          <cell r="A525" t="str">
            <v>YZ-HMBKN30-PI-L</v>
          </cell>
          <cell r="B525" t="str">
            <v>B06XSZDDYQ</v>
          </cell>
        </row>
        <row r="526">
          <cell r="A526" t="str">
            <v>YZ-HMBKN30-PI-M</v>
          </cell>
          <cell r="B526" t="str">
            <v>B06XSWRDZY</v>
          </cell>
        </row>
        <row r="527">
          <cell r="A527" t="str">
            <v>YZ-HMBKN30-PI-S</v>
          </cell>
          <cell r="B527" t="str">
            <v>B06XSFJG3Z</v>
          </cell>
        </row>
        <row r="528">
          <cell r="A528" t="str">
            <v>YZ-HMBKN30-PI-XL</v>
          </cell>
          <cell r="B528" t="str">
            <v>B06XSSMMLJ</v>
          </cell>
        </row>
        <row r="529">
          <cell r="A529" t="str">
            <v>YZ-HMBKN30-WR-L</v>
          </cell>
          <cell r="B529" t="str">
            <v>B06XSNGL26</v>
          </cell>
        </row>
        <row r="530">
          <cell r="A530" t="str">
            <v>YZ-HMBKN30-WR-XL</v>
          </cell>
          <cell r="B530" t="str">
            <v>B06XSSG9RZ</v>
          </cell>
        </row>
        <row r="531">
          <cell r="A531" t="str">
            <v>YZ-HMBKN30-ZL-L</v>
          </cell>
          <cell r="B531" t="str">
            <v>B06XSP3TCT</v>
          </cell>
        </row>
        <row r="532">
          <cell r="A532" t="str">
            <v>YZ-HMBKN30-ZL-M</v>
          </cell>
          <cell r="B532" t="str">
            <v>B06XSSJB6H</v>
          </cell>
        </row>
        <row r="533">
          <cell r="A533" t="str">
            <v>YZ-HMBKN30-ZL-XL</v>
          </cell>
          <cell r="B533" t="str">
            <v>B06XT1CWTK</v>
          </cell>
        </row>
        <row r="534">
          <cell r="A534" t="str">
            <v>YZ-HMBKN3308-K0-XL</v>
          </cell>
          <cell r="B534" t="str">
            <v>B06XJ1T9DK</v>
          </cell>
        </row>
        <row r="535">
          <cell r="A535" t="str">
            <v>YZ-HMBKN967-B0-L</v>
          </cell>
          <cell r="B535" t="str">
            <v>B06XFS7QB2</v>
          </cell>
        </row>
        <row r="536">
          <cell r="A536" t="str">
            <v>YZ-HMBKN967-K0-L</v>
          </cell>
          <cell r="B536" t="str">
            <v>B07116N1LG</v>
          </cell>
        </row>
        <row r="537">
          <cell r="A537" t="str">
            <v>YZ-HMBKN967-R0-L</v>
          </cell>
          <cell r="B537" t="str">
            <v>B07117Q43M</v>
          </cell>
        </row>
        <row r="538">
          <cell r="A538" t="str">
            <v>YZ-HMJ005-K0-L</v>
          </cell>
          <cell r="B538" t="str">
            <v>B01N3M0QSA</v>
          </cell>
        </row>
        <row r="539">
          <cell r="A539" t="str">
            <v>YZ-HMSG001-G0-L</v>
          </cell>
          <cell r="B539" t="str">
            <v>B01J7T07WA</v>
          </cell>
        </row>
        <row r="540">
          <cell r="A540" t="str">
            <v>YZ-HMSG001-G0-M</v>
          </cell>
          <cell r="B540" t="str">
            <v>B01J7T05W2</v>
          </cell>
        </row>
        <row r="541">
          <cell r="A541" t="str">
            <v>YZ-HMVS-W0-S</v>
          </cell>
          <cell r="B541" t="str">
            <v>B06WPBGWT1</v>
          </cell>
        </row>
        <row r="542">
          <cell r="A542" t="str">
            <v>YZ-JY2526-R0-2XL</v>
          </cell>
          <cell r="B542" t="str">
            <v>B01N4L3QB1</v>
          </cell>
        </row>
        <row r="543">
          <cell r="A543" t="str">
            <v>YZ-JY2526-R0-3XL</v>
          </cell>
          <cell r="B543" t="str">
            <v>B01MT6CBRR</v>
          </cell>
        </row>
        <row r="544">
          <cell r="A544" t="str">
            <v>YZ-JY2526-R0-4XL</v>
          </cell>
          <cell r="B544" t="str">
            <v>B01N1ZLVZB</v>
          </cell>
        </row>
        <row r="545">
          <cell r="A545" t="str">
            <v>YZ-JY2526-R0-XL</v>
          </cell>
          <cell r="B545" t="str">
            <v>B01MT6CCQX</v>
          </cell>
        </row>
        <row r="546">
          <cell r="A546" t="str">
            <v>YZ-JY3233-K0-L</v>
          </cell>
          <cell r="B546" t="str">
            <v>B01J5A1JHI</v>
          </cell>
        </row>
        <row r="547">
          <cell r="A547" t="str">
            <v>YZ-JY3233-K0-M</v>
          </cell>
          <cell r="B547" t="str">
            <v>B01J5A1I9W</v>
          </cell>
        </row>
        <row r="548">
          <cell r="A548" t="str">
            <v>YZ-JY3233-K0-S</v>
          </cell>
          <cell r="B548" t="str">
            <v>B01J5A1H6Q</v>
          </cell>
        </row>
        <row r="549">
          <cell r="A549" t="str">
            <v>YZ-JY3233-K0-XL</v>
          </cell>
          <cell r="B549" t="str">
            <v>B01J5A1KEK</v>
          </cell>
        </row>
        <row r="550">
          <cell r="A550" t="str">
            <v>YZ-JY3233-K0-XS</v>
          </cell>
          <cell r="B550" t="str">
            <v>B01NCJBIK7</v>
          </cell>
        </row>
        <row r="551">
          <cell r="A551" t="str">
            <v>YZ-JY3288-B0-1L</v>
          </cell>
          <cell r="B551" t="str">
            <v>B01G6QHUIG</v>
          </cell>
        </row>
        <row r="552">
          <cell r="A552" t="str">
            <v>YZ-JY5694-K0-3XL</v>
          </cell>
          <cell r="B552" t="str">
            <v>B01M2X9OND</v>
          </cell>
        </row>
        <row r="553">
          <cell r="A553" t="str">
            <v>YZ-JY5694-K0-4XL</v>
          </cell>
          <cell r="B553" t="str">
            <v>B01MCTLBRC</v>
          </cell>
        </row>
        <row r="554">
          <cell r="A554" t="str">
            <v>YZ-JY5694-K0-L</v>
          </cell>
          <cell r="B554" t="str">
            <v>B01M3PZ1R5</v>
          </cell>
        </row>
        <row r="555">
          <cell r="A555" t="str">
            <v>YZ-JY5694-K0-M</v>
          </cell>
          <cell r="B555" t="str">
            <v>B01M3PZ378</v>
          </cell>
        </row>
        <row r="556">
          <cell r="A556" t="str">
            <v>YZ-JY5694-K0-XL</v>
          </cell>
          <cell r="B556" t="str">
            <v>B01M5BEDMO</v>
          </cell>
        </row>
        <row r="557">
          <cell r="A557" t="str">
            <v>YZ-JY7015-R0-L</v>
          </cell>
          <cell r="B557" t="str">
            <v>B01M3Y0ZDC</v>
          </cell>
        </row>
        <row r="558">
          <cell r="A558" t="str">
            <v>YZ-JY7015-R0-XL</v>
          </cell>
          <cell r="B558" t="str">
            <v>B01M3Y0VZS</v>
          </cell>
        </row>
        <row r="559">
          <cell r="A559" t="str">
            <v>YZ-JY7105-K0-XL</v>
          </cell>
          <cell r="B559" t="str">
            <v>B01N0X4A6O</v>
          </cell>
        </row>
        <row r="560">
          <cell r="A560" t="str">
            <v>YZ-JY8419-B0-2XL</v>
          </cell>
          <cell r="B560" t="str">
            <v>B01GHBF7L2</v>
          </cell>
        </row>
        <row r="561">
          <cell r="A561" t="str">
            <v>YZ-JY8419-ZL-2XL</v>
          </cell>
          <cell r="B561" t="str">
            <v>B01GHBF4SI</v>
          </cell>
        </row>
        <row r="562">
          <cell r="A562" t="str">
            <v>YZ-SM-HM30CH-L</v>
          </cell>
          <cell r="B562" t="str">
            <v>B01M5JZGEH</v>
          </cell>
        </row>
        <row r="563">
          <cell r="A563" t="str">
            <v>YZ-SM-HM30CH-XL</v>
          </cell>
          <cell r="B563" t="str">
            <v>B01M8QZC0V</v>
          </cell>
        </row>
        <row r="564">
          <cell r="A564" t="str">
            <v>YZ-SU16103-R0-2XL</v>
          </cell>
          <cell r="B564" t="str">
            <v>B07D36B2SR</v>
          </cell>
        </row>
        <row r="565">
          <cell r="A565" t="str">
            <v>YZ-SU16103-R0-L</v>
          </cell>
          <cell r="B565" t="str">
            <v>B07D35ZV5K</v>
          </cell>
        </row>
        <row r="566">
          <cell r="A566" t="str">
            <v>YZ-SU16103-ZL-2XL</v>
          </cell>
          <cell r="B566" t="str">
            <v>B07D37R82G</v>
          </cell>
        </row>
        <row r="567">
          <cell r="A567" t="str">
            <v>YZ-SU1617-BH-4XL</v>
          </cell>
          <cell r="B567" t="str">
            <v>B07D32YV4G</v>
          </cell>
        </row>
        <row r="568">
          <cell r="A568" t="str">
            <v>YZ-SU1617-BH-M</v>
          </cell>
          <cell r="B568" t="str">
            <v>B07D365CHW</v>
          </cell>
        </row>
        <row r="569">
          <cell r="A569" t="str">
            <v>YZ-SU1617-BH-XL</v>
          </cell>
          <cell r="B569" t="str">
            <v>B07D35DQJY</v>
          </cell>
        </row>
        <row r="570">
          <cell r="A570" t="str">
            <v>YZ-SU1617-K0-M</v>
          </cell>
          <cell r="B570" t="str">
            <v>B07D35P43Q</v>
          </cell>
        </row>
        <row r="571">
          <cell r="A571" t="str">
            <v>YZ-SU1617-KH-L</v>
          </cell>
          <cell r="B571" t="str">
            <v>B07D371RRG</v>
          </cell>
        </row>
        <row r="572">
          <cell r="A572" t="str">
            <v>YZ-SU1617-KH-M</v>
          </cell>
          <cell r="B572" t="str">
            <v>B07D37BXTF</v>
          </cell>
        </row>
        <row r="573">
          <cell r="A573" t="str">
            <v>YZ-SU1617-ZL-L</v>
          </cell>
          <cell r="B573" t="str">
            <v>B07D324TXY</v>
          </cell>
        </row>
        <row r="574">
          <cell r="A574" t="str">
            <v>YZ-SU1617-ZL-XL</v>
          </cell>
          <cell r="B574" t="str">
            <v>B07D31NQYT</v>
          </cell>
        </row>
        <row r="575">
          <cell r="A575" t="str">
            <v>YZ-SU45984-K0-5XL</v>
          </cell>
          <cell r="B575" t="str">
            <v>B07D35TPTM</v>
          </cell>
        </row>
        <row r="576">
          <cell r="A576" t="str">
            <v>YZ-SU45984-K0-L</v>
          </cell>
          <cell r="B576" t="str">
            <v>B07D37FZPP</v>
          </cell>
        </row>
        <row r="577">
          <cell r="A577" t="str">
            <v>YZ-SU45984-K0-M</v>
          </cell>
          <cell r="B577" t="str">
            <v>B07D35NS5G</v>
          </cell>
        </row>
        <row r="578">
          <cell r="A578" t="str">
            <v>YZ-SUA100-G0-XL</v>
          </cell>
          <cell r="B578" t="str">
            <v>B07D36ZJHZ</v>
          </cell>
        </row>
        <row r="579">
          <cell r="A579" t="str">
            <v>YZ-SUBL03-B0-L</v>
          </cell>
          <cell r="B579" t="str">
            <v>B07DNY16RV</v>
          </cell>
        </row>
        <row r="580">
          <cell r="A580" t="str">
            <v>YZ-SUBL03-B0-M</v>
          </cell>
          <cell r="B580" t="str">
            <v>B07DNY8PJY</v>
          </cell>
        </row>
        <row r="581">
          <cell r="A581" t="str">
            <v>YZ-SUBL03-B0-S</v>
          </cell>
          <cell r="B581" t="str">
            <v>B07DNXLPTS</v>
          </cell>
        </row>
        <row r="582">
          <cell r="A582" t="str">
            <v>YZ-SUBL03-B0-XL</v>
          </cell>
          <cell r="B582" t="str">
            <v>B07DNZRXKL</v>
          </cell>
        </row>
        <row r="583">
          <cell r="A583" t="str">
            <v>YZ-SUBL03-B0-XS</v>
          </cell>
          <cell r="B583" t="str">
            <v>B07DNYR669</v>
          </cell>
        </row>
        <row r="584">
          <cell r="A584" t="str">
            <v>YZ-SUBL03-K0-L</v>
          </cell>
          <cell r="B584" t="str">
            <v>B07DNXGR2H</v>
          </cell>
        </row>
        <row r="585">
          <cell r="A585" t="str">
            <v>YZ-SUBL03-K0-M</v>
          </cell>
          <cell r="B585" t="str">
            <v>B07DNXW5SB</v>
          </cell>
        </row>
        <row r="586">
          <cell r="A586" t="str">
            <v>YZ-SUBL03-K0-S</v>
          </cell>
          <cell r="B586" t="str">
            <v>B07DNWTWYZ</v>
          </cell>
        </row>
        <row r="587">
          <cell r="A587" t="str">
            <v>YZ-SUBL03-K0-XL</v>
          </cell>
          <cell r="B587" t="str">
            <v>B07DNXSYFS</v>
          </cell>
        </row>
        <row r="588">
          <cell r="A588" t="str">
            <v>YZ-SUBL03-K0-XS</v>
          </cell>
          <cell r="B588" t="str">
            <v>B07DNX562P</v>
          </cell>
        </row>
        <row r="589">
          <cell r="A589" t="str">
            <v>YZ-SUBL03-R2-L</v>
          </cell>
          <cell r="B589" t="str">
            <v>B07DNYV69N</v>
          </cell>
        </row>
        <row r="590">
          <cell r="A590" t="str">
            <v>YZ-SUBL03-R2-M</v>
          </cell>
          <cell r="B590" t="str">
            <v>B07DNX211T</v>
          </cell>
        </row>
        <row r="591">
          <cell r="A591" t="str">
            <v>YZ-SUBL03-R2-S</v>
          </cell>
          <cell r="B591" t="str">
            <v>B07DNXLQ64</v>
          </cell>
        </row>
        <row r="592">
          <cell r="A592" t="str">
            <v>YZ-SUBL03-R2-XL</v>
          </cell>
          <cell r="B592" t="str">
            <v>B07DNY398H</v>
          </cell>
        </row>
        <row r="593">
          <cell r="A593" t="str">
            <v>YZ-SUBL03-R2-XS</v>
          </cell>
          <cell r="B593" t="str">
            <v>B07DNXZ2CM</v>
          </cell>
        </row>
        <row r="594">
          <cell r="A594" t="str">
            <v>YZ-SULS062-K0-2XL</v>
          </cell>
          <cell r="B594" t="str">
            <v>B07D34N291</v>
          </cell>
        </row>
        <row r="595">
          <cell r="A595" t="str">
            <v>YZ-SULS062-K0-L</v>
          </cell>
          <cell r="B595" t="str">
            <v>B07D3474TR</v>
          </cell>
        </row>
        <row r="596">
          <cell r="A596" t="str">
            <v>YZ-SULS062-K0-M</v>
          </cell>
          <cell r="B596" t="str">
            <v>B07D34LPR8</v>
          </cell>
        </row>
        <row r="597">
          <cell r="A597" t="str">
            <v>YZ-SULS062-K0-S</v>
          </cell>
          <cell r="B597" t="str">
            <v>B07D358S97</v>
          </cell>
        </row>
        <row r="598">
          <cell r="A598" t="str">
            <v>YZ-SULS062-K0-XL</v>
          </cell>
          <cell r="B598" t="str">
            <v>B07D352K7Y</v>
          </cell>
        </row>
        <row r="599">
          <cell r="A599" t="str">
            <v>YZ-SUTWA100-K0-2XL</v>
          </cell>
          <cell r="B599" t="str">
            <v>B07D35YPV3</v>
          </cell>
        </row>
        <row r="600">
          <cell r="A600" t="str">
            <v>YZ-SUTWA100-K0-5XL</v>
          </cell>
          <cell r="B600" t="str">
            <v>B07D33Q58D</v>
          </cell>
        </row>
        <row r="601">
          <cell r="A601" t="str">
            <v>YZ-SUTWA100-K0-L</v>
          </cell>
          <cell r="B601" t="str">
            <v>B07D36L6MD</v>
          </cell>
        </row>
        <row r="602">
          <cell r="A602" t="str">
            <v>YZ-SUTWA100-K0-M</v>
          </cell>
          <cell r="B602" t="str">
            <v>B07D37QCZK</v>
          </cell>
        </row>
        <row r="603">
          <cell r="A603" t="str">
            <v>YZ-SUTWA100-K0-S</v>
          </cell>
          <cell r="B603" t="str">
            <v>B07D34X254</v>
          </cell>
        </row>
        <row r="604">
          <cell r="A604" t="str">
            <v>YZ-SUTWA100-K0-XL</v>
          </cell>
          <cell r="B604" t="str">
            <v>B07D3778CP</v>
          </cell>
        </row>
        <row r="605">
          <cell r="A605" t="str">
            <v>YZ-SUXZBL03-B0-L</v>
          </cell>
          <cell r="B605" t="str">
            <v>B07F6BLFTN</v>
          </cell>
        </row>
        <row r="606">
          <cell r="A606" t="str">
            <v>YZ-SUXZBL03-R2-S</v>
          </cell>
          <cell r="B606" t="str">
            <v>B07F6HR7YR</v>
          </cell>
        </row>
        <row r="607">
          <cell r="A607" t="str">
            <v>YZ-SUZQ161-E0-2XL</v>
          </cell>
          <cell r="B607" t="str">
            <v>B07CH9Y7K5</v>
          </cell>
        </row>
        <row r="608">
          <cell r="A608" t="str">
            <v>YZ-SUZQ161-E0-3XL</v>
          </cell>
          <cell r="B608" t="str">
            <v>B07CH388TJ</v>
          </cell>
        </row>
        <row r="609">
          <cell r="A609" t="str">
            <v>YZ-SUZQ161-E0-L</v>
          </cell>
          <cell r="B609" t="str">
            <v>B07CHCBML8</v>
          </cell>
        </row>
        <row r="610">
          <cell r="A610" t="str">
            <v>YZ-SUZQ161-E0-XL</v>
          </cell>
          <cell r="B610" t="str">
            <v>B07CHD7YDD</v>
          </cell>
        </row>
        <row r="611">
          <cell r="A611" t="str">
            <v>YZ-SUZQ161-R0-2XL</v>
          </cell>
          <cell r="B611" t="str">
            <v>B07CH38Z1D</v>
          </cell>
        </row>
        <row r="612">
          <cell r="A612" t="str">
            <v>YZ-SUZQ161-R0-3XL</v>
          </cell>
          <cell r="B612" t="str">
            <v>B07CH8N96M</v>
          </cell>
        </row>
        <row r="613">
          <cell r="A613" t="str">
            <v>YZ-SUZQ161-R0-L</v>
          </cell>
          <cell r="B613" t="str">
            <v>B07CHBJLT7</v>
          </cell>
        </row>
        <row r="614">
          <cell r="A614" t="str">
            <v>YZ-SUZQ161-R0-XL</v>
          </cell>
          <cell r="B614" t="str">
            <v>B07CH8BG9T</v>
          </cell>
        </row>
        <row r="615">
          <cell r="A615" t="str">
            <v>YZ-SUZQ161-Y0-2XL</v>
          </cell>
          <cell r="B615" t="str">
            <v>B07CH8ZYWP</v>
          </cell>
        </row>
        <row r="616">
          <cell r="A616" t="str">
            <v>YZ-SUZQ161-Y0-3XL</v>
          </cell>
          <cell r="B616" t="str">
            <v>B07CHBP1PW</v>
          </cell>
        </row>
        <row r="617">
          <cell r="A617" t="str">
            <v>YZ-SUZQ161-Y0-L</v>
          </cell>
          <cell r="B617" t="str">
            <v>B07CH78752</v>
          </cell>
        </row>
        <row r="618">
          <cell r="A618" t="str">
            <v>YZ-SUZQ161-Y0-XL</v>
          </cell>
          <cell r="B618" t="str">
            <v>B07CHBJS4Y</v>
          </cell>
        </row>
        <row r="619">
          <cell r="A619" t="str">
            <v>YZ-SUZQ172-B0-L</v>
          </cell>
          <cell r="B619" t="str">
            <v>B07CJXQH2R</v>
          </cell>
        </row>
        <row r="620">
          <cell r="A620" t="str">
            <v>YZ-SUZQ172-B0-M</v>
          </cell>
          <cell r="B620" t="str">
            <v>B07CJ1JD3F</v>
          </cell>
        </row>
        <row r="621">
          <cell r="A621" t="str">
            <v>YZ-SUZQ172-B0-S</v>
          </cell>
          <cell r="B621" t="str">
            <v>B07CJ1NH2F</v>
          </cell>
        </row>
        <row r="622">
          <cell r="A622" t="str">
            <v>YZ-SUZQ172-B0-XL</v>
          </cell>
          <cell r="B622" t="str">
            <v>B07CJ811T6</v>
          </cell>
        </row>
        <row r="623">
          <cell r="A623" t="str">
            <v>YZ-SUZQ172-K0-L</v>
          </cell>
          <cell r="B623" t="str">
            <v>B07CJ3GRHK</v>
          </cell>
        </row>
        <row r="624">
          <cell r="A624" t="str">
            <v>YZ-SUZQ172-K0-M</v>
          </cell>
          <cell r="B624" t="str">
            <v>B07CJVVBTX</v>
          </cell>
        </row>
        <row r="625">
          <cell r="A625" t="str">
            <v>YZ-SUZQ172-K0-S</v>
          </cell>
          <cell r="B625" t="str">
            <v>B07CJ19WPM</v>
          </cell>
        </row>
        <row r="626">
          <cell r="A626" t="str">
            <v>YZ-SUZQ172-K0-XL</v>
          </cell>
          <cell r="B626" t="str">
            <v>B07CJZ6LZZ</v>
          </cell>
        </row>
        <row r="627">
          <cell r="A627" t="str">
            <v>YZ-SUZQ172-R0-L</v>
          </cell>
          <cell r="B627" t="str">
            <v>B07CJTGLX7</v>
          </cell>
        </row>
        <row r="628">
          <cell r="A628" t="str">
            <v>YZ-SUZQ172-R0-M</v>
          </cell>
          <cell r="B628" t="str">
            <v>B07CJ3GR8G</v>
          </cell>
        </row>
        <row r="629">
          <cell r="A629" t="str">
            <v>YZ-SUZQ172-R0-S</v>
          </cell>
          <cell r="B629" t="str">
            <v>B07CJ387X7</v>
          </cell>
        </row>
        <row r="630">
          <cell r="A630" t="str">
            <v>YZ-SUZQ172-R0-XL</v>
          </cell>
          <cell r="B630" t="str">
            <v>B07CJDBBSS</v>
          </cell>
        </row>
        <row r="631">
          <cell r="A631" t="str">
            <v>YZ-SUZQ173-K0-2XL</v>
          </cell>
          <cell r="B631" t="str">
            <v>B07CJ1PTQ5</v>
          </cell>
        </row>
        <row r="632">
          <cell r="A632" t="str">
            <v>YZ-SUZQ173-K0-3XL</v>
          </cell>
          <cell r="B632" t="str">
            <v>B07CJYCGGS</v>
          </cell>
        </row>
        <row r="633">
          <cell r="A633" t="str">
            <v>YZ-SUZQ173-K0-L</v>
          </cell>
          <cell r="B633" t="str">
            <v>B07CJ9RWQ6</v>
          </cell>
        </row>
        <row r="634">
          <cell r="A634" t="str">
            <v>YZ-SUZQ173-K0-M</v>
          </cell>
          <cell r="B634" t="str">
            <v>B07CJ1PWZB</v>
          </cell>
        </row>
        <row r="635">
          <cell r="A635" t="str">
            <v>YZ-SUZQ173-K0-S</v>
          </cell>
          <cell r="B635" t="str">
            <v>B07CJ6WLGG</v>
          </cell>
        </row>
        <row r="636">
          <cell r="A636" t="str">
            <v>YZ-SUZQ173-K0-XL</v>
          </cell>
          <cell r="B636" t="str">
            <v>B07CJF5LQT</v>
          </cell>
        </row>
        <row r="637">
          <cell r="A637" t="str">
            <v>YZ-SUZQ173-NB-2XL</v>
          </cell>
          <cell r="B637" t="str">
            <v>B07CJ3C2XG</v>
          </cell>
        </row>
        <row r="638">
          <cell r="A638" t="str">
            <v>YZ-SUZQ173-NB-3XL</v>
          </cell>
          <cell r="B638" t="str">
            <v>B07CJY9W65</v>
          </cell>
        </row>
        <row r="639">
          <cell r="A639" t="str">
            <v>YZ-SUZQ173-NB-L</v>
          </cell>
          <cell r="B639" t="str">
            <v>B07CK18FMX</v>
          </cell>
        </row>
        <row r="640">
          <cell r="A640" t="str">
            <v>YZ-SUZQ173-NB-M</v>
          </cell>
          <cell r="B640" t="str">
            <v>B07CJF3483</v>
          </cell>
        </row>
        <row r="641">
          <cell r="A641" t="str">
            <v>YZ-SUZQ173-NB-S</v>
          </cell>
          <cell r="B641" t="str">
            <v>B07CJ9Y3C3</v>
          </cell>
        </row>
        <row r="642">
          <cell r="A642" t="str">
            <v>YZ-SUZQ173-NB-XL</v>
          </cell>
          <cell r="B642" t="str">
            <v>B07CJ1NH59</v>
          </cell>
        </row>
        <row r="643">
          <cell r="A643" t="str">
            <v>YZ-SUZQ173-R0-2XL</v>
          </cell>
          <cell r="B643" t="str">
            <v>B07CJ9RZB4</v>
          </cell>
        </row>
        <row r="644">
          <cell r="A644" t="str">
            <v>YZ-SUZQ173-R0-3XL</v>
          </cell>
          <cell r="B644" t="str">
            <v>B07CK1NZ6H</v>
          </cell>
        </row>
        <row r="645">
          <cell r="A645" t="str">
            <v>YZ-SUZQ173-R0-L</v>
          </cell>
          <cell r="B645" t="str">
            <v>B07CJ5MBL8</v>
          </cell>
        </row>
        <row r="646">
          <cell r="A646" t="str">
            <v>YZ-SUZQ173-R0-M</v>
          </cell>
          <cell r="B646" t="str">
            <v>B07CJ1SD2Z</v>
          </cell>
        </row>
        <row r="647">
          <cell r="A647" t="str">
            <v>YZ-SUZQ173-R0-S</v>
          </cell>
          <cell r="B647" t="str">
            <v>B07CJ9NLVW</v>
          </cell>
        </row>
        <row r="648">
          <cell r="A648" t="str">
            <v>YZ-SUZQ173-R0-XL</v>
          </cell>
          <cell r="B648" t="str">
            <v>B07CJ8246X</v>
          </cell>
        </row>
        <row r="649">
          <cell r="A649" t="str">
            <v>YZ-SUZQ173-SB-2XL</v>
          </cell>
          <cell r="B649" t="str">
            <v>B07CJ9XRWF</v>
          </cell>
        </row>
        <row r="650">
          <cell r="A650" t="str">
            <v>YZ-SUZQ173-SB-3XL</v>
          </cell>
          <cell r="B650" t="str">
            <v>B07CJYKKVS</v>
          </cell>
        </row>
        <row r="651">
          <cell r="A651" t="str">
            <v>YZ-SUZQ173-SB-L</v>
          </cell>
          <cell r="B651" t="str">
            <v>B07CJCZQJD</v>
          </cell>
        </row>
        <row r="652">
          <cell r="A652" t="str">
            <v>YZ-SUZQ173-SB-M</v>
          </cell>
          <cell r="B652" t="str">
            <v>B07CJ1Q3FM</v>
          </cell>
        </row>
        <row r="653">
          <cell r="A653" t="str">
            <v>YZ-SUZQ173-SB-S</v>
          </cell>
          <cell r="B653" t="str">
            <v>B07CJ389VG</v>
          </cell>
        </row>
        <row r="654">
          <cell r="A654" t="str">
            <v>YZ-SUZQ173-SB-XL</v>
          </cell>
          <cell r="B654" t="str">
            <v>B07CJ7X284</v>
          </cell>
        </row>
        <row r="655">
          <cell r="A655" t="str">
            <v>YZ-SUZQ187-K0-2X</v>
          </cell>
          <cell r="B655" t="str">
            <v>B07CH3G195</v>
          </cell>
        </row>
        <row r="656">
          <cell r="A656" t="str">
            <v>YZ-SUZQ187-K0-3X</v>
          </cell>
          <cell r="B656" t="str">
            <v>B07CH7K683</v>
          </cell>
        </row>
        <row r="657">
          <cell r="A657" t="str">
            <v>YZ-SUZQ187-K0-4X</v>
          </cell>
          <cell r="B657" t="str">
            <v>B07CH72K5P</v>
          </cell>
        </row>
        <row r="658">
          <cell r="A658" t="str">
            <v>YZ-SUZQ187-K0-5X</v>
          </cell>
          <cell r="B658" t="str">
            <v>B07CHFZ9KK</v>
          </cell>
        </row>
        <row r="659">
          <cell r="A659" t="str">
            <v>YZ-SUZQ187-K0-L</v>
          </cell>
          <cell r="B659" t="str">
            <v>B07CJPP2HT</v>
          </cell>
        </row>
        <row r="660">
          <cell r="A660" t="str">
            <v>YZ-SUZQ187-K0-M</v>
          </cell>
          <cell r="B660" t="str">
            <v>B07CJWY9N9</v>
          </cell>
        </row>
        <row r="661">
          <cell r="A661" t="str">
            <v>YZ-SUZQ187-K0-S</v>
          </cell>
          <cell r="B661" t="str">
            <v>B07CH3G196</v>
          </cell>
        </row>
        <row r="662">
          <cell r="A662" t="str">
            <v>YZ-SUZQ187-K0-XL</v>
          </cell>
          <cell r="B662" t="str">
            <v>B07CH91KDL</v>
          </cell>
        </row>
        <row r="663">
          <cell r="A663" t="str">
            <v>YZ-SUZQ388-K0-L</v>
          </cell>
          <cell r="B663" t="str">
            <v>B07CCMGJKF</v>
          </cell>
        </row>
        <row r="664">
          <cell r="A664" t="str">
            <v>YZ-SUZQ388-K0-M</v>
          </cell>
          <cell r="B664" t="str">
            <v>B07BPWRCZZ</v>
          </cell>
        </row>
        <row r="665">
          <cell r="A665" t="str">
            <v>YZ-SUZQ388-K0-S</v>
          </cell>
          <cell r="B665" t="str">
            <v>B07C97VM95</v>
          </cell>
        </row>
        <row r="666">
          <cell r="A666" t="str">
            <v>YZ-SUZQ388-K0-XL</v>
          </cell>
          <cell r="B666" t="str">
            <v>B07BPW5ZSV</v>
          </cell>
        </row>
        <row r="667">
          <cell r="A667" t="str">
            <v>YZ-SUZQ388-K0-XS</v>
          </cell>
          <cell r="B667" t="str">
            <v>B07BPSHDV6</v>
          </cell>
        </row>
        <row r="668">
          <cell r="A668" t="str">
            <v>YZ-SUZQ388-W0-L</v>
          </cell>
          <cell r="B668" t="str">
            <v>B07D33PXF9</v>
          </cell>
        </row>
        <row r="669">
          <cell r="A669" t="str">
            <v>YZ-SUZQ388-W0-M</v>
          </cell>
          <cell r="B669" t="str">
            <v>B07D35DJ26</v>
          </cell>
        </row>
        <row r="670">
          <cell r="A670" t="str">
            <v>YZ-SUZQ388-W0-S</v>
          </cell>
          <cell r="B670" t="str">
            <v>B07D322V4M</v>
          </cell>
        </row>
        <row r="671">
          <cell r="A671" t="str">
            <v>YZ-SUZQ388-W0-XL</v>
          </cell>
          <cell r="B671" t="str">
            <v>B07D32N4L4</v>
          </cell>
        </row>
        <row r="672">
          <cell r="A672" t="str">
            <v>YZ-SUZQ388-W0-XS</v>
          </cell>
          <cell r="B672" t="str">
            <v>B07D2YC55G</v>
          </cell>
        </row>
        <row r="673">
          <cell r="A673" t="str">
            <v>YZ-SUZQ598-R0-2XL</v>
          </cell>
          <cell r="B673" t="str">
            <v>B07BMT2LDQ</v>
          </cell>
        </row>
        <row r="674">
          <cell r="A674" t="str">
            <v>YZ-SUZQ598-R0-3XL</v>
          </cell>
          <cell r="B674" t="str">
            <v>B07BMQRTNW</v>
          </cell>
        </row>
        <row r="675">
          <cell r="A675" t="str">
            <v>YZ-SUZQ598-R0-5XL</v>
          </cell>
          <cell r="B675" t="str">
            <v>B07BMT1VTS</v>
          </cell>
        </row>
        <row r="676">
          <cell r="A676" t="str">
            <v>YZ-SUZQ598-R0-L</v>
          </cell>
          <cell r="B676" t="str">
            <v>B07BMQKB6S</v>
          </cell>
        </row>
        <row r="677">
          <cell r="A677" t="str">
            <v>YZ-SUZQ598-R0-XL</v>
          </cell>
          <cell r="B677" t="str">
            <v>B07BMPP7H3</v>
          </cell>
        </row>
        <row r="678">
          <cell r="A678" t="str">
            <v>YZ-SUZQ733-K0-2XL</v>
          </cell>
          <cell r="B678" t="str">
            <v>B07CHBVGJK</v>
          </cell>
        </row>
        <row r="679">
          <cell r="A679" t="str">
            <v>YZ-SUZQ733-K0-3XL</v>
          </cell>
          <cell r="B679" t="str">
            <v>B07CJQYFH5</v>
          </cell>
        </row>
        <row r="680">
          <cell r="A680" t="str">
            <v>YZ-SUZQ733-K0-L</v>
          </cell>
          <cell r="B680" t="str">
            <v>B07CHHGQGL</v>
          </cell>
        </row>
        <row r="681">
          <cell r="A681" t="str">
            <v>YZ-SUZQ733-K0-M</v>
          </cell>
          <cell r="B681" t="str">
            <v>B07CHFKQRL</v>
          </cell>
        </row>
        <row r="682">
          <cell r="A682" t="str">
            <v>YZ-SUZQ733-K0-S</v>
          </cell>
          <cell r="B682" t="str">
            <v>B07CH9955Q</v>
          </cell>
        </row>
        <row r="683">
          <cell r="A683" t="str">
            <v>YZ-SUZQ733-K0-XL</v>
          </cell>
          <cell r="B683" t="str">
            <v>B07CHFZBFJ</v>
          </cell>
        </row>
        <row r="684">
          <cell r="A684" t="str">
            <v>YZ-SUZQ733-NB-2XL</v>
          </cell>
          <cell r="B684" t="str">
            <v>B07CHH1ZF7</v>
          </cell>
        </row>
        <row r="685">
          <cell r="A685" t="str">
            <v>YZ-SUZQ733-NB-3XL</v>
          </cell>
          <cell r="B685" t="str">
            <v>B07CHG6ZJL</v>
          </cell>
        </row>
        <row r="686">
          <cell r="A686" t="str">
            <v>YZ-SUZQ733-NB-L</v>
          </cell>
          <cell r="B686" t="str">
            <v>B07CJRBMM7</v>
          </cell>
        </row>
        <row r="687">
          <cell r="A687" t="str">
            <v>YZ-SUZQ733-NB-M</v>
          </cell>
          <cell r="B687" t="str">
            <v>B07CHH8T9K</v>
          </cell>
        </row>
        <row r="688">
          <cell r="A688" t="str">
            <v>YZ-SUZQ733-NB-S</v>
          </cell>
          <cell r="B688" t="str">
            <v>B07CHFWQ3Z</v>
          </cell>
        </row>
        <row r="689">
          <cell r="A689" t="str">
            <v>YZ-SUZQ733-NB-XL</v>
          </cell>
          <cell r="B689" t="str">
            <v>B07CHCMWRN</v>
          </cell>
        </row>
        <row r="690">
          <cell r="A690" t="str">
            <v>YZ-SUZQ733-R0-2XL</v>
          </cell>
          <cell r="B690" t="str">
            <v>B07CHD9PBZ</v>
          </cell>
        </row>
        <row r="691">
          <cell r="A691" t="str">
            <v>YZ-SUZQ733-R0-3XL</v>
          </cell>
          <cell r="B691" t="str">
            <v>B07CHCB27B</v>
          </cell>
        </row>
        <row r="692">
          <cell r="A692" t="str">
            <v>YZ-SUZQ733-R0-L</v>
          </cell>
          <cell r="B692" t="str">
            <v>B07CHLJ63K</v>
          </cell>
        </row>
        <row r="693">
          <cell r="A693" t="str">
            <v>YZ-SUZQ733-R0-M</v>
          </cell>
          <cell r="B693" t="str">
            <v>B07CHGDCPY</v>
          </cell>
        </row>
        <row r="694">
          <cell r="A694" t="str">
            <v>YZ-SUZQ733-R0-S</v>
          </cell>
          <cell r="B694" t="str">
            <v>B07CHGT6L1</v>
          </cell>
        </row>
        <row r="695">
          <cell r="A695" t="str">
            <v>YZ-SUZQ733-R0-XL</v>
          </cell>
          <cell r="B695" t="str">
            <v>B07CHGQNH4</v>
          </cell>
        </row>
        <row r="696">
          <cell r="A696" t="str">
            <v>YZ-SUZQ733-SB-2XL</v>
          </cell>
          <cell r="B696" t="str">
            <v>B07CHC4M19</v>
          </cell>
        </row>
        <row r="697">
          <cell r="A697" t="str">
            <v>YZ-SUZQ733-SB-3XL</v>
          </cell>
          <cell r="B697" t="str">
            <v>B07CHF7MPT</v>
          </cell>
        </row>
        <row r="698">
          <cell r="A698" t="str">
            <v>YZ-SUZQ733-SB-L</v>
          </cell>
          <cell r="B698" t="str">
            <v>B07CHGT6L6</v>
          </cell>
        </row>
        <row r="699">
          <cell r="A699" t="str">
            <v>YZ-SUZQ733-SB-M</v>
          </cell>
          <cell r="B699" t="str">
            <v>B07CHJVSW9</v>
          </cell>
        </row>
        <row r="700">
          <cell r="A700" t="str">
            <v>YZ-SUZQ733-SB-S</v>
          </cell>
          <cell r="B700" t="str">
            <v>B07CHJFW78</v>
          </cell>
        </row>
        <row r="701">
          <cell r="A701" t="str">
            <v>YZ-SUZQ733-SB-XL</v>
          </cell>
          <cell r="B701" t="str">
            <v>B07CHDYG1P</v>
          </cell>
        </row>
        <row r="702">
          <cell r="A702" t="str">
            <v>YZ-SUZQ9441-K0-2XL</v>
          </cell>
          <cell r="B702" t="str">
            <v>B07B8FCMXM</v>
          </cell>
        </row>
        <row r="703">
          <cell r="A703" t="str">
            <v>YZ-SUZQ9441-K0-3XL</v>
          </cell>
          <cell r="B703" t="str">
            <v>B07B8MVFY7</v>
          </cell>
        </row>
        <row r="704">
          <cell r="A704" t="str">
            <v>YZ-SUZQ9441-K0-L</v>
          </cell>
          <cell r="B704" t="str">
            <v>B07B8NQ96W</v>
          </cell>
        </row>
        <row r="705">
          <cell r="A705" t="str">
            <v>YZ-SUZQ9441-K0-M</v>
          </cell>
          <cell r="B705" t="str">
            <v>B07B8HRR64</v>
          </cell>
        </row>
        <row r="706">
          <cell r="A706" t="str">
            <v>YZ-SUZQ9441-K0-S</v>
          </cell>
          <cell r="B706" t="str">
            <v>B07B8HZ787</v>
          </cell>
        </row>
        <row r="707">
          <cell r="A707" t="str">
            <v>YZ-SUZQ9441-K0-XL</v>
          </cell>
          <cell r="B707" t="str">
            <v>B07B8JNKXH</v>
          </cell>
        </row>
        <row r="708">
          <cell r="A708" t="str">
            <v>YZ-SUZQBL03-B0-2X</v>
          </cell>
          <cell r="B708" t="str">
            <v>B07C2SKKBG</v>
          </cell>
        </row>
        <row r="709">
          <cell r="A709" t="str">
            <v>YZ-SUZQBL03-B0-3X</v>
          </cell>
          <cell r="B709" t="str">
            <v>B07C2XLZBH</v>
          </cell>
        </row>
        <row r="710">
          <cell r="A710" t="str">
            <v>YZ-SUZQBL03-B0-L</v>
          </cell>
          <cell r="B710" t="str">
            <v>B07CFKRZVH</v>
          </cell>
        </row>
        <row r="711">
          <cell r="A711" t="str">
            <v>YZ-SUZQBL03-B0-M</v>
          </cell>
          <cell r="B711" t="str">
            <v>B07C2V3Q7B</v>
          </cell>
        </row>
        <row r="712">
          <cell r="A712" t="str">
            <v>YZ-SUZQBL03-B0-S</v>
          </cell>
          <cell r="B712" t="str">
            <v>B07C2THD9D</v>
          </cell>
        </row>
        <row r="713">
          <cell r="A713" t="str">
            <v>YZ-SUZQBL03-B0-XL</v>
          </cell>
          <cell r="B713" t="str">
            <v>B07C323BGV</v>
          </cell>
        </row>
        <row r="714">
          <cell r="A714" t="str">
            <v>YZ-SUZQBL03-K0-2X</v>
          </cell>
          <cell r="B714" t="str">
            <v>B07C2TPXH2</v>
          </cell>
        </row>
        <row r="715">
          <cell r="A715" t="str">
            <v>YZ-SUZQBL03-K0-3X</v>
          </cell>
          <cell r="B715" t="str">
            <v>B07C2ZZPZ6</v>
          </cell>
        </row>
        <row r="716">
          <cell r="A716" t="str">
            <v>YZ-SUZQBL03-K0-L</v>
          </cell>
          <cell r="B716" t="str">
            <v>B07C33GLGD</v>
          </cell>
        </row>
        <row r="717">
          <cell r="A717" t="str">
            <v>YZ-SUZQBL03-K0-M</v>
          </cell>
          <cell r="B717" t="str">
            <v>B07C315RX4</v>
          </cell>
        </row>
        <row r="718">
          <cell r="A718" t="str">
            <v>YZ-SUZQBL03-K0-S</v>
          </cell>
          <cell r="B718" t="str">
            <v>B07C2TL72C</v>
          </cell>
        </row>
        <row r="719">
          <cell r="A719" t="str">
            <v>YZ-SUZQBL03-K0-XL</v>
          </cell>
          <cell r="B719" t="str">
            <v>B07C33Y4BX</v>
          </cell>
        </row>
        <row r="720">
          <cell r="A720" t="str">
            <v>YZ-SUZQBL03-R2-2X</v>
          </cell>
          <cell r="B720" t="str">
            <v>B07D49GLC3</v>
          </cell>
        </row>
        <row r="721">
          <cell r="A721" t="str">
            <v>YZ-SUZQBL03-R2-3X</v>
          </cell>
          <cell r="B721" t="str">
            <v>B07D4B1TLQ</v>
          </cell>
        </row>
        <row r="722">
          <cell r="A722" t="str">
            <v>YZ-SUZQBL03-R2-L</v>
          </cell>
          <cell r="B722" t="str">
            <v>B07D4B2SC5</v>
          </cell>
        </row>
        <row r="723">
          <cell r="A723" t="str">
            <v>YZ-SUZQBL03-R2-M</v>
          </cell>
          <cell r="B723" t="str">
            <v>B07D49XT2D</v>
          </cell>
        </row>
        <row r="724">
          <cell r="A724" t="str">
            <v>YZ-SUZQBL03-R2-S</v>
          </cell>
          <cell r="B724" t="str">
            <v>B07D49HX8J</v>
          </cell>
        </row>
        <row r="725">
          <cell r="A725" t="str">
            <v>YZ-SUZQBL03-R2-XL</v>
          </cell>
          <cell r="B725" t="str">
            <v>B07D49SG55</v>
          </cell>
        </row>
        <row r="726">
          <cell r="A726" t="str">
            <v>YZ-WHZ766-R0-L</v>
          </cell>
          <cell r="B726" t="str">
            <v>B07315KZWG</v>
          </cell>
        </row>
        <row r="727">
          <cell r="A727" t="str">
            <v>YZ-WHZ766-R0-XL</v>
          </cell>
          <cell r="B727" t="str">
            <v>B07316FMFN</v>
          </cell>
        </row>
        <row r="728">
          <cell r="A728" t="str">
            <v>YZ-ZQ-18745K0-S</v>
          </cell>
          <cell r="B728" t="str">
            <v>B072C5MHBZ</v>
          </cell>
        </row>
        <row r="729">
          <cell r="A729" t="str">
            <v>YZ-ZQ0707-G0-XL</v>
          </cell>
          <cell r="B729" t="str">
            <v>B072XGWC9X</v>
          </cell>
        </row>
        <row r="730">
          <cell r="A730" t="str">
            <v>YZ-ZQ0707-ORTW-XL</v>
          </cell>
          <cell r="B730" t="str">
            <v>B072XHG5TP</v>
          </cell>
        </row>
        <row r="731">
          <cell r="A731" t="str">
            <v>YZ-ZQ0707-PITW-M</v>
          </cell>
          <cell r="B731" t="str">
            <v>B072XGTQGD</v>
          </cell>
        </row>
        <row r="732">
          <cell r="A732" t="str">
            <v>YZ-ZQ0707-PITW-XL</v>
          </cell>
          <cell r="B732" t="str">
            <v>B072XHF543</v>
          </cell>
        </row>
        <row r="733">
          <cell r="A733" t="str">
            <v>YZ-ZQ0707-Y0TW-L</v>
          </cell>
          <cell r="B733" t="str">
            <v>B072XJNSSR</v>
          </cell>
        </row>
        <row r="734">
          <cell r="A734" t="str">
            <v>YZ-ZQ1126-K0-3X</v>
          </cell>
          <cell r="B734" t="str">
            <v>B071G7NXBZ</v>
          </cell>
        </row>
        <row r="735">
          <cell r="A735" t="str">
            <v>YZ-ZQ1126-K0-XL</v>
          </cell>
          <cell r="B735" t="str">
            <v>B072QKZRMX</v>
          </cell>
        </row>
        <row r="736">
          <cell r="A736" t="str">
            <v>YZ-ZQ112B0L</v>
          </cell>
          <cell r="B736" t="str">
            <v>B01GCGA578</v>
          </cell>
        </row>
        <row r="737">
          <cell r="A737" t="str">
            <v>YZ-ZQ112B0M</v>
          </cell>
          <cell r="B737" t="str">
            <v>B01GCGA3J8</v>
          </cell>
        </row>
        <row r="738">
          <cell r="A738" t="str">
            <v>YZ-ZQ112B0XL</v>
          </cell>
          <cell r="B738" t="str">
            <v>B01GCGA6TU</v>
          </cell>
        </row>
        <row r="739">
          <cell r="A739" t="str">
            <v>YZ-ZQ1197-KW-L</v>
          </cell>
          <cell r="B739" t="str">
            <v>B071XCQWMX</v>
          </cell>
        </row>
        <row r="740">
          <cell r="A740" t="str">
            <v>YZ-ZQ1197-KW-XL</v>
          </cell>
          <cell r="B740" t="str">
            <v>B072R5CGYB</v>
          </cell>
        </row>
        <row r="741">
          <cell r="A741" t="str">
            <v>YZ-ZQ1197-W0-M</v>
          </cell>
          <cell r="B741" t="str">
            <v>B0721SV43N</v>
          </cell>
        </row>
        <row r="742">
          <cell r="A742" t="str">
            <v>YZ-ZQ14578-K0-3X</v>
          </cell>
          <cell r="B742" t="str">
            <v>B072JVZFVF</v>
          </cell>
        </row>
        <row r="743">
          <cell r="A743" t="str">
            <v>YZ-ZQ14976-Y0-3X</v>
          </cell>
          <cell r="B743" t="str">
            <v>B071CF5CXC</v>
          </cell>
        </row>
        <row r="744">
          <cell r="A744" t="str">
            <v>YZ-ZQ1519-K0-2X</v>
          </cell>
          <cell r="B744" t="str">
            <v>B071GQZ7YX</v>
          </cell>
        </row>
        <row r="745">
          <cell r="A745" t="str">
            <v>YZ-ZQ1519-K0-3X</v>
          </cell>
          <cell r="B745" t="str">
            <v>B072N5BZ1C</v>
          </cell>
        </row>
        <row r="746">
          <cell r="A746" t="str">
            <v>YZ-ZQ1519-K0-4X</v>
          </cell>
          <cell r="B746" t="str">
            <v>B072N5C21N</v>
          </cell>
        </row>
        <row r="747">
          <cell r="A747" t="str">
            <v>YZ-ZQ1519-K0-5X</v>
          </cell>
          <cell r="B747" t="str">
            <v>B071GQZJ9X</v>
          </cell>
        </row>
        <row r="748">
          <cell r="A748" t="str">
            <v>YZ-ZQ1519-K0-L</v>
          </cell>
          <cell r="B748" t="str">
            <v>B072R2KFMD</v>
          </cell>
        </row>
        <row r="749">
          <cell r="A749" t="str">
            <v>YZ-ZQ1519-K0-M</v>
          </cell>
          <cell r="B749" t="str">
            <v>B0721Q4VHJ</v>
          </cell>
        </row>
        <row r="750">
          <cell r="A750" t="str">
            <v>YZ-ZQ1519-K0-S</v>
          </cell>
          <cell r="B750" t="str">
            <v>B072R2D57G</v>
          </cell>
        </row>
        <row r="751">
          <cell r="A751" t="str">
            <v>YZ-ZQ1521BF2XL</v>
          </cell>
          <cell r="B751" t="str">
            <v>B01GJPD21S</v>
          </cell>
        </row>
        <row r="752">
          <cell r="A752" t="str">
            <v>YZ-ZQ1521BF3XL</v>
          </cell>
          <cell r="B752" t="str">
            <v>B01GJPD5GA</v>
          </cell>
        </row>
        <row r="753">
          <cell r="A753" t="str">
            <v>YZ-ZQ1521BF4XL</v>
          </cell>
          <cell r="B753" t="str">
            <v>B01GJPD8YY</v>
          </cell>
        </row>
        <row r="754">
          <cell r="A754" t="str">
            <v>YZ-ZQ1521BF5XL</v>
          </cell>
          <cell r="B754" t="str">
            <v>B01GJPDNQ2</v>
          </cell>
        </row>
        <row r="755">
          <cell r="A755" t="str">
            <v>YZ-ZQ1521BFXL</v>
          </cell>
          <cell r="B755" t="str">
            <v>B01GJPCZZ2</v>
          </cell>
        </row>
        <row r="756">
          <cell r="A756" t="str">
            <v>YZ-ZQ1521BL2XL</v>
          </cell>
          <cell r="B756" t="str">
            <v>B01GJPB4DQ</v>
          </cell>
        </row>
        <row r="757">
          <cell r="A757" t="str">
            <v>YZ-ZQ1521BL3XL</v>
          </cell>
          <cell r="B757" t="str">
            <v>B01GJPB6J8</v>
          </cell>
        </row>
        <row r="758">
          <cell r="A758" t="str">
            <v>YZ-ZQ1521BL4XL</v>
          </cell>
          <cell r="B758" t="str">
            <v>B01GJPBB7U</v>
          </cell>
        </row>
        <row r="759">
          <cell r="A759" t="str">
            <v>YZ-ZQ1521BL5XL</v>
          </cell>
          <cell r="B759" t="str">
            <v>B01GJPBHRY</v>
          </cell>
        </row>
        <row r="760">
          <cell r="A760" t="str">
            <v>YZ-ZQ1521BLXL</v>
          </cell>
          <cell r="B760" t="str">
            <v>B01GJPB23I</v>
          </cell>
        </row>
        <row r="761">
          <cell r="A761" t="str">
            <v>YZ-ZQ1521GF2XL</v>
          </cell>
          <cell r="B761" t="str">
            <v>B01GJPD542</v>
          </cell>
        </row>
        <row r="762">
          <cell r="A762" t="str">
            <v>YZ-ZQ1521GF3XL</v>
          </cell>
          <cell r="B762" t="str">
            <v>B01GJPD7PY</v>
          </cell>
        </row>
        <row r="763">
          <cell r="A763" t="str">
            <v>YZ-ZQ1521GF4XL</v>
          </cell>
          <cell r="B763" t="str">
            <v>B01GJPDHY0</v>
          </cell>
        </row>
        <row r="764">
          <cell r="A764" t="str">
            <v>YZ-ZQ1521GF5XL</v>
          </cell>
          <cell r="B764" t="str">
            <v>B01GJPDY52</v>
          </cell>
        </row>
        <row r="765">
          <cell r="A765" t="str">
            <v>YZ-ZQ1521GFXL</v>
          </cell>
          <cell r="B765" t="str">
            <v>B01GJPD23G</v>
          </cell>
        </row>
        <row r="766">
          <cell r="A766" t="str">
            <v>YZ-ZQ1521GW2XL</v>
          </cell>
          <cell r="B766" t="str">
            <v>B01GJPB27E</v>
          </cell>
        </row>
        <row r="767">
          <cell r="A767" t="str">
            <v>YZ-ZQ1521GW3XL</v>
          </cell>
          <cell r="B767" t="str">
            <v>B01GJPB4CC</v>
          </cell>
        </row>
        <row r="768">
          <cell r="A768" t="str">
            <v>YZ-ZQ1521GW4XL</v>
          </cell>
          <cell r="B768" t="str">
            <v>B01GJPB7DS</v>
          </cell>
        </row>
        <row r="769">
          <cell r="A769" t="str">
            <v>YZ-ZQ1521GW5XL</v>
          </cell>
          <cell r="B769" t="str">
            <v>B01GJPBG4I</v>
          </cell>
        </row>
        <row r="770">
          <cell r="A770" t="str">
            <v>YZ-ZQ1521GWXL</v>
          </cell>
          <cell r="B770" t="str">
            <v>B01GJPB094</v>
          </cell>
        </row>
        <row r="771">
          <cell r="A771" t="str">
            <v>YZ-ZQ1521KF2XL</v>
          </cell>
          <cell r="B771" t="str">
            <v>B01I2I95HU</v>
          </cell>
        </row>
        <row r="772">
          <cell r="A772" t="str">
            <v>YZ-ZQ1521KF3XL</v>
          </cell>
          <cell r="B772" t="str">
            <v>B01I2I96ME</v>
          </cell>
        </row>
        <row r="773">
          <cell r="A773" t="str">
            <v>YZ-ZQ1521KF4XL</v>
          </cell>
          <cell r="B773" t="str">
            <v>B01I2I94LC</v>
          </cell>
        </row>
        <row r="774">
          <cell r="A774" t="str">
            <v>YZ-ZQ1521KF5XL</v>
          </cell>
          <cell r="B774" t="str">
            <v>B01I2I95SO</v>
          </cell>
        </row>
        <row r="775">
          <cell r="A775" t="str">
            <v>YZ-ZQ1521KFXL</v>
          </cell>
          <cell r="B775" t="str">
            <v>B01I2I94IA</v>
          </cell>
        </row>
        <row r="776">
          <cell r="A776" t="str">
            <v>YZ-ZQ1521RF2XL</v>
          </cell>
          <cell r="B776" t="str">
            <v>B01GJPCE9O</v>
          </cell>
        </row>
        <row r="777">
          <cell r="A777" t="str">
            <v>YZ-ZQ1521RF3XL</v>
          </cell>
          <cell r="B777" t="str">
            <v>B01GJPCQQK</v>
          </cell>
        </row>
        <row r="778">
          <cell r="A778" t="str">
            <v>YZ-ZQ1521RF4XL</v>
          </cell>
          <cell r="B778" t="str">
            <v>B01GJPCTJO</v>
          </cell>
        </row>
        <row r="779">
          <cell r="A779" t="str">
            <v>YZ-ZQ1521RF5XL</v>
          </cell>
          <cell r="B779" t="str">
            <v>B01GJPCWIW</v>
          </cell>
        </row>
        <row r="780">
          <cell r="A780" t="str">
            <v>YZ-ZQ1521RFXL</v>
          </cell>
          <cell r="B780" t="str">
            <v>B01GJPC14C</v>
          </cell>
        </row>
        <row r="781">
          <cell r="A781" t="str">
            <v>YZ-ZQ1521RL2XL</v>
          </cell>
          <cell r="B781" t="str">
            <v>B01GJPBW4C</v>
          </cell>
        </row>
        <row r="782">
          <cell r="A782" t="str">
            <v>YZ-ZQ1521RL3XL</v>
          </cell>
          <cell r="B782" t="str">
            <v>B01GJPBY22</v>
          </cell>
        </row>
        <row r="783">
          <cell r="A783" t="str">
            <v>YZ-ZQ1521RL4XL</v>
          </cell>
          <cell r="B783" t="str">
            <v>B01GJPC03E</v>
          </cell>
        </row>
        <row r="784">
          <cell r="A784" t="str">
            <v>YZ-ZQ1521RL5XL</v>
          </cell>
          <cell r="B784" t="str">
            <v>B01GJPC3KE</v>
          </cell>
        </row>
        <row r="785">
          <cell r="A785" t="str">
            <v>YZ-ZQ1521RLXL</v>
          </cell>
          <cell r="B785" t="str">
            <v>B01GJPBTJU</v>
          </cell>
        </row>
        <row r="786">
          <cell r="A786" t="str">
            <v>YZ-ZQ1521RM2XL</v>
          </cell>
          <cell r="B786" t="str">
            <v>B01GJPCGZ6</v>
          </cell>
        </row>
        <row r="787">
          <cell r="A787" t="str">
            <v>YZ-ZQ1521RM3XL</v>
          </cell>
          <cell r="B787" t="str">
            <v>B01GJPCIL8</v>
          </cell>
        </row>
        <row r="788">
          <cell r="A788" t="str">
            <v>YZ-ZQ1521RM4XL</v>
          </cell>
          <cell r="B788" t="str">
            <v>B01GJPCKIO</v>
          </cell>
        </row>
        <row r="789">
          <cell r="A789" t="str">
            <v>YZ-ZQ1521RM5XL</v>
          </cell>
          <cell r="B789" t="str">
            <v>B01GJPCOC6</v>
          </cell>
        </row>
        <row r="790">
          <cell r="A790" t="str">
            <v>YZ-ZQ1521RMXL</v>
          </cell>
          <cell r="B790" t="str">
            <v>B01GJPCF2K</v>
          </cell>
        </row>
        <row r="791">
          <cell r="A791" t="str">
            <v>YZ-ZQ1521WP2XL</v>
          </cell>
          <cell r="B791" t="str">
            <v>B01GJPBMDI</v>
          </cell>
        </row>
        <row r="792">
          <cell r="A792" t="str">
            <v>YZ-ZQ1521WP3XL</v>
          </cell>
          <cell r="B792" t="str">
            <v>B01GJPBNN2</v>
          </cell>
        </row>
        <row r="793">
          <cell r="A793" t="str">
            <v>YZ-ZQ1521WP4XL</v>
          </cell>
          <cell r="B793" t="str">
            <v>B01GJPBP4E</v>
          </cell>
        </row>
        <row r="794">
          <cell r="A794" t="str">
            <v>YZ-ZQ1521WP5XL</v>
          </cell>
          <cell r="B794" t="str">
            <v>B01GJPBRLK</v>
          </cell>
        </row>
        <row r="795">
          <cell r="A795" t="str">
            <v>YZ-ZQ1521WPXL</v>
          </cell>
          <cell r="B795" t="str">
            <v>B01GJPBKEE</v>
          </cell>
        </row>
        <row r="796">
          <cell r="A796" t="str">
            <v>YZ-ZQ15827B02XL</v>
          </cell>
          <cell r="B796" t="str">
            <v>B01M63OPA2</v>
          </cell>
        </row>
        <row r="797">
          <cell r="A797" t="str">
            <v>YZ-ZQ15827B04XL</v>
          </cell>
          <cell r="B797" t="str">
            <v>B01M9AOWZ2</v>
          </cell>
        </row>
        <row r="798">
          <cell r="A798" t="str">
            <v>YZ-ZQ15827B05XL</v>
          </cell>
          <cell r="B798" t="str">
            <v>B01M63S2EX</v>
          </cell>
        </row>
        <row r="799">
          <cell r="A799" t="str">
            <v>YZ-ZQ15827B0L</v>
          </cell>
          <cell r="B799" t="str">
            <v>B01M24AUH7</v>
          </cell>
        </row>
        <row r="800">
          <cell r="A800" t="str">
            <v>YZ-ZQ15827B0M</v>
          </cell>
          <cell r="B800" t="str">
            <v>B01M63RJG4</v>
          </cell>
        </row>
        <row r="801">
          <cell r="A801" t="str">
            <v>YZ-ZQ15827B0S</v>
          </cell>
          <cell r="B801" t="str">
            <v>B01M63RTZE</v>
          </cell>
        </row>
        <row r="802">
          <cell r="A802" t="str">
            <v>YZ-ZQ15827B0XL</v>
          </cell>
          <cell r="B802" t="str">
            <v>B01M5B2ISR</v>
          </cell>
        </row>
        <row r="803">
          <cell r="A803" t="str">
            <v>YZ-ZQ15827BS2XL</v>
          </cell>
          <cell r="B803" t="str">
            <v>B01N7QCQ1E</v>
          </cell>
        </row>
        <row r="804">
          <cell r="A804" t="str">
            <v>YZ-ZQ15827BS3XL</v>
          </cell>
          <cell r="B804" t="str">
            <v>B01N7QD931</v>
          </cell>
        </row>
        <row r="805">
          <cell r="A805" t="str">
            <v>YZ-ZQ15827BS4XL</v>
          </cell>
          <cell r="B805" t="str">
            <v>B01N6P009T</v>
          </cell>
        </row>
        <row r="806">
          <cell r="A806" t="str">
            <v>YZ-ZQ15827BS5XL</v>
          </cell>
          <cell r="B806" t="str">
            <v>B01MR44UPW</v>
          </cell>
        </row>
        <row r="807">
          <cell r="A807" t="str">
            <v>YZ-ZQ15827BSL</v>
          </cell>
          <cell r="B807" t="str">
            <v>B01MS5K1L7</v>
          </cell>
        </row>
        <row r="808">
          <cell r="A808" t="str">
            <v>YZ-ZQ15827BSM</v>
          </cell>
          <cell r="B808" t="str">
            <v>B01MU8T1OI</v>
          </cell>
        </row>
        <row r="809">
          <cell r="A809" t="str">
            <v>YZ-ZQ15827BSS</v>
          </cell>
          <cell r="B809" t="str">
            <v>B01N4M5SU1</v>
          </cell>
        </row>
        <row r="810">
          <cell r="A810" t="str">
            <v>YZ-ZQ15827BSXL</v>
          </cell>
          <cell r="B810" t="str">
            <v>B01N0Z0LFC</v>
          </cell>
        </row>
        <row r="811">
          <cell r="A811" t="str">
            <v>YZ-ZQ15827R22XL</v>
          </cell>
          <cell r="B811" t="str">
            <v>B01ID5EIO2</v>
          </cell>
        </row>
        <row r="812">
          <cell r="A812" t="str">
            <v>YZ-ZQ15827R23XL</v>
          </cell>
          <cell r="B812" t="str">
            <v>B01ID5EK2C</v>
          </cell>
        </row>
        <row r="813">
          <cell r="A813" t="str">
            <v>YZ-ZQ15827R24XL</v>
          </cell>
          <cell r="B813" t="str">
            <v>B01ID5ENI8</v>
          </cell>
        </row>
        <row r="814">
          <cell r="A814" t="str">
            <v>YZ-ZQ15827R25XL</v>
          </cell>
          <cell r="B814" t="str">
            <v>B01ID5EXA6</v>
          </cell>
        </row>
        <row r="815">
          <cell r="A815" t="str">
            <v>YZ-ZQ15827R2L</v>
          </cell>
          <cell r="B815" t="str">
            <v>B01ID5DUD2</v>
          </cell>
        </row>
        <row r="816">
          <cell r="A816" t="str">
            <v>YZ-ZQ15827R2M</v>
          </cell>
          <cell r="B816" t="str">
            <v>B01LWE20EB</v>
          </cell>
        </row>
        <row r="817">
          <cell r="A817" t="str">
            <v>YZ-ZQ15827R2S</v>
          </cell>
          <cell r="B817" t="str">
            <v>B01LW1G9P6</v>
          </cell>
        </row>
        <row r="818">
          <cell r="A818" t="str">
            <v>YZ-ZQ15827R2XL</v>
          </cell>
          <cell r="B818" t="str">
            <v>B01ID5DXEI</v>
          </cell>
        </row>
        <row r="819">
          <cell r="A819" t="str">
            <v>YZ-ZQ15827W02XL</v>
          </cell>
          <cell r="B819" t="str">
            <v>B01ID5E5ZY</v>
          </cell>
        </row>
        <row r="820">
          <cell r="A820" t="str">
            <v>YZ-ZQ15827W03XL</v>
          </cell>
          <cell r="B820" t="str">
            <v>B01ID5ECQ6</v>
          </cell>
        </row>
        <row r="821">
          <cell r="A821" t="str">
            <v>YZ-ZQ15827W04XL</v>
          </cell>
          <cell r="B821" t="str">
            <v>B01ID5EFL8</v>
          </cell>
        </row>
        <row r="822">
          <cell r="A822" t="str">
            <v>YZ-ZQ15827W05XL</v>
          </cell>
          <cell r="B822" t="str">
            <v>B01ID5EO6E</v>
          </cell>
        </row>
        <row r="823">
          <cell r="A823" t="str">
            <v>YZ-ZQ15827W0L</v>
          </cell>
          <cell r="B823" t="str">
            <v>B01ID5DVN6</v>
          </cell>
        </row>
        <row r="824">
          <cell r="A824" t="str">
            <v>YZ-ZQ15827W0M</v>
          </cell>
          <cell r="B824" t="str">
            <v>B01LVXE7OG</v>
          </cell>
        </row>
        <row r="825">
          <cell r="A825" t="str">
            <v>YZ-ZQ15827W0S</v>
          </cell>
          <cell r="B825" t="str">
            <v>B01LVUY9NL</v>
          </cell>
        </row>
        <row r="826">
          <cell r="A826" t="str">
            <v>YZ-ZQ15827W0XL</v>
          </cell>
          <cell r="B826" t="str">
            <v>B01ID5DYO2</v>
          </cell>
        </row>
        <row r="827">
          <cell r="A827" t="str">
            <v>YZ-ZQ15905-K0-2X</v>
          </cell>
          <cell r="B827" t="str">
            <v>B06ZZ5TKNQ</v>
          </cell>
        </row>
        <row r="828">
          <cell r="A828" t="str">
            <v>YZ-ZQ15905-K0-3X</v>
          </cell>
          <cell r="B828" t="str">
            <v>B06ZZGDL5P</v>
          </cell>
        </row>
        <row r="829">
          <cell r="A829" t="str">
            <v>YZ-ZQ15905-K0-4X</v>
          </cell>
          <cell r="B829" t="str">
            <v>B06Y62MZM6</v>
          </cell>
        </row>
        <row r="830">
          <cell r="A830" t="str">
            <v>YZ-ZQ15905-K0-5X</v>
          </cell>
          <cell r="B830" t="str">
            <v>B071CDFSFR</v>
          </cell>
        </row>
        <row r="831">
          <cell r="A831" t="str">
            <v>YZ-ZQ15905-K0-L</v>
          </cell>
          <cell r="B831" t="str">
            <v>B071CDC3YZ</v>
          </cell>
        </row>
        <row r="832">
          <cell r="A832" t="str">
            <v>YZ-ZQ15905-K0-M</v>
          </cell>
          <cell r="B832" t="str">
            <v>B071CDDRHX</v>
          </cell>
        </row>
        <row r="833">
          <cell r="A833" t="str">
            <v>YZ-ZQ15905-K0-S</v>
          </cell>
          <cell r="B833" t="str">
            <v>B06ZYW3BC1</v>
          </cell>
        </row>
        <row r="834">
          <cell r="A834" t="str">
            <v>YZ-ZQ15905-K0-XL</v>
          </cell>
          <cell r="B834" t="str">
            <v>B06Y6NFQS5</v>
          </cell>
        </row>
        <row r="835">
          <cell r="A835" t="str">
            <v>YZ-ZQ15905-W0-2X</v>
          </cell>
          <cell r="B835" t="str">
            <v>B06ZZG49ZW</v>
          </cell>
        </row>
        <row r="836">
          <cell r="A836" t="str">
            <v>YZ-ZQ15905-W0-3X</v>
          </cell>
          <cell r="B836" t="str">
            <v>B06Y66Z7N5</v>
          </cell>
        </row>
        <row r="837">
          <cell r="A837" t="str">
            <v>YZ-ZQ15905-W0-4X</v>
          </cell>
          <cell r="B837" t="str">
            <v>B06ZZG6KGY</v>
          </cell>
        </row>
        <row r="838">
          <cell r="A838" t="str">
            <v>YZ-ZQ15905-W0-5X</v>
          </cell>
          <cell r="B838" t="str">
            <v>B06Y6L14GL</v>
          </cell>
        </row>
        <row r="839">
          <cell r="A839" t="str">
            <v>YZ-ZQ15905-W0-L</v>
          </cell>
          <cell r="B839" t="str">
            <v>B06Y62FS9M</v>
          </cell>
        </row>
        <row r="840">
          <cell r="A840" t="str">
            <v>YZ-ZQ15905-W0-S</v>
          </cell>
          <cell r="B840" t="str">
            <v>B06ZZG68SC</v>
          </cell>
        </row>
        <row r="841">
          <cell r="A841" t="str">
            <v>YZ-ZQ15919-B0-4X</v>
          </cell>
          <cell r="B841" t="str">
            <v>B07193YJ6Z</v>
          </cell>
        </row>
        <row r="842">
          <cell r="A842" t="str">
            <v>YZ-ZQ15919-B0-5X</v>
          </cell>
          <cell r="B842" t="str">
            <v>B0716JJZFV</v>
          </cell>
        </row>
        <row r="843">
          <cell r="A843" t="str">
            <v>YZ-ZQ15919-B0-S</v>
          </cell>
          <cell r="B843" t="str">
            <v>B072F2NPVP</v>
          </cell>
        </row>
        <row r="844">
          <cell r="A844" t="str">
            <v>YZ-ZQ15921-B0-2X</v>
          </cell>
          <cell r="B844" t="str">
            <v>B071D5BVVF</v>
          </cell>
        </row>
        <row r="845">
          <cell r="A845" t="str">
            <v>YZ-ZQ15921-B0-3X</v>
          </cell>
          <cell r="B845" t="str">
            <v>B071CL9WTT</v>
          </cell>
        </row>
        <row r="846">
          <cell r="A846" t="str">
            <v>YZ-ZQ15921-B0-4X</v>
          </cell>
          <cell r="B846" t="str">
            <v>B071D5BWZ6</v>
          </cell>
        </row>
        <row r="847">
          <cell r="A847" t="str">
            <v>YZ-ZQ15921-B0-L</v>
          </cell>
          <cell r="B847" t="str">
            <v>B07228XRT9</v>
          </cell>
        </row>
        <row r="848">
          <cell r="A848" t="str">
            <v>YZ-ZQ15921-B0-M</v>
          </cell>
          <cell r="B848" t="str">
            <v>B06ZZN8QHJ</v>
          </cell>
        </row>
        <row r="849">
          <cell r="A849" t="str">
            <v>YZ-ZQ15921-B0-XL</v>
          </cell>
          <cell r="B849" t="str">
            <v>B07229CYMB</v>
          </cell>
        </row>
        <row r="850">
          <cell r="A850" t="str">
            <v>YZ-ZQ15921-P0-3X</v>
          </cell>
          <cell r="B850" t="str">
            <v>B071D5C3V9</v>
          </cell>
        </row>
        <row r="851">
          <cell r="A851" t="str">
            <v>YZ-ZQ15921-P0-L</v>
          </cell>
          <cell r="B851" t="str">
            <v>B06ZY75RWB</v>
          </cell>
        </row>
        <row r="852">
          <cell r="A852" t="str">
            <v>YZ-ZQ15921-P0-M</v>
          </cell>
          <cell r="B852" t="str">
            <v>B06ZXXQDY3</v>
          </cell>
        </row>
        <row r="853">
          <cell r="A853" t="str">
            <v>YZ-ZQ15921-R0-L</v>
          </cell>
          <cell r="B853" t="str">
            <v>B071DFVNKL</v>
          </cell>
        </row>
        <row r="854">
          <cell r="A854" t="str">
            <v>YZ-ZQ15921-R0-M</v>
          </cell>
          <cell r="B854" t="str">
            <v>B071CVTX5C</v>
          </cell>
        </row>
        <row r="855">
          <cell r="A855" t="str">
            <v>YZ-ZQ15921-R0-XL</v>
          </cell>
          <cell r="B855" t="str">
            <v>B071CLB473</v>
          </cell>
        </row>
        <row r="856">
          <cell r="A856" t="str">
            <v>YZ-ZQ16103R02XL</v>
          </cell>
          <cell r="B856" t="str">
            <v>B01IQP5MNA</v>
          </cell>
        </row>
        <row r="857">
          <cell r="A857" t="str">
            <v>YZ-ZQ16103R0L</v>
          </cell>
          <cell r="B857" t="str">
            <v>B01IQP5CUS</v>
          </cell>
        </row>
        <row r="858">
          <cell r="A858" t="str">
            <v>YZ-ZQ16103ZL2XL</v>
          </cell>
          <cell r="B858" t="str">
            <v>B01IQP4X8A</v>
          </cell>
        </row>
        <row r="859">
          <cell r="A859" t="str">
            <v>YZ-ZQ16103ZL3XL</v>
          </cell>
          <cell r="B859" t="str">
            <v>B01IQP4Y6Q</v>
          </cell>
        </row>
        <row r="860">
          <cell r="A860" t="str">
            <v>YZ-ZQ16103ZLL</v>
          </cell>
          <cell r="B860" t="str">
            <v>B01IQP4W5Y</v>
          </cell>
        </row>
        <row r="861">
          <cell r="A861" t="str">
            <v>YZ-ZQ1617-BH-3XL</v>
          </cell>
          <cell r="B861" t="str">
            <v>B01MS460RR</v>
          </cell>
        </row>
        <row r="862">
          <cell r="A862" t="str">
            <v>YZ-ZQ1617-BH-M</v>
          </cell>
          <cell r="B862" t="str">
            <v>B01MR2SNCF</v>
          </cell>
        </row>
        <row r="863">
          <cell r="A863" t="str">
            <v>YZ-ZQ1617-BH-XL</v>
          </cell>
          <cell r="B863" t="str">
            <v>B01N6NMRAM</v>
          </cell>
        </row>
        <row r="864">
          <cell r="A864" t="str">
            <v>YZ-ZQ1617-KH-3XL</v>
          </cell>
          <cell r="B864" t="str">
            <v>B01N4KSFCJ</v>
          </cell>
        </row>
        <row r="865">
          <cell r="A865" t="str">
            <v>YZ-ZQ1617-KH-4XL</v>
          </cell>
          <cell r="B865" t="str">
            <v>B01NAPZ2X1</v>
          </cell>
        </row>
        <row r="866">
          <cell r="A866" t="str">
            <v>YZ-ZQ1617-KH-M</v>
          </cell>
          <cell r="B866" t="str">
            <v>B01NBRG6IY</v>
          </cell>
        </row>
        <row r="867">
          <cell r="A867" t="str">
            <v>YZ-ZQ1617K02XL</v>
          </cell>
          <cell r="B867" t="str">
            <v>B01FM4Z3JG</v>
          </cell>
        </row>
        <row r="868">
          <cell r="A868" t="str">
            <v>YZ-ZQ1617K03XL</v>
          </cell>
          <cell r="B868" t="str">
            <v>B01F372KRA</v>
          </cell>
        </row>
        <row r="869">
          <cell r="A869" t="str">
            <v>YZ-ZQ1617K0L</v>
          </cell>
          <cell r="B869" t="str">
            <v>B01EJI4ON2</v>
          </cell>
        </row>
        <row r="870">
          <cell r="A870" t="str">
            <v>YZ-ZQ1617K0M</v>
          </cell>
          <cell r="B870" t="str">
            <v>B01EJI4LYY</v>
          </cell>
        </row>
        <row r="871">
          <cell r="A871" t="str">
            <v>YZ-ZQ1617K0XL</v>
          </cell>
          <cell r="B871" t="str">
            <v>B01EJI4QKI</v>
          </cell>
        </row>
        <row r="872">
          <cell r="A872" t="str">
            <v>YZ-ZQ1617ZL2XL</v>
          </cell>
          <cell r="B872" t="str">
            <v>B01FM4ZIQ4</v>
          </cell>
        </row>
        <row r="873">
          <cell r="A873" t="str">
            <v>YZ-ZQ1617ZL3XL</v>
          </cell>
          <cell r="B873" t="str">
            <v>B01F372SJU</v>
          </cell>
        </row>
        <row r="874">
          <cell r="A874" t="str">
            <v>YZ-ZQ1617ZLL</v>
          </cell>
          <cell r="B874" t="str">
            <v>B01EJI50HG</v>
          </cell>
        </row>
        <row r="875">
          <cell r="A875" t="str">
            <v>YZ-ZQ1617ZLXL</v>
          </cell>
          <cell r="B875" t="str">
            <v>B01EJI51MK</v>
          </cell>
        </row>
        <row r="876">
          <cell r="A876" t="str">
            <v>YZ-ZQ16597B02XL</v>
          </cell>
          <cell r="B876" t="str">
            <v>B01HTJ8QUK</v>
          </cell>
        </row>
        <row r="877">
          <cell r="A877" t="str">
            <v>YZ-ZQ16597B03XL</v>
          </cell>
          <cell r="B877" t="str">
            <v>B01HTJ8TH0</v>
          </cell>
        </row>
        <row r="878">
          <cell r="A878" t="str">
            <v>YZ-ZQ16597B04XL</v>
          </cell>
          <cell r="B878" t="str">
            <v>B01HTJ8VB4</v>
          </cell>
        </row>
        <row r="879">
          <cell r="A879" t="str">
            <v>YZ-ZQ16597B0L</v>
          </cell>
          <cell r="B879" t="str">
            <v>B01HTJ8YUM</v>
          </cell>
        </row>
        <row r="880">
          <cell r="A880" t="str">
            <v>YZ-ZQ16597B0M</v>
          </cell>
          <cell r="B880" t="str">
            <v>B01HTJ8SVM</v>
          </cell>
        </row>
        <row r="881">
          <cell r="A881" t="str">
            <v>YZ-ZQ16597B0XL</v>
          </cell>
          <cell r="B881" t="str">
            <v>B01HTJ90K0</v>
          </cell>
        </row>
        <row r="882">
          <cell r="A882" t="str">
            <v>YZ-ZQ16598R02XL</v>
          </cell>
          <cell r="B882" t="str">
            <v>B01IMZ2SWC</v>
          </cell>
        </row>
        <row r="883">
          <cell r="A883" t="str">
            <v>YZ-ZQ16598R03XL</v>
          </cell>
          <cell r="B883" t="str">
            <v>B01IMZ2R4G</v>
          </cell>
        </row>
        <row r="884">
          <cell r="A884" t="str">
            <v>YZ-ZQ16598R05XL</v>
          </cell>
          <cell r="B884" t="str">
            <v>B01IMZ2TJO</v>
          </cell>
        </row>
        <row r="885">
          <cell r="A885" t="str">
            <v>YZ-ZQ16598R0L</v>
          </cell>
          <cell r="B885" t="str">
            <v>B01IMZ2QGK</v>
          </cell>
        </row>
        <row r="886">
          <cell r="A886" t="str">
            <v>YZ-ZQ16598R0XL</v>
          </cell>
          <cell r="B886" t="str">
            <v>B01IMZ2RPU</v>
          </cell>
        </row>
        <row r="887">
          <cell r="A887" t="str">
            <v>YZ-ZQ1715-W0-L</v>
          </cell>
          <cell r="B887" t="str">
            <v>B073GP5HM2</v>
          </cell>
        </row>
        <row r="888">
          <cell r="A888" t="str">
            <v>YZ-ZQ1715-W0-XL</v>
          </cell>
          <cell r="B888" t="str">
            <v>B073GRRY4V</v>
          </cell>
        </row>
        <row r="889">
          <cell r="A889" t="str">
            <v>YZ-ZQ1732-B0-L</v>
          </cell>
          <cell r="B889" t="str">
            <v>B01MXIU4BF</v>
          </cell>
        </row>
        <row r="890">
          <cell r="A890" t="str">
            <v>YZ-ZQ1732-B0-XL</v>
          </cell>
          <cell r="B890" t="str">
            <v>B01N3Q73FG</v>
          </cell>
        </row>
        <row r="891">
          <cell r="A891" t="str">
            <v>YZ-ZQ1732-K0-M</v>
          </cell>
          <cell r="B891" t="str">
            <v>B01N8XD46Q</v>
          </cell>
        </row>
        <row r="892">
          <cell r="A892" t="str">
            <v>YZ-ZQ1732-K0-XL</v>
          </cell>
          <cell r="B892" t="str">
            <v>B01MSJPEBR</v>
          </cell>
        </row>
        <row r="893">
          <cell r="A893" t="str">
            <v>YZ-ZQ1732-R0-L</v>
          </cell>
          <cell r="B893" t="str">
            <v>B01N8XQPF6</v>
          </cell>
        </row>
        <row r="894">
          <cell r="A894" t="str">
            <v>YZ-ZQ1732-R0-S</v>
          </cell>
          <cell r="B894" t="str">
            <v>B07CJ387X7</v>
          </cell>
        </row>
        <row r="895">
          <cell r="A895" t="str">
            <v>YZ-ZQ1732-R0-XL</v>
          </cell>
          <cell r="B895" t="str">
            <v>B01MQGNHWU</v>
          </cell>
        </row>
        <row r="896">
          <cell r="A896" t="str">
            <v>YZ-ZQ1733-K0-2XL</v>
          </cell>
          <cell r="B896" t="str">
            <v>B07226XSQF</v>
          </cell>
        </row>
        <row r="897">
          <cell r="A897" t="str">
            <v>YZ-ZQ1733-K0-L</v>
          </cell>
          <cell r="B897" t="str">
            <v>B07226QPFK</v>
          </cell>
        </row>
        <row r="898">
          <cell r="A898" t="str">
            <v>YZ-ZQ1733-K0-XL</v>
          </cell>
          <cell r="B898" t="str">
            <v>B071R2J8ZP</v>
          </cell>
        </row>
        <row r="899">
          <cell r="A899" t="str">
            <v>YZ-ZQ1733-NB-2XL</v>
          </cell>
          <cell r="B899" t="str">
            <v>B06ZZBQM3B</v>
          </cell>
        </row>
        <row r="900">
          <cell r="A900" t="str">
            <v>YZ-ZQ1733-NB-3XL</v>
          </cell>
          <cell r="B900" t="str">
            <v>B071DDXBNN</v>
          </cell>
        </row>
        <row r="901">
          <cell r="A901" t="str">
            <v>YZ-ZQ1733-NB-S</v>
          </cell>
          <cell r="B901" t="str">
            <v>B071R2JBPG</v>
          </cell>
        </row>
        <row r="902">
          <cell r="A902" t="str">
            <v>YZ-ZQ1733-NB-XL</v>
          </cell>
          <cell r="B902" t="str">
            <v>B06ZYRBYHV</v>
          </cell>
        </row>
        <row r="903">
          <cell r="A903" t="str">
            <v>YZ-ZQ1733-R0-3XL</v>
          </cell>
          <cell r="B903" t="str">
            <v>B071DDXDDY</v>
          </cell>
        </row>
        <row r="904">
          <cell r="A904" t="str">
            <v>YZ-ZQ1733-R0-L</v>
          </cell>
          <cell r="B904" t="str">
            <v>B071YD4GRF</v>
          </cell>
        </row>
        <row r="905">
          <cell r="A905" t="str">
            <v>YZ-ZQ1733-R0-S</v>
          </cell>
          <cell r="B905" t="str">
            <v>B06ZZM9ZP1</v>
          </cell>
        </row>
        <row r="906">
          <cell r="A906" t="str">
            <v>YZ-ZQ1733-R0-XL</v>
          </cell>
          <cell r="B906" t="str">
            <v>B071CTW8CQ</v>
          </cell>
        </row>
        <row r="907">
          <cell r="A907" t="str">
            <v>YZ-ZQ1733-SB-2XL</v>
          </cell>
          <cell r="B907" t="str">
            <v>B06ZZWQLH1</v>
          </cell>
        </row>
        <row r="908">
          <cell r="A908" t="str">
            <v>YZ-ZQ1733-SB-3XL</v>
          </cell>
          <cell r="B908" t="str">
            <v>B071CTW4K6</v>
          </cell>
        </row>
        <row r="909">
          <cell r="A909" t="str">
            <v>YZ-ZQ1733-SB-S</v>
          </cell>
          <cell r="B909" t="str">
            <v>B07226T9GX</v>
          </cell>
        </row>
        <row r="910">
          <cell r="A910" t="str">
            <v>YZ-ZQ1733-SB-XL</v>
          </cell>
          <cell r="B910" t="str">
            <v>B071YD3ZML</v>
          </cell>
        </row>
        <row r="911">
          <cell r="A911" t="str">
            <v>YZ-ZQ17845-K0-2X</v>
          </cell>
          <cell r="B911" t="str">
            <v>B072KKH8WZ</v>
          </cell>
        </row>
        <row r="912">
          <cell r="A912" t="str">
            <v>YZ-ZQ17845-K0-3X</v>
          </cell>
          <cell r="B912" t="str">
            <v>B071GQY56N</v>
          </cell>
        </row>
        <row r="913">
          <cell r="A913" t="str">
            <v>YZ-ZQ17845-K0-4X</v>
          </cell>
          <cell r="B913" t="str">
            <v>B071KBYLSC</v>
          </cell>
        </row>
        <row r="914">
          <cell r="A914" t="str">
            <v>YZ-ZQ17845-K0-L</v>
          </cell>
          <cell r="B914" t="str">
            <v>B071X91S9F</v>
          </cell>
        </row>
        <row r="915">
          <cell r="A915" t="str">
            <v>YZ-ZQ17845-K0-XL</v>
          </cell>
          <cell r="B915" t="str">
            <v>B071KBYSLV</v>
          </cell>
        </row>
        <row r="916">
          <cell r="A916" t="str">
            <v>YZ-ZQ17958P0-4XL</v>
          </cell>
          <cell r="B916" t="str">
            <v>B01M7P7585</v>
          </cell>
        </row>
        <row r="917">
          <cell r="A917" t="str">
            <v>YZ-ZQ17958P0-5XL</v>
          </cell>
          <cell r="B917" t="str">
            <v>B01M7P6REV</v>
          </cell>
        </row>
        <row r="918">
          <cell r="A918" t="str">
            <v>YZ-ZQ17958P0-S</v>
          </cell>
          <cell r="B918" t="str">
            <v>B01M6WIQ5S</v>
          </cell>
        </row>
        <row r="919">
          <cell r="A919" t="str">
            <v>YZ-ZQ17984-R0-2X</v>
          </cell>
          <cell r="B919" t="str">
            <v>B06Y6CWDF6</v>
          </cell>
        </row>
        <row r="920">
          <cell r="A920" t="str">
            <v>YZ-ZQ17984-R0-XL</v>
          </cell>
          <cell r="B920" t="str">
            <v>B06ZY1J8H4</v>
          </cell>
        </row>
        <row r="921">
          <cell r="A921" t="str">
            <v>YZ-ZQ17985-P0-3X</v>
          </cell>
          <cell r="B921" t="str">
            <v>B071XXTJKJ</v>
          </cell>
        </row>
        <row r="922">
          <cell r="A922" t="str">
            <v>YZ-ZQ17985-P0-4X</v>
          </cell>
          <cell r="B922" t="str">
            <v>B071XYKR1F</v>
          </cell>
        </row>
        <row r="923">
          <cell r="A923" t="str">
            <v>YZ-ZQ17985-P0-5X</v>
          </cell>
          <cell r="B923" t="str">
            <v>B06ZYX6MBT</v>
          </cell>
        </row>
        <row r="924">
          <cell r="A924" t="str">
            <v>YZ-ZQ17986W0-2XL</v>
          </cell>
          <cell r="B924" t="str">
            <v>B01M2WVR0W</v>
          </cell>
        </row>
        <row r="925">
          <cell r="A925" t="str">
            <v>YZ-ZQ17986W0-3XL</v>
          </cell>
          <cell r="B925" t="str">
            <v>B01M3PLO0V</v>
          </cell>
        </row>
        <row r="926">
          <cell r="A926" t="str">
            <v>YZ-ZQ17986W0-4XL</v>
          </cell>
          <cell r="B926" t="str">
            <v>B01M4IT1ER</v>
          </cell>
        </row>
        <row r="927">
          <cell r="A927" t="str">
            <v>YZ-ZQ17986W0-5XL</v>
          </cell>
          <cell r="B927" t="str">
            <v>B01M3PLOQL</v>
          </cell>
        </row>
        <row r="928">
          <cell r="A928" t="str">
            <v>YZ-ZQ17986W0-L</v>
          </cell>
          <cell r="B928" t="str">
            <v>B01M5AYY5V</v>
          </cell>
        </row>
        <row r="929">
          <cell r="A929" t="str">
            <v>YZ-ZQ17986W0-M</v>
          </cell>
          <cell r="B929" t="str">
            <v>B01M2487BX</v>
          </cell>
        </row>
        <row r="930">
          <cell r="A930" t="str">
            <v>YZ-ZQ17986W0-S</v>
          </cell>
          <cell r="B930" t="str">
            <v>B01M2WKW8D</v>
          </cell>
        </row>
        <row r="931">
          <cell r="A931" t="str">
            <v>YZ-ZQ17986W0-XL</v>
          </cell>
          <cell r="B931" t="str">
            <v>B01M63PZ3C</v>
          </cell>
        </row>
        <row r="932">
          <cell r="A932" t="str">
            <v>YZ-ZQ18758-K0-2X</v>
          </cell>
          <cell r="B932" t="str">
            <v>B071CPSVZQ</v>
          </cell>
        </row>
        <row r="933">
          <cell r="A933" t="str">
            <v>YZ-ZQ18758-K0-M</v>
          </cell>
          <cell r="B933" t="str">
            <v>B071QXGL9W</v>
          </cell>
        </row>
        <row r="934">
          <cell r="A934" t="str">
            <v>YZ-ZQ18758-K0-XL</v>
          </cell>
          <cell r="B934" t="str">
            <v>B071XNKXKR</v>
          </cell>
        </row>
        <row r="935">
          <cell r="A935" t="str">
            <v>YZ-ZQ19758-K0-2XL</v>
          </cell>
          <cell r="B935" t="str">
            <v>B01N3S4VXV</v>
          </cell>
        </row>
        <row r="936">
          <cell r="A936" t="str">
            <v>YZ-ZQ19758-K0-4XL</v>
          </cell>
          <cell r="B936" t="str">
            <v>B01N01UI76</v>
          </cell>
        </row>
        <row r="937">
          <cell r="A937" t="str">
            <v>YZ-ZQ19758-K0-5XL</v>
          </cell>
          <cell r="B937" t="str">
            <v>B01N3OVJCL</v>
          </cell>
        </row>
        <row r="938">
          <cell r="A938" t="str">
            <v>YZ-ZQ19758-K0-L</v>
          </cell>
          <cell r="B938" t="str">
            <v>B01N0A39UA</v>
          </cell>
        </row>
        <row r="939">
          <cell r="A939" t="str">
            <v>YZ-ZQ19758-K0-M</v>
          </cell>
          <cell r="B939" t="str">
            <v>B01MTJWG2A</v>
          </cell>
        </row>
        <row r="940">
          <cell r="A940" t="str">
            <v>YZ-ZQ19758-K0-S</v>
          </cell>
          <cell r="B940" t="str">
            <v>B01N05XVJ7</v>
          </cell>
        </row>
        <row r="941">
          <cell r="A941" t="str">
            <v>YZ-ZQ19758-K0-XL</v>
          </cell>
          <cell r="B941" t="str">
            <v>B01MQFD56D</v>
          </cell>
        </row>
        <row r="942">
          <cell r="A942" t="str">
            <v>YZ-ZQ298N03XL</v>
          </cell>
          <cell r="B942" t="str">
            <v>B01H14P2PK</v>
          </cell>
        </row>
        <row r="943">
          <cell r="A943" t="str">
            <v>YZ-ZQ298N04XL</v>
          </cell>
          <cell r="B943" t="str">
            <v>B01H14P57U</v>
          </cell>
        </row>
        <row r="944">
          <cell r="A944" t="str">
            <v>YZ-ZQ298N05XL</v>
          </cell>
          <cell r="B944" t="str">
            <v>B01JOJ3LOE</v>
          </cell>
        </row>
        <row r="945">
          <cell r="A945" t="str">
            <v>YZ-ZQ298N0XL</v>
          </cell>
          <cell r="B945" t="str">
            <v>B01H14OYL8</v>
          </cell>
        </row>
        <row r="946">
          <cell r="A946" t="str">
            <v>YZ-ZQ388-K0-L</v>
          </cell>
          <cell r="B946" t="str">
            <v>B07B7GLDBN</v>
          </cell>
        </row>
        <row r="947">
          <cell r="A947" t="str">
            <v>YZ-ZQ45984K02XL</v>
          </cell>
          <cell r="B947" t="str">
            <v>B01HZL9Q92</v>
          </cell>
        </row>
        <row r="948">
          <cell r="A948" t="str">
            <v>YZ-ZQ45984K04XL</v>
          </cell>
          <cell r="B948" t="str">
            <v>B01HZL9W8M</v>
          </cell>
        </row>
        <row r="949">
          <cell r="A949" t="str">
            <v>YZ-ZQ47121-K0-L</v>
          </cell>
          <cell r="B949" t="str">
            <v>B01N8P3P19</v>
          </cell>
        </row>
        <row r="950">
          <cell r="A950" t="str">
            <v>YZ-ZQ47121-K0-M</v>
          </cell>
          <cell r="B950" t="str">
            <v>B01N3PMV0O</v>
          </cell>
        </row>
        <row r="951">
          <cell r="A951" t="str">
            <v>YZ-ZQ47121-K0-S</v>
          </cell>
          <cell r="B951" t="str">
            <v>B01N02KCLW</v>
          </cell>
        </row>
        <row r="952">
          <cell r="A952" t="str">
            <v>YZ-ZQ565-R0-S</v>
          </cell>
          <cell r="B952" t="str">
            <v>B07213TXLD</v>
          </cell>
        </row>
        <row r="953">
          <cell r="A953" t="str">
            <v>YZ-ZQ565-R0-XL</v>
          </cell>
          <cell r="B953" t="str">
            <v>B071JRJQWZ</v>
          </cell>
        </row>
        <row r="954">
          <cell r="A954" t="str">
            <v>YZ-ZQ6189B046</v>
          </cell>
          <cell r="B954" t="str">
            <v>B01H6DXCB2</v>
          </cell>
        </row>
        <row r="955">
          <cell r="A955" t="str">
            <v>YZ-ZQ6189B048</v>
          </cell>
          <cell r="B955" t="str">
            <v>B01H6DXCVW</v>
          </cell>
        </row>
        <row r="956">
          <cell r="A956" t="str">
            <v>YZ-ZQ6189B050</v>
          </cell>
          <cell r="B956" t="str">
            <v>B01H6DXDHA</v>
          </cell>
        </row>
        <row r="957">
          <cell r="A957" t="str">
            <v>YZ-ZQ6189B052</v>
          </cell>
          <cell r="B957" t="str">
            <v>B01H6DXE1U</v>
          </cell>
        </row>
        <row r="958">
          <cell r="A958" t="str">
            <v>YZ-ZQ6189B054</v>
          </cell>
          <cell r="B958" t="str">
            <v>B01H6DX8YI</v>
          </cell>
        </row>
        <row r="959">
          <cell r="A959" t="str">
            <v>YZ-ZQ6189G046</v>
          </cell>
          <cell r="B959" t="str">
            <v>B01H6E6ZPG</v>
          </cell>
        </row>
        <row r="960">
          <cell r="A960" t="str">
            <v>YZ-ZQ6189G048</v>
          </cell>
          <cell r="B960" t="str">
            <v>B01H6DXCGM</v>
          </cell>
        </row>
        <row r="961">
          <cell r="A961" t="str">
            <v>YZ-ZQ6189G050</v>
          </cell>
          <cell r="B961" t="str">
            <v>B01H6DXCYE</v>
          </cell>
        </row>
        <row r="962">
          <cell r="A962" t="str">
            <v>YZ-ZQ6189G052</v>
          </cell>
          <cell r="B962" t="str">
            <v>B01H6DXDIO</v>
          </cell>
        </row>
        <row r="963">
          <cell r="A963" t="str">
            <v>YZ-ZQ6189P048</v>
          </cell>
          <cell r="B963" t="str">
            <v>B01H6DXA46</v>
          </cell>
        </row>
        <row r="964">
          <cell r="A964" t="str">
            <v>YZ-ZQ6189P050</v>
          </cell>
          <cell r="B964" t="str">
            <v>B01H6DXAP0</v>
          </cell>
        </row>
        <row r="965">
          <cell r="A965" t="str">
            <v>YZ-ZQ6189P052</v>
          </cell>
          <cell r="B965" t="str">
            <v>B01H6DXB8Q</v>
          </cell>
        </row>
        <row r="966">
          <cell r="A966" t="str">
            <v>YZ-ZQ6189P054</v>
          </cell>
          <cell r="B966" t="str">
            <v>B01H6DXBQI</v>
          </cell>
        </row>
        <row r="967">
          <cell r="A967" t="str">
            <v>YZ-ZQ6189Y046</v>
          </cell>
          <cell r="B967" t="str">
            <v>B01H6DX9LA</v>
          </cell>
        </row>
        <row r="968">
          <cell r="A968" t="str">
            <v>YZ-ZQ6189Y048</v>
          </cell>
          <cell r="B968" t="str">
            <v>B01H6DXA64</v>
          </cell>
        </row>
        <row r="969">
          <cell r="A969" t="str">
            <v>YZ-ZQ6189Y050</v>
          </cell>
          <cell r="B969" t="str">
            <v>B01H6DXAR8</v>
          </cell>
        </row>
        <row r="970">
          <cell r="A970" t="str">
            <v>YZ-ZQ6189Y052</v>
          </cell>
          <cell r="B970" t="str">
            <v>B01H6DXBBS</v>
          </cell>
        </row>
        <row r="971">
          <cell r="A971" t="str">
            <v>YZ-ZQ6258B050</v>
          </cell>
          <cell r="B971" t="str">
            <v>B01I1ED7NS</v>
          </cell>
        </row>
        <row r="972">
          <cell r="A972" t="str">
            <v>YZ-ZQ6258K050</v>
          </cell>
          <cell r="B972" t="str">
            <v>B01H53IODE</v>
          </cell>
        </row>
        <row r="973">
          <cell r="A973" t="str">
            <v>YZ-ZQ6667G044</v>
          </cell>
          <cell r="B973" t="str">
            <v>B01GFMMHAW</v>
          </cell>
        </row>
        <row r="974">
          <cell r="A974" t="str">
            <v>YZ-ZQ6667G046</v>
          </cell>
          <cell r="B974" t="str">
            <v>B01GFMMI92</v>
          </cell>
        </row>
        <row r="975">
          <cell r="A975" t="str">
            <v>YZ-ZQ6667G048</v>
          </cell>
          <cell r="B975" t="str">
            <v>B01GFMMJ3W</v>
          </cell>
        </row>
        <row r="976">
          <cell r="A976" t="str">
            <v>YZ-ZQ6667G052</v>
          </cell>
          <cell r="B976" t="str">
            <v>B01GFMMDY2</v>
          </cell>
        </row>
        <row r="977">
          <cell r="A977" t="str">
            <v>YZ-ZQ6667G054</v>
          </cell>
          <cell r="B977" t="str">
            <v>B01GFMMEQO</v>
          </cell>
        </row>
        <row r="978">
          <cell r="A978" t="str">
            <v>YZ-ZQ6667R044</v>
          </cell>
          <cell r="B978" t="str">
            <v>B01GFMMCLG</v>
          </cell>
        </row>
        <row r="979">
          <cell r="A979" t="str">
            <v>YZ-ZQ6667R046</v>
          </cell>
          <cell r="B979" t="str">
            <v>B01GFMMDAQ</v>
          </cell>
        </row>
        <row r="980">
          <cell r="A980" t="str">
            <v>YZ-ZQ6667R050</v>
          </cell>
          <cell r="B980" t="str">
            <v>B01GFMMEYG</v>
          </cell>
        </row>
        <row r="981">
          <cell r="A981" t="str">
            <v>YZ-ZQ6667R054</v>
          </cell>
          <cell r="B981" t="str">
            <v>B01GFMMGIU</v>
          </cell>
        </row>
        <row r="982">
          <cell r="A982" t="str">
            <v>YZ-ZQ6667ZL44</v>
          </cell>
          <cell r="B982" t="str">
            <v>B01GFMMFGS</v>
          </cell>
        </row>
        <row r="983">
          <cell r="A983" t="str">
            <v>YZ-ZQ6667ZL46</v>
          </cell>
          <cell r="B983" t="str">
            <v>B01GFMMG80</v>
          </cell>
        </row>
        <row r="984">
          <cell r="A984" t="str">
            <v>YZ-ZQ6667ZL48</v>
          </cell>
          <cell r="B984" t="str">
            <v>B01GFMMGZS</v>
          </cell>
        </row>
        <row r="985">
          <cell r="A985" t="str">
            <v>YZ-ZQ6667ZL50</v>
          </cell>
          <cell r="B985" t="str">
            <v>B01GFMMHUM</v>
          </cell>
        </row>
        <row r="986">
          <cell r="A986" t="str">
            <v>YZ-ZQ6667ZL54</v>
          </cell>
          <cell r="B986" t="str">
            <v>B01GFMMJ9G</v>
          </cell>
        </row>
        <row r="987">
          <cell r="A987" t="str">
            <v>YZ-ZQ7777B016</v>
          </cell>
          <cell r="B987" t="str">
            <v>B01MV4A279</v>
          </cell>
        </row>
        <row r="988">
          <cell r="A988" t="str">
            <v>YZ-ZQ7777B018</v>
          </cell>
          <cell r="B988" t="str">
            <v>B01MV36PGF</v>
          </cell>
        </row>
        <row r="989">
          <cell r="A989" t="str">
            <v>YZ-ZQ7777B020</v>
          </cell>
          <cell r="B989" t="str">
            <v>B01N4WV17D</v>
          </cell>
        </row>
        <row r="990">
          <cell r="A990" t="str">
            <v>YZ-ZQ7777R012</v>
          </cell>
          <cell r="B990" t="str">
            <v>B01N2BADBU</v>
          </cell>
        </row>
        <row r="991">
          <cell r="A991" t="str">
            <v>YZ-ZQ7777R014</v>
          </cell>
          <cell r="B991" t="str">
            <v>B01MZIOFYK</v>
          </cell>
        </row>
        <row r="992">
          <cell r="A992" t="str">
            <v>YZ-ZQ7777R016</v>
          </cell>
          <cell r="B992" t="str">
            <v>B01N19VXLX</v>
          </cell>
        </row>
        <row r="993">
          <cell r="A993" t="str">
            <v>YZ-ZQ7777R018</v>
          </cell>
          <cell r="B993" t="str">
            <v>B01MYH3XG5</v>
          </cell>
        </row>
        <row r="994">
          <cell r="A994" t="str">
            <v>YZ-ZQ7777R020</v>
          </cell>
          <cell r="B994" t="str">
            <v>B01N19VWT1</v>
          </cell>
        </row>
        <row r="995">
          <cell r="A995" t="str">
            <v>YZ-ZQ789K02XL</v>
          </cell>
          <cell r="B995" t="str">
            <v>B01H70785K</v>
          </cell>
        </row>
        <row r="996">
          <cell r="A996" t="str">
            <v>YZ-ZQ789K03XL</v>
          </cell>
          <cell r="B996" t="str">
            <v>B01H7076OS</v>
          </cell>
        </row>
        <row r="997">
          <cell r="A997" t="str">
            <v>YZ-ZQ789K04XL</v>
          </cell>
          <cell r="B997" t="str">
            <v>B01H7078BY</v>
          </cell>
        </row>
        <row r="998">
          <cell r="A998" t="str">
            <v>YZ-ZQ789K05XL</v>
          </cell>
          <cell r="B998" t="str">
            <v>B01H7079W2</v>
          </cell>
        </row>
        <row r="999">
          <cell r="A999" t="str">
            <v>YZ-ZQ789K0L</v>
          </cell>
          <cell r="B999" t="str">
            <v>B01H7074XQ</v>
          </cell>
        </row>
        <row r="1000">
          <cell r="A1000" t="str">
            <v>YZ-ZQ789K0XL</v>
          </cell>
          <cell r="B1000" t="str">
            <v>B01H7076HA</v>
          </cell>
        </row>
        <row r="1001">
          <cell r="A1001" t="str">
            <v>YZ-ZQ8639-W0-S</v>
          </cell>
          <cell r="B1001" t="str">
            <v>B073WVJR62</v>
          </cell>
        </row>
        <row r="1002">
          <cell r="A1002" t="str">
            <v>YZ-ZQ8867-B0-L</v>
          </cell>
          <cell r="B1002" t="str">
            <v>B01MG8TRFZ</v>
          </cell>
        </row>
        <row r="1003">
          <cell r="A1003" t="str">
            <v>YZ-ZQ8867-B0-M</v>
          </cell>
          <cell r="B1003" t="str">
            <v>B01MDUUIF8</v>
          </cell>
        </row>
        <row r="1004">
          <cell r="A1004" t="str">
            <v>YZ-ZQ8867-B0-XL</v>
          </cell>
          <cell r="B1004" t="str">
            <v>B01M6CMXFJ</v>
          </cell>
        </row>
        <row r="1005">
          <cell r="A1005" t="str">
            <v>YZ-ZQA100-B0-L</v>
          </cell>
          <cell r="B1005" t="str">
            <v>B01MA3UEU3</v>
          </cell>
        </row>
        <row r="1006">
          <cell r="A1006" t="str">
            <v>YZ-ZQA100-B0-M</v>
          </cell>
          <cell r="B1006" t="str">
            <v>B01M3PY9Y9</v>
          </cell>
        </row>
        <row r="1007">
          <cell r="A1007" t="str">
            <v>YZ-ZQA100-G0-L</v>
          </cell>
          <cell r="B1007" t="str">
            <v>B01M24M2ND</v>
          </cell>
        </row>
        <row r="1008">
          <cell r="A1008" t="str">
            <v>YZ-ZQA100-G0-M</v>
          </cell>
          <cell r="B1008" t="str">
            <v>B01MDM3JTR</v>
          </cell>
        </row>
        <row r="1009">
          <cell r="A1009" t="str">
            <v>YZ-ZQA100-G0-XL</v>
          </cell>
          <cell r="B1009" t="str">
            <v>B01M7PPJ8V</v>
          </cell>
        </row>
        <row r="1010">
          <cell r="A1010" t="str">
            <v>YZ-ZQA31-K0-M</v>
          </cell>
          <cell r="B1010" t="str">
            <v>B01MSJRM6K</v>
          </cell>
        </row>
        <row r="1011">
          <cell r="A1011" t="str">
            <v>YZ-ZQBL03-B0-2XL</v>
          </cell>
          <cell r="B1011" t="str">
            <v>B0792THM1S</v>
          </cell>
        </row>
        <row r="1012">
          <cell r="A1012" t="str">
            <v>YZ-ZQBL03-B0-3XL</v>
          </cell>
          <cell r="B1012" t="str">
            <v>B0792TB9G8</v>
          </cell>
        </row>
        <row r="1013">
          <cell r="A1013" t="str">
            <v>YZ-ZQBL03-B0-L</v>
          </cell>
          <cell r="B1013" t="str">
            <v>B06ZZJ4BFJ</v>
          </cell>
        </row>
        <row r="1014">
          <cell r="A1014" t="str">
            <v>YZ-ZQBL03-B0-M</v>
          </cell>
          <cell r="B1014" t="str">
            <v>B06ZZJ46LT</v>
          </cell>
        </row>
        <row r="1015">
          <cell r="A1015" t="str">
            <v>YZ-ZQBL03-B0-S</v>
          </cell>
          <cell r="B1015" t="str">
            <v>B06ZYY38PQ</v>
          </cell>
        </row>
        <row r="1016">
          <cell r="A1016" t="str">
            <v>YZ-ZQBL03-B0-XL</v>
          </cell>
          <cell r="B1016" t="str">
            <v>B06ZXSMH66</v>
          </cell>
        </row>
        <row r="1017">
          <cell r="A1017" t="str">
            <v>YZ-ZQBL03-K0-2X</v>
          </cell>
          <cell r="B1017" t="str">
            <v>B071L9XNCJ</v>
          </cell>
        </row>
        <row r="1018">
          <cell r="A1018" t="str">
            <v>YZ-ZQBL03-K0-3X</v>
          </cell>
          <cell r="B1018" t="str">
            <v>B073GLS8H2</v>
          </cell>
        </row>
        <row r="1019">
          <cell r="A1019" t="str">
            <v>YZ-ZQBL03-K0-L</v>
          </cell>
          <cell r="B1019" t="str">
            <v>B01MYM265E</v>
          </cell>
        </row>
        <row r="1020">
          <cell r="A1020" t="str">
            <v>YZ-ZQBL03-K0-M</v>
          </cell>
          <cell r="B1020" t="str">
            <v>B01N74K227</v>
          </cell>
        </row>
        <row r="1021">
          <cell r="A1021" t="str">
            <v>YZ-ZQBL03-K0-S</v>
          </cell>
          <cell r="B1021" t="str">
            <v>B01N406GK7</v>
          </cell>
        </row>
        <row r="1022">
          <cell r="A1022" t="str">
            <v>YZ-ZQBL03-K0-XL</v>
          </cell>
          <cell r="B1022" t="str">
            <v>B01N1ELDWA</v>
          </cell>
        </row>
        <row r="1023">
          <cell r="A1023" t="str">
            <v>YZ-ZQBL03-R2-2XL</v>
          </cell>
          <cell r="B1023" t="str">
            <v>B0792TD85L</v>
          </cell>
        </row>
        <row r="1024">
          <cell r="A1024" t="str">
            <v>YZ-ZQBL03-R2-3XL</v>
          </cell>
          <cell r="B1024" t="str">
            <v>B0792SQRWB</v>
          </cell>
        </row>
        <row r="1025">
          <cell r="A1025" t="str">
            <v>YZ-ZQBL03-R2-L</v>
          </cell>
          <cell r="B1025" t="str">
            <v>B0792SSMZK</v>
          </cell>
        </row>
        <row r="1026">
          <cell r="A1026" t="str">
            <v>YZ-ZQBL03-R2-M</v>
          </cell>
          <cell r="B1026" t="str">
            <v>B0792T7FW3</v>
          </cell>
        </row>
        <row r="1027">
          <cell r="A1027" t="str">
            <v>YZ-ZQBL03-R2-S</v>
          </cell>
          <cell r="B1027" t="str">
            <v>B0792SW5YQ</v>
          </cell>
        </row>
        <row r="1028">
          <cell r="A1028" t="str">
            <v>YZ-ZQBL03-R2-XL</v>
          </cell>
          <cell r="B1028" t="str">
            <v>B0792TY4YT</v>
          </cell>
        </row>
        <row r="1029">
          <cell r="A1029" t="str">
            <v>YZ-ZQFT1816-O0-2X</v>
          </cell>
          <cell r="B1029" t="str">
            <v>B073XHCMCV</v>
          </cell>
        </row>
        <row r="1030">
          <cell r="A1030" t="str">
            <v>YZ-ZQFT1816-O0-3X</v>
          </cell>
          <cell r="B1030" t="str">
            <v>B073XGW9SF</v>
          </cell>
        </row>
        <row r="1031">
          <cell r="A1031" t="str">
            <v>YZ-ZQFT1816-O0-4X</v>
          </cell>
          <cell r="B1031" t="str">
            <v>B073XGWPDJ</v>
          </cell>
        </row>
        <row r="1032">
          <cell r="A1032" t="str">
            <v>YZ-ZQFT1816-O0-5X</v>
          </cell>
          <cell r="B1032" t="str">
            <v>B073XH5FBN</v>
          </cell>
        </row>
        <row r="1033">
          <cell r="A1033" t="str">
            <v>YZ-ZQFT1816-O0-L</v>
          </cell>
          <cell r="B1033" t="str">
            <v>B073XH5765</v>
          </cell>
        </row>
        <row r="1034">
          <cell r="A1034" t="str">
            <v>YZ-ZQFT1816-O0-M</v>
          </cell>
          <cell r="B1034" t="str">
            <v>B073XH9RWZ</v>
          </cell>
        </row>
        <row r="1035">
          <cell r="A1035" t="str">
            <v>YZ-ZQFT1816-O0-S</v>
          </cell>
          <cell r="B1035" t="str">
            <v>B073XHGJDM</v>
          </cell>
        </row>
        <row r="1036">
          <cell r="A1036" t="str">
            <v>YZ-ZQFT1816-O0-XL</v>
          </cell>
          <cell r="B1036" t="str">
            <v>B073XHCN93</v>
          </cell>
        </row>
        <row r="1037">
          <cell r="A1037" t="str">
            <v>YZ-ZQFT1816-Y0-2X</v>
          </cell>
          <cell r="B1037" t="str">
            <v>B073XJ1L2G</v>
          </cell>
        </row>
        <row r="1038">
          <cell r="A1038" t="str">
            <v>YZ-ZQFT1816-Y0-3X</v>
          </cell>
          <cell r="B1038" t="str">
            <v>B073XHCKV4</v>
          </cell>
        </row>
        <row r="1039">
          <cell r="A1039" t="str">
            <v>YZ-ZQFT1816-Y0-4X</v>
          </cell>
          <cell r="B1039" t="str">
            <v>B073XJM9NF</v>
          </cell>
        </row>
        <row r="1040">
          <cell r="A1040" t="str">
            <v>YZ-ZQFT1816-Y0-5X</v>
          </cell>
          <cell r="B1040" t="str">
            <v>B073XGJC5S</v>
          </cell>
        </row>
        <row r="1041">
          <cell r="A1041" t="str">
            <v>YZ-ZQFT1816-Y0-L</v>
          </cell>
          <cell r="B1041" t="str">
            <v>B073XH8KDN</v>
          </cell>
        </row>
        <row r="1042">
          <cell r="A1042" t="str">
            <v>YZ-ZQFT1816-Y0-M</v>
          </cell>
          <cell r="B1042" t="str">
            <v>B073XHDS44</v>
          </cell>
        </row>
        <row r="1043">
          <cell r="A1043" t="str">
            <v>YZ-ZQFT1816-Y0-S</v>
          </cell>
          <cell r="B1043" t="str">
            <v>B073XJM9N5</v>
          </cell>
        </row>
        <row r="1044">
          <cell r="A1044" t="str">
            <v>YZ-ZQFT1816-Y0-XL</v>
          </cell>
          <cell r="B1044" t="str">
            <v>B073XJK24D</v>
          </cell>
        </row>
        <row r="1045">
          <cell r="A1045" t="str">
            <v>YZ-ZQGB01-K0-2XL</v>
          </cell>
          <cell r="B1045" t="str">
            <v>B06XGJBKJ9</v>
          </cell>
        </row>
        <row r="1046">
          <cell r="A1046" t="str">
            <v>YZ-ZQHL02-G0-L</v>
          </cell>
          <cell r="B1046" t="str">
            <v>B074C628HG</v>
          </cell>
        </row>
        <row r="1047">
          <cell r="A1047" t="str">
            <v>YZ-ZQHL02-G0-M</v>
          </cell>
          <cell r="B1047" t="str">
            <v>B074C743SB</v>
          </cell>
        </row>
        <row r="1048">
          <cell r="A1048" t="str">
            <v>YZ-ZQHL02-G0-S</v>
          </cell>
          <cell r="B1048" t="str">
            <v>B074CBBNF1</v>
          </cell>
        </row>
        <row r="1049">
          <cell r="A1049" t="str">
            <v>YZ-ZQHL02-G0-XL</v>
          </cell>
          <cell r="B1049" t="str">
            <v>B074C6Y974</v>
          </cell>
        </row>
        <row r="1050">
          <cell r="A1050" t="str">
            <v>YZ-ZQLS062-K0-2XL</v>
          </cell>
          <cell r="B1050" t="str">
            <v>B01M6ZE12A</v>
          </cell>
        </row>
        <row r="1051">
          <cell r="A1051" t="str">
            <v>YZ-ZQLS062-K0-3XL</v>
          </cell>
          <cell r="B1051" t="str">
            <v>B01MDOWAY0</v>
          </cell>
        </row>
        <row r="1052">
          <cell r="A1052" t="str">
            <v>YZ-ZQLS062-K0-M</v>
          </cell>
          <cell r="B1052" t="str">
            <v>B01M66LNMA</v>
          </cell>
        </row>
        <row r="1053">
          <cell r="A1053" t="str">
            <v>YZ-ZQLS062-K0-S</v>
          </cell>
          <cell r="B1053" t="str">
            <v>B01MAZ6J54</v>
          </cell>
        </row>
        <row r="1054">
          <cell r="A1054" t="str">
            <v>YZ-ZQLS062-K0-XL</v>
          </cell>
          <cell r="B1054" t="str">
            <v>B01M9DKD73</v>
          </cell>
        </row>
        <row r="1055">
          <cell r="A1055" t="str">
            <v>YZ-ZQMICAIK02XL</v>
          </cell>
          <cell r="B1055" t="str">
            <v>B01HZ9S0P0</v>
          </cell>
        </row>
        <row r="1056">
          <cell r="A1056" t="str">
            <v>YZ-ZQMICAIK03XL</v>
          </cell>
          <cell r="B1056" t="str">
            <v>B01HZ9S43S</v>
          </cell>
        </row>
        <row r="1057">
          <cell r="A1057" t="str">
            <v>YZ-ZQMICAIK04XL</v>
          </cell>
          <cell r="B1057" t="str">
            <v>B01HZ9S8D4</v>
          </cell>
        </row>
        <row r="1058">
          <cell r="A1058" t="str">
            <v>YZ-ZQMICAIK05XL</v>
          </cell>
          <cell r="B1058" t="str">
            <v>B01HZ9SBMM</v>
          </cell>
        </row>
        <row r="1059">
          <cell r="A1059" t="str">
            <v>YZ-ZQMICAIK0L</v>
          </cell>
          <cell r="B1059" t="str">
            <v>B01HZ9RXTE</v>
          </cell>
        </row>
        <row r="1060">
          <cell r="A1060" t="str">
            <v>YZ-ZQMICAIK0M</v>
          </cell>
          <cell r="B1060" t="str">
            <v>B01HZ9RULA</v>
          </cell>
        </row>
        <row r="1061">
          <cell r="A1061" t="str">
            <v>YZ-ZQMICAIK0XL</v>
          </cell>
          <cell r="B1061" t="str">
            <v>B01HZ9S1GS</v>
          </cell>
        </row>
        <row r="1062">
          <cell r="A1062" t="str">
            <v>YZ-ZQMS02-K0-L</v>
          </cell>
          <cell r="B1062" t="str">
            <v>B071S378VC</v>
          </cell>
        </row>
        <row r="1063">
          <cell r="A1063" t="str">
            <v>YZ-ZQMS02-K0-M</v>
          </cell>
          <cell r="B1063" t="str">
            <v>B0722Z56WB</v>
          </cell>
        </row>
        <row r="1064">
          <cell r="A1064" t="str">
            <v>YZ-ZQOM388-K0-2XL</v>
          </cell>
          <cell r="B1064" t="str">
            <v>B0744JDRD1</v>
          </cell>
        </row>
        <row r="1065">
          <cell r="A1065" t="str">
            <v>YZ-ZQOM388-K0-M</v>
          </cell>
          <cell r="B1065" t="str">
            <v>B0744J8ZXB</v>
          </cell>
        </row>
        <row r="1066">
          <cell r="A1066" t="str">
            <v>YZ-ZQOM388-K0-S</v>
          </cell>
          <cell r="B1066" t="str">
            <v>B0744JF7G3</v>
          </cell>
        </row>
        <row r="1067">
          <cell r="A1067" t="str">
            <v>YZ-ZQOM388-K0-XL</v>
          </cell>
          <cell r="B1067" t="str">
            <v>B0744HVPCV</v>
          </cell>
        </row>
        <row r="1068">
          <cell r="A1068" t="str">
            <v>YZ-ZQOM388-W0-2XL</v>
          </cell>
          <cell r="B1068" t="str">
            <v>B0744HT59V</v>
          </cell>
        </row>
        <row r="1069">
          <cell r="A1069" t="str">
            <v>YZ-ZQOM388-W0-L</v>
          </cell>
          <cell r="B1069" t="str">
            <v>B0744HLBYM</v>
          </cell>
        </row>
        <row r="1070">
          <cell r="A1070" t="str">
            <v>YZ-ZQOM388-W0-M</v>
          </cell>
          <cell r="B1070" t="str">
            <v>B0744JTZNM</v>
          </cell>
        </row>
        <row r="1071">
          <cell r="A1071" t="str">
            <v>YZ-ZQOM388-W0-S</v>
          </cell>
          <cell r="B1071" t="str">
            <v>B0744HRKXC</v>
          </cell>
        </row>
        <row r="1072">
          <cell r="A1072" t="str">
            <v>YZ-ZQOM388-W0-XL</v>
          </cell>
          <cell r="B1072" t="str">
            <v>B0744HC665</v>
          </cell>
        </row>
        <row r="1073">
          <cell r="A1073" t="str">
            <v>YZ-ZQQ9217-K0-2X</v>
          </cell>
          <cell r="B1073" t="str">
            <v>B07BVLR8XC</v>
          </cell>
        </row>
        <row r="1074">
          <cell r="A1074" t="str">
            <v>YZ-ZQQ9217-K0-3X</v>
          </cell>
          <cell r="B1074" t="str">
            <v>B07BV8T7ZW</v>
          </cell>
        </row>
        <row r="1075">
          <cell r="A1075" t="str">
            <v>YZ-ZQQ9217-K0-4X</v>
          </cell>
          <cell r="B1075" t="str">
            <v>B07BVLR6YY</v>
          </cell>
        </row>
        <row r="1076">
          <cell r="A1076" t="str">
            <v>YZ-ZQQ9217-K0-5X</v>
          </cell>
          <cell r="B1076" t="str">
            <v>B07BVLVJCR</v>
          </cell>
        </row>
        <row r="1077">
          <cell r="A1077" t="str">
            <v>YZ-ZQQ9217-K0-L</v>
          </cell>
          <cell r="B1077" t="str">
            <v>B07BVLRGBT</v>
          </cell>
        </row>
        <row r="1078">
          <cell r="A1078" t="str">
            <v>YZ-ZQQ9217-K0-M</v>
          </cell>
          <cell r="B1078" t="str">
            <v>B07BVMWNPM</v>
          </cell>
        </row>
        <row r="1079">
          <cell r="A1079" t="str">
            <v>YZ-ZQQ9217-K0-S</v>
          </cell>
          <cell r="B1079" t="str">
            <v>B07C9XTFLF</v>
          </cell>
        </row>
        <row r="1080">
          <cell r="A1080" t="str">
            <v>YZ-ZQQ9217-K0-XL</v>
          </cell>
          <cell r="B1080" t="str">
            <v>B07BVLMQXC</v>
          </cell>
        </row>
        <row r="1081">
          <cell r="A1081" t="str">
            <v>YZ-ZQQ9227-K0-2X</v>
          </cell>
          <cell r="B1081" t="str">
            <v>B071F8DKYJ</v>
          </cell>
        </row>
        <row r="1082">
          <cell r="A1082" t="str">
            <v>YZ-ZQQ9227-K0-3X</v>
          </cell>
          <cell r="B1082" t="str">
            <v>B0719JB654</v>
          </cell>
        </row>
        <row r="1083">
          <cell r="A1083" t="str">
            <v>YZ-ZQQ9227-K0-4X</v>
          </cell>
          <cell r="B1083" t="str">
            <v>B071S72FLG</v>
          </cell>
        </row>
        <row r="1084">
          <cell r="A1084" t="str">
            <v>YZ-ZQQ9227-K0-5X</v>
          </cell>
          <cell r="B1084" t="str">
            <v>B071VRWZL7</v>
          </cell>
        </row>
        <row r="1085">
          <cell r="A1085" t="str">
            <v>YZ-ZQQ9227-K0-L</v>
          </cell>
          <cell r="B1085" t="str">
            <v>B0716XWQ18</v>
          </cell>
        </row>
        <row r="1086">
          <cell r="A1086" t="str">
            <v>YZ-ZQQ9227-K0-M</v>
          </cell>
          <cell r="B1086" t="str">
            <v>B071HV4WLH</v>
          </cell>
        </row>
        <row r="1087">
          <cell r="A1087" t="str">
            <v>YZ-ZQQ9227-K0-S</v>
          </cell>
          <cell r="B1087" t="str">
            <v>B07233M5T8</v>
          </cell>
        </row>
        <row r="1088">
          <cell r="A1088" t="str">
            <v>YZ-ZQQ9227-K0-XL</v>
          </cell>
          <cell r="B1088" t="str">
            <v>B0716XWMWZ</v>
          </cell>
        </row>
        <row r="1089">
          <cell r="A1089" t="str">
            <v>YZ-ZQSG16121E02XL</v>
          </cell>
          <cell r="B1089" t="str">
            <v>B01J7RL0OG</v>
          </cell>
        </row>
        <row r="1090">
          <cell r="A1090" t="str">
            <v>YZ-ZQSG16121E03XL</v>
          </cell>
          <cell r="B1090" t="str">
            <v>B01J7RL2DA</v>
          </cell>
        </row>
        <row r="1091">
          <cell r="A1091" t="str">
            <v>YZ-ZQSG16121R03XL</v>
          </cell>
          <cell r="B1091" t="str">
            <v>B01MA5X2Y4</v>
          </cell>
        </row>
        <row r="1092">
          <cell r="A1092" t="str">
            <v>YZ-ZQSG16121R0L</v>
          </cell>
          <cell r="B1092" t="str">
            <v>B01MEH1KL4</v>
          </cell>
        </row>
        <row r="1093">
          <cell r="A1093" t="str">
            <v>YZ-ZQSG16124Y02XL</v>
          </cell>
          <cell r="B1093" t="str">
            <v>B01J7R97LE</v>
          </cell>
        </row>
        <row r="1094">
          <cell r="A1094" t="str">
            <v>YZ-ZQSG16124Y0L</v>
          </cell>
          <cell r="B1094" t="str">
            <v>B01J7R90RU</v>
          </cell>
        </row>
        <row r="1095">
          <cell r="A1095" t="str">
            <v>YZ-ZQTWA1-K0-2X</v>
          </cell>
          <cell r="B1095" t="str">
            <v>B0727W6Q2W</v>
          </cell>
        </row>
        <row r="1096">
          <cell r="A1096" t="str">
            <v>YZ-ZQTWA1-K0-3X</v>
          </cell>
          <cell r="B1096" t="str">
            <v>B0713XLRV4</v>
          </cell>
        </row>
        <row r="1097">
          <cell r="A1097" t="str">
            <v>YZ-ZQTWA1-K0-4X</v>
          </cell>
          <cell r="B1097" t="str">
            <v>B0711BYGBJ</v>
          </cell>
        </row>
        <row r="1098">
          <cell r="A1098" t="str">
            <v>YZ-ZQTWA1-K0-5X</v>
          </cell>
          <cell r="B1098" t="str">
            <v>B071NMDDC3</v>
          </cell>
        </row>
        <row r="1099">
          <cell r="A1099" t="str">
            <v>YZ-ZQTWA1-K0-M</v>
          </cell>
          <cell r="B1099" t="str">
            <v>B072F2P9BN</v>
          </cell>
        </row>
        <row r="1100">
          <cell r="A1100" t="str">
            <v>YZ-ZQTWA1-K0-S</v>
          </cell>
          <cell r="B1100" t="str">
            <v>B0722NGPT8</v>
          </cell>
        </row>
        <row r="1101">
          <cell r="A1101" t="str">
            <v>YZ-ZQXZ345-G0-L</v>
          </cell>
          <cell r="B1101" t="str">
            <v>B0743D5KZ6</v>
          </cell>
        </row>
        <row r="1102">
          <cell r="A1102" t="str">
            <v>YZ-ZQXZ345-G0-S</v>
          </cell>
          <cell r="B1102" t="str">
            <v>B0743CBQYG</v>
          </cell>
        </row>
        <row r="1103">
          <cell r="A1103" t="str">
            <v>YZ-ZQXZ345-G0-XL</v>
          </cell>
          <cell r="B1103" t="str">
            <v>B0743C6848</v>
          </cell>
        </row>
        <row r="1104">
          <cell r="A1104" t="str">
            <v>YZ-ZQZY456-R0-L</v>
          </cell>
          <cell r="B1104" t="str">
            <v>B072N57JLZ</v>
          </cell>
        </row>
        <row r="1105">
          <cell r="A1105" t="str">
            <v>YZ-ZQZY456-R0-M</v>
          </cell>
          <cell r="B1105" t="str">
            <v>B071X8Z4K4</v>
          </cell>
        </row>
        <row r="1106">
          <cell r="A1106" t="str">
            <v>YZ-ZQZY456-R0-S</v>
          </cell>
          <cell r="B1106" t="str">
            <v>B0721Q1J3G</v>
          </cell>
        </row>
        <row r="1107">
          <cell r="A1107" t="str">
            <v>YZ-ZQadn1601-B1-L</v>
          </cell>
          <cell r="B1107" t="str">
            <v>B01MFGOWLQ</v>
          </cell>
        </row>
        <row r="1108">
          <cell r="A1108" t="str">
            <v>YZ-ZQadn1601-B1-M</v>
          </cell>
          <cell r="B1108" t="str">
            <v>B01M366E1Z</v>
          </cell>
        </row>
        <row r="1109">
          <cell r="A1109" t="str">
            <v>YZ-ZQadn1601-B1-S</v>
          </cell>
          <cell r="B1109" t="str">
            <v>B01M3YW8FW</v>
          </cell>
        </row>
        <row r="1110">
          <cell r="A1110" t="str">
            <v>YZ-ZQadn1601-B1-XL</v>
          </cell>
          <cell r="B1110" t="str">
            <v>B01M366JZA</v>
          </cell>
        </row>
        <row r="1111">
          <cell r="A1111" t="str">
            <v>YZ-SUZQ946-B0-L</v>
          </cell>
          <cell r="B1111" t="str">
            <v>B07B92GKG9</v>
          </cell>
        </row>
        <row r="1112">
          <cell r="A1112" t="str">
            <v>YZ-HM1757-K0-S-GM</v>
          </cell>
          <cell r="B1112" t="str">
            <v>B071G5PTHM</v>
          </cell>
        </row>
      </sheetData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3499</v>
          </cell>
          <cell r="C2">
            <v>559</v>
          </cell>
          <cell r="D2">
            <v>73</v>
          </cell>
          <cell r="E2">
            <v>13</v>
          </cell>
          <cell r="F2">
            <v>86</v>
          </cell>
          <cell r="G2">
            <v>240</v>
          </cell>
          <cell r="H2">
            <v>66</v>
          </cell>
          <cell r="I2">
            <v>46</v>
          </cell>
          <cell r="J2">
            <v>933</v>
          </cell>
          <cell r="K2">
            <v>261</v>
          </cell>
          <cell r="L2">
            <v>581</v>
          </cell>
          <cell r="M2">
            <v>231</v>
          </cell>
          <cell r="N2">
            <v>2006</v>
          </cell>
        </row>
        <row r="3">
          <cell r="A3" t="str">
            <v>LYQ-LY064-G0-L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LYQ-ZQ1117-BD-2XL</v>
          </cell>
          <cell r="B4">
            <v>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1</v>
          </cell>
          <cell r="J4">
            <v>0</v>
          </cell>
          <cell r="K4">
            <v>3</v>
          </cell>
          <cell r="L4">
            <v>0</v>
          </cell>
          <cell r="M4">
            <v>0</v>
          </cell>
          <cell r="N4">
            <v>3</v>
          </cell>
        </row>
        <row r="5">
          <cell r="A5" t="str">
            <v>LYQ-ZQ1880-ZL-XL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LYQ-ZQ3550-E0-5X</v>
          </cell>
          <cell r="B6">
            <v>5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LYQ-ZQ3550-PI-3X</v>
          </cell>
          <cell r="B7">
            <v>5</v>
          </cell>
          <cell r="C7">
            <v>1</v>
          </cell>
          <cell r="D7">
            <v>0</v>
          </cell>
          <cell r="E7">
            <v>0</v>
          </cell>
          <cell r="F7">
            <v>0</v>
          </cell>
          <cell r="G7">
            <v>5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LYQ-ZQ3550-PI-4X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LYQ-ZQ3550-E0-3X</v>
          </cell>
          <cell r="B9">
            <v>2</v>
          </cell>
          <cell r="C9">
            <v>1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LYQ-ZQ3550-E0-M</v>
          </cell>
          <cell r="B10">
            <v>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LYQ-ZQ3550-PI-S</v>
          </cell>
          <cell r="B11">
            <v>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YZ-HM111-K0-M</v>
          </cell>
          <cell r="B12">
            <v>48</v>
          </cell>
          <cell r="C12">
            <v>2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YZ-HM111-K0-L</v>
          </cell>
          <cell r="B13">
            <v>36</v>
          </cell>
          <cell r="C13">
            <v>7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YZ-HM111-K0-XL</v>
          </cell>
          <cell r="B14">
            <v>41</v>
          </cell>
          <cell r="C14">
            <v>14</v>
          </cell>
          <cell r="D14">
            <v>0</v>
          </cell>
          <cell r="E14">
            <v>0</v>
          </cell>
          <cell r="F14">
            <v>0</v>
          </cell>
          <cell r="G14">
            <v>20</v>
          </cell>
          <cell r="H14">
            <v>3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YZ-HM1728-ZL-XL</v>
          </cell>
          <cell r="B15">
            <v>5</v>
          </cell>
          <cell r="C15">
            <v>6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YZ-HM1727-Pi-M</v>
          </cell>
          <cell r="B16">
            <v>124</v>
          </cell>
          <cell r="C16">
            <v>57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4</v>
          </cell>
          <cell r="I16">
            <v>0</v>
          </cell>
          <cell r="J16">
            <v>41</v>
          </cell>
          <cell r="K16">
            <v>0</v>
          </cell>
          <cell r="L16">
            <v>0</v>
          </cell>
          <cell r="M16">
            <v>0</v>
          </cell>
          <cell r="N16">
            <v>41</v>
          </cell>
        </row>
        <row r="17">
          <cell r="A17" t="str">
            <v>YZ-HM1728-ZL-S-New</v>
          </cell>
          <cell r="B17">
            <v>9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YZ-HM1728-ZL-M</v>
          </cell>
          <cell r="B18">
            <v>7</v>
          </cell>
          <cell r="C18">
            <v>4</v>
          </cell>
          <cell r="D18">
            <v>0</v>
          </cell>
          <cell r="E18">
            <v>0</v>
          </cell>
          <cell r="F18">
            <v>0</v>
          </cell>
          <cell r="G18">
            <v>15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YZ-HM1727-Pi-2XL</v>
          </cell>
          <cell r="B19">
            <v>36</v>
          </cell>
          <cell r="C19">
            <v>27</v>
          </cell>
          <cell r="D19">
            <v>10</v>
          </cell>
          <cell r="E19">
            <v>0</v>
          </cell>
          <cell r="F19">
            <v>10</v>
          </cell>
          <cell r="G19">
            <v>1</v>
          </cell>
          <cell r="H19">
            <v>0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YZ-HM1727-Pi-3XL</v>
          </cell>
          <cell r="B20">
            <v>5</v>
          </cell>
          <cell r="C20">
            <v>7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YZ-HM1727-Pi-L</v>
          </cell>
          <cell r="B21">
            <v>79</v>
          </cell>
          <cell r="C21">
            <v>49</v>
          </cell>
          <cell r="D21">
            <v>0</v>
          </cell>
          <cell r="E21">
            <v>0</v>
          </cell>
          <cell r="F21">
            <v>0</v>
          </cell>
          <cell r="G21">
            <v>26</v>
          </cell>
          <cell r="H21">
            <v>7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YZ-HM1727-Pi-XL</v>
          </cell>
          <cell r="B22">
            <v>75</v>
          </cell>
          <cell r="C22">
            <v>32</v>
          </cell>
          <cell r="D22">
            <v>0</v>
          </cell>
          <cell r="E22">
            <v>0</v>
          </cell>
          <cell r="F22">
            <v>0</v>
          </cell>
          <cell r="G22">
            <v>78</v>
          </cell>
          <cell r="H22">
            <v>5</v>
          </cell>
          <cell r="I22">
            <v>4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YZ-HM241-G0-L</v>
          </cell>
          <cell r="B23">
            <v>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0</v>
          </cell>
          <cell r="K23">
            <v>0</v>
          </cell>
          <cell r="L23">
            <v>7</v>
          </cell>
          <cell r="M23">
            <v>0</v>
          </cell>
          <cell r="N23">
            <v>7</v>
          </cell>
        </row>
        <row r="24">
          <cell r="A24" t="str">
            <v>YZ-HM1727-Pi-S</v>
          </cell>
          <cell r="B24">
            <v>46</v>
          </cell>
          <cell r="C24">
            <v>15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YZ-HM2508-R0-M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1</v>
          </cell>
          <cell r="J25">
            <v>0</v>
          </cell>
          <cell r="K25">
            <v>1</v>
          </cell>
          <cell r="L25">
            <v>0</v>
          </cell>
          <cell r="M25">
            <v>0</v>
          </cell>
          <cell r="N25">
            <v>1</v>
          </cell>
        </row>
        <row r="26">
          <cell r="A26" t="str">
            <v>YZ-HM7035-DJG0-M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YZ-HMBKN17015-OR-XL</v>
          </cell>
          <cell r="B27">
            <v>30</v>
          </cell>
          <cell r="C27">
            <v>1</v>
          </cell>
          <cell r="D27">
            <v>0</v>
          </cell>
          <cell r="E27">
            <v>0</v>
          </cell>
          <cell r="F27">
            <v>0</v>
          </cell>
          <cell r="G27">
            <v>1</v>
          </cell>
          <cell r="H27">
            <v>0</v>
          </cell>
          <cell r="I27">
            <v>2</v>
          </cell>
          <cell r="J27">
            <v>1</v>
          </cell>
          <cell r="K27">
            <v>1</v>
          </cell>
          <cell r="L27">
            <v>30</v>
          </cell>
          <cell r="M27">
            <v>0</v>
          </cell>
          <cell r="N27">
            <v>32</v>
          </cell>
        </row>
        <row r="28">
          <cell r="A28" t="str">
            <v>YZ-SUBL03-K0-M</v>
          </cell>
          <cell r="B28">
            <v>35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67</v>
          </cell>
          <cell r="H28">
            <v>2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YZ-SUBL03-K0-S</v>
          </cell>
          <cell r="B29">
            <v>111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YZ-SUZQ388-W0-M</v>
          </cell>
          <cell r="B30">
            <v>4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2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YZ-SUZQ388-W0-S</v>
          </cell>
          <cell r="B31">
            <v>9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YZ-SUZQ388-W0-L</v>
          </cell>
          <cell r="B32">
            <v>11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YZ-SUZQ388-W0-XL</v>
          </cell>
          <cell r="B33">
            <v>14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YZ-SUZQ388-K0-L</v>
          </cell>
          <cell r="B34">
            <v>0</v>
          </cell>
          <cell r="C34">
            <v>2</v>
          </cell>
          <cell r="D34">
            <v>0</v>
          </cell>
          <cell r="E34">
            <v>0</v>
          </cell>
          <cell r="F34">
            <v>0</v>
          </cell>
          <cell r="G34">
            <v>1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YZ-SUZQ388-K0-M</v>
          </cell>
          <cell r="B35">
            <v>0</v>
          </cell>
          <cell r="C35">
            <v>8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2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YZ-SUZQ187-K0-3X</v>
          </cell>
          <cell r="B36">
            <v>7</v>
          </cell>
          <cell r="C36">
            <v>1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YZ-SUZQ388-K0-S</v>
          </cell>
          <cell r="B37">
            <v>0</v>
          </cell>
          <cell r="C37">
            <v>4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YZ-SUZQ388-K0-XS</v>
          </cell>
          <cell r="B38">
            <v>11</v>
          </cell>
          <cell r="C38">
            <v>3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2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YZ-SUZQBL03-R2-3X</v>
          </cell>
          <cell r="B39">
            <v>2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YZ-SUZQBL03-B0-XL</v>
          </cell>
          <cell r="B40">
            <v>1</v>
          </cell>
          <cell r="C40">
            <v>2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YZ-ZQ1521BL4XL</v>
          </cell>
          <cell r="B41">
            <v>4</v>
          </cell>
          <cell r="C41">
            <v>4</v>
          </cell>
          <cell r="D41">
            <v>0</v>
          </cell>
          <cell r="E41">
            <v>3</v>
          </cell>
          <cell r="F41">
            <v>3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YZ-ZQ1521BF5XL</v>
          </cell>
          <cell r="B42">
            <v>6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2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YZ-ZQ1521RF4XL</v>
          </cell>
          <cell r="B43">
            <v>15</v>
          </cell>
          <cell r="C43">
            <v>1</v>
          </cell>
          <cell r="D43">
            <v>0</v>
          </cell>
          <cell r="E43">
            <v>0</v>
          </cell>
          <cell r="F43">
            <v>0</v>
          </cell>
          <cell r="G43">
            <v>1</v>
          </cell>
          <cell r="H43">
            <v>0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YZ-ZQ1521WP4XL</v>
          </cell>
          <cell r="B44">
            <v>2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YZ-ZQ1521RF2XL</v>
          </cell>
          <cell r="B45">
            <v>12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1</v>
          </cell>
          <cell r="K45">
            <v>2</v>
          </cell>
          <cell r="L45">
            <v>0</v>
          </cell>
          <cell r="M45">
            <v>0</v>
          </cell>
          <cell r="N45">
            <v>3</v>
          </cell>
        </row>
        <row r="46">
          <cell r="A46" t="str">
            <v>YZ-ZQ1521KF3XL</v>
          </cell>
          <cell r="B46">
            <v>7</v>
          </cell>
          <cell r="C46">
            <v>1</v>
          </cell>
          <cell r="D46">
            <v>0</v>
          </cell>
          <cell r="E46">
            <v>5</v>
          </cell>
          <cell r="F46">
            <v>5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YZ-ZQ1521GF5XL</v>
          </cell>
          <cell r="B47">
            <v>5</v>
          </cell>
          <cell r="C47">
            <v>4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2</v>
          </cell>
          <cell r="I47">
            <v>2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YZ-ZQ1521RF3XL</v>
          </cell>
          <cell r="B48">
            <v>3</v>
          </cell>
          <cell r="C48">
            <v>1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  <cell r="N48">
            <v>1</v>
          </cell>
        </row>
        <row r="49">
          <cell r="A49" t="str">
            <v>YZ-ZQ1521KF5XL</v>
          </cell>
          <cell r="B49">
            <v>11</v>
          </cell>
          <cell r="C49">
            <v>6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YZ-ZQ1521GW5XL</v>
          </cell>
          <cell r="B50">
            <v>4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YZ-ZQ1521BF4XL</v>
          </cell>
          <cell r="B51">
            <v>12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YZ-ZQ1521GF2XL</v>
          </cell>
          <cell r="B52">
            <v>4</v>
          </cell>
          <cell r="C52">
            <v>1</v>
          </cell>
          <cell r="D52">
            <v>0</v>
          </cell>
          <cell r="E52">
            <v>0</v>
          </cell>
          <cell r="F52">
            <v>0</v>
          </cell>
          <cell r="G52">
            <v>1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YZ-ZQ1521BF2XL</v>
          </cell>
          <cell r="B53">
            <v>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1</v>
          </cell>
          <cell r="H53">
            <v>0</v>
          </cell>
          <cell r="I53">
            <v>1</v>
          </cell>
          <cell r="J53">
            <v>3</v>
          </cell>
          <cell r="K53">
            <v>0</v>
          </cell>
          <cell r="L53">
            <v>0</v>
          </cell>
          <cell r="M53">
            <v>0</v>
          </cell>
          <cell r="N53">
            <v>3</v>
          </cell>
        </row>
        <row r="54">
          <cell r="A54" t="str">
            <v>YZ-ZQ15905-K0-M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YZ-ZQ1617-BH-3XL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1</v>
          </cell>
          <cell r="H55">
            <v>0</v>
          </cell>
          <cell r="I55">
            <v>1</v>
          </cell>
          <cell r="J55">
            <v>2</v>
          </cell>
          <cell r="K55">
            <v>0</v>
          </cell>
          <cell r="L55">
            <v>0</v>
          </cell>
          <cell r="M55">
            <v>0</v>
          </cell>
          <cell r="N55">
            <v>2</v>
          </cell>
        </row>
        <row r="56">
          <cell r="A56" t="str">
            <v>YZ-ZQ15905-W0-S</v>
          </cell>
          <cell r="B56">
            <v>2</v>
          </cell>
          <cell r="C56">
            <v>2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1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YZ-ZQ16598R0L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3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YZ-ZQBL03-B0-2XL</v>
          </cell>
          <cell r="B58">
            <v>12</v>
          </cell>
          <cell r="C58">
            <v>1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YZ-ZQBL03-B0-M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2</v>
          </cell>
          <cell r="I59">
            <v>2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YZ-ZQBL03-R2-2XL</v>
          </cell>
          <cell r="B60">
            <v>5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2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YZ-ZQBL03-K0-XL</v>
          </cell>
          <cell r="B61">
            <v>0</v>
          </cell>
          <cell r="C61">
            <v>13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YZ-ZQBL03-K0-S</v>
          </cell>
          <cell r="B62">
            <v>0</v>
          </cell>
          <cell r="C62">
            <v>5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YZ-ZQBL03-R2-S</v>
          </cell>
          <cell r="B63">
            <v>2</v>
          </cell>
          <cell r="C63">
            <v>1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YZ-ZQBL03-K0-M</v>
          </cell>
          <cell r="B64">
            <v>8</v>
          </cell>
          <cell r="C64">
            <v>18</v>
          </cell>
          <cell r="D64">
            <v>0</v>
          </cell>
          <cell r="E64">
            <v>0</v>
          </cell>
          <cell r="F64">
            <v>0</v>
          </cell>
          <cell r="G64">
            <v>3</v>
          </cell>
          <cell r="H64">
            <v>0</v>
          </cell>
          <cell r="I64">
            <v>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YZ-ZQMICAIK0XL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1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YZ-ZQBL03-K0-L</v>
          </cell>
          <cell r="B66">
            <v>0</v>
          </cell>
          <cell r="C66">
            <v>21</v>
          </cell>
          <cell r="D66">
            <v>2</v>
          </cell>
          <cell r="E66">
            <v>0</v>
          </cell>
          <cell r="F66">
            <v>2</v>
          </cell>
          <cell r="G66">
            <v>2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YZ-ZQBL03-R2-L</v>
          </cell>
          <cell r="B67">
            <v>6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1</v>
          </cell>
          <cell r="H67">
            <v>0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YZ-ZQBL03-R2-XL</v>
          </cell>
          <cell r="B68">
            <v>5</v>
          </cell>
          <cell r="C68">
            <v>3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YZ-ZQBL03-K0-2X</v>
          </cell>
          <cell r="B69">
            <v>21</v>
          </cell>
          <cell r="C69">
            <v>17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2</v>
          </cell>
          <cell r="I69">
            <v>1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YZ-ZQadn1601-B1-XL</v>
          </cell>
          <cell r="B70">
            <v>7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9</v>
          </cell>
          <cell r="M70">
            <v>0</v>
          </cell>
          <cell r="N70">
            <v>9</v>
          </cell>
        </row>
        <row r="71">
          <cell r="A71" t="str">
            <v>YZ-ZQQ9227-K0-S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</v>
          </cell>
          <cell r="H71">
            <v>0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YZ-ZQadn1601-B1-M</v>
          </cell>
          <cell r="B72">
            <v>7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8</v>
          </cell>
          <cell r="M72">
            <v>0</v>
          </cell>
          <cell r="N72">
            <v>8</v>
          </cell>
        </row>
        <row r="73">
          <cell r="A73" t="str">
            <v>YZ-HM174164-SY-XL</v>
          </cell>
          <cell r="B73">
            <v>4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</v>
          </cell>
          <cell r="L73">
            <v>3</v>
          </cell>
          <cell r="M73">
            <v>0</v>
          </cell>
          <cell r="N73">
            <v>4</v>
          </cell>
        </row>
        <row r="74">
          <cell r="A74" t="str">
            <v>YZ-SUZQ9441-K0-M</v>
          </cell>
          <cell r="B74">
            <v>3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YZ-ZQ16597B0M</v>
          </cell>
          <cell r="B75">
            <v>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1</v>
          </cell>
          <cell r="K75">
            <v>0</v>
          </cell>
          <cell r="L75">
            <v>3</v>
          </cell>
          <cell r="M75">
            <v>0</v>
          </cell>
          <cell r="N75">
            <v>4</v>
          </cell>
        </row>
        <row r="76">
          <cell r="A76" t="str">
            <v>LYQ-1001-P0-S</v>
          </cell>
          <cell r="B76">
            <v>8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8</v>
          </cell>
          <cell r="K76">
            <v>0</v>
          </cell>
          <cell r="L76">
            <v>0</v>
          </cell>
          <cell r="M76">
            <v>0</v>
          </cell>
          <cell r="N76">
            <v>8</v>
          </cell>
        </row>
        <row r="77">
          <cell r="A77" t="str">
            <v>LYQ-ZQS1741-W0-L</v>
          </cell>
          <cell r="B77">
            <v>2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1</v>
          </cell>
          <cell r="K77">
            <v>0</v>
          </cell>
          <cell r="L77">
            <v>0</v>
          </cell>
          <cell r="M77">
            <v>0</v>
          </cell>
          <cell r="N77">
            <v>1</v>
          </cell>
        </row>
        <row r="78">
          <cell r="A78" t="str">
            <v>YZ-ZQ6189P054</v>
          </cell>
          <cell r="B78">
            <v>5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</v>
          </cell>
          <cell r="L78">
            <v>1</v>
          </cell>
          <cell r="M78">
            <v>3</v>
          </cell>
          <cell r="N78">
            <v>5</v>
          </cell>
        </row>
        <row r="79">
          <cell r="A79" t="str">
            <v>YZ-HM1689-R0-54</v>
          </cell>
          <cell r="B79">
            <v>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3</v>
          </cell>
          <cell r="N79">
            <v>3</v>
          </cell>
        </row>
        <row r="80">
          <cell r="A80" t="str">
            <v>YZ-HM111-YH-S</v>
          </cell>
          <cell r="B80">
            <v>4</v>
          </cell>
          <cell r="C80">
            <v>2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1</v>
          </cell>
          <cell r="K80">
            <v>0</v>
          </cell>
          <cell r="L80">
            <v>2</v>
          </cell>
          <cell r="M80">
            <v>0</v>
          </cell>
          <cell r="N80">
            <v>3</v>
          </cell>
        </row>
        <row r="81">
          <cell r="A81" t="str">
            <v>LYQ-HM1205-BR-S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2</v>
          </cell>
          <cell r="K81">
            <v>0</v>
          </cell>
          <cell r="L81">
            <v>0</v>
          </cell>
          <cell r="M81">
            <v>0</v>
          </cell>
          <cell r="N81">
            <v>2</v>
          </cell>
        </row>
        <row r="82">
          <cell r="A82" t="str">
            <v>LYQ-1001New-P0-L</v>
          </cell>
          <cell r="B82">
            <v>5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5</v>
          </cell>
          <cell r="L82">
            <v>0</v>
          </cell>
          <cell r="M82">
            <v>0</v>
          </cell>
          <cell r="N82">
            <v>5</v>
          </cell>
        </row>
        <row r="83">
          <cell r="A83" t="str">
            <v>LYQ-1001-P0-XS</v>
          </cell>
          <cell r="B83">
            <v>4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4</v>
          </cell>
          <cell r="K83">
            <v>0</v>
          </cell>
          <cell r="L83">
            <v>0</v>
          </cell>
          <cell r="M83">
            <v>0</v>
          </cell>
          <cell r="N83">
            <v>4</v>
          </cell>
        </row>
        <row r="84">
          <cell r="A84" t="str">
            <v>LYQ-ZQ1117-C0-M</v>
          </cell>
          <cell r="B84">
            <v>4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3</v>
          </cell>
          <cell r="L84">
            <v>0</v>
          </cell>
          <cell r="M84">
            <v>0</v>
          </cell>
          <cell r="N84">
            <v>3</v>
          </cell>
        </row>
        <row r="85">
          <cell r="A85" t="str">
            <v>YZ-CLD072-K0-3XL</v>
          </cell>
          <cell r="B85">
            <v>1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  <cell r="N85">
            <v>1</v>
          </cell>
        </row>
        <row r="86">
          <cell r="A86" t="str">
            <v>YZ-HM7889-B0-2X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1</v>
          </cell>
          <cell r="K86">
            <v>0</v>
          </cell>
          <cell r="L86">
            <v>2</v>
          </cell>
          <cell r="M86">
            <v>0</v>
          </cell>
          <cell r="N86">
            <v>3</v>
          </cell>
        </row>
        <row r="87">
          <cell r="A87" t="str">
            <v>LYQ-1001-Z0-XL</v>
          </cell>
          <cell r="B87">
            <v>5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  <cell r="N87">
            <v>5</v>
          </cell>
        </row>
        <row r="88">
          <cell r="A88" t="str">
            <v>YZ-ZQ1521RL4XL</v>
          </cell>
          <cell r="B88">
            <v>9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YZ-ZQFT1816-Y0-L</v>
          </cell>
          <cell r="B89">
            <v>0</v>
          </cell>
          <cell r="C89">
            <v>4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YZ-HM1683-BDZL-56</v>
          </cell>
          <cell r="B90">
            <v>5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4</v>
          </cell>
          <cell r="M90">
            <v>0</v>
          </cell>
          <cell r="N90">
            <v>4</v>
          </cell>
        </row>
        <row r="91">
          <cell r="A91" t="str">
            <v>YZ-CL7042-R0-L</v>
          </cell>
          <cell r="B91">
            <v>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1</v>
          </cell>
          <cell r="M91">
            <v>0</v>
          </cell>
          <cell r="N91">
            <v>1</v>
          </cell>
        </row>
        <row r="92">
          <cell r="A92" t="str">
            <v>LYQ-CL6408SL-K0XL</v>
          </cell>
          <cell r="B92">
            <v>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2</v>
          </cell>
          <cell r="M92">
            <v>0</v>
          </cell>
          <cell r="N92">
            <v>2</v>
          </cell>
        </row>
        <row r="93">
          <cell r="A93" t="str">
            <v>YZ-CL912-W0-M</v>
          </cell>
          <cell r="B93">
            <v>2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1</v>
          </cell>
          <cell r="M93">
            <v>0</v>
          </cell>
          <cell r="N93">
            <v>1</v>
          </cell>
        </row>
        <row r="94">
          <cell r="A94" t="str">
            <v>YZ-ZQ7777R018</v>
          </cell>
          <cell r="B94">
            <v>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3</v>
          </cell>
          <cell r="N94">
            <v>3</v>
          </cell>
        </row>
        <row r="95">
          <cell r="A95" t="str">
            <v>LYQ-ZQ2973-W1-L</v>
          </cell>
          <cell r="B95">
            <v>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6</v>
          </cell>
          <cell r="K95">
            <v>0</v>
          </cell>
          <cell r="L95">
            <v>0</v>
          </cell>
          <cell r="M95">
            <v>0</v>
          </cell>
          <cell r="N95">
            <v>6</v>
          </cell>
        </row>
        <row r="96">
          <cell r="A96" t="str">
            <v>YZ-HM17077-K0-XL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</v>
          </cell>
          <cell r="L96">
            <v>1</v>
          </cell>
          <cell r="M96">
            <v>0</v>
          </cell>
          <cell r="N96">
            <v>2</v>
          </cell>
        </row>
        <row r="97">
          <cell r="A97" t="str">
            <v>YZ-HMBKN30-WR-L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2</v>
          </cell>
          <cell r="N97">
            <v>2</v>
          </cell>
        </row>
        <row r="98">
          <cell r="A98" t="str">
            <v>LYQ-ZQ2973-BD-L</v>
          </cell>
          <cell r="B98">
            <v>9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9</v>
          </cell>
          <cell r="K98">
            <v>0</v>
          </cell>
          <cell r="L98">
            <v>0</v>
          </cell>
          <cell r="M98">
            <v>0</v>
          </cell>
          <cell r="N98">
            <v>9</v>
          </cell>
        </row>
        <row r="99">
          <cell r="A99" t="str">
            <v>YZ-CL0001-R1-S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1</v>
          </cell>
          <cell r="M99">
            <v>0</v>
          </cell>
          <cell r="N99">
            <v>1</v>
          </cell>
        </row>
        <row r="100">
          <cell r="A100" t="str">
            <v>YZ-HM241-DS-L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1</v>
          </cell>
          <cell r="M100">
            <v>0</v>
          </cell>
          <cell r="N100">
            <v>1</v>
          </cell>
        </row>
        <row r="101">
          <cell r="A101" t="str">
            <v>YZ-HMBKN17015-OR-M</v>
          </cell>
          <cell r="B101">
            <v>22</v>
          </cell>
          <cell r="C101">
            <v>1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13</v>
          </cell>
          <cell r="K101">
            <v>0</v>
          </cell>
          <cell r="L101">
            <v>0</v>
          </cell>
          <cell r="M101">
            <v>0</v>
          </cell>
          <cell r="N101">
            <v>13</v>
          </cell>
        </row>
        <row r="102">
          <cell r="A102" t="str">
            <v>YZ-SUZQBL03-B0-2X</v>
          </cell>
          <cell r="B102">
            <v>2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YZ-ZQ1197-KW-XL</v>
          </cell>
          <cell r="B103">
            <v>2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2</v>
          </cell>
          <cell r="M103">
            <v>0</v>
          </cell>
          <cell r="N103">
            <v>2</v>
          </cell>
        </row>
        <row r="104">
          <cell r="A104" t="str">
            <v>YZ-ZQadn1601-B1-S</v>
          </cell>
          <cell r="B104">
            <v>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1</v>
          </cell>
          <cell r="K104">
            <v>1</v>
          </cell>
          <cell r="L104">
            <v>0</v>
          </cell>
          <cell r="M104">
            <v>0</v>
          </cell>
          <cell r="N104">
            <v>2</v>
          </cell>
        </row>
        <row r="105">
          <cell r="A105" t="str">
            <v>LYQ-ZQS1741-K0-M</v>
          </cell>
          <cell r="B105">
            <v>1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  <cell r="N105">
            <v>1</v>
          </cell>
        </row>
        <row r="106">
          <cell r="A106" t="str">
            <v>YZ-HM7035-DJG0-S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1</v>
          </cell>
          <cell r="K106">
            <v>2</v>
          </cell>
          <cell r="L106">
            <v>0</v>
          </cell>
          <cell r="M106">
            <v>0</v>
          </cell>
          <cell r="N106">
            <v>3</v>
          </cell>
        </row>
        <row r="107">
          <cell r="A107" t="str">
            <v>YZ-CFAM005-LABUGR-L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  <cell r="N107">
            <v>1</v>
          </cell>
        </row>
        <row r="108">
          <cell r="A108" t="str">
            <v>LYQ-ZQ8200-FB-S</v>
          </cell>
          <cell r="B108">
            <v>4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LYQ-1001-R0-XS</v>
          </cell>
          <cell r="B109">
            <v>2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1</v>
          </cell>
          <cell r="K109">
            <v>0</v>
          </cell>
          <cell r="L109">
            <v>0</v>
          </cell>
          <cell r="M109">
            <v>0</v>
          </cell>
          <cell r="N109">
            <v>1</v>
          </cell>
        </row>
        <row r="110">
          <cell r="A110" t="str">
            <v>SHJ-ZQLS12-K0-L</v>
          </cell>
          <cell r="B110">
            <v>5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5</v>
          </cell>
          <cell r="K110">
            <v>0</v>
          </cell>
          <cell r="L110">
            <v>0</v>
          </cell>
          <cell r="M110">
            <v>0</v>
          </cell>
          <cell r="N110">
            <v>5</v>
          </cell>
        </row>
        <row r="111">
          <cell r="A111" t="str">
            <v>LYQ-ZQ2973-P0-S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1</v>
          </cell>
          <cell r="K111">
            <v>0</v>
          </cell>
          <cell r="L111">
            <v>0</v>
          </cell>
          <cell r="M111">
            <v>0</v>
          </cell>
          <cell r="N111">
            <v>1</v>
          </cell>
        </row>
        <row r="112">
          <cell r="A112" t="str">
            <v>YZ-HMBKN30-K0YH-XL</v>
          </cell>
          <cell r="B112">
            <v>3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3</v>
          </cell>
          <cell r="N112">
            <v>3</v>
          </cell>
        </row>
        <row r="113">
          <cell r="A113" t="str">
            <v>LYQ-ZQ8200-K0-L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LYQ-ZQPC01-ZL-XL</v>
          </cell>
          <cell r="B114">
            <v>2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0</v>
          </cell>
          <cell r="L114">
            <v>0</v>
          </cell>
          <cell r="M114">
            <v>0</v>
          </cell>
          <cell r="N114">
            <v>1</v>
          </cell>
        </row>
        <row r="115">
          <cell r="A115" t="str">
            <v>LYQ-CL6287-G7-L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3</v>
          </cell>
          <cell r="M115">
            <v>0</v>
          </cell>
          <cell r="N115">
            <v>3</v>
          </cell>
        </row>
        <row r="116">
          <cell r="A116" t="str">
            <v>YZ-HM1683-B0-52</v>
          </cell>
          <cell r="B116">
            <v>3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3</v>
          </cell>
          <cell r="M116">
            <v>0</v>
          </cell>
          <cell r="N116">
            <v>3</v>
          </cell>
        </row>
        <row r="117">
          <cell r="A117" t="str">
            <v>YZ-HM688-K0-L</v>
          </cell>
          <cell r="B117">
            <v>3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3</v>
          </cell>
          <cell r="N117">
            <v>3</v>
          </cell>
        </row>
        <row r="118">
          <cell r="A118" t="str">
            <v>LYQ-LY064-K0-3XL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LYQ-HM1205-OR-S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  <cell r="N119">
            <v>1</v>
          </cell>
        </row>
        <row r="120">
          <cell r="A120" t="str">
            <v>LYQ-ZQ3550-PI-5X</v>
          </cell>
          <cell r="B120">
            <v>9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LYQ-WH885-ZL-L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</v>
          </cell>
          <cell r="K121">
            <v>0</v>
          </cell>
          <cell r="L121">
            <v>0</v>
          </cell>
          <cell r="M121">
            <v>0</v>
          </cell>
          <cell r="N121">
            <v>1</v>
          </cell>
        </row>
        <row r="122">
          <cell r="A122" t="str">
            <v>LYQ-HM1205-BR-XL</v>
          </cell>
          <cell r="B122">
            <v>5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5</v>
          </cell>
          <cell r="K122">
            <v>0</v>
          </cell>
          <cell r="L122">
            <v>0</v>
          </cell>
          <cell r="M122">
            <v>0</v>
          </cell>
          <cell r="N122">
            <v>5</v>
          </cell>
        </row>
        <row r="123">
          <cell r="A123" t="str">
            <v>YZ-HM17077-CO-M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1</v>
          </cell>
          <cell r="L123">
            <v>2</v>
          </cell>
          <cell r="M123">
            <v>0</v>
          </cell>
          <cell r="N123">
            <v>3</v>
          </cell>
        </row>
        <row r="124">
          <cell r="A124" t="str">
            <v>LYQ-ZQMB170005-K0-XL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2</v>
          </cell>
          <cell r="M124">
            <v>0</v>
          </cell>
          <cell r="N124">
            <v>2</v>
          </cell>
        </row>
        <row r="125">
          <cell r="A125" t="str">
            <v>YZ-CLNK78-BD-M</v>
          </cell>
          <cell r="B125">
            <v>3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1</v>
          </cell>
          <cell r="K125">
            <v>0</v>
          </cell>
          <cell r="L125">
            <v>2</v>
          </cell>
          <cell r="M125">
            <v>0</v>
          </cell>
          <cell r="N125">
            <v>3</v>
          </cell>
        </row>
        <row r="126">
          <cell r="A126" t="str">
            <v>LYQ-ZQPC01-P0-XL</v>
          </cell>
          <cell r="B126">
            <v>6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6</v>
          </cell>
          <cell r="K126">
            <v>0</v>
          </cell>
          <cell r="L126">
            <v>0</v>
          </cell>
          <cell r="M126">
            <v>0</v>
          </cell>
          <cell r="N126">
            <v>6</v>
          </cell>
        </row>
        <row r="127">
          <cell r="A127" t="str">
            <v>YZ-ZQ1521BFXL</v>
          </cell>
          <cell r="B127">
            <v>0</v>
          </cell>
          <cell r="C127">
            <v>1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YZ-ZQ6667ZL44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1</v>
          </cell>
          <cell r="K128">
            <v>0</v>
          </cell>
          <cell r="L128">
            <v>0</v>
          </cell>
          <cell r="M128">
            <v>0</v>
          </cell>
          <cell r="N128">
            <v>1</v>
          </cell>
        </row>
        <row r="129">
          <cell r="A129" t="str">
            <v>YZ-ZQ15827R2S</v>
          </cell>
          <cell r="B129">
            <v>9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5</v>
          </cell>
          <cell r="K129">
            <v>0</v>
          </cell>
          <cell r="L129">
            <v>1</v>
          </cell>
          <cell r="M129">
            <v>3</v>
          </cell>
          <cell r="N129">
            <v>9</v>
          </cell>
        </row>
        <row r="130">
          <cell r="A130" t="str">
            <v>LYQ-HM1205-KH-S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2</v>
          </cell>
          <cell r="L130">
            <v>0</v>
          </cell>
          <cell r="M130">
            <v>0</v>
          </cell>
          <cell r="N130">
            <v>2</v>
          </cell>
        </row>
        <row r="131">
          <cell r="A131" t="str">
            <v>YZ-SUZQBL03-B0-3X</v>
          </cell>
          <cell r="B131">
            <v>2</v>
          </cell>
          <cell r="C131">
            <v>1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YZ-ZQ15921-B0-M</v>
          </cell>
          <cell r="B132">
            <v>2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2</v>
          </cell>
          <cell r="M132">
            <v>0</v>
          </cell>
          <cell r="N132">
            <v>2</v>
          </cell>
        </row>
        <row r="133">
          <cell r="A133" t="str">
            <v>LYQ-ZQ1117-K0-XL</v>
          </cell>
          <cell r="B133">
            <v>5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</v>
          </cell>
          <cell r="K133">
            <v>4</v>
          </cell>
          <cell r="L133">
            <v>0</v>
          </cell>
          <cell r="M133">
            <v>0</v>
          </cell>
          <cell r="N133">
            <v>5</v>
          </cell>
        </row>
        <row r="134">
          <cell r="A134" t="str">
            <v>YZ-HM7889-R0-5X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1</v>
          </cell>
          <cell r="K134">
            <v>1</v>
          </cell>
          <cell r="L134">
            <v>2</v>
          </cell>
          <cell r="M134">
            <v>0</v>
          </cell>
          <cell r="N134">
            <v>4</v>
          </cell>
        </row>
        <row r="135">
          <cell r="A135" t="str">
            <v>LYQ-1001-W0-M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2</v>
          </cell>
          <cell r="K135">
            <v>0</v>
          </cell>
          <cell r="L135">
            <v>0</v>
          </cell>
          <cell r="M135">
            <v>0</v>
          </cell>
          <cell r="N135">
            <v>2</v>
          </cell>
        </row>
        <row r="136">
          <cell r="A136" t="str">
            <v>YZ-ZQ1521RM3XL</v>
          </cell>
          <cell r="B136">
            <v>10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YZ-ZQ17986W0-S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YZ-HMBKN30-WR-XL</v>
          </cell>
          <cell r="B138">
            <v>3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3</v>
          </cell>
          <cell r="N138">
            <v>3</v>
          </cell>
        </row>
        <row r="139">
          <cell r="A139" t="str">
            <v>LYQ-LY064-OR-M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1</v>
          </cell>
          <cell r="K139">
            <v>0</v>
          </cell>
          <cell r="L139">
            <v>0</v>
          </cell>
          <cell r="M139">
            <v>1</v>
          </cell>
          <cell r="N139">
            <v>2</v>
          </cell>
        </row>
        <row r="140">
          <cell r="A140" t="str">
            <v>LYQ-ZQ1117-E0-XL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1</v>
          </cell>
          <cell r="K140">
            <v>0</v>
          </cell>
          <cell r="L140">
            <v>0</v>
          </cell>
          <cell r="M140">
            <v>0</v>
          </cell>
          <cell r="N140">
            <v>1</v>
          </cell>
        </row>
        <row r="141">
          <cell r="A141" t="str">
            <v>LYQ-ZQ2973-W1-M</v>
          </cell>
          <cell r="B141">
            <v>11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10</v>
          </cell>
          <cell r="K141">
            <v>0</v>
          </cell>
          <cell r="L141">
            <v>0</v>
          </cell>
          <cell r="M141">
            <v>0</v>
          </cell>
          <cell r="N141">
            <v>10</v>
          </cell>
        </row>
        <row r="142">
          <cell r="A142" t="str">
            <v>LYQ-ZQ2W00-K0-M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YZ-ZQ15827W02XL</v>
          </cell>
          <cell r="B143">
            <v>6</v>
          </cell>
          <cell r="C143">
            <v>2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4</v>
          </cell>
          <cell r="K143">
            <v>0</v>
          </cell>
          <cell r="L143">
            <v>0</v>
          </cell>
          <cell r="M143">
            <v>0</v>
          </cell>
          <cell r="N143">
            <v>4</v>
          </cell>
        </row>
        <row r="144">
          <cell r="A144" t="str">
            <v>LYQ-1001-P0-M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3</v>
          </cell>
          <cell r="K144">
            <v>0</v>
          </cell>
          <cell r="L144">
            <v>0</v>
          </cell>
          <cell r="M144">
            <v>0</v>
          </cell>
          <cell r="N144">
            <v>3</v>
          </cell>
        </row>
        <row r="145">
          <cell r="A145" t="str">
            <v>YZ-CFAM005-LABUGR-S</v>
          </cell>
          <cell r="B145">
            <v>1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1</v>
          </cell>
          <cell r="N145">
            <v>1</v>
          </cell>
        </row>
        <row r="146">
          <cell r="A146" t="str">
            <v>YZ-ZQ15921-B0-L</v>
          </cell>
          <cell r="B146">
            <v>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3</v>
          </cell>
          <cell r="M146">
            <v>0</v>
          </cell>
          <cell r="N146">
            <v>3</v>
          </cell>
        </row>
        <row r="147">
          <cell r="A147" t="str">
            <v>YZ-HM17845-YH-S</v>
          </cell>
          <cell r="B147">
            <v>11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2</v>
          </cell>
          <cell r="K147">
            <v>1</v>
          </cell>
          <cell r="L147">
            <v>4</v>
          </cell>
          <cell r="M147">
            <v>0</v>
          </cell>
          <cell r="N147">
            <v>7</v>
          </cell>
        </row>
        <row r="148">
          <cell r="A148" t="str">
            <v>YZ-ZQ15827W0L</v>
          </cell>
          <cell r="B148">
            <v>6</v>
          </cell>
          <cell r="C148">
            <v>1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6</v>
          </cell>
          <cell r="K148">
            <v>0</v>
          </cell>
          <cell r="L148">
            <v>0</v>
          </cell>
          <cell r="M148">
            <v>0</v>
          </cell>
          <cell r="N148">
            <v>6</v>
          </cell>
        </row>
        <row r="149">
          <cell r="A149" t="str">
            <v>LYQ-1001-G0-S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LYQ-ZQD390-G0-S</v>
          </cell>
          <cell r="B150">
            <v>1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2</v>
          </cell>
          <cell r="K150">
            <v>0</v>
          </cell>
          <cell r="L150">
            <v>0</v>
          </cell>
          <cell r="M150">
            <v>0</v>
          </cell>
          <cell r="N150">
            <v>2</v>
          </cell>
        </row>
        <row r="151">
          <cell r="A151" t="str">
            <v>YZ-CLNK78-B6-L</v>
          </cell>
          <cell r="B151">
            <v>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2</v>
          </cell>
          <cell r="M151">
            <v>0</v>
          </cell>
          <cell r="N151">
            <v>2</v>
          </cell>
        </row>
        <row r="152">
          <cell r="A152" t="str">
            <v>LYQ-CL61652-R6-M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LYQ-CL6287-B0-L</v>
          </cell>
          <cell r="B153">
            <v>3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3</v>
          </cell>
          <cell r="M153">
            <v>0</v>
          </cell>
          <cell r="N153">
            <v>3</v>
          </cell>
        </row>
        <row r="154">
          <cell r="A154" t="str">
            <v>LYQ-CL0045-K0-S</v>
          </cell>
          <cell r="B154">
            <v>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2</v>
          </cell>
          <cell r="M154">
            <v>0</v>
          </cell>
          <cell r="N154">
            <v>2</v>
          </cell>
        </row>
        <row r="155">
          <cell r="A155" t="str">
            <v>YZ-ZQ1733-NB-3XL</v>
          </cell>
          <cell r="B155">
            <v>1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1</v>
          </cell>
          <cell r="M155">
            <v>0</v>
          </cell>
          <cell r="N155">
            <v>1</v>
          </cell>
        </row>
        <row r="156">
          <cell r="A156" t="str">
            <v>LYQ-CSM048-G0-L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1</v>
          </cell>
          <cell r="K156">
            <v>0</v>
          </cell>
          <cell r="L156">
            <v>0</v>
          </cell>
          <cell r="M156">
            <v>0</v>
          </cell>
          <cell r="N156">
            <v>1</v>
          </cell>
        </row>
        <row r="157">
          <cell r="A157" t="str">
            <v>YZ-CL060-XL</v>
          </cell>
          <cell r="B157">
            <v>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2</v>
          </cell>
          <cell r="M157">
            <v>0</v>
          </cell>
          <cell r="N157">
            <v>2</v>
          </cell>
        </row>
        <row r="158">
          <cell r="A158" t="str">
            <v>YZ-HM1683-R0-52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YZ-ZQ15921-B0-XL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3</v>
          </cell>
          <cell r="M159">
            <v>0</v>
          </cell>
          <cell r="N159">
            <v>3</v>
          </cell>
        </row>
        <row r="160">
          <cell r="A160" t="str">
            <v>YZ-HM7889-B0-5X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LYQ-CSM048-G0-S</v>
          </cell>
          <cell r="B161">
            <v>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1</v>
          </cell>
          <cell r="L161">
            <v>0</v>
          </cell>
          <cell r="M161">
            <v>0</v>
          </cell>
          <cell r="N161">
            <v>1</v>
          </cell>
        </row>
        <row r="162">
          <cell r="A162" t="str">
            <v>YZ-ZQ1521RL2XL</v>
          </cell>
          <cell r="B162">
            <v>14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2</v>
          </cell>
          <cell r="M162">
            <v>12</v>
          </cell>
          <cell r="N162">
            <v>14</v>
          </cell>
        </row>
        <row r="163">
          <cell r="A163" t="str">
            <v>YZ-ZQ17958P0-5XL</v>
          </cell>
          <cell r="B163">
            <v>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1</v>
          </cell>
          <cell r="M163">
            <v>0</v>
          </cell>
          <cell r="N163">
            <v>1</v>
          </cell>
        </row>
        <row r="164">
          <cell r="A164" t="str">
            <v>LYQ-1001-G0-XS</v>
          </cell>
          <cell r="B164">
            <v>1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1</v>
          </cell>
          <cell r="K164">
            <v>0</v>
          </cell>
          <cell r="L164">
            <v>0</v>
          </cell>
          <cell r="M164">
            <v>0</v>
          </cell>
          <cell r="N164">
            <v>1</v>
          </cell>
        </row>
        <row r="165">
          <cell r="A165" t="str">
            <v>YZ-HM6175-K0-M</v>
          </cell>
          <cell r="B165">
            <v>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2</v>
          </cell>
          <cell r="N165">
            <v>2</v>
          </cell>
        </row>
        <row r="166">
          <cell r="A166" t="str">
            <v>YZ-CLNK78-B6-M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3</v>
          </cell>
          <cell r="M166">
            <v>0</v>
          </cell>
          <cell r="N166">
            <v>3</v>
          </cell>
        </row>
        <row r="167">
          <cell r="A167" t="str">
            <v>WJ-ZQ650-C4</v>
          </cell>
          <cell r="B167">
            <v>4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</v>
          </cell>
          <cell r="L167">
            <v>0</v>
          </cell>
          <cell r="M167">
            <v>0</v>
          </cell>
          <cell r="N167">
            <v>4</v>
          </cell>
        </row>
        <row r="168">
          <cell r="A168" t="str">
            <v>LYQ-ZQLC00-K0-XL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YZ-ZQ6667R050</v>
          </cell>
          <cell r="B169">
            <v>2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LYQ-ZQ2973-KQ-L</v>
          </cell>
          <cell r="B170">
            <v>7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7</v>
          </cell>
          <cell r="K170">
            <v>0</v>
          </cell>
          <cell r="L170">
            <v>0</v>
          </cell>
          <cell r="M170">
            <v>0</v>
          </cell>
          <cell r="N170">
            <v>7</v>
          </cell>
        </row>
        <row r="171">
          <cell r="A171" t="str">
            <v>YZ-HM1727-Pi-5XL</v>
          </cell>
          <cell r="B171">
            <v>13</v>
          </cell>
          <cell r="C171">
            <v>4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 t="str">
            <v>YZ-HM17077-PI-L</v>
          </cell>
          <cell r="B172">
            <v>4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1</v>
          </cell>
          <cell r="L172">
            <v>2</v>
          </cell>
          <cell r="M172">
            <v>0</v>
          </cell>
          <cell r="N172">
            <v>3</v>
          </cell>
        </row>
        <row r="173">
          <cell r="A173" t="str">
            <v>YZ-ZQ16597B04XL</v>
          </cell>
          <cell r="B173">
            <v>6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1</v>
          </cell>
          <cell r="K173">
            <v>0</v>
          </cell>
          <cell r="L173">
            <v>5</v>
          </cell>
          <cell r="M173">
            <v>0</v>
          </cell>
          <cell r="N173">
            <v>6</v>
          </cell>
        </row>
        <row r="174">
          <cell r="A174" t="str">
            <v>LYQ-ZQ1117-K0-S</v>
          </cell>
          <cell r="B174">
            <v>9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9</v>
          </cell>
          <cell r="K174">
            <v>0</v>
          </cell>
          <cell r="L174">
            <v>0</v>
          </cell>
          <cell r="M174">
            <v>0</v>
          </cell>
          <cell r="N174">
            <v>9</v>
          </cell>
        </row>
        <row r="175">
          <cell r="A175" t="str">
            <v>LYQ-ZQPC01-B0-XXL</v>
          </cell>
          <cell r="B175">
            <v>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1</v>
          </cell>
          <cell r="K175">
            <v>0</v>
          </cell>
          <cell r="L175">
            <v>0</v>
          </cell>
          <cell r="M175">
            <v>0</v>
          </cell>
          <cell r="N175">
            <v>1</v>
          </cell>
        </row>
        <row r="176">
          <cell r="A176" t="str">
            <v>YZ-SUZQ9441-K0-3XL</v>
          </cell>
          <cell r="B176">
            <v>3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LYQ-1001-G7-S</v>
          </cell>
          <cell r="B177">
            <v>6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5</v>
          </cell>
          <cell r="K177">
            <v>0</v>
          </cell>
          <cell r="L177">
            <v>0</v>
          </cell>
          <cell r="M177">
            <v>0</v>
          </cell>
          <cell r="N177">
            <v>5</v>
          </cell>
        </row>
        <row r="178">
          <cell r="A178" t="str">
            <v>YZ-ZQ15827W0M</v>
          </cell>
          <cell r="B178">
            <v>14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9</v>
          </cell>
          <cell r="M178">
            <v>0</v>
          </cell>
          <cell r="N178">
            <v>9</v>
          </cell>
        </row>
        <row r="179">
          <cell r="A179" t="str">
            <v>YZ-HM17077-CO-L</v>
          </cell>
          <cell r="B179">
            <v>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1</v>
          </cell>
          <cell r="M179">
            <v>0</v>
          </cell>
          <cell r="N179">
            <v>1</v>
          </cell>
        </row>
        <row r="180">
          <cell r="A180" t="str">
            <v>YZ-ZQ15827R2M</v>
          </cell>
          <cell r="B180">
            <v>12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6</v>
          </cell>
          <cell r="K180">
            <v>0</v>
          </cell>
          <cell r="L180">
            <v>0</v>
          </cell>
          <cell r="M180">
            <v>0</v>
          </cell>
          <cell r="N180">
            <v>6</v>
          </cell>
        </row>
        <row r="181">
          <cell r="A181" t="str">
            <v>LYQ-ZQ2973-W1-S</v>
          </cell>
          <cell r="B181">
            <v>11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9</v>
          </cell>
          <cell r="K181">
            <v>0</v>
          </cell>
          <cell r="L181">
            <v>0</v>
          </cell>
          <cell r="M181">
            <v>0</v>
          </cell>
          <cell r="N181">
            <v>9</v>
          </cell>
        </row>
        <row r="182">
          <cell r="A182" t="str">
            <v>LYQ-1001-P0-XL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4</v>
          </cell>
          <cell r="K182">
            <v>0</v>
          </cell>
          <cell r="L182">
            <v>0</v>
          </cell>
          <cell r="M182">
            <v>0</v>
          </cell>
          <cell r="N182">
            <v>4</v>
          </cell>
        </row>
        <row r="183">
          <cell r="A183" t="str">
            <v>YZ-HM241-K0-S</v>
          </cell>
          <cell r="B183">
            <v>2</v>
          </cell>
          <cell r="C183">
            <v>1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1</v>
          </cell>
          <cell r="M183">
            <v>0</v>
          </cell>
          <cell r="N183">
            <v>1</v>
          </cell>
        </row>
        <row r="184">
          <cell r="A184" t="str">
            <v>LYQ-ZQMB3811-E0-2X</v>
          </cell>
          <cell r="B184">
            <v>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2</v>
          </cell>
          <cell r="L184">
            <v>0</v>
          </cell>
          <cell r="M184">
            <v>0</v>
          </cell>
          <cell r="N184">
            <v>2</v>
          </cell>
        </row>
        <row r="185">
          <cell r="A185" t="str">
            <v>YZ-ZQ17986W0-XL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1</v>
          </cell>
          <cell r="K185">
            <v>0</v>
          </cell>
          <cell r="L185">
            <v>0</v>
          </cell>
          <cell r="M185">
            <v>0</v>
          </cell>
          <cell r="N185">
            <v>1</v>
          </cell>
        </row>
        <row r="186">
          <cell r="A186" t="str">
            <v>YZ-ZQ19758-K0-4XL</v>
          </cell>
          <cell r="B186">
            <v>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1</v>
          </cell>
          <cell r="M186">
            <v>0</v>
          </cell>
          <cell r="N186">
            <v>1</v>
          </cell>
        </row>
        <row r="187">
          <cell r="A187" t="str">
            <v>LYQ-CSM048-GR1-L</v>
          </cell>
          <cell r="B187">
            <v>1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1</v>
          </cell>
          <cell r="K187">
            <v>0</v>
          </cell>
          <cell r="L187">
            <v>0</v>
          </cell>
          <cell r="M187">
            <v>0</v>
          </cell>
          <cell r="N187">
            <v>1</v>
          </cell>
        </row>
        <row r="188">
          <cell r="A188" t="str">
            <v>LYQ-ZQ8200-K0-M</v>
          </cell>
          <cell r="B188">
            <v>5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LYQ-ZQ8200-K0-XL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LYQ-ZQTN2611-BD-3X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  <cell r="N190">
            <v>1</v>
          </cell>
        </row>
        <row r="191">
          <cell r="A191" t="str">
            <v>YZ-HMBKN30-ZL-L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1</v>
          </cell>
          <cell r="M191">
            <v>3</v>
          </cell>
          <cell r="N191">
            <v>4</v>
          </cell>
        </row>
        <row r="192">
          <cell r="A192" t="str">
            <v>YZ-ZQBL03-R2-3XL</v>
          </cell>
          <cell r="B192">
            <v>9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 t="str">
            <v>YZ-HM241-DS-M</v>
          </cell>
          <cell r="B193">
            <v>4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3</v>
          </cell>
          <cell r="M193">
            <v>0</v>
          </cell>
          <cell r="N193">
            <v>3</v>
          </cell>
        </row>
        <row r="194">
          <cell r="A194" t="str">
            <v>LYQ-ZQ2973-KQ-XL</v>
          </cell>
          <cell r="B194">
            <v>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2</v>
          </cell>
        </row>
        <row r="195">
          <cell r="A195" t="str">
            <v>YZ-HM0052-B0-XL</v>
          </cell>
          <cell r="B195">
            <v>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1</v>
          </cell>
          <cell r="L195">
            <v>1</v>
          </cell>
          <cell r="M195">
            <v>0</v>
          </cell>
          <cell r="N195">
            <v>2</v>
          </cell>
        </row>
        <row r="196">
          <cell r="A196" t="str">
            <v>LYQ-LY064-K0-M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 t="str">
            <v>LYQ-ZQTN2611-PI-5X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2</v>
          </cell>
          <cell r="L197">
            <v>0</v>
          </cell>
          <cell r="M197">
            <v>0</v>
          </cell>
          <cell r="N197">
            <v>2</v>
          </cell>
        </row>
        <row r="198">
          <cell r="A198" t="str">
            <v>LYQ-ZQPC01-P0-L</v>
          </cell>
          <cell r="B198">
            <v>2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2</v>
          </cell>
          <cell r="K198">
            <v>0</v>
          </cell>
          <cell r="L198">
            <v>0</v>
          </cell>
          <cell r="M198">
            <v>0</v>
          </cell>
          <cell r="N198">
            <v>2</v>
          </cell>
        </row>
        <row r="199">
          <cell r="A199" t="str">
            <v>LYQ-1001-W0-XL</v>
          </cell>
          <cell r="B199">
            <v>7</v>
          </cell>
          <cell r="C199">
            <v>1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7</v>
          </cell>
          <cell r="K199">
            <v>0</v>
          </cell>
          <cell r="L199">
            <v>0</v>
          </cell>
          <cell r="M199">
            <v>0</v>
          </cell>
          <cell r="N199">
            <v>7</v>
          </cell>
        </row>
        <row r="200">
          <cell r="A200" t="str">
            <v>YZ-CLNK78-W0-M</v>
          </cell>
          <cell r="B200">
            <v>1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1</v>
          </cell>
          <cell r="M200">
            <v>0</v>
          </cell>
          <cell r="N200">
            <v>1</v>
          </cell>
        </row>
        <row r="201">
          <cell r="A201" t="str">
            <v>MZ-JY1616-CF</v>
          </cell>
          <cell r="B201">
            <v>1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1</v>
          </cell>
          <cell r="L201">
            <v>0</v>
          </cell>
          <cell r="M201">
            <v>0</v>
          </cell>
          <cell r="N201">
            <v>1</v>
          </cell>
        </row>
        <row r="202">
          <cell r="A202" t="str">
            <v>YZ-ZQFT1816-O0-S</v>
          </cell>
          <cell r="B202">
            <v>2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LYQ-ZQ1117-B0-L</v>
          </cell>
          <cell r="B203">
            <v>2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2</v>
          </cell>
          <cell r="L203">
            <v>0</v>
          </cell>
          <cell r="M203">
            <v>0</v>
          </cell>
          <cell r="N203">
            <v>2</v>
          </cell>
        </row>
        <row r="204">
          <cell r="A204" t="str">
            <v>YZ-ZQ8867-B0-XL</v>
          </cell>
          <cell r="B204">
            <v>1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 t="str">
            <v>LYQ-ZQTN2611-BD-2X</v>
          </cell>
          <cell r="B205">
            <v>4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2</v>
          </cell>
          <cell r="K205">
            <v>2</v>
          </cell>
          <cell r="L205">
            <v>0</v>
          </cell>
          <cell r="M205">
            <v>0</v>
          </cell>
          <cell r="N205">
            <v>4</v>
          </cell>
        </row>
        <row r="206">
          <cell r="A206" t="str">
            <v>LYQ-ZQLP01-P0-M</v>
          </cell>
          <cell r="B206">
            <v>5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4</v>
          </cell>
          <cell r="L206">
            <v>0</v>
          </cell>
          <cell r="M206">
            <v>0</v>
          </cell>
          <cell r="N206">
            <v>4</v>
          </cell>
        </row>
        <row r="207">
          <cell r="A207" t="str">
            <v>YZ-HMBKN30-K0YH-L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1</v>
          </cell>
          <cell r="N207">
            <v>1</v>
          </cell>
        </row>
        <row r="208">
          <cell r="A208" t="str">
            <v>YZ-HM1683-BDZL-48</v>
          </cell>
          <cell r="B208">
            <v>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YZ-CLD072-K0-XL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1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</row>
        <row r="210">
          <cell r="A210" t="str">
            <v>YZ-ZQ14976-Y0-3X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</row>
        <row r="211">
          <cell r="A211" t="str">
            <v>LYQ-ZQ8200-K0-S</v>
          </cell>
          <cell r="B211">
            <v>14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13</v>
          </cell>
          <cell r="L211">
            <v>0</v>
          </cell>
          <cell r="M211">
            <v>0</v>
          </cell>
          <cell r="N211">
            <v>13</v>
          </cell>
        </row>
        <row r="212">
          <cell r="A212" t="str">
            <v>LYQ-CL0045-Y0-M</v>
          </cell>
          <cell r="B212">
            <v>2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2</v>
          </cell>
          <cell r="M212">
            <v>0</v>
          </cell>
          <cell r="N212">
            <v>2</v>
          </cell>
        </row>
        <row r="213">
          <cell r="A213" t="str">
            <v>YZ-ZQ6189Y052</v>
          </cell>
          <cell r="B213">
            <v>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1</v>
          </cell>
          <cell r="L213">
            <v>0</v>
          </cell>
          <cell r="M213">
            <v>1</v>
          </cell>
          <cell r="N213">
            <v>2</v>
          </cell>
        </row>
        <row r="214">
          <cell r="A214" t="str">
            <v>YZ-ZQ1617ZL3XL</v>
          </cell>
          <cell r="B214">
            <v>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1</v>
          </cell>
          <cell r="K214">
            <v>1</v>
          </cell>
          <cell r="L214">
            <v>0</v>
          </cell>
          <cell r="M214">
            <v>0</v>
          </cell>
          <cell r="N214">
            <v>2</v>
          </cell>
        </row>
        <row r="215">
          <cell r="A215" t="str">
            <v>YZ-SUZQBL03-K0-3X</v>
          </cell>
          <cell r="B215">
            <v>2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YZ-ZQBL03-B0-3XL</v>
          </cell>
          <cell r="B216">
            <v>9</v>
          </cell>
          <cell r="C216">
            <v>2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YZ-ZQ8867-B0-M</v>
          </cell>
          <cell r="B217">
            <v>7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3</v>
          </cell>
          <cell r="M217">
            <v>4</v>
          </cell>
          <cell r="N217">
            <v>7</v>
          </cell>
        </row>
        <row r="218">
          <cell r="A218" t="str">
            <v>YZ-HMBKN0193-W0-XXL</v>
          </cell>
          <cell r="B218">
            <v>2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1</v>
          </cell>
          <cell r="K218">
            <v>0</v>
          </cell>
          <cell r="L218">
            <v>1</v>
          </cell>
          <cell r="M218">
            <v>0</v>
          </cell>
          <cell r="N218">
            <v>2</v>
          </cell>
        </row>
        <row r="219">
          <cell r="A219" t="str">
            <v>YZ-ZQ15827R2L</v>
          </cell>
          <cell r="B219">
            <v>9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2</v>
          </cell>
          <cell r="K219">
            <v>0</v>
          </cell>
          <cell r="L219">
            <v>0</v>
          </cell>
          <cell r="M219">
            <v>0</v>
          </cell>
          <cell r="N219">
            <v>2</v>
          </cell>
        </row>
        <row r="220">
          <cell r="A220" t="str">
            <v>LYQ-ZQ2973-K0-2XL</v>
          </cell>
          <cell r="B220">
            <v>5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5</v>
          </cell>
          <cell r="K220">
            <v>0</v>
          </cell>
          <cell r="L220">
            <v>0</v>
          </cell>
          <cell r="M220">
            <v>0</v>
          </cell>
          <cell r="N220">
            <v>5</v>
          </cell>
        </row>
        <row r="221">
          <cell r="A221" t="str">
            <v>YZ-JY7105-K0-XL</v>
          </cell>
          <cell r="B221">
            <v>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1</v>
          </cell>
          <cell r="N221">
            <v>1</v>
          </cell>
        </row>
        <row r="222">
          <cell r="A222" t="str">
            <v>YZ-SUZQ388-W0-XS</v>
          </cell>
          <cell r="B222">
            <v>13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YZ-ZQ17986W0-M</v>
          </cell>
          <cell r="B223">
            <v>3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2</v>
          </cell>
          <cell r="N223">
            <v>3</v>
          </cell>
        </row>
        <row r="224">
          <cell r="A224" t="str">
            <v>YZ-ZQ17985-P0-5X</v>
          </cell>
          <cell r="B224">
            <v>3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</row>
        <row r="225">
          <cell r="A225" t="str">
            <v>YZ-HM241-ZL-S</v>
          </cell>
          <cell r="B225">
            <v>3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YZ-SUZQ9441-K0-2XL</v>
          </cell>
          <cell r="B226">
            <v>5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YZ-ZQ112B0XL</v>
          </cell>
          <cell r="B227">
            <v>0</v>
          </cell>
          <cell r="C227">
            <v>3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</row>
        <row r="228">
          <cell r="A228" t="str">
            <v>LYQ-ZQ1117-G7-M</v>
          </cell>
          <cell r="B228">
            <v>11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11</v>
          </cell>
          <cell r="K228">
            <v>0</v>
          </cell>
          <cell r="L228">
            <v>0</v>
          </cell>
          <cell r="M228">
            <v>0</v>
          </cell>
          <cell r="N228">
            <v>11</v>
          </cell>
        </row>
        <row r="229">
          <cell r="A229" t="str">
            <v>YZ-ZQ6189B054</v>
          </cell>
          <cell r="B229">
            <v>3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3</v>
          </cell>
          <cell r="N229">
            <v>3</v>
          </cell>
        </row>
        <row r="230">
          <cell r="A230" t="str">
            <v>WJ-ZQ650-C5</v>
          </cell>
          <cell r="B230">
            <v>6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1</v>
          </cell>
          <cell r="K230">
            <v>1</v>
          </cell>
          <cell r="L230">
            <v>4</v>
          </cell>
          <cell r="M230">
            <v>0</v>
          </cell>
          <cell r="N230">
            <v>6</v>
          </cell>
        </row>
        <row r="231">
          <cell r="A231" t="str">
            <v>LYQ-1001-G7-M</v>
          </cell>
          <cell r="B231">
            <v>7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7</v>
          </cell>
          <cell r="K231">
            <v>0</v>
          </cell>
          <cell r="L231">
            <v>0</v>
          </cell>
          <cell r="M231">
            <v>0</v>
          </cell>
          <cell r="N231">
            <v>7</v>
          </cell>
        </row>
        <row r="232">
          <cell r="A232" t="str">
            <v>LYQ-ZQ1117-G7-XL</v>
          </cell>
          <cell r="B232">
            <v>8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4</v>
          </cell>
          <cell r="K232">
            <v>4</v>
          </cell>
          <cell r="L232">
            <v>0</v>
          </cell>
          <cell r="M232">
            <v>0</v>
          </cell>
          <cell r="N232">
            <v>8</v>
          </cell>
        </row>
        <row r="233">
          <cell r="A233" t="str">
            <v>YZ-HMBKN967-R0-L</v>
          </cell>
          <cell r="B233">
            <v>2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2</v>
          </cell>
          <cell r="M233">
            <v>0</v>
          </cell>
          <cell r="N233">
            <v>2</v>
          </cell>
        </row>
        <row r="234">
          <cell r="A234" t="str">
            <v>LYQ-ZQ2973-BD-XL</v>
          </cell>
          <cell r="B234">
            <v>2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2</v>
          </cell>
          <cell r="K234">
            <v>0</v>
          </cell>
          <cell r="L234">
            <v>0</v>
          </cell>
          <cell r="M234">
            <v>0</v>
          </cell>
          <cell r="N234">
            <v>2</v>
          </cell>
        </row>
        <row r="235">
          <cell r="A235" t="str">
            <v>YZ-ZQ1521BL2XL</v>
          </cell>
          <cell r="B235">
            <v>7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1</v>
          </cell>
          <cell r="K235">
            <v>0</v>
          </cell>
          <cell r="L235">
            <v>0</v>
          </cell>
          <cell r="M235">
            <v>3</v>
          </cell>
          <cell r="N235">
            <v>4</v>
          </cell>
        </row>
        <row r="236">
          <cell r="A236" t="str">
            <v>SHJ-ZQLS01-B0-4XL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2</v>
          </cell>
          <cell r="K236">
            <v>0</v>
          </cell>
          <cell r="L236">
            <v>0</v>
          </cell>
          <cell r="M236">
            <v>0</v>
          </cell>
          <cell r="N236">
            <v>2</v>
          </cell>
        </row>
        <row r="237">
          <cell r="A237" t="str">
            <v>LYQ-HM1205-KH-XL</v>
          </cell>
          <cell r="B237">
            <v>2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</row>
        <row r="238">
          <cell r="A238" t="str">
            <v>YZ-ZQ6189G052</v>
          </cell>
          <cell r="B238">
            <v>4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4</v>
          </cell>
          <cell r="N238">
            <v>4</v>
          </cell>
        </row>
        <row r="239">
          <cell r="A239" t="str">
            <v>LYQ-1001-N0-L</v>
          </cell>
          <cell r="B239">
            <v>6</v>
          </cell>
          <cell r="C239">
            <v>2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6</v>
          </cell>
          <cell r="K239">
            <v>0</v>
          </cell>
          <cell r="L239">
            <v>0</v>
          </cell>
          <cell r="M239">
            <v>0</v>
          </cell>
          <cell r="N239">
            <v>6</v>
          </cell>
        </row>
        <row r="240">
          <cell r="A240" t="str">
            <v>WJ-ZQ650-C11</v>
          </cell>
          <cell r="B240">
            <v>4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4</v>
          </cell>
          <cell r="L240">
            <v>0</v>
          </cell>
          <cell r="M240">
            <v>0</v>
          </cell>
          <cell r="N240">
            <v>4</v>
          </cell>
        </row>
        <row r="241">
          <cell r="A241" t="str">
            <v>YZ-CLNK78-K0-M</v>
          </cell>
          <cell r="B241">
            <v>3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3</v>
          </cell>
          <cell r="M241">
            <v>0</v>
          </cell>
          <cell r="N241">
            <v>3</v>
          </cell>
        </row>
        <row r="242">
          <cell r="A242" t="str">
            <v>YZ-ZQ6189Y046</v>
          </cell>
          <cell r="B242">
            <v>5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5</v>
          </cell>
          <cell r="M242">
            <v>0</v>
          </cell>
          <cell r="N242">
            <v>5</v>
          </cell>
        </row>
        <row r="243">
          <cell r="A243" t="str">
            <v>YZ-HM241-SH-XL</v>
          </cell>
          <cell r="B243">
            <v>2</v>
          </cell>
          <cell r="C243">
            <v>1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1</v>
          </cell>
          <cell r="K243">
            <v>1</v>
          </cell>
          <cell r="L243">
            <v>0</v>
          </cell>
          <cell r="M243">
            <v>0</v>
          </cell>
          <cell r="N243">
            <v>2</v>
          </cell>
        </row>
        <row r="244">
          <cell r="A244" t="str">
            <v>YZ-ZQ15921-B0-2X</v>
          </cell>
          <cell r="B244">
            <v>4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2</v>
          </cell>
          <cell r="K244">
            <v>0</v>
          </cell>
          <cell r="L244">
            <v>2</v>
          </cell>
          <cell r="M244">
            <v>0</v>
          </cell>
          <cell r="N244">
            <v>4</v>
          </cell>
        </row>
        <row r="245">
          <cell r="A245" t="str">
            <v>YZ-ZQ15827B0L</v>
          </cell>
          <cell r="B245">
            <v>9</v>
          </cell>
          <cell r="C245">
            <v>1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3</v>
          </cell>
          <cell r="K245">
            <v>0</v>
          </cell>
          <cell r="L245">
            <v>5</v>
          </cell>
          <cell r="M245">
            <v>0</v>
          </cell>
          <cell r="N245">
            <v>8</v>
          </cell>
        </row>
        <row r="246">
          <cell r="A246" t="str">
            <v>LYQ-ZQ2973-BD-2XL</v>
          </cell>
          <cell r="B246">
            <v>10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9</v>
          </cell>
          <cell r="K246">
            <v>0</v>
          </cell>
          <cell r="L246">
            <v>0</v>
          </cell>
          <cell r="M246">
            <v>0</v>
          </cell>
          <cell r="N246">
            <v>9</v>
          </cell>
        </row>
        <row r="247">
          <cell r="A247" t="str">
            <v>YZ-ZQ17986W0-L</v>
          </cell>
          <cell r="B247">
            <v>8</v>
          </cell>
          <cell r="C247">
            <v>1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7</v>
          </cell>
          <cell r="M247">
            <v>0</v>
          </cell>
          <cell r="N247">
            <v>7</v>
          </cell>
        </row>
        <row r="248">
          <cell r="A248" t="str">
            <v>YZ-JY7015-R0-L</v>
          </cell>
          <cell r="B248">
            <v>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1</v>
          </cell>
          <cell r="N248">
            <v>1</v>
          </cell>
        </row>
        <row r="249">
          <cell r="A249" t="str">
            <v>YZ-HM5263-R0-S</v>
          </cell>
          <cell r="B249">
            <v>2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2</v>
          </cell>
          <cell r="M249">
            <v>0</v>
          </cell>
          <cell r="N249">
            <v>2</v>
          </cell>
        </row>
        <row r="250">
          <cell r="A250" t="str">
            <v>YZ-ZQLS062-K0-M</v>
          </cell>
          <cell r="B250">
            <v>1</v>
          </cell>
          <cell r="C250">
            <v>1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 t="str">
            <v>YZ-CL0001-R0-XS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1</v>
          </cell>
          <cell r="M251">
            <v>0</v>
          </cell>
          <cell r="N251">
            <v>1</v>
          </cell>
        </row>
        <row r="252">
          <cell r="A252" t="str">
            <v>LYQ-CL6408SL-G0XL</v>
          </cell>
          <cell r="B252">
            <v>2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2</v>
          </cell>
          <cell r="M252">
            <v>0</v>
          </cell>
          <cell r="N252">
            <v>2</v>
          </cell>
        </row>
        <row r="253">
          <cell r="A253" t="str">
            <v>LYQ-HM1205-K0-S</v>
          </cell>
          <cell r="B253">
            <v>4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1</v>
          </cell>
          <cell r="K253">
            <v>3</v>
          </cell>
          <cell r="L253">
            <v>0</v>
          </cell>
          <cell r="M253">
            <v>0</v>
          </cell>
          <cell r="N253">
            <v>4</v>
          </cell>
        </row>
        <row r="254">
          <cell r="A254" t="str">
            <v>LYQ-LY064-B0-4XL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 t="str">
            <v>YZ-ZQ19758-K0-L</v>
          </cell>
          <cell r="B255">
            <v>9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1</v>
          </cell>
          <cell r="K255">
            <v>1</v>
          </cell>
          <cell r="L255">
            <v>7</v>
          </cell>
          <cell r="M255">
            <v>0</v>
          </cell>
          <cell r="N255">
            <v>9</v>
          </cell>
        </row>
        <row r="256">
          <cell r="A256" t="str">
            <v>LYQ-1001-W0-2XL</v>
          </cell>
          <cell r="B256">
            <v>4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4</v>
          </cell>
          <cell r="K256">
            <v>0</v>
          </cell>
          <cell r="L256">
            <v>0</v>
          </cell>
          <cell r="M256">
            <v>0</v>
          </cell>
          <cell r="N256">
            <v>4</v>
          </cell>
        </row>
        <row r="257">
          <cell r="A257" t="str">
            <v>LYQ-ZQ3550-PI-XL</v>
          </cell>
          <cell r="B257">
            <v>7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 t="str">
            <v>LYQ-ZQ2973-ZL-M</v>
          </cell>
          <cell r="B258">
            <v>9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8</v>
          </cell>
          <cell r="K258">
            <v>0</v>
          </cell>
          <cell r="L258">
            <v>0</v>
          </cell>
          <cell r="M258">
            <v>0</v>
          </cell>
          <cell r="N258">
            <v>8</v>
          </cell>
        </row>
        <row r="259">
          <cell r="A259" t="str">
            <v>LYQ-ZQMB3811-E0-3X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1</v>
          </cell>
          <cell r="K259">
            <v>0</v>
          </cell>
          <cell r="L259">
            <v>1</v>
          </cell>
          <cell r="M259">
            <v>0</v>
          </cell>
          <cell r="N259">
            <v>2</v>
          </cell>
        </row>
        <row r="260">
          <cell r="A260" t="str">
            <v>YZ-HMBKN30-K0-M</v>
          </cell>
          <cell r="B260">
            <v>4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4</v>
          </cell>
          <cell r="N260">
            <v>4</v>
          </cell>
        </row>
        <row r="261">
          <cell r="A261" t="str">
            <v>YZ-HMSG001-G0-L</v>
          </cell>
          <cell r="B261">
            <v>2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1</v>
          </cell>
          <cell r="L261">
            <v>0</v>
          </cell>
          <cell r="M261">
            <v>1</v>
          </cell>
          <cell r="N261">
            <v>2</v>
          </cell>
        </row>
        <row r="262">
          <cell r="A262" t="str">
            <v>WJ-ZQ650-C10</v>
          </cell>
          <cell r="B262">
            <v>5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5</v>
          </cell>
          <cell r="L262">
            <v>0</v>
          </cell>
          <cell r="M262">
            <v>0</v>
          </cell>
          <cell r="N262">
            <v>5</v>
          </cell>
        </row>
        <row r="263">
          <cell r="A263" t="str">
            <v>LYQ-ZQPC01-BD-XXL</v>
          </cell>
          <cell r="B263">
            <v>10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10</v>
          </cell>
          <cell r="K263">
            <v>0</v>
          </cell>
          <cell r="L263">
            <v>0</v>
          </cell>
          <cell r="M263">
            <v>0</v>
          </cell>
          <cell r="N263">
            <v>10</v>
          </cell>
        </row>
        <row r="264">
          <cell r="A264" t="str">
            <v>YZ-HM7889-R0-3X</v>
          </cell>
          <cell r="B264">
            <v>6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1</v>
          </cell>
          <cell r="K264">
            <v>0</v>
          </cell>
          <cell r="L264">
            <v>5</v>
          </cell>
          <cell r="M264">
            <v>0</v>
          </cell>
          <cell r="N264">
            <v>6</v>
          </cell>
        </row>
        <row r="265">
          <cell r="A265" t="str">
            <v>YZ-ZQ15905-K0-S</v>
          </cell>
          <cell r="B265">
            <v>3</v>
          </cell>
          <cell r="C265">
            <v>1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1</v>
          </cell>
          <cell r="K265">
            <v>1</v>
          </cell>
          <cell r="L265">
            <v>0</v>
          </cell>
          <cell r="M265">
            <v>0</v>
          </cell>
          <cell r="N265">
            <v>2</v>
          </cell>
        </row>
        <row r="266">
          <cell r="A266" t="str">
            <v>LYQ-LY064-G0-4XL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YZ-CLD072-K0-XXL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1</v>
          </cell>
          <cell r="M267">
            <v>0</v>
          </cell>
          <cell r="N267">
            <v>1</v>
          </cell>
        </row>
        <row r="268">
          <cell r="A268" t="str">
            <v>LYQ-ZQTN2611-PI-XL</v>
          </cell>
          <cell r="B268">
            <v>3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3</v>
          </cell>
          <cell r="L268">
            <v>0</v>
          </cell>
          <cell r="M268">
            <v>0</v>
          </cell>
          <cell r="N268">
            <v>3</v>
          </cell>
        </row>
        <row r="269">
          <cell r="A269" t="str">
            <v>LYQ-ZQ1117-KQ-M</v>
          </cell>
          <cell r="B269">
            <v>3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3</v>
          </cell>
          <cell r="K269">
            <v>0</v>
          </cell>
          <cell r="L269">
            <v>0</v>
          </cell>
          <cell r="M269">
            <v>0</v>
          </cell>
          <cell r="N269">
            <v>3</v>
          </cell>
        </row>
        <row r="270">
          <cell r="A270" t="str">
            <v>YZ-ZQ298N0XL</v>
          </cell>
          <cell r="B270">
            <v>14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10</v>
          </cell>
          <cell r="K270">
            <v>0</v>
          </cell>
          <cell r="L270">
            <v>0</v>
          </cell>
          <cell r="M270">
            <v>0</v>
          </cell>
          <cell r="N270">
            <v>10</v>
          </cell>
        </row>
        <row r="271">
          <cell r="A271" t="str">
            <v>LYQ-HMQZZ-MOM-2XL</v>
          </cell>
          <cell r="B271">
            <v>3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3</v>
          </cell>
          <cell r="M271">
            <v>0</v>
          </cell>
          <cell r="N271">
            <v>3</v>
          </cell>
        </row>
        <row r="272">
          <cell r="A272" t="str">
            <v>LYQ-CSM048-GR1-XL</v>
          </cell>
          <cell r="B272">
            <v>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YZ-CL060-L</v>
          </cell>
          <cell r="B273">
            <v>2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2</v>
          </cell>
          <cell r="M273">
            <v>0</v>
          </cell>
          <cell r="N273">
            <v>2</v>
          </cell>
        </row>
        <row r="274">
          <cell r="A274" t="str">
            <v>YZ-HM241-K0-2XL</v>
          </cell>
          <cell r="B274">
            <v>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1</v>
          </cell>
          <cell r="K274">
            <v>0</v>
          </cell>
          <cell r="L274">
            <v>0</v>
          </cell>
          <cell r="M274">
            <v>0</v>
          </cell>
          <cell r="N274">
            <v>1</v>
          </cell>
        </row>
        <row r="275">
          <cell r="A275" t="str">
            <v>YZ-ZQTWA1-K0-4X</v>
          </cell>
          <cell r="B275">
            <v>9</v>
          </cell>
          <cell r="C275">
            <v>1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2</v>
          </cell>
          <cell r="K275">
            <v>0</v>
          </cell>
          <cell r="L275">
            <v>7</v>
          </cell>
          <cell r="M275">
            <v>0</v>
          </cell>
          <cell r="N275">
            <v>9</v>
          </cell>
        </row>
        <row r="276">
          <cell r="A276" t="str">
            <v>YZ-ZQ1521GW4XL</v>
          </cell>
          <cell r="B276">
            <v>4</v>
          </cell>
          <cell r="C276">
            <v>1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YZ-ZQ1126-K0-XL</v>
          </cell>
          <cell r="B277">
            <v>1</v>
          </cell>
          <cell r="C277">
            <v>1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YZ-ZQ1521BL3XL</v>
          </cell>
          <cell r="B278">
            <v>3</v>
          </cell>
          <cell r="C278">
            <v>0</v>
          </cell>
          <cell r="D278">
            <v>0</v>
          </cell>
          <cell r="E278">
            <v>4</v>
          </cell>
          <cell r="F278">
            <v>4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YZ-HM7889-B0-4X</v>
          </cell>
          <cell r="B279">
            <v>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4</v>
          </cell>
          <cell r="M279">
            <v>0</v>
          </cell>
          <cell r="N279">
            <v>4</v>
          </cell>
        </row>
        <row r="280">
          <cell r="A280" t="str">
            <v>LYQ-ZQPC01-ZL-M</v>
          </cell>
          <cell r="B280">
            <v>1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2</v>
          </cell>
          <cell r="K280">
            <v>0</v>
          </cell>
          <cell r="L280">
            <v>0</v>
          </cell>
          <cell r="M280">
            <v>0</v>
          </cell>
          <cell r="N280">
            <v>2</v>
          </cell>
        </row>
        <row r="281">
          <cell r="A281" t="str">
            <v>YZ-JY5694-K0-M</v>
          </cell>
          <cell r="B281">
            <v>10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10</v>
          </cell>
          <cell r="N281">
            <v>10</v>
          </cell>
        </row>
        <row r="282">
          <cell r="A282" t="str">
            <v>YZ-HM1683-B0-48</v>
          </cell>
          <cell r="B282">
            <v>3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3</v>
          </cell>
          <cell r="M282">
            <v>0</v>
          </cell>
          <cell r="N282">
            <v>3</v>
          </cell>
        </row>
        <row r="283">
          <cell r="A283" t="str">
            <v>LYQ-ZQ1117-G7-S</v>
          </cell>
          <cell r="B283">
            <v>6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5</v>
          </cell>
          <cell r="K283">
            <v>1</v>
          </cell>
          <cell r="L283">
            <v>0</v>
          </cell>
          <cell r="M283">
            <v>0</v>
          </cell>
          <cell r="N283">
            <v>6</v>
          </cell>
        </row>
        <row r="284">
          <cell r="A284" t="str">
            <v>YZ-ZQ15827BSM</v>
          </cell>
          <cell r="B284">
            <v>16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4</v>
          </cell>
          <cell r="K284">
            <v>1</v>
          </cell>
          <cell r="L284">
            <v>6</v>
          </cell>
          <cell r="M284">
            <v>5</v>
          </cell>
          <cell r="N284">
            <v>16</v>
          </cell>
        </row>
        <row r="285">
          <cell r="A285" t="str">
            <v>LYQ-ZQ1117-G7-2XL</v>
          </cell>
          <cell r="B285">
            <v>4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4</v>
          </cell>
          <cell r="K285">
            <v>0</v>
          </cell>
          <cell r="L285">
            <v>0</v>
          </cell>
          <cell r="M285">
            <v>0</v>
          </cell>
          <cell r="N285">
            <v>4</v>
          </cell>
        </row>
        <row r="286">
          <cell r="A286" t="str">
            <v>LYQ-1001-N0-2XL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 t="str">
            <v>YZ-ZQ1521BLXL</v>
          </cell>
          <cell r="B287">
            <v>6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2</v>
          </cell>
          <cell r="K287">
            <v>0</v>
          </cell>
          <cell r="L287">
            <v>0</v>
          </cell>
          <cell r="M287">
            <v>0</v>
          </cell>
          <cell r="N287">
            <v>2</v>
          </cell>
        </row>
        <row r="288">
          <cell r="A288" t="str">
            <v>YZ-ZQ0707-PITW-M</v>
          </cell>
          <cell r="B288">
            <v>1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1</v>
          </cell>
          <cell r="K288">
            <v>0</v>
          </cell>
          <cell r="L288">
            <v>0</v>
          </cell>
          <cell r="M288">
            <v>0</v>
          </cell>
          <cell r="N288">
            <v>1</v>
          </cell>
        </row>
        <row r="289">
          <cell r="A289" t="str">
            <v>LYQ-1001-Z0-XS</v>
          </cell>
          <cell r="B289">
            <v>1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1</v>
          </cell>
          <cell r="K289">
            <v>0</v>
          </cell>
          <cell r="L289">
            <v>0</v>
          </cell>
          <cell r="M289">
            <v>0</v>
          </cell>
          <cell r="N289">
            <v>1</v>
          </cell>
        </row>
        <row r="290">
          <cell r="A290" t="str">
            <v>YZ-ZQ1519-K0-M</v>
          </cell>
          <cell r="B290">
            <v>6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6</v>
          </cell>
          <cell r="K290">
            <v>0</v>
          </cell>
          <cell r="L290">
            <v>0</v>
          </cell>
          <cell r="M290">
            <v>0</v>
          </cell>
          <cell r="N290">
            <v>6</v>
          </cell>
        </row>
        <row r="291">
          <cell r="A291" t="str">
            <v>LYQ-ZQ2973-G0-L</v>
          </cell>
          <cell r="B291">
            <v>6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6</v>
          </cell>
          <cell r="K291">
            <v>0</v>
          </cell>
          <cell r="L291">
            <v>0</v>
          </cell>
          <cell r="M291">
            <v>0</v>
          </cell>
          <cell r="N291">
            <v>6</v>
          </cell>
        </row>
        <row r="292">
          <cell r="A292" t="str">
            <v>YZ-ZQ1617K0M</v>
          </cell>
          <cell r="B292">
            <v>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1</v>
          </cell>
          <cell r="L292">
            <v>0</v>
          </cell>
          <cell r="M292">
            <v>0</v>
          </cell>
          <cell r="N292">
            <v>1</v>
          </cell>
        </row>
        <row r="293">
          <cell r="A293" t="str">
            <v>YZ-ZQ789K05XL</v>
          </cell>
          <cell r="B293">
            <v>6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1</v>
          </cell>
          <cell r="K293">
            <v>2</v>
          </cell>
          <cell r="L293">
            <v>1</v>
          </cell>
          <cell r="M293">
            <v>2</v>
          </cell>
          <cell r="N293">
            <v>6</v>
          </cell>
        </row>
        <row r="294">
          <cell r="A294" t="str">
            <v>YZ-JY2526-R0-2XL</v>
          </cell>
          <cell r="B294">
            <v>16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1</v>
          </cell>
          <cell r="K294">
            <v>2</v>
          </cell>
          <cell r="L294">
            <v>11</v>
          </cell>
          <cell r="M294">
            <v>0</v>
          </cell>
          <cell r="N294">
            <v>14</v>
          </cell>
        </row>
        <row r="295">
          <cell r="A295" t="str">
            <v>SJ-HM1995-W0</v>
          </cell>
          <cell r="B295">
            <v>1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1</v>
          </cell>
          <cell r="K295">
            <v>0</v>
          </cell>
          <cell r="L295">
            <v>0</v>
          </cell>
          <cell r="M295">
            <v>0</v>
          </cell>
          <cell r="N295">
            <v>1</v>
          </cell>
        </row>
        <row r="296">
          <cell r="A296" t="str">
            <v>YZ-ZQXZ345-G0-XL</v>
          </cell>
          <cell r="B296">
            <v>4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4</v>
          </cell>
          <cell r="M296">
            <v>0</v>
          </cell>
          <cell r="N296">
            <v>4</v>
          </cell>
        </row>
        <row r="297">
          <cell r="A297" t="str">
            <v>LYQ-ZQ1117-BD-L</v>
          </cell>
          <cell r="B297">
            <v>3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3</v>
          </cell>
          <cell r="K297">
            <v>0</v>
          </cell>
          <cell r="L297">
            <v>0</v>
          </cell>
          <cell r="M297">
            <v>0</v>
          </cell>
          <cell r="N297">
            <v>3</v>
          </cell>
        </row>
        <row r="298">
          <cell r="A298" t="str">
            <v>LYQ-ZQ3550-PI-L</v>
          </cell>
          <cell r="B298">
            <v>10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LYQ-ZQ2973-K0-M</v>
          </cell>
          <cell r="B299">
            <v>10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9</v>
          </cell>
          <cell r="K299">
            <v>0</v>
          </cell>
          <cell r="L299">
            <v>0</v>
          </cell>
          <cell r="M299">
            <v>0</v>
          </cell>
          <cell r="N299">
            <v>9</v>
          </cell>
        </row>
        <row r="300">
          <cell r="A300" t="str">
            <v>LYQ-1001-G7-XS</v>
          </cell>
          <cell r="B300">
            <v>6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6</v>
          </cell>
          <cell r="K300">
            <v>0</v>
          </cell>
          <cell r="L300">
            <v>0</v>
          </cell>
          <cell r="M300">
            <v>0</v>
          </cell>
          <cell r="N300">
            <v>6</v>
          </cell>
        </row>
        <row r="301">
          <cell r="A301" t="str">
            <v>YZ-HM241-SH-M</v>
          </cell>
          <cell r="B301">
            <v>4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1</v>
          </cell>
          <cell r="L301">
            <v>1</v>
          </cell>
          <cell r="M301">
            <v>0</v>
          </cell>
          <cell r="N301">
            <v>2</v>
          </cell>
        </row>
        <row r="302">
          <cell r="A302" t="str">
            <v>LYQ-1001New-P0-XL</v>
          </cell>
          <cell r="B302">
            <v>5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5</v>
          </cell>
          <cell r="L302">
            <v>0</v>
          </cell>
          <cell r="M302">
            <v>0</v>
          </cell>
          <cell r="N302">
            <v>5</v>
          </cell>
        </row>
        <row r="303">
          <cell r="A303" t="str">
            <v>LYQ-LY064-K0-2XL</v>
          </cell>
          <cell r="B303">
            <v>1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1</v>
          </cell>
          <cell r="N303">
            <v>1</v>
          </cell>
        </row>
        <row r="304">
          <cell r="A304" t="str">
            <v>LYQ-ZQ2973-W1-XL</v>
          </cell>
          <cell r="B304">
            <v>3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3</v>
          </cell>
          <cell r="K304">
            <v>0</v>
          </cell>
          <cell r="L304">
            <v>0</v>
          </cell>
          <cell r="M304">
            <v>0</v>
          </cell>
          <cell r="N304">
            <v>3</v>
          </cell>
        </row>
        <row r="305">
          <cell r="A305" t="str">
            <v>YZ-ZQ6189G048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1</v>
          </cell>
          <cell r="M305">
            <v>1</v>
          </cell>
          <cell r="N305">
            <v>2</v>
          </cell>
        </row>
        <row r="306">
          <cell r="A306" t="str">
            <v>LYQ-ZQ1117-BD-M</v>
          </cell>
          <cell r="B306">
            <v>6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6</v>
          </cell>
          <cell r="K306">
            <v>0</v>
          </cell>
          <cell r="L306">
            <v>0</v>
          </cell>
          <cell r="M306">
            <v>0</v>
          </cell>
          <cell r="N306">
            <v>6</v>
          </cell>
        </row>
        <row r="307">
          <cell r="A307" t="str">
            <v>YZ-HM5263-R0-L</v>
          </cell>
          <cell r="B307">
            <v>1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1</v>
          </cell>
          <cell r="M307">
            <v>0</v>
          </cell>
          <cell r="N307">
            <v>1</v>
          </cell>
        </row>
        <row r="308">
          <cell r="A308" t="str">
            <v>YZ-HM7889-B0-1X</v>
          </cell>
          <cell r="B308">
            <v>3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3</v>
          </cell>
          <cell r="M308">
            <v>0</v>
          </cell>
          <cell r="N308">
            <v>3</v>
          </cell>
        </row>
        <row r="309">
          <cell r="A309" t="str">
            <v>LYQ-ZQ1117-K0-L</v>
          </cell>
          <cell r="B309">
            <v>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3</v>
          </cell>
          <cell r="K309">
            <v>0</v>
          </cell>
          <cell r="L309">
            <v>0</v>
          </cell>
          <cell r="M309">
            <v>0</v>
          </cell>
          <cell r="N309">
            <v>3</v>
          </cell>
        </row>
        <row r="310">
          <cell r="A310" t="str">
            <v>YZ-ZQ1521KF4XL</v>
          </cell>
          <cell r="B310">
            <v>10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 t="str">
            <v>YZ-HM17077-K0-L</v>
          </cell>
          <cell r="B311">
            <v>4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1</v>
          </cell>
          <cell r="L311">
            <v>3</v>
          </cell>
          <cell r="M311">
            <v>0</v>
          </cell>
          <cell r="N311">
            <v>4</v>
          </cell>
        </row>
        <row r="312">
          <cell r="A312" t="str">
            <v>YZ-ZQ789K0L</v>
          </cell>
          <cell r="B312">
            <v>3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LYQ-ZQ1117-C0-XL</v>
          </cell>
          <cell r="B313">
            <v>10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10</v>
          </cell>
          <cell r="L313">
            <v>0</v>
          </cell>
          <cell r="M313">
            <v>0</v>
          </cell>
          <cell r="N313">
            <v>10</v>
          </cell>
        </row>
        <row r="314">
          <cell r="A314" t="str">
            <v>LYQ-ZQ3550-E0-L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 t="str">
            <v>LYQ-ZQ7900-W0-S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LYQ-ZQ1669-B0-XL</v>
          </cell>
          <cell r="B316">
            <v>5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4</v>
          </cell>
          <cell r="M316">
            <v>0</v>
          </cell>
          <cell r="N316">
            <v>4</v>
          </cell>
        </row>
        <row r="317">
          <cell r="A317" t="str">
            <v>YZ-HM1683-ZL-48</v>
          </cell>
          <cell r="B317">
            <v>4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4</v>
          </cell>
          <cell r="M317">
            <v>0</v>
          </cell>
          <cell r="N317">
            <v>4</v>
          </cell>
        </row>
        <row r="318">
          <cell r="A318" t="str">
            <v>YZ-SUZQ388-K0-XL</v>
          </cell>
          <cell r="B318">
            <v>23</v>
          </cell>
          <cell r="C318">
            <v>1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WJ-ZQ650-C9</v>
          </cell>
          <cell r="B319">
            <v>4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1</v>
          </cell>
          <cell r="K319">
            <v>0</v>
          </cell>
          <cell r="L319">
            <v>3</v>
          </cell>
          <cell r="M319">
            <v>0</v>
          </cell>
          <cell r="N319">
            <v>4</v>
          </cell>
        </row>
        <row r="320">
          <cell r="A320" t="str">
            <v>YZ-ZQ15827W0XL</v>
          </cell>
          <cell r="B320">
            <v>3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3</v>
          </cell>
          <cell r="K320">
            <v>0</v>
          </cell>
          <cell r="L320">
            <v>0</v>
          </cell>
          <cell r="M320">
            <v>0</v>
          </cell>
          <cell r="N320">
            <v>3</v>
          </cell>
        </row>
        <row r="321">
          <cell r="A321" t="str">
            <v>YZ-ZQ1521RMXL</v>
          </cell>
          <cell r="B321">
            <v>11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2</v>
          </cell>
          <cell r="K321">
            <v>1</v>
          </cell>
          <cell r="L321">
            <v>0</v>
          </cell>
          <cell r="M321">
            <v>1</v>
          </cell>
          <cell r="N321">
            <v>4</v>
          </cell>
        </row>
        <row r="322">
          <cell r="A322" t="str">
            <v>YZ-ZQ6189P048</v>
          </cell>
          <cell r="B322">
            <v>1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  <cell r="N322">
            <v>1</v>
          </cell>
        </row>
        <row r="323">
          <cell r="A323" t="str">
            <v>YZ-ZQ1521GF4XL</v>
          </cell>
          <cell r="B323">
            <v>0</v>
          </cell>
          <cell r="C323">
            <v>2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YZ-HMBKN30-PI-L</v>
          </cell>
          <cell r="B324">
            <v>3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3</v>
          </cell>
          <cell r="N324">
            <v>3</v>
          </cell>
        </row>
        <row r="325">
          <cell r="A325" t="str">
            <v>LYQ-ZQ2973-G0-S</v>
          </cell>
          <cell r="B325">
            <v>13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10</v>
          </cell>
          <cell r="K325">
            <v>0</v>
          </cell>
          <cell r="L325">
            <v>0</v>
          </cell>
          <cell r="M325">
            <v>0</v>
          </cell>
          <cell r="N325">
            <v>10</v>
          </cell>
        </row>
        <row r="326">
          <cell r="A326" t="str">
            <v>YZ-HM5263-R0-M</v>
          </cell>
          <cell r="B326">
            <v>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1</v>
          </cell>
          <cell r="M326">
            <v>0</v>
          </cell>
          <cell r="N326">
            <v>1</v>
          </cell>
        </row>
        <row r="327">
          <cell r="A327" t="str">
            <v>YZ-ZQ16103ZL2XL</v>
          </cell>
          <cell r="B327">
            <v>1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YZ-ZQ47121-K0-L</v>
          </cell>
          <cell r="B328">
            <v>1</v>
          </cell>
          <cell r="C328">
            <v>1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1</v>
          </cell>
          <cell r="M328">
            <v>0</v>
          </cell>
          <cell r="N328">
            <v>1</v>
          </cell>
        </row>
        <row r="329">
          <cell r="A329" t="str">
            <v>LYQ-ZQ7900-W0-L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YZ-ZQ17986W0-5XL</v>
          </cell>
          <cell r="B330">
            <v>1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YZ-HM174164-SY-2XL</v>
          </cell>
          <cell r="B331">
            <v>6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5</v>
          </cell>
          <cell r="M331">
            <v>0</v>
          </cell>
          <cell r="N331">
            <v>5</v>
          </cell>
        </row>
        <row r="332">
          <cell r="A332" t="str">
            <v>LYQ-ZQ1117-E0-2XL</v>
          </cell>
          <cell r="B332">
            <v>2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2</v>
          </cell>
          <cell r="L332">
            <v>0</v>
          </cell>
          <cell r="M332">
            <v>0</v>
          </cell>
          <cell r="N332">
            <v>2</v>
          </cell>
        </row>
        <row r="333">
          <cell r="A333" t="str">
            <v>YZ-ZQ15921-P0-M</v>
          </cell>
          <cell r="B333">
            <v>3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1</v>
          </cell>
          <cell r="K333">
            <v>0</v>
          </cell>
          <cell r="L333">
            <v>2</v>
          </cell>
          <cell r="M333">
            <v>0</v>
          </cell>
          <cell r="N333">
            <v>3</v>
          </cell>
        </row>
        <row r="334">
          <cell r="A334" t="str">
            <v>LYQ-ZQ2973-E0-S</v>
          </cell>
          <cell r="B334">
            <v>8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7</v>
          </cell>
          <cell r="K334">
            <v>0</v>
          </cell>
          <cell r="L334">
            <v>0</v>
          </cell>
          <cell r="M334">
            <v>0</v>
          </cell>
          <cell r="N334">
            <v>7</v>
          </cell>
        </row>
        <row r="335">
          <cell r="A335" t="str">
            <v>YZ-HM1757-Pi-XL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YZ-ZQ1521GW2XL</v>
          </cell>
          <cell r="B336">
            <v>3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1</v>
          </cell>
          <cell r="K336">
            <v>1</v>
          </cell>
          <cell r="L336">
            <v>1</v>
          </cell>
          <cell r="M336">
            <v>0</v>
          </cell>
          <cell r="N336">
            <v>3</v>
          </cell>
        </row>
        <row r="337">
          <cell r="A337" t="str">
            <v>LYQ-ZQ2973-G0-2XL</v>
          </cell>
          <cell r="B337">
            <v>5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5</v>
          </cell>
          <cell r="K337">
            <v>0</v>
          </cell>
          <cell r="L337">
            <v>0</v>
          </cell>
          <cell r="M337">
            <v>0</v>
          </cell>
          <cell r="N337">
            <v>5</v>
          </cell>
        </row>
        <row r="338">
          <cell r="A338" t="str">
            <v>LYQ-HM1205-W0-S</v>
          </cell>
          <cell r="B338">
            <v>4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4</v>
          </cell>
          <cell r="K338">
            <v>0</v>
          </cell>
          <cell r="L338">
            <v>0</v>
          </cell>
          <cell r="M338">
            <v>0</v>
          </cell>
          <cell r="N338">
            <v>4</v>
          </cell>
        </row>
        <row r="339">
          <cell r="A339" t="str">
            <v>LYQ-ZQPC01-B0-L</v>
          </cell>
          <cell r="B339">
            <v>1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1</v>
          </cell>
          <cell r="K339">
            <v>0</v>
          </cell>
          <cell r="L339">
            <v>0</v>
          </cell>
          <cell r="M339">
            <v>0</v>
          </cell>
          <cell r="N339">
            <v>1</v>
          </cell>
        </row>
        <row r="340">
          <cell r="A340" t="str">
            <v>YZ-ZQ1521RM5XL</v>
          </cell>
          <cell r="B340">
            <v>3</v>
          </cell>
          <cell r="C340">
            <v>3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YZ-ZQ15827BSL</v>
          </cell>
          <cell r="B341">
            <v>12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4</v>
          </cell>
          <cell r="K341">
            <v>1</v>
          </cell>
          <cell r="L341">
            <v>3</v>
          </cell>
          <cell r="M341">
            <v>4</v>
          </cell>
          <cell r="N341">
            <v>12</v>
          </cell>
        </row>
        <row r="342">
          <cell r="A342" t="str">
            <v>YZ-HMBKN30-ZL-XL</v>
          </cell>
          <cell r="B342">
            <v>3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1</v>
          </cell>
          <cell r="M342">
            <v>2</v>
          </cell>
          <cell r="N342">
            <v>3</v>
          </cell>
        </row>
        <row r="343">
          <cell r="A343" t="str">
            <v>YZ-ZQ1521BL5XL</v>
          </cell>
          <cell r="B343">
            <v>6</v>
          </cell>
          <cell r="C343">
            <v>1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YZ-ZQMICAIK0M</v>
          </cell>
          <cell r="B344">
            <v>5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0</v>
          </cell>
          <cell r="L344">
            <v>2</v>
          </cell>
          <cell r="M344">
            <v>0</v>
          </cell>
          <cell r="N344">
            <v>3</v>
          </cell>
        </row>
        <row r="345">
          <cell r="A345" t="str">
            <v>YZ-HM241-R0-M</v>
          </cell>
          <cell r="B345">
            <v>10</v>
          </cell>
          <cell r="C345">
            <v>1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2</v>
          </cell>
          <cell r="K345">
            <v>0</v>
          </cell>
          <cell r="L345">
            <v>7</v>
          </cell>
          <cell r="M345">
            <v>0</v>
          </cell>
          <cell r="N345">
            <v>9</v>
          </cell>
        </row>
        <row r="346">
          <cell r="A346" t="str">
            <v>YZ-ZQMS02-K0-M</v>
          </cell>
          <cell r="B346">
            <v>3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4</v>
          </cell>
          <cell r="M346">
            <v>0</v>
          </cell>
          <cell r="N346">
            <v>4</v>
          </cell>
        </row>
        <row r="347">
          <cell r="A347" t="str">
            <v>YZ-HMBKN30-PI-XL</v>
          </cell>
          <cell r="B347">
            <v>3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3</v>
          </cell>
          <cell r="N347">
            <v>3</v>
          </cell>
        </row>
        <row r="348">
          <cell r="A348" t="str">
            <v>WJ-ZQ650-C1</v>
          </cell>
          <cell r="B348">
            <v>3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3</v>
          </cell>
          <cell r="K348">
            <v>0</v>
          </cell>
          <cell r="L348">
            <v>0</v>
          </cell>
          <cell r="M348">
            <v>0</v>
          </cell>
          <cell r="N348">
            <v>3</v>
          </cell>
        </row>
        <row r="349">
          <cell r="A349" t="str">
            <v>YZ-HM174164-SY-4XL</v>
          </cell>
          <cell r="B349">
            <v>6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2</v>
          </cell>
          <cell r="K349">
            <v>1</v>
          </cell>
          <cell r="L349">
            <v>2</v>
          </cell>
          <cell r="M349">
            <v>0</v>
          </cell>
          <cell r="N349">
            <v>5</v>
          </cell>
        </row>
        <row r="350">
          <cell r="A350" t="str">
            <v>LYQ-ZQ2973-ZL-S</v>
          </cell>
          <cell r="B350">
            <v>6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5</v>
          </cell>
          <cell r="K350">
            <v>0</v>
          </cell>
          <cell r="L350">
            <v>0</v>
          </cell>
          <cell r="M350">
            <v>0</v>
          </cell>
          <cell r="N350">
            <v>5</v>
          </cell>
        </row>
        <row r="351">
          <cell r="A351" t="str">
            <v>YZ-SUZQBL03-K0-S</v>
          </cell>
          <cell r="B351">
            <v>2</v>
          </cell>
          <cell r="C351">
            <v>1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YZ-ZQ15827B05XL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YZ-HM1683-B0-50</v>
          </cell>
          <cell r="B353">
            <v>2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1</v>
          </cell>
          <cell r="L353">
            <v>1</v>
          </cell>
          <cell r="M353">
            <v>0</v>
          </cell>
          <cell r="N353">
            <v>2</v>
          </cell>
        </row>
        <row r="354">
          <cell r="A354" t="str">
            <v>LYQ-HMQZZ-MOM-S</v>
          </cell>
          <cell r="B354">
            <v>2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2</v>
          </cell>
          <cell r="M354">
            <v>0</v>
          </cell>
          <cell r="N354">
            <v>2</v>
          </cell>
        </row>
        <row r="355">
          <cell r="A355" t="str">
            <v>LYQ-ZQLP01-P0-S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</v>
          </cell>
          <cell r="L355">
            <v>0</v>
          </cell>
          <cell r="M355">
            <v>0</v>
          </cell>
          <cell r="N355">
            <v>1</v>
          </cell>
        </row>
        <row r="356">
          <cell r="A356" t="str">
            <v>YZ-ZQ1521GW3XL</v>
          </cell>
          <cell r="B356">
            <v>1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LYQ-1001New-P0-XS</v>
          </cell>
          <cell r="B357">
            <v>4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4</v>
          </cell>
          <cell r="L357">
            <v>0</v>
          </cell>
          <cell r="M357">
            <v>0</v>
          </cell>
          <cell r="N357">
            <v>4</v>
          </cell>
        </row>
        <row r="358">
          <cell r="A358" t="str">
            <v>YZ-ZQ1617K0XL</v>
          </cell>
          <cell r="B358">
            <v>1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YZ-HMBKN967-B0-L</v>
          </cell>
          <cell r="B359">
            <v>4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4</v>
          </cell>
          <cell r="N359">
            <v>4</v>
          </cell>
        </row>
        <row r="360">
          <cell r="A360" t="str">
            <v>LYQ-ZQ1117-K0-M</v>
          </cell>
          <cell r="B360">
            <v>4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3</v>
          </cell>
          <cell r="K360">
            <v>1</v>
          </cell>
          <cell r="L360">
            <v>0</v>
          </cell>
          <cell r="M360">
            <v>0</v>
          </cell>
          <cell r="N360">
            <v>4</v>
          </cell>
        </row>
        <row r="361">
          <cell r="A361" t="str">
            <v>LYQ-HM1205-KH-L</v>
          </cell>
          <cell r="B361">
            <v>1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</v>
          </cell>
          <cell r="K361">
            <v>0</v>
          </cell>
          <cell r="L361">
            <v>0</v>
          </cell>
          <cell r="M361">
            <v>0</v>
          </cell>
          <cell r="N361">
            <v>1</v>
          </cell>
        </row>
        <row r="362">
          <cell r="A362" t="str">
            <v>LYQ-1001-Z0-L</v>
          </cell>
          <cell r="B362">
            <v>4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4</v>
          </cell>
          <cell r="K362">
            <v>0</v>
          </cell>
          <cell r="L362">
            <v>0</v>
          </cell>
          <cell r="M362">
            <v>0</v>
          </cell>
          <cell r="N362">
            <v>4</v>
          </cell>
        </row>
        <row r="363">
          <cell r="A363" t="str">
            <v>MZ-JY1616-R0</v>
          </cell>
          <cell r="B363">
            <v>2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2</v>
          </cell>
          <cell r="L363">
            <v>0</v>
          </cell>
          <cell r="M363">
            <v>0</v>
          </cell>
          <cell r="N363">
            <v>2</v>
          </cell>
        </row>
        <row r="364">
          <cell r="A364" t="str">
            <v>YZ-ZQQ9217-K0-5X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LYQ-1001-G7-2XL</v>
          </cell>
          <cell r="B365">
            <v>2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2</v>
          </cell>
          <cell r="K365">
            <v>0</v>
          </cell>
          <cell r="L365">
            <v>0</v>
          </cell>
          <cell r="M365">
            <v>0</v>
          </cell>
          <cell r="N365">
            <v>2</v>
          </cell>
        </row>
        <row r="366">
          <cell r="A366" t="str">
            <v>YZ-ZQ298N05XL</v>
          </cell>
          <cell r="B366">
            <v>9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1</v>
          </cell>
          <cell r="K366">
            <v>0</v>
          </cell>
          <cell r="L366">
            <v>0</v>
          </cell>
          <cell r="M366">
            <v>0</v>
          </cell>
          <cell r="N366">
            <v>1</v>
          </cell>
        </row>
        <row r="367">
          <cell r="A367" t="str">
            <v>YZ-HM1727-Pi-4XL</v>
          </cell>
          <cell r="B367">
            <v>9</v>
          </cell>
          <cell r="C367">
            <v>3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3</v>
          </cell>
          <cell r="K367">
            <v>0</v>
          </cell>
          <cell r="L367">
            <v>3</v>
          </cell>
          <cell r="M367">
            <v>0</v>
          </cell>
          <cell r="N367">
            <v>6</v>
          </cell>
        </row>
        <row r="368">
          <cell r="A368" t="str">
            <v>YZ-ZQ1732-K0-M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1</v>
          </cell>
          <cell r="K368">
            <v>0</v>
          </cell>
          <cell r="L368">
            <v>0</v>
          </cell>
          <cell r="M368">
            <v>0</v>
          </cell>
          <cell r="N368">
            <v>1</v>
          </cell>
        </row>
        <row r="369">
          <cell r="A369" t="str">
            <v>YZ-HMBKN30-B0YH-S</v>
          </cell>
          <cell r="B369">
            <v>1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1</v>
          </cell>
          <cell r="N369">
            <v>1</v>
          </cell>
        </row>
        <row r="370">
          <cell r="A370" t="str">
            <v>LYQ-ZQS1741-G7-L</v>
          </cell>
          <cell r="B370">
            <v>3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3</v>
          </cell>
          <cell r="L370">
            <v>0</v>
          </cell>
          <cell r="M370">
            <v>0</v>
          </cell>
          <cell r="N370">
            <v>3</v>
          </cell>
        </row>
        <row r="371">
          <cell r="A371" t="str">
            <v>LYQ-ZQ2973-W1-2XL</v>
          </cell>
          <cell r="B371">
            <v>7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5</v>
          </cell>
          <cell r="K371">
            <v>0</v>
          </cell>
          <cell r="L371">
            <v>0</v>
          </cell>
          <cell r="M371">
            <v>0</v>
          </cell>
          <cell r="N371">
            <v>5</v>
          </cell>
        </row>
        <row r="372">
          <cell r="A372" t="str">
            <v>YZ-HM241-SH-L</v>
          </cell>
          <cell r="B372">
            <v>9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1</v>
          </cell>
          <cell r="L372">
            <v>0</v>
          </cell>
          <cell r="M372">
            <v>6</v>
          </cell>
          <cell r="N372">
            <v>7</v>
          </cell>
        </row>
        <row r="373">
          <cell r="A373" t="str">
            <v>LYQ-ZQ2973-G0-M</v>
          </cell>
          <cell r="B373">
            <v>14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13</v>
          </cell>
          <cell r="K373">
            <v>0</v>
          </cell>
          <cell r="L373">
            <v>0</v>
          </cell>
          <cell r="M373">
            <v>0</v>
          </cell>
          <cell r="N373">
            <v>13</v>
          </cell>
        </row>
        <row r="374">
          <cell r="A374" t="str">
            <v>YZ-ZQ1519-K0-5X</v>
          </cell>
          <cell r="B374">
            <v>5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4</v>
          </cell>
          <cell r="K374">
            <v>0</v>
          </cell>
          <cell r="L374">
            <v>0</v>
          </cell>
          <cell r="M374">
            <v>0</v>
          </cell>
          <cell r="N374">
            <v>4</v>
          </cell>
        </row>
        <row r="375">
          <cell r="A375" t="str">
            <v>LYQ-CL0045-K0-XL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1</v>
          </cell>
          <cell r="M375">
            <v>0</v>
          </cell>
          <cell r="N375">
            <v>1</v>
          </cell>
        </row>
        <row r="376">
          <cell r="A376" t="str">
            <v>YZ-HM1683-G0-48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1</v>
          </cell>
          <cell r="M376">
            <v>1</v>
          </cell>
          <cell r="N376">
            <v>2</v>
          </cell>
        </row>
        <row r="377">
          <cell r="A377" t="str">
            <v>YZ-ZQA100-B0-L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1</v>
          </cell>
          <cell r="M377">
            <v>0</v>
          </cell>
          <cell r="N377">
            <v>1</v>
          </cell>
        </row>
        <row r="378">
          <cell r="A378" t="str">
            <v>YZ-ZQ1617-BH-M</v>
          </cell>
          <cell r="B378">
            <v>1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1</v>
          </cell>
          <cell r="M378">
            <v>0</v>
          </cell>
          <cell r="N378">
            <v>1</v>
          </cell>
        </row>
        <row r="379">
          <cell r="A379" t="str">
            <v>LYQ-ZQ2973-P0-L</v>
          </cell>
          <cell r="B379">
            <v>6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5</v>
          </cell>
          <cell r="K379">
            <v>0</v>
          </cell>
          <cell r="L379">
            <v>0</v>
          </cell>
          <cell r="M379">
            <v>0</v>
          </cell>
          <cell r="N379">
            <v>5</v>
          </cell>
        </row>
        <row r="380">
          <cell r="A380" t="str">
            <v>LYQ-ZQTN2611-PI-3X</v>
          </cell>
          <cell r="B380">
            <v>1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1</v>
          </cell>
          <cell r="L380">
            <v>0</v>
          </cell>
          <cell r="M380">
            <v>0</v>
          </cell>
          <cell r="N380">
            <v>1</v>
          </cell>
        </row>
        <row r="381">
          <cell r="A381" t="str">
            <v>YZ-ZQ0707-Y0TW-L</v>
          </cell>
          <cell r="B381">
            <v>1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LYQ-ZQTN2611-PI-2X</v>
          </cell>
          <cell r="B382">
            <v>6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5</v>
          </cell>
          <cell r="L382">
            <v>0</v>
          </cell>
          <cell r="M382">
            <v>0</v>
          </cell>
          <cell r="N382">
            <v>5</v>
          </cell>
        </row>
        <row r="383">
          <cell r="A383" t="str">
            <v>YZ-ZQ789K02XL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LYQ-ZQ3550-E0-2X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YZ-ZQSG16121R03XL</v>
          </cell>
          <cell r="B385">
            <v>4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3</v>
          </cell>
          <cell r="K385">
            <v>1</v>
          </cell>
          <cell r="L385">
            <v>0</v>
          </cell>
          <cell r="M385">
            <v>0</v>
          </cell>
          <cell r="N385">
            <v>4</v>
          </cell>
        </row>
        <row r="386">
          <cell r="A386" t="str">
            <v>LYQ-ZQ1117-BD-S</v>
          </cell>
          <cell r="B386">
            <v>4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4</v>
          </cell>
          <cell r="K386">
            <v>0</v>
          </cell>
          <cell r="L386">
            <v>0</v>
          </cell>
          <cell r="M386">
            <v>0</v>
          </cell>
          <cell r="N386">
            <v>4</v>
          </cell>
        </row>
        <row r="387">
          <cell r="A387" t="str">
            <v>LYQ-1001-R0-S</v>
          </cell>
          <cell r="B387">
            <v>1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1</v>
          </cell>
          <cell r="K387">
            <v>0</v>
          </cell>
          <cell r="L387">
            <v>0</v>
          </cell>
          <cell r="M387">
            <v>0</v>
          </cell>
          <cell r="N387">
            <v>1</v>
          </cell>
        </row>
        <row r="388">
          <cell r="A388" t="str">
            <v>YZ-HM0047-P0-S</v>
          </cell>
          <cell r="B388">
            <v>1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1</v>
          </cell>
          <cell r="N388">
            <v>1</v>
          </cell>
        </row>
        <row r="389">
          <cell r="A389" t="str">
            <v>YZ-HMBKN1715-R0-S</v>
          </cell>
          <cell r="B389">
            <v>2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1</v>
          </cell>
          <cell r="M389">
            <v>1</v>
          </cell>
          <cell r="N389">
            <v>2</v>
          </cell>
        </row>
        <row r="390">
          <cell r="A390" t="str">
            <v>YZ-ZQ19758-K0-5XL</v>
          </cell>
          <cell r="B390">
            <v>2</v>
          </cell>
          <cell r="C390">
            <v>1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1</v>
          </cell>
          <cell r="K390">
            <v>0</v>
          </cell>
          <cell r="L390">
            <v>0</v>
          </cell>
          <cell r="M390">
            <v>1</v>
          </cell>
          <cell r="N390">
            <v>2</v>
          </cell>
        </row>
        <row r="391">
          <cell r="A391" t="str">
            <v>WJ-ZQ650-C6</v>
          </cell>
          <cell r="B391">
            <v>7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2</v>
          </cell>
          <cell r="L391">
            <v>5</v>
          </cell>
          <cell r="M391">
            <v>0</v>
          </cell>
          <cell r="N391">
            <v>7</v>
          </cell>
        </row>
        <row r="392">
          <cell r="A392" t="str">
            <v>YZ-ZQTWA1-K0-M</v>
          </cell>
          <cell r="B392">
            <v>2</v>
          </cell>
          <cell r="C392">
            <v>1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1</v>
          </cell>
          <cell r="K392">
            <v>0</v>
          </cell>
          <cell r="L392">
            <v>1</v>
          </cell>
          <cell r="M392">
            <v>0</v>
          </cell>
          <cell r="N392">
            <v>2</v>
          </cell>
        </row>
        <row r="393">
          <cell r="A393" t="str">
            <v>LYQ-CL6287-G7-M</v>
          </cell>
          <cell r="B393">
            <v>3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3</v>
          </cell>
          <cell r="M393">
            <v>0</v>
          </cell>
          <cell r="N393">
            <v>3</v>
          </cell>
        </row>
        <row r="394">
          <cell r="A394" t="str">
            <v>YZ-ZQ15827B0S</v>
          </cell>
          <cell r="B394">
            <v>11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3</v>
          </cell>
          <cell r="M394">
            <v>3</v>
          </cell>
          <cell r="N394">
            <v>6</v>
          </cell>
        </row>
        <row r="395">
          <cell r="A395" t="str">
            <v>LYQ-1001-K0-S</v>
          </cell>
          <cell r="B395">
            <v>6</v>
          </cell>
          <cell r="C395">
            <v>1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6</v>
          </cell>
          <cell r="K395">
            <v>0</v>
          </cell>
          <cell r="L395">
            <v>0</v>
          </cell>
          <cell r="M395">
            <v>0</v>
          </cell>
          <cell r="N395">
            <v>6</v>
          </cell>
        </row>
        <row r="396">
          <cell r="A396" t="str">
            <v>YZ-SUZQBL03-R2-2X</v>
          </cell>
          <cell r="B396">
            <v>4</v>
          </cell>
          <cell r="C396">
            <v>1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LYQ-CL6287-FB-L</v>
          </cell>
          <cell r="B397">
            <v>3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3</v>
          </cell>
          <cell r="M397">
            <v>0</v>
          </cell>
          <cell r="N397">
            <v>3</v>
          </cell>
        </row>
        <row r="398">
          <cell r="A398" t="str">
            <v>YZ-HM241-R0-S</v>
          </cell>
          <cell r="B398">
            <v>3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1</v>
          </cell>
          <cell r="N398">
            <v>1</v>
          </cell>
        </row>
        <row r="399">
          <cell r="A399" t="str">
            <v>LYQ-ZQ7900-W0-XL</v>
          </cell>
          <cell r="B399">
            <v>1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LYQ-HM1205-BR-L</v>
          </cell>
          <cell r="B400">
            <v>8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6</v>
          </cell>
          <cell r="K400">
            <v>2</v>
          </cell>
          <cell r="L400">
            <v>0</v>
          </cell>
          <cell r="M400">
            <v>0</v>
          </cell>
          <cell r="N400">
            <v>8</v>
          </cell>
        </row>
        <row r="401">
          <cell r="A401" t="str">
            <v>YZ-ZQ15921-P0-L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1</v>
          </cell>
          <cell r="M401">
            <v>0</v>
          </cell>
          <cell r="N401">
            <v>1</v>
          </cell>
        </row>
        <row r="402">
          <cell r="A402" t="str">
            <v>YZ-HM111-B0-S</v>
          </cell>
          <cell r="B402">
            <v>9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YZ-ZQ1732-B0-XL</v>
          </cell>
          <cell r="B403">
            <v>1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1</v>
          </cell>
          <cell r="L403">
            <v>0</v>
          </cell>
          <cell r="M403">
            <v>0</v>
          </cell>
          <cell r="N403">
            <v>1</v>
          </cell>
        </row>
        <row r="404">
          <cell r="A404" t="str">
            <v>YZ-ZQ112B0M</v>
          </cell>
          <cell r="B404">
            <v>12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4</v>
          </cell>
          <cell r="K404">
            <v>0</v>
          </cell>
          <cell r="L404">
            <v>0</v>
          </cell>
          <cell r="M404">
            <v>0</v>
          </cell>
          <cell r="N404">
            <v>4</v>
          </cell>
        </row>
        <row r="405">
          <cell r="A405" t="str">
            <v>LYQ-ZQTN2611-BD-4X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LYQ-ZQPC01-BD-M</v>
          </cell>
          <cell r="B406">
            <v>5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5</v>
          </cell>
          <cell r="K406">
            <v>0</v>
          </cell>
          <cell r="L406">
            <v>0</v>
          </cell>
          <cell r="M406">
            <v>0</v>
          </cell>
          <cell r="N406">
            <v>5</v>
          </cell>
        </row>
        <row r="407">
          <cell r="A407" t="str">
            <v>YZ-ZQ1732-R0-L</v>
          </cell>
          <cell r="B407">
            <v>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YZ-ZQXZ345-G0-L</v>
          </cell>
          <cell r="B408">
            <v>2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1</v>
          </cell>
          <cell r="M408">
            <v>0</v>
          </cell>
          <cell r="N408">
            <v>1</v>
          </cell>
        </row>
        <row r="409">
          <cell r="A409" t="str">
            <v>YZ-ZQ6667ZL46</v>
          </cell>
          <cell r="B409">
            <v>6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1</v>
          </cell>
          <cell r="K409">
            <v>0</v>
          </cell>
          <cell r="L409">
            <v>4</v>
          </cell>
          <cell r="M409">
            <v>0</v>
          </cell>
          <cell r="N409">
            <v>5</v>
          </cell>
        </row>
        <row r="410">
          <cell r="A410" t="str">
            <v>LYQ-1001-R0-2XL</v>
          </cell>
          <cell r="B410">
            <v>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LYQ-ZQ1117-E0-L</v>
          </cell>
          <cell r="B411">
            <v>5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5</v>
          </cell>
          <cell r="K411">
            <v>0</v>
          </cell>
          <cell r="L411">
            <v>0</v>
          </cell>
          <cell r="M411">
            <v>0</v>
          </cell>
          <cell r="N411">
            <v>5</v>
          </cell>
        </row>
        <row r="412">
          <cell r="A412" t="str">
            <v>YZ-HM6175-B0-L</v>
          </cell>
          <cell r="B412">
            <v>1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1</v>
          </cell>
          <cell r="N412">
            <v>1</v>
          </cell>
        </row>
        <row r="413">
          <cell r="A413" t="str">
            <v>LYQ-ZQ2973-ZL-XL</v>
          </cell>
          <cell r="B413">
            <v>5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5</v>
          </cell>
          <cell r="K413">
            <v>0</v>
          </cell>
          <cell r="L413">
            <v>0</v>
          </cell>
          <cell r="M413">
            <v>0</v>
          </cell>
          <cell r="N413">
            <v>5</v>
          </cell>
        </row>
        <row r="414">
          <cell r="A414" t="str">
            <v>LYQ-1001-P0-2XL</v>
          </cell>
          <cell r="B414">
            <v>5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5</v>
          </cell>
          <cell r="K414">
            <v>0</v>
          </cell>
          <cell r="L414">
            <v>0</v>
          </cell>
          <cell r="M414">
            <v>0</v>
          </cell>
          <cell r="N414">
            <v>5</v>
          </cell>
        </row>
        <row r="415">
          <cell r="A415" t="str">
            <v>LYQ-ZQPC01-P0-S</v>
          </cell>
          <cell r="B415">
            <v>3</v>
          </cell>
          <cell r="C415">
            <v>1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3</v>
          </cell>
          <cell r="K415">
            <v>0</v>
          </cell>
          <cell r="L415">
            <v>0</v>
          </cell>
          <cell r="M415">
            <v>0</v>
          </cell>
          <cell r="N415">
            <v>3</v>
          </cell>
        </row>
        <row r="416">
          <cell r="A416" t="str">
            <v>LYQ-ZQPC01-BD-L</v>
          </cell>
          <cell r="B416">
            <v>3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3</v>
          </cell>
          <cell r="K416">
            <v>0</v>
          </cell>
          <cell r="L416">
            <v>0</v>
          </cell>
          <cell r="M416">
            <v>0</v>
          </cell>
          <cell r="N416">
            <v>3</v>
          </cell>
        </row>
        <row r="417">
          <cell r="A417" t="str">
            <v>YZ-ZQ17958P0-S</v>
          </cell>
          <cell r="B417">
            <v>4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4</v>
          </cell>
          <cell r="M417">
            <v>0</v>
          </cell>
          <cell r="N417">
            <v>4</v>
          </cell>
        </row>
        <row r="418">
          <cell r="A418" t="str">
            <v>YZ-HM17845-YH-M</v>
          </cell>
          <cell r="B418">
            <v>9</v>
          </cell>
          <cell r="C418">
            <v>1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4</v>
          </cell>
          <cell r="K418">
            <v>2</v>
          </cell>
          <cell r="L418">
            <v>0</v>
          </cell>
          <cell r="M418">
            <v>0</v>
          </cell>
          <cell r="N418">
            <v>6</v>
          </cell>
        </row>
        <row r="419">
          <cell r="A419" t="str">
            <v>LYQ-ZQ456-E0-S</v>
          </cell>
          <cell r="B419">
            <v>1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1</v>
          </cell>
          <cell r="K419">
            <v>0</v>
          </cell>
          <cell r="L419">
            <v>0</v>
          </cell>
          <cell r="M419">
            <v>0</v>
          </cell>
          <cell r="N419">
            <v>1</v>
          </cell>
        </row>
        <row r="420">
          <cell r="A420" t="str">
            <v>YZ-ZQ15827B04XL</v>
          </cell>
          <cell r="B420">
            <v>6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YZ-ZQ1519-K0-3X</v>
          </cell>
          <cell r="B421">
            <v>1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1</v>
          </cell>
          <cell r="K421">
            <v>0</v>
          </cell>
          <cell r="L421">
            <v>0</v>
          </cell>
          <cell r="M421">
            <v>0</v>
          </cell>
          <cell r="N421">
            <v>1</v>
          </cell>
        </row>
        <row r="422">
          <cell r="A422" t="str">
            <v>YZ-ZQ6189B050</v>
          </cell>
          <cell r="B422">
            <v>1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1</v>
          </cell>
          <cell r="N422">
            <v>1</v>
          </cell>
        </row>
        <row r="423">
          <cell r="A423" t="str">
            <v>LYQ-LY064-B0-3XL</v>
          </cell>
          <cell r="B423">
            <v>2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2</v>
          </cell>
          <cell r="M423">
            <v>0</v>
          </cell>
          <cell r="N423">
            <v>2</v>
          </cell>
        </row>
        <row r="424">
          <cell r="A424" t="str">
            <v>YZ-HMBKN17015-K0-L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LYQ-ZQS1741-K0-L</v>
          </cell>
          <cell r="B425">
            <v>4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1</v>
          </cell>
          <cell r="K425">
            <v>2</v>
          </cell>
          <cell r="L425">
            <v>0</v>
          </cell>
          <cell r="M425">
            <v>0</v>
          </cell>
          <cell r="N425">
            <v>3</v>
          </cell>
        </row>
        <row r="426">
          <cell r="A426" t="str">
            <v>YZ-ZQ15827BS4XL</v>
          </cell>
          <cell r="B426">
            <v>14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14</v>
          </cell>
          <cell r="K426">
            <v>0</v>
          </cell>
          <cell r="L426">
            <v>0</v>
          </cell>
          <cell r="M426">
            <v>0</v>
          </cell>
          <cell r="N426">
            <v>14</v>
          </cell>
        </row>
        <row r="427">
          <cell r="A427" t="str">
            <v>YZ-HM7040-ZL-XL</v>
          </cell>
          <cell r="B427">
            <v>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1</v>
          </cell>
          <cell r="L427">
            <v>0</v>
          </cell>
          <cell r="M427">
            <v>0</v>
          </cell>
          <cell r="N427">
            <v>1</v>
          </cell>
        </row>
        <row r="428">
          <cell r="A428" t="str">
            <v>LYQ-ZQ3550-E0-S</v>
          </cell>
          <cell r="B428">
            <v>7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LYQ-LY064-OR-4XL</v>
          </cell>
          <cell r="B429">
            <v>2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1</v>
          </cell>
          <cell r="K429">
            <v>0</v>
          </cell>
          <cell r="L429">
            <v>1</v>
          </cell>
          <cell r="M429">
            <v>0</v>
          </cell>
          <cell r="N429">
            <v>2</v>
          </cell>
        </row>
        <row r="430">
          <cell r="A430" t="str">
            <v>YZ-ZQ16597B0L</v>
          </cell>
          <cell r="B430">
            <v>6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1</v>
          </cell>
          <cell r="K430">
            <v>0</v>
          </cell>
          <cell r="L430">
            <v>5</v>
          </cell>
          <cell r="M430">
            <v>0</v>
          </cell>
          <cell r="N430">
            <v>6</v>
          </cell>
        </row>
        <row r="431">
          <cell r="A431" t="str">
            <v>LYQ-CL0045-Y0-L</v>
          </cell>
          <cell r="B431">
            <v>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1</v>
          </cell>
          <cell r="M431">
            <v>0</v>
          </cell>
          <cell r="N431">
            <v>1</v>
          </cell>
        </row>
        <row r="432">
          <cell r="A432" t="str">
            <v>LYQ-ZQMB3811-E0-XL</v>
          </cell>
          <cell r="B432">
            <v>2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1</v>
          </cell>
          <cell r="K432">
            <v>1</v>
          </cell>
          <cell r="L432">
            <v>0</v>
          </cell>
          <cell r="M432">
            <v>0</v>
          </cell>
          <cell r="N432">
            <v>2</v>
          </cell>
        </row>
        <row r="433">
          <cell r="A433" t="str">
            <v>YZ-HM241-SH-S</v>
          </cell>
          <cell r="B433">
            <v>2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1</v>
          </cell>
          <cell r="M433">
            <v>0</v>
          </cell>
          <cell r="N433">
            <v>1</v>
          </cell>
        </row>
        <row r="434">
          <cell r="A434" t="str">
            <v>LYQ-1001-N0-S</v>
          </cell>
          <cell r="B434">
            <v>5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4</v>
          </cell>
          <cell r="K434">
            <v>0</v>
          </cell>
          <cell r="L434">
            <v>0</v>
          </cell>
          <cell r="M434">
            <v>0</v>
          </cell>
          <cell r="N434">
            <v>4</v>
          </cell>
        </row>
        <row r="435">
          <cell r="A435" t="str">
            <v>YZ-ZQ47121-K0-M</v>
          </cell>
          <cell r="B435">
            <v>1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1</v>
          </cell>
          <cell r="M435">
            <v>0</v>
          </cell>
          <cell r="N435">
            <v>1</v>
          </cell>
        </row>
        <row r="436">
          <cell r="A436" t="str">
            <v>LYQ-1001-B0-2XL</v>
          </cell>
          <cell r="B436">
            <v>6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5</v>
          </cell>
          <cell r="K436">
            <v>0</v>
          </cell>
          <cell r="L436">
            <v>0</v>
          </cell>
          <cell r="M436">
            <v>0</v>
          </cell>
          <cell r="N436">
            <v>5</v>
          </cell>
        </row>
        <row r="437">
          <cell r="A437" t="str">
            <v>YZ-HM241-K0-L</v>
          </cell>
          <cell r="B437">
            <v>2</v>
          </cell>
          <cell r="C437">
            <v>2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 t="str">
            <v>YZ-ZQ19758-K0-XL</v>
          </cell>
          <cell r="B438">
            <v>4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3</v>
          </cell>
          <cell r="M438">
            <v>0</v>
          </cell>
          <cell r="N438">
            <v>3</v>
          </cell>
        </row>
        <row r="439">
          <cell r="A439" t="str">
            <v>YZ-ZQFT1816-Y0-M</v>
          </cell>
          <cell r="B439">
            <v>0</v>
          </cell>
          <cell r="C439">
            <v>3</v>
          </cell>
          <cell r="D439">
            <v>10</v>
          </cell>
          <cell r="E439">
            <v>0</v>
          </cell>
          <cell r="F439">
            <v>10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 t="str">
            <v>LYQ-CLBAH002-S</v>
          </cell>
          <cell r="B440">
            <v>2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LYQ-ZQ1117-K0-2XL</v>
          </cell>
          <cell r="B441">
            <v>6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6</v>
          </cell>
          <cell r="L441">
            <v>0</v>
          </cell>
          <cell r="M441">
            <v>0</v>
          </cell>
          <cell r="N441">
            <v>6</v>
          </cell>
        </row>
        <row r="442">
          <cell r="A442" t="str">
            <v>LYQ-ZQ7900-W0-XXL</v>
          </cell>
          <cell r="B442">
            <v>1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 t="str">
            <v>LYQ-ZQS1741-W0-XL</v>
          </cell>
          <cell r="B443">
            <v>1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YZ-ZQ6189P052</v>
          </cell>
          <cell r="B444">
            <v>1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1</v>
          </cell>
          <cell r="N444">
            <v>1</v>
          </cell>
        </row>
        <row r="445">
          <cell r="A445" t="str">
            <v>YZ-ZQ6189P050</v>
          </cell>
          <cell r="B445">
            <v>5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5</v>
          </cell>
          <cell r="M445">
            <v>0</v>
          </cell>
          <cell r="N445">
            <v>5</v>
          </cell>
        </row>
        <row r="446">
          <cell r="A446" t="str">
            <v>LYQ-ZQPC01-ZL-XXL</v>
          </cell>
          <cell r="B446">
            <v>1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2</v>
          </cell>
          <cell r="K446">
            <v>0</v>
          </cell>
          <cell r="L446">
            <v>0</v>
          </cell>
          <cell r="M446">
            <v>0</v>
          </cell>
          <cell r="N446">
            <v>2</v>
          </cell>
        </row>
        <row r="447">
          <cell r="A447" t="str">
            <v>YZ-ZQZY456-R0-M</v>
          </cell>
          <cell r="B447">
            <v>5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2</v>
          </cell>
          <cell r="K447">
            <v>0</v>
          </cell>
          <cell r="L447">
            <v>3</v>
          </cell>
          <cell r="M447">
            <v>0</v>
          </cell>
          <cell r="N447">
            <v>5</v>
          </cell>
        </row>
        <row r="448">
          <cell r="A448" t="str">
            <v>YZ-HMBKN17015-K0-XL</v>
          </cell>
          <cell r="B448">
            <v>7</v>
          </cell>
          <cell r="C448">
            <v>1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3</v>
          </cell>
          <cell r="K448">
            <v>3</v>
          </cell>
          <cell r="L448">
            <v>1</v>
          </cell>
          <cell r="M448">
            <v>0</v>
          </cell>
          <cell r="N448">
            <v>7</v>
          </cell>
        </row>
        <row r="449">
          <cell r="A449" t="str">
            <v>LYQ-HM1205-W0-M</v>
          </cell>
          <cell r="B449">
            <v>4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4</v>
          </cell>
          <cell r="K449">
            <v>0</v>
          </cell>
          <cell r="L449">
            <v>0</v>
          </cell>
          <cell r="M449">
            <v>0</v>
          </cell>
          <cell r="N449">
            <v>4</v>
          </cell>
        </row>
        <row r="450">
          <cell r="A450" t="str">
            <v>YZ-HM7040-ZL-M</v>
          </cell>
          <cell r="B450">
            <v>1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1</v>
          </cell>
          <cell r="L450">
            <v>0</v>
          </cell>
          <cell r="M450">
            <v>0</v>
          </cell>
          <cell r="N450">
            <v>1</v>
          </cell>
        </row>
        <row r="451">
          <cell r="A451" t="str">
            <v>LYQ-ZQ2973-KQ-S</v>
          </cell>
          <cell r="B451">
            <v>8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8</v>
          </cell>
          <cell r="K451">
            <v>0</v>
          </cell>
          <cell r="L451">
            <v>0</v>
          </cell>
          <cell r="M451">
            <v>0</v>
          </cell>
          <cell r="N451">
            <v>8</v>
          </cell>
        </row>
        <row r="452">
          <cell r="A452" t="str">
            <v>YZ-ZQ789K0XL</v>
          </cell>
          <cell r="B452">
            <v>8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1</v>
          </cell>
          <cell r="K452">
            <v>0</v>
          </cell>
          <cell r="L452">
            <v>1</v>
          </cell>
          <cell r="M452">
            <v>6</v>
          </cell>
          <cell r="N452">
            <v>8</v>
          </cell>
        </row>
        <row r="453">
          <cell r="A453" t="str">
            <v>YZ-HMBKN1715-R0-M</v>
          </cell>
          <cell r="B453">
            <v>2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2</v>
          </cell>
          <cell r="M453">
            <v>0</v>
          </cell>
          <cell r="N453">
            <v>2</v>
          </cell>
        </row>
        <row r="454">
          <cell r="A454" t="str">
            <v>YZ-ZQMICAIK03XL</v>
          </cell>
          <cell r="B454">
            <v>3</v>
          </cell>
          <cell r="C454">
            <v>1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1</v>
          </cell>
          <cell r="K454">
            <v>0</v>
          </cell>
          <cell r="L454">
            <v>0</v>
          </cell>
          <cell r="M454">
            <v>0</v>
          </cell>
          <cell r="N454">
            <v>1</v>
          </cell>
        </row>
        <row r="455">
          <cell r="A455" t="str">
            <v>YZ-ZQ1521RFXL</v>
          </cell>
          <cell r="B455">
            <v>6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1</v>
          </cell>
          <cell r="M455">
            <v>2</v>
          </cell>
          <cell r="N455">
            <v>3</v>
          </cell>
        </row>
        <row r="456">
          <cell r="A456" t="str">
            <v>YZ-ZQSG16121E02XL</v>
          </cell>
          <cell r="B456">
            <v>2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 t="str">
            <v>YZ-ZQ15827B02XL</v>
          </cell>
          <cell r="B457">
            <v>4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LYQ-ZQ1117-BD-XL</v>
          </cell>
          <cell r="B458">
            <v>5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5</v>
          </cell>
          <cell r="K458">
            <v>0</v>
          </cell>
          <cell r="L458">
            <v>0</v>
          </cell>
          <cell r="M458">
            <v>0</v>
          </cell>
          <cell r="N458">
            <v>5</v>
          </cell>
        </row>
        <row r="459">
          <cell r="A459" t="str">
            <v>YZ-ZQ6667G044</v>
          </cell>
          <cell r="B459">
            <v>1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YZ-HMBKN30-K0YH-S</v>
          </cell>
          <cell r="B460">
            <v>1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1</v>
          </cell>
          <cell r="M460">
            <v>0</v>
          </cell>
          <cell r="N460">
            <v>1</v>
          </cell>
        </row>
        <row r="461">
          <cell r="A461" t="str">
            <v>MZ-JY1616-ZL</v>
          </cell>
          <cell r="B461">
            <v>4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1</v>
          </cell>
          <cell r="K461">
            <v>3</v>
          </cell>
          <cell r="L461">
            <v>0</v>
          </cell>
          <cell r="M461">
            <v>0</v>
          </cell>
          <cell r="N461">
            <v>4</v>
          </cell>
        </row>
        <row r="462">
          <cell r="A462" t="str">
            <v>YZ-ZQXZ345-G0-S</v>
          </cell>
          <cell r="B462">
            <v>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1</v>
          </cell>
          <cell r="L462">
            <v>0</v>
          </cell>
          <cell r="M462">
            <v>0</v>
          </cell>
          <cell r="N462">
            <v>1</v>
          </cell>
        </row>
        <row r="463">
          <cell r="A463" t="str">
            <v>YZ-ZQ1521KF2XL</v>
          </cell>
          <cell r="B463">
            <v>8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2</v>
          </cell>
          <cell r="L463">
            <v>0</v>
          </cell>
          <cell r="M463">
            <v>0</v>
          </cell>
          <cell r="N463">
            <v>2</v>
          </cell>
        </row>
        <row r="464">
          <cell r="A464" t="str">
            <v>LYQ-ZQ3550-PI-2X</v>
          </cell>
          <cell r="B464">
            <v>3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YZ-CLD072-W0-M</v>
          </cell>
          <cell r="B465">
            <v>3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3</v>
          </cell>
          <cell r="M465">
            <v>0</v>
          </cell>
          <cell r="N465">
            <v>3</v>
          </cell>
        </row>
        <row r="466">
          <cell r="A466" t="str">
            <v>LYQ-ZQ1117-B0-XL</v>
          </cell>
          <cell r="B466">
            <v>2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2</v>
          </cell>
          <cell r="K466">
            <v>0</v>
          </cell>
          <cell r="L466">
            <v>0</v>
          </cell>
          <cell r="M466">
            <v>0</v>
          </cell>
          <cell r="N466">
            <v>2</v>
          </cell>
        </row>
        <row r="467">
          <cell r="A467" t="str">
            <v>YZ-JY2526-R0-3XL</v>
          </cell>
          <cell r="B467">
            <v>18</v>
          </cell>
          <cell r="C467">
            <v>1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18</v>
          </cell>
          <cell r="M467">
            <v>0</v>
          </cell>
          <cell r="N467">
            <v>18</v>
          </cell>
        </row>
        <row r="468">
          <cell r="A468" t="str">
            <v>YZ-ZQ6189B046</v>
          </cell>
          <cell r="B468">
            <v>3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1</v>
          </cell>
          <cell r="K468">
            <v>0</v>
          </cell>
          <cell r="L468">
            <v>0</v>
          </cell>
          <cell r="M468">
            <v>2</v>
          </cell>
          <cell r="N468">
            <v>3</v>
          </cell>
        </row>
        <row r="469">
          <cell r="A469" t="str">
            <v>YZ-ZQ1733-K0-XL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1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</row>
        <row r="470">
          <cell r="A470" t="str">
            <v>LYQ-LY064-G0-M</v>
          </cell>
          <cell r="B470">
            <v>1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1</v>
          </cell>
          <cell r="L470">
            <v>0</v>
          </cell>
          <cell r="M470">
            <v>0</v>
          </cell>
          <cell r="N470">
            <v>1</v>
          </cell>
        </row>
        <row r="471">
          <cell r="A471" t="str">
            <v>YZ-ZQ15827B0XL</v>
          </cell>
          <cell r="B471">
            <v>5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4</v>
          </cell>
          <cell r="K471">
            <v>0</v>
          </cell>
          <cell r="L471">
            <v>0</v>
          </cell>
          <cell r="M471">
            <v>0</v>
          </cell>
          <cell r="N471">
            <v>4</v>
          </cell>
        </row>
        <row r="472">
          <cell r="A472" t="str">
            <v>YZ-ZQ6189G050</v>
          </cell>
          <cell r="B472">
            <v>1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1</v>
          </cell>
          <cell r="N472">
            <v>1</v>
          </cell>
        </row>
        <row r="473">
          <cell r="A473" t="str">
            <v>SHJ-ZQLS01-B0-3XL</v>
          </cell>
          <cell r="B473">
            <v>7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5</v>
          </cell>
          <cell r="K473">
            <v>0</v>
          </cell>
          <cell r="L473">
            <v>0</v>
          </cell>
          <cell r="M473">
            <v>0</v>
          </cell>
          <cell r="N473">
            <v>5</v>
          </cell>
        </row>
        <row r="474">
          <cell r="A474" t="str">
            <v>YZ-ZQ1519-K0-4X</v>
          </cell>
          <cell r="B474">
            <v>6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6</v>
          </cell>
          <cell r="K474">
            <v>0</v>
          </cell>
          <cell r="L474">
            <v>0</v>
          </cell>
          <cell r="M474">
            <v>0</v>
          </cell>
          <cell r="N474">
            <v>6</v>
          </cell>
        </row>
        <row r="475">
          <cell r="A475" t="str">
            <v>YZ-ZQQ9227-K0-XL</v>
          </cell>
          <cell r="B475">
            <v>1</v>
          </cell>
          <cell r="C475">
            <v>1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YZ-HM17077-B0-XL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2</v>
          </cell>
          <cell r="M476">
            <v>0</v>
          </cell>
          <cell r="N476">
            <v>2</v>
          </cell>
        </row>
        <row r="477">
          <cell r="A477" t="str">
            <v>YZ-JY5694-K0-L</v>
          </cell>
          <cell r="B477">
            <v>6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3</v>
          </cell>
          <cell r="N477">
            <v>3</v>
          </cell>
        </row>
        <row r="478">
          <cell r="A478" t="str">
            <v>LYQ-ZQPC01-P0-M</v>
          </cell>
          <cell r="B478">
            <v>4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3</v>
          </cell>
          <cell r="K478">
            <v>0</v>
          </cell>
          <cell r="L478">
            <v>0</v>
          </cell>
          <cell r="M478">
            <v>0</v>
          </cell>
          <cell r="N478">
            <v>3</v>
          </cell>
        </row>
        <row r="479">
          <cell r="A479" t="str">
            <v>LYQ-HM1205-KH-M</v>
          </cell>
          <cell r="B479">
            <v>2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2</v>
          </cell>
          <cell r="K479">
            <v>0</v>
          </cell>
          <cell r="L479">
            <v>0</v>
          </cell>
          <cell r="M479">
            <v>0</v>
          </cell>
          <cell r="N479">
            <v>2</v>
          </cell>
        </row>
        <row r="480">
          <cell r="A480" t="str">
            <v>YZ-HMBKN30-K0-S</v>
          </cell>
          <cell r="B480">
            <v>3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3</v>
          </cell>
          <cell r="N480">
            <v>3</v>
          </cell>
        </row>
        <row r="481">
          <cell r="A481" t="str">
            <v>LYQ-ZQ3550-PI-M</v>
          </cell>
          <cell r="B481">
            <v>6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YZ-HMVS-W0-S</v>
          </cell>
          <cell r="B482">
            <v>2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2</v>
          </cell>
          <cell r="N482">
            <v>2</v>
          </cell>
        </row>
        <row r="483">
          <cell r="A483" t="str">
            <v>YZ-ZQ0707-G0-XL</v>
          </cell>
          <cell r="B483">
            <v>4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1</v>
          </cell>
          <cell r="K483">
            <v>0</v>
          </cell>
          <cell r="L483">
            <v>3</v>
          </cell>
          <cell r="M483">
            <v>0</v>
          </cell>
          <cell r="N483">
            <v>4</v>
          </cell>
        </row>
        <row r="484">
          <cell r="A484" t="str">
            <v>LYQ-ZQ2973-G0-XL</v>
          </cell>
          <cell r="B484">
            <v>10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10</v>
          </cell>
          <cell r="K484">
            <v>0</v>
          </cell>
          <cell r="L484">
            <v>0</v>
          </cell>
          <cell r="M484">
            <v>0</v>
          </cell>
          <cell r="N484">
            <v>10</v>
          </cell>
        </row>
        <row r="485">
          <cell r="A485" t="str">
            <v>LYQ-1001-R0-L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LYQ-HM1205-BR-M</v>
          </cell>
          <cell r="B486">
            <v>4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3</v>
          </cell>
          <cell r="K486">
            <v>1</v>
          </cell>
          <cell r="L486">
            <v>0</v>
          </cell>
          <cell r="M486">
            <v>0</v>
          </cell>
          <cell r="N486">
            <v>4</v>
          </cell>
        </row>
        <row r="487">
          <cell r="A487" t="str">
            <v>LYQ-1001-N0-XS</v>
          </cell>
          <cell r="B487">
            <v>2</v>
          </cell>
          <cell r="C487">
            <v>1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2</v>
          </cell>
          <cell r="K487">
            <v>0</v>
          </cell>
          <cell r="L487">
            <v>0</v>
          </cell>
          <cell r="M487">
            <v>0</v>
          </cell>
          <cell r="N487">
            <v>2</v>
          </cell>
        </row>
        <row r="488">
          <cell r="A488" t="str">
            <v>YZ-HMBKN30-PI-M</v>
          </cell>
          <cell r="B488">
            <v>1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1</v>
          </cell>
          <cell r="N488">
            <v>1</v>
          </cell>
        </row>
        <row r="489">
          <cell r="A489" t="str">
            <v>YZ-ZQFT1816-Y0-S</v>
          </cell>
          <cell r="B489">
            <v>8</v>
          </cell>
          <cell r="C489">
            <v>2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YZ-HMBKN30-ZL-M</v>
          </cell>
          <cell r="B490">
            <v>4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1</v>
          </cell>
          <cell r="L490">
            <v>0</v>
          </cell>
          <cell r="M490">
            <v>3</v>
          </cell>
          <cell r="N490">
            <v>4</v>
          </cell>
        </row>
        <row r="491">
          <cell r="A491" t="str">
            <v>YZ-HM174164-SY-3XL</v>
          </cell>
          <cell r="B491">
            <v>3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1</v>
          </cell>
          <cell r="L491">
            <v>2</v>
          </cell>
          <cell r="M491">
            <v>0</v>
          </cell>
          <cell r="N491">
            <v>3</v>
          </cell>
        </row>
        <row r="492">
          <cell r="A492" t="str">
            <v>YZ-ZQ15827B0M</v>
          </cell>
          <cell r="B492">
            <v>15</v>
          </cell>
          <cell r="C492">
            <v>1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1</v>
          </cell>
          <cell r="K492">
            <v>0</v>
          </cell>
          <cell r="L492">
            <v>13</v>
          </cell>
          <cell r="M492">
            <v>0</v>
          </cell>
          <cell r="N492">
            <v>14</v>
          </cell>
        </row>
        <row r="493">
          <cell r="A493" t="str">
            <v>YZ-ZQBL03-R2-M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 t="str">
            <v>YZ-HM6175-G0-M</v>
          </cell>
          <cell r="B494">
            <v>1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1</v>
          </cell>
          <cell r="N494">
            <v>1</v>
          </cell>
        </row>
        <row r="495">
          <cell r="A495" t="str">
            <v>LYQ-1001-Z0-M</v>
          </cell>
          <cell r="B495">
            <v>2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2</v>
          </cell>
          <cell r="K495">
            <v>0</v>
          </cell>
          <cell r="L495">
            <v>0</v>
          </cell>
          <cell r="M495">
            <v>0</v>
          </cell>
          <cell r="N495">
            <v>2</v>
          </cell>
        </row>
        <row r="496">
          <cell r="A496" t="str">
            <v>YZ-HMBKN0193-W0-XL</v>
          </cell>
          <cell r="B496">
            <v>3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3</v>
          </cell>
          <cell r="N496">
            <v>3</v>
          </cell>
        </row>
        <row r="497">
          <cell r="A497" t="str">
            <v>YZ-HMBKN30-B0YH-XL</v>
          </cell>
          <cell r="B497">
            <v>3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3</v>
          </cell>
          <cell r="N497">
            <v>3</v>
          </cell>
        </row>
        <row r="498">
          <cell r="A498" t="str">
            <v>YZ-ZQ298N03XL</v>
          </cell>
          <cell r="B498">
            <v>1</v>
          </cell>
          <cell r="C498">
            <v>1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 t="str">
            <v>LYQ-ZQ2973-E0-2XL</v>
          </cell>
          <cell r="B499">
            <v>4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3</v>
          </cell>
          <cell r="K499">
            <v>0</v>
          </cell>
          <cell r="L499">
            <v>0</v>
          </cell>
          <cell r="M499">
            <v>0</v>
          </cell>
          <cell r="N499">
            <v>3</v>
          </cell>
        </row>
        <row r="500">
          <cell r="A500" t="str">
            <v>YZ-HM6175-B0-M</v>
          </cell>
          <cell r="B500">
            <v>2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2</v>
          </cell>
          <cell r="N500">
            <v>2</v>
          </cell>
        </row>
        <row r="501">
          <cell r="A501" t="str">
            <v>LYQ-CL0045-Y0-S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2</v>
          </cell>
          <cell r="M501">
            <v>0</v>
          </cell>
          <cell r="N501">
            <v>2</v>
          </cell>
        </row>
        <row r="502">
          <cell r="A502" t="str">
            <v>YZ-HM241-G0-S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1</v>
          </cell>
          <cell r="K502">
            <v>0</v>
          </cell>
          <cell r="L502">
            <v>0</v>
          </cell>
          <cell r="M502">
            <v>1</v>
          </cell>
          <cell r="N502">
            <v>2</v>
          </cell>
        </row>
        <row r="503">
          <cell r="A503" t="str">
            <v>LYQ-1001New-P0-S</v>
          </cell>
          <cell r="B503">
            <v>5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1</v>
          </cell>
          <cell r="K503">
            <v>4</v>
          </cell>
          <cell r="L503">
            <v>0</v>
          </cell>
          <cell r="M503">
            <v>0</v>
          </cell>
          <cell r="N503">
            <v>5</v>
          </cell>
        </row>
        <row r="504">
          <cell r="A504" t="str">
            <v>YZ-HM5036-W0-2XL</v>
          </cell>
          <cell r="B504">
            <v>1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1</v>
          </cell>
          <cell r="L504">
            <v>0</v>
          </cell>
          <cell r="M504">
            <v>0</v>
          </cell>
          <cell r="N504">
            <v>1</v>
          </cell>
        </row>
        <row r="505">
          <cell r="A505" t="str">
            <v>YZ-HMBKN16024-Y0-M</v>
          </cell>
          <cell r="B505">
            <v>14</v>
          </cell>
          <cell r="C505">
            <v>1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2</v>
          </cell>
          <cell r="K505">
            <v>2</v>
          </cell>
          <cell r="L505">
            <v>10</v>
          </cell>
          <cell r="M505">
            <v>0</v>
          </cell>
          <cell r="N505">
            <v>14</v>
          </cell>
        </row>
        <row r="506">
          <cell r="A506" t="str">
            <v>YZ-HMBKN17015-OR-L</v>
          </cell>
          <cell r="B506">
            <v>43</v>
          </cell>
          <cell r="C506">
            <v>3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5</v>
          </cell>
          <cell r="K506">
            <v>3</v>
          </cell>
          <cell r="L506">
            <v>27</v>
          </cell>
          <cell r="M506">
            <v>0</v>
          </cell>
          <cell r="N506">
            <v>35</v>
          </cell>
        </row>
        <row r="507">
          <cell r="A507" t="str">
            <v>LYQ-CSM048-K0-S</v>
          </cell>
          <cell r="B507">
            <v>3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1</v>
          </cell>
          <cell r="K507">
            <v>1</v>
          </cell>
          <cell r="L507">
            <v>0</v>
          </cell>
          <cell r="M507">
            <v>0</v>
          </cell>
          <cell r="N507">
            <v>2</v>
          </cell>
        </row>
        <row r="508">
          <cell r="A508" t="str">
            <v>YZ-ZQ16597B0XL</v>
          </cell>
          <cell r="B508">
            <v>18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17</v>
          </cell>
          <cell r="M508">
            <v>0</v>
          </cell>
          <cell r="N508">
            <v>17</v>
          </cell>
        </row>
        <row r="509">
          <cell r="A509" t="str">
            <v>LYQ-ZQS1741-G7-XL</v>
          </cell>
          <cell r="B509">
            <v>4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1</v>
          </cell>
          <cell r="K509">
            <v>2</v>
          </cell>
          <cell r="L509">
            <v>0</v>
          </cell>
          <cell r="M509">
            <v>0</v>
          </cell>
          <cell r="N509">
            <v>3</v>
          </cell>
        </row>
        <row r="510">
          <cell r="A510" t="str">
            <v>LYQ-CSM048-GR0-M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1</v>
          </cell>
          <cell r="L510">
            <v>0</v>
          </cell>
          <cell r="M510">
            <v>0</v>
          </cell>
          <cell r="N510">
            <v>1</v>
          </cell>
        </row>
        <row r="511">
          <cell r="A511" t="str">
            <v>LYQ-ZQ2973-E0-M</v>
          </cell>
          <cell r="B511">
            <v>2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1</v>
          </cell>
          <cell r="K511">
            <v>0</v>
          </cell>
          <cell r="L511">
            <v>0</v>
          </cell>
          <cell r="M511">
            <v>0</v>
          </cell>
          <cell r="N511">
            <v>1</v>
          </cell>
        </row>
        <row r="512">
          <cell r="A512" t="str">
            <v>LYQ-1001-B0-XS</v>
          </cell>
          <cell r="B512">
            <v>4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4</v>
          </cell>
          <cell r="K512">
            <v>0</v>
          </cell>
          <cell r="L512">
            <v>0</v>
          </cell>
          <cell r="M512">
            <v>0</v>
          </cell>
          <cell r="N512">
            <v>4</v>
          </cell>
        </row>
        <row r="513">
          <cell r="A513" t="str">
            <v>LYQ-CL6408NO-G0-L</v>
          </cell>
          <cell r="B513">
            <v>2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2</v>
          </cell>
          <cell r="M513">
            <v>0</v>
          </cell>
          <cell r="N513">
            <v>2</v>
          </cell>
        </row>
        <row r="514">
          <cell r="A514" t="str">
            <v>LYQ-ZQPC01-BD-XL</v>
          </cell>
          <cell r="B514">
            <v>5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5</v>
          </cell>
          <cell r="K514">
            <v>0</v>
          </cell>
          <cell r="L514">
            <v>0</v>
          </cell>
          <cell r="M514">
            <v>0</v>
          </cell>
          <cell r="N514">
            <v>5</v>
          </cell>
        </row>
        <row r="515">
          <cell r="A515" t="str">
            <v>YZ-ZQ1521WP3XL</v>
          </cell>
          <cell r="B515">
            <v>5</v>
          </cell>
          <cell r="C515">
            <v>1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YZ-ZQSG16121E03XL</v>
          </cell>
          <cell r="B516">
            <v>4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4</v>
          </cell>
          <cell r="K516">
            <v>1</v>
          </cell>
          <cell r="L516">
            <v>0</v>
          </cell>
          <cell r="M516">
            <v>0</v>
          </cell>
          <cell r="N516">
            <v>5</v>
          </cell>
        </row>
        <row r="517">
          <cell r="A517" t="str">
            <v>YZ-ZQFT1816-O0-M</v>
          </cell>
          <cell r="B517">
            <v>3</v>
          </cell>
          <cell r="C517">
            <v>1</v>
          </cell>
          <cell r="D517">
            <v>3</v>
          </cell>
          <cell r="E517">
            <v>0</v>
          </cell>
          <cell r="F517">
            <v>3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 t="str">
            <v>LYQ-1001New-P0-M</v>
          </cell>
          <cell r="B518">
            <v>5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5</v>
          </cell>
          <cell r="L518">
            <v>0</v>
          </cell>
          <cell r="M518">
            <v>0</v>
          </cell>
          <cell r="N518">
            <v>5</v>
          </cell>
        </row>
        <row r="519">
          <cell r="A519" t="str">
            <v>YZ-ZQ6189B052</v>
          </cell>
          <cell r="B519">
            <v>2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2</v>
          </cell>
          <cell r="N519">
            <v>2</v>
          </cell>
        </row>
        <row r="520">
          <cell r="A520" t="str">
            <v>YZ-ZQ1519-K0-S</v>
          </cell>
          <cell r="B520">
            <v>11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1</v>
          </cell>
          <cell r="K520">
            <v>2</v>
          </cell>
          <cell r="L520">
            <v>8</v>
          </cell>
          <cell r="M520">
            <v>0</v>
          </cell>
          <cell r="N520">
            <v>11</v>
          </cell>
        </row>
        <row r="521">
          <cell r="A521" t="str">
            <v>LYQ-1001-W0-L</v>
          </cell>
          <cell r="B521">
            <v>2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2</v>
          </cell>
          <cell r="K521">
            <v>0</v>
          </cell>
          <cell r="L521">
            <v>0</v>
          </cell>
          <cell r="M521">
            <v>0</v>
          </cell>
          <cell r="N521">
            <v>2</v>
          </cell>
        </row>
        <row r="522">
          <cell r="A522" t="str">
            <v>YZ-CL912-BS-M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4</v>
          </cell>
          <cell r="L522">
            <v>0</v>
          </cell>
          <cell r="M522" t="str">
            <v>USD</v>
          </cell>
          <cell r="N522">
            <v>4</v>
          </cell>
        </row>
        <row r="523">
          <cell r="A523" t="str">
            <v>LYQ-1001-K0-XL</v>
          </cell>
          <cell r="B523">
            <v>8</v>
          </cell>
          <cell r="C523">
            <v>2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8</v>
          </cell>
          <cell r="K523">
            <v>0</v>
          </cell>
          <cell r="L523">
            <v>0</v>
          </cell>
          <cell r="M523">
            <v>0</v>
          </cell>
          <cell r="N523">
            <v>8</v>
          </cell>
        </row>
        <row r="524">
          <cell r="A524" t="str">
            <v>LYQ-LY064-B0-L</v>
          </cell>
          <cell r="B524">
            <v>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1</v>
          </cell>
          <cell r="M524">
            <v>0</v>
          </cell>
          <cell r="N524">
            <v>1</v>
          </cell>
        </row>
        <row r="525">
          <cell r="A525" t="str">
            <v>YZ-CFAM005-LABUGR-M</v>
          </cell>
          <cell r="B525">
            <v>1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1</v>
          </cell>
          <cell r="N525">
            <v>1</v>
          </cell>
        </row>
        <row r="526">
          <cell r="A526" t="str">
            <v>LYQ-1001New-P0-2XL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5</v>
          </cell>
          <cell r="L526">
            <v>0</v>
          </cell>
          <cell r="M526">
            <v>0</v>
          </cell>
          <cell r="N526">
            <v>5</v>
          </cell>
        </row>
        <row r="527">
          <cell r="A527" t="str">
            <v>LYQ-ZQ2973-KQ-M</v>
          </cell>
          <cell r="B527">
            <v>5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5</v>
          </cell>
          <cell r="K527">
            <v>0</v>
          </cell>
          <cell r="L527">
            <v>0</v>
          </cell>
          <cell r="M527">
            <v>0</v>
          </cell>
          <cell r="N527">
            <v>5</v>
          </cell>
        </row>
        <row r="528">
          <cell r="A528" t="str">
            <v>YZ-ZQ15921-R0-L</v>
          </cell>
          <cell r="B528">
            <v>1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1</v>
          </cell>
          <cell r="K528">
            <v>0</v>
          </cell>
          <cell r="L528">
            <v>0</v>
          </cell>
          <cell r="M528">
            <v>0</v>
          </cell>
          <cell r="N528">
            <v>1</v>
          </cell>
        </row>
        <row r="529">
          <cell r="A529" t="str">
            <v>YZ-ZQ1733-NB-2XL</v>
          </cell>
          <cell r="B529">
            <v>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YZ-ZQ1733-SB-XL</v>
          </cell>
          <cell r="B530">
            <v>2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2</v>
          </cell>
          <cell r="M530">
            <v>0</v>
          </cell>
          <cell r="N530">
            <v>2</v>
          </cell>
        </row>
        <row r="531">
          <cell r="A531" t="str">
            <v>YZ-HM241-G0-3XL</v>
          </cell>
          <cell r="B531">
            <v>1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 t="str">
            <v>YZ-CL912-BS-L</v>
          </cell>
          <cell r="B532">
            <v>5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5</v>
          </cell>
          <cell r="M532">
            <v>0</v>
          </cell>
          <cell r="N532">
            <v>5</v>
          </cell>
        </row>
        <row r="533">
          <cell r="A533" t="str">
            <v>YZ-HM241-G0-2XL</v>
          </cell>
          <cell r="B533">
            <v>5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5</v>
          </cell>
          <cell r="M533">
            <v>0</v>
          </cell>
          <cell r="N533">
            <v>5</v>
          </cell>
        </row>
        <row r="534">
          <cell r="A534" t="str">
            <v>YZ-ZQ1519-K0-L</v>
          </cell>
          <cell r="B534">
            <v>1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LYQ-ZQPC01-P0-XXL</v>
          </cell>
          <cell r="B535">
            <v>3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3</v>
          </cell>
          <cell r="K535">
            <v>0</v>
          </cell>
          <cell r="L535">
            <v>0</v>
          </cell>
          <cell r="M535">
            <v>0</v>
          </cell>
          <cell r="N535">
            <v>3</v>
          </cell>
        </row>
        <row r="536">
          <cell r="A536" t="str">
            <v>YZ-ZQA31-K0-M</v>
          </cell>
          <cell r="B536">
            <v>8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1</v>
          </cell>
          <cell r="L536">
            <v>7</v>
          </cell>
          <cell r="M536">
            <v>0</v>
          </cell>
          <cell r="N536">
            <v>8</v>
          </cell>
        </row>
        <row r="537">
          <cell r="A537" t="str">
            <v>LYQ-ZQPC01-BD-S</v>
          </cell>
          <cell r="B537">
            <v>3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3</v>
          </cell>
          <cell r="K537">
            <v>0</v>
          </cell>
          <cell r="L537">
            <v>0</v>
          </cell>
          <cell r="M537">
            <v>0</v>
          </cell>
          <cell r="N537">
            <v>3</v>
          </cell>
        </row>
        <row r="538">
          <cell r="A538" t="str">
            <v>YZ-ZQZY456-R0-L</v>
          </cell>
          <cell r="B538">
            <v>3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2</v>
          </cell>
          <cell r="K538">
            <v>1</v>
          </cell>
          <cell r="L538">
            <v>0</v>
          </cell>
          <cell r="M538">
            <v>0</v>
          </cell>
          <cell r="N538">
            <v>3</v>
          </cell>
        </row>
        <row r="539">
          <cell r="A539" t="str">
            <v>YZ-HM111-B0-XL</v>
          </cell>
          <cell r="B539">
            <v>12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1</v>
          </cell>
          <cell r="K539">
            <v>0</v>
          </cell>
          <cell r="L539">
            <v>0</v>
          </cell>
          <cell r="M539">
            <v>0</v>
          </cell>
          <cell r="N539">
            <v>1</v>
          </cell>
        </row>
        <row r="540">
          <cell r="A540" t="str">
            <v>LYQ-ZQD270-K0-XL</v>
          </cell>
          <cell r="B540">
            <v>1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0</v>
          </cell>
          <cell r="L540">
            <v>0</v>
          </cell>
          <cell r="M540">
            <v>0</v>
          </cell>
          <cell r="N540">
            <v>1</v>
          </cell>
        </row>
        <row r="541">
          <cell r="A541" t="str">
            <v>LYQ-ZQ2973-K0-L</v>
          </cell>
          <cell r="B541">
            <v>8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8</v>
          </cell>
          <cell r="K541">
            <v>0</v>
          </cell>
          <cell r="L541">
            <v>0</v>
          </cell>
          <cell r="M541">
            <v>0</v>
          </cell>
          <cell r="N541">
            <v>8</v>
          </cell>
        </row>
        <row r="542">
          <cell r="A542" t="str">
            <v>YZ-HM241-ZL-XL</v>
          </cell>
          <cell r="B542">
            <v>6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</v>
          </cell>
          <cell r="L542">
            <v>3</v>
          </cell>
          <cell r="M542">
            <v>0</v>
          </cell>
          <cell r="N542">
            <v>4</v>
          </cell>
        </row>
        <row r="543">
          <cell r="A543" t="str">
            <v>LYQ-ZQS1741-G7-M</v>
          </cell>
          <cell r="B543">
            <v>1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1</v>
          </cell>
          <cell r="K543">
            <v>0</v>
          </cell>
          <cell r="L543">
            <v>0</v>
          </cell>
          <cell r="M543">
            <v>0</v>
          </cell>
          <cell r="N543">
            <v>1</v>
          </cell>
        </row>
        <row r="544">
          <cell r="A544" t="str">
            <v>YZ-CL0393-B0-XL</v>
          </cell>
          <cell r="B544">
            <v>2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2</v>
          </cell>
          <cell r="M544">
            <v>0</v>
          </cell>
          <cell r="N544">
            <v>2</v>
          </cell>
        </row>
        <row r="545">
          <cell r="A545" t="str">
            <v>YZ-ZQTWA1-K0-S</v>
          </cell>
          <cell r="B545">
            <v>4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4</v>
          </cell>
          <cell r="M545">
            <v>0</v>
          </cell>
          <cell r="N545">
            <v>4</v>
          </cell>
        </row>
        <row r="546">
          <cell r="A546" t="str">
            <v>YZ-ZQ15921-R0-M</v>
          </cell>
          <cell r="B546">
            <v>3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3</v>
          </cell>
          <cell r="M546">
            <v>0</v>
          </cell>
          <cell r="N546">
            <v>3</v>
          </cell>
        </row>
        <row r="547">
          <cell r="A547" t="str">
            <v>YZ-ZQ15827W05XL</v>
          </cell>
          <cell r="B547">
            <v>7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3</v>
          </cell>
          <cell r="K547">
            <v>0</v>
          </cell>
          <cell r="L547">
            <v>0</v>
          </cell>
          <cell r="M547">
            <v>0</v>
          </cell>
          <cell r="N547">
            <v>3</v>
          </cell>
        </row>
        <row r="548">
          <cell r="A548" t="str">
            <v>LYQ-ZQ1880-ZL-L</v>
          </cell>
          <cell r="B548">
            <v>1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YZ-ZQ8867-B0-L</v>
          </cell>
          <cell r="B549">
            <v>12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1</v>
          </cell>
          <cell r="K549">
            <v>0</v>
          </cell>
          <cell r="L549">
            <v>11</v>
          </cell>
          <cell r="M549">
            <v>0</v>
          </cell>
          <cell r="N549">
            <v>12</v>
          </cell>
        </row>
        <row r="550">
          <cell r="A550" t="str">
            <v>LYQ-1001-Z0-S</v>
          </cell>
          <cell r="B550">
            <v>4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3</v>
          </cell>
          <cell r="K550">
            <v>0</v>
          </cell>
          <cell r="L550">
            <v>0</v>
          </cell>
          <cell r="M550">
            <v>0</v>
          </cell>
          <cell r="N550">
            <v>3</v>
          </cell>
        </row>
        <row r="551">
          <cell r="A551" t="str">
            <v>YZ-ZQ1521GWXL</v>
          </cell>
          <cell r="B551">
            <v>22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22</v>
          </cell>
          <cell r="N551">
            <v>22</v>
          </cell>
        </row>
        <row r="552">
          <cell r="A552" t="str">
            <v>LYQ-1001-R0-M</v>
          </cell>
          <cell r="B552">
            <v>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1</v>
          </cell>
          <cell r="K552">
            <v>0</v>
          </cell>
          <cell r="L552">
            <v>0</v>
          </cell>
          <cell r="M552">
            <v>0</v>
          </cell>
          <cell r="N552">
            <v>1</v>
          </cell>
        </row>
        <row r="553">
          <cell r="A553" t="str">
            <v>LYQ-ZQ1117-B0-S</v>
          </cell>
          <cell r="B553">
            <v>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2</v>
          </cell>
          <cell r="K553">
            <v>0</v>
          </cell>
          <cell r="L553">
            <v>0</v>
          </cell>
          <cell r="M553">
            <v>0</v>
          </cell>
          <cell r="N553">
            <v>2</v>
          </cell>
        </row>
        <row r="554">
          <cell r="A554" t="str">
            <v>YZ-ZQ6667G046</v>
          </cell>
          <cell r="B554">
            <v>1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1</v>
          </cell>
          <cell r="M554">
            <v>0</v>
          </cell>
          <cell r="N554">
            <v>1</v>
          </cell>
        </row>
        <row r="555">
          <cell r="A555" t="str">
            <v>LYQ-ZQ2973-K0-S</v>
          </cell>
          <cell r="B555">
            <v>6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6</v>
          </cell>
          <cell r="K555">
            <v>0</v>
          </cell>
          <cell r="L555">
            <v>0</v>
          </cell>
          <cell r="M555">
            <v>0</v>
          </cell>
          <cell r="N555">
            <v>6</v>
          </cell>
        </row>
        <row r="556">
          <cell r="A556" t="str">
            <v>YZ-ZQ1733-SB-3XL</v>
          </cell>
          <cell r="B556">
            <v>2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2</v>
          </cell>
          <cell r="M556">
            <v>0</v>
          </cell>
          <cell r="N556">
            <v>2</v>
          </cell>
        </row>
        <row r="557">
          <cell r="A557" t="str">
            <v>YZ-ZQ789K04XL</v>
          </cell>
          <cell r="B557">
            <v>4</v>
          </cell>
          <cell r="C557">
            <v>1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1</v>
          </cell>
          <cell r="K557">
            <v>0</v>
          </cell>
          <cell r="L557">
            <v>2</v>
          </cell>
          <cell r="M557">
            <v>0</v>
          </cell>
          <cell r="N557">
            <v>3</v>
          </cell>
        </row>
        <row r="558">
          <cell r="A558" t="str">
            <v>LYQ-1001-B0-XL</v>
          </cell>
          <cell r="B558">
            <v>10</v>
          </cell>
          <cell r="C558">
            <v>1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10</v>
          </cell>
          <cell r="K558">
            <v>0</v>
          </cell>
          <cell r="L558">
            <v>0</v>
          </cell>
          <cell r="M558">
            <v>0</v>
          </cell>
          <cell r="N558">
            <v>10</v>
          </cell>
        </row>
        <row r="559">
          <cell r="A559" t="str">
            <v>YZ-ZQFT1816-O0-L</v>
          </cell>
          <cell r="B559">
            <v>0</v>
          </cell>
          <cell r="C559">
            <v>4</v>
          </cell>
          <cell r="D559">
            <v>4</v>
          </cell>
          <cell r="E559">
            <v>0</v>
          </cell>
          <cell r="F559">
            <v>4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SHJ-ZQLS12-K0-XL</v>
          </cell>
          <cell r="B560">
            <v>28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25</v>
          </cell>
          <cell r="K560">
            <v>0</v>
          </cell>
          <cell r="L560">
            <v>0</v>
          </cell>
          <cell r="M560">
            <v>0</v>
          </cell>
          <cell r="N560">
            <v>25</v>
          </cell>
        </row>
        <row r="561">
          <cell r="A561" t="str">
            <v>YZ-CLD072-MU-M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1</v>
          </cell>
          <cell r="M561">
            <v>0</v>
          </cell>
          <cell r="N561">
            <v>1</v>
          </cell>
        </row>
        <row r="562">
          <cell r="A562" t="str">
            <v>YZ-HMBKN16024-G0-L</v>
          </cell>
          <cell r="B562">
            <v>2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1</v>
          </cell>
          <cell r="L562">
            <v>1</v>
          </cell>
          <cell r="M562">
            <v>0</v>
          </cell>
          <cell r="N562">
            <v>2</v>
          </cell>
        </row>
        <row r="563">
          <cell r="A563" t="str">
            <v>YZ-ZQ1521WPXL</v>
          </cell>
          <cell r="B563">
            <v>4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 t="str">
            <v>LYQ-CLBAH002-M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 t="str">
            <v>YZ-ZQ16103ZL3XL</v>
          </cell>
          <cell r="B565">
            <v>3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1</v>
          </cell>
          <cell r="K565">
            <v>1</v>
          </cell>
          <cell r="L565">
            <v>1</v>
          </cell>
          <cell r="M565">
            <v>0</v>
          </cell>
          <cell r="N565">
            <v>3</v>
          </cell>
        </row>
        <row r="566">
          <cell r="A566" t="str">
            <v>SHJ-ZQLS01-B0-XL</v>
          </cell>
          <cell r="B566">
            <v>9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5</v>
          </cell>
          <cell r="K566">
            <v>0</v>
          </cell>
          <cell r="L566">
            <v>4</v>
          </cell>
          <cell r="M566">
            <v>0</v>
          </cell>
          <cell r="N566">
            <v>9</v>
          </cell>
        </row>
        <row r="567">
          <cell r="A567" t="str">
            <v>LYQ-1001-B0-M</v>
          </cell>
          <cell r="B567">
            <v>9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7</v>
          </cell>
          <cell r="K567">
            <v>0</v>
          </cell>
          <cell r="L567">
            <v>0</v>
          </cell>
          <cell r="M567">
            <v>0</v>
          </cell>
          <cell r="N567">
            <v>7</v>
          </cell>
        </row>
        <row r="568">
          <cell r="A568" t="str">
            <v>YZ-ZQ1521RL3XL</v>
          </cell>
          <cell r="B568">
            <v>7</v>
          </cell>
          <cell r="C568">
            <v>2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 t="str">
            <v>LYQ-ZQ1117-E0-M</v>
          </cell>
          <cell r="B569">
            <v>5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5</v>
          </cell>
          <cell r="K569">
            <v>0</v>
          </cell>
          <cell r="L569">
            <v>0</v>
          </cell>
          <cell r="M569">
            <v>0</v>
          </cell>
          <cell r="N569">
            <v>5</v>
          </cell>
        </row>
        <row r="570">
          <cell r="A570" t="str">
            <v>LYQ-ZQ2973-ZL-2XL</v>
          </cell>
          <cell r="B570">
            <v>4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2</v>
          </cell>
          <cell r="K570">
            <v>0</v>
          </cell>
          <cell r="L570">
            <v>0</v>
          </cell>
          <cell r="M570">
            <v>0</v>
          </cell>
          <cell r="N570">
            <v>2</v>
          </cell>
        </row>
        <row r="571">
          <cell r="A571" t="str">
            <v>YZ-HM17845-YH-XL</v>
          </cell>
          <cell r="B571">
            <v>3</v>
          </cell>
          <cell r="C571">
            <v>1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 t="str">
            <v>YZ-SM-HM30CH-XL</v>
          </cell>
          <cell r="B572">
            <v>8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3</v>
          </cell>
          <cell r="K572">
            <v>0</v>
          </cell>
          <cell r="L572">
            <v>4</v>
          </cell>
          <cell r="M572">
            <v>0</v>
          </cell>
          <cell r="N572">
            <v>7</v>
          </cell>
        </row>
        <row r="573">
          <cell r="A573" t="str">
            <v>WJ-ZQ650-C8</v>
          </cell>
          <cell r="B573">
            <v>2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2</v>
          </cell>
          <cell r="K573">
            <v>0</v>
          </cell>
          <cell r="L573">
            <v>0</v>
          </cell>
          <cell r="M573">
            <v>0</v>
          </cell>
          <cell r="N573">
            <v>2</v>
          </cell>
        </row>
        <row r="574">
          <cell r="A574" t="str">
            <v>LYQ-ZQ2973-ZL-L</v>
          </cell>
          <cell r="B574">
            <v>6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5</v>
          </cell>
          <cell r="K574">
            <v>0</v>
          </cell>
          <cell r="L574">
            <v>0</v>
          </cell>
          <cell r="M574">
            <v>0</v>
          </cell>
          <cell r="N574">
            <v>5</v>
          </cell>
        </row>
        <row r="575">
          <cell r="A575" t="str">
            <v>YZ-HMSG001-G0-M</v>
          </cell>
          <cell r="B575">
            <v>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1</v>
          </cell>
          <cell r="N575">
            <v>1</v>
          </cell>
        </row>
        <row r="576">
          <cell r="A576" t="str">
            <v>LYQ-ZQPC01-E0-M</v>
          </cell>
          <cell r="B576">
            <v>1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1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</row>
        <row r="577">
          <cell r="A577" t="str">
            <v>YZ-ZQ7777R012</v>
          </cell>
          <cell r="B577">
            <v>1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1</v>
          </cell>
          <cell r="N577">
            <v>1</v>
          </cell>
        </row>
        <row r="578">
          <cell r="A578" t="str">
            <v>YZ-ZQBL03-K0-3X</v>
          </cell>
          <cell r="B578">
            <v>11</v>
          </cell>
          <cell r="C578">
            <v>2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A579" t="str">
            <v>YZ-ZQ1732-K0-XL</v>
          </cell>
          <cell r="B579">
            <v>1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1</v>
          </cell>
          <cell r="M579">
            <v>0</v>
          </cell>
          <cell r="N579">
            <v>1</v>
          </cell>
        </row>
        <row r="580">
          <cell r="A580" t="str">
            <v>YZ-ZQ6189B048</v>
          </cell>
          <cell r="B580">
            <v>3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3</v>
          </cell>
          <cell r="N580">
            <v>3</v>
          </cell>
        </row>
        <row r="581">
          <cell r="A581" t="str">
            <v>YZ-ZQ1521RM4XL</v>
          </cell>
          <cell r="B581">
            <v>10</v>
          </cell>
          <cell r="C581">
            <v>1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A582" t="str">
            <v>LYQ-1001-N0-XL</v>
          </cell>
          <cell r="B582">
            <v>7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3</v>
          </cell>
          <cell r="K582">
            <v>4</v>
          </cell>
          <cell r="L582">
            <v>0</v>
          </cell>
          <cell r="M582">
            <v>0</v>
          </cell>
          <cell r="N582">
            <v>7</v>
          </cell>
        </row>
        <row r="583">
          <cell r="A583" t="str">
            <v>LYQ-ZQ2973-P0-XL</v>
          </cell>
          <cell r="B583">
            <v>9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9</v>
          </cell>
          <cell r="K583">
            <v>0</v>
          </cell>
          <cell r="L583">
            <v>0</v>
          </cell>
          <cell r="M583">
            <v>0</v>
          </cell>
          <cell r="N583">
            <v>9</v>
          </cell>
        </row>
        <row r="584">
          <cell r="A584" t="str">
            <v>YZ-ZQ1521WP5XL</v>
          </cell>
          <cell r="B584">
            <v>4</v>
          </cell>
          <cell r="C584">
            <v>1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 t="str">
            <v>YZ-SUZQBL03-B0-S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 t="str">
            <v>YZ-ZQ17845-K0-L</v>
          </cell>
          <cell r="B586">
            <v>1</v>
          </cell>
          <cell r="C586">
            <v>1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2</v>
          </cell>
          <cell r="K586">
            <v>0</v>
          </cell>
          <cell r="L586">
            <v>0</v>
          </cell>
          <cell r="M586">
            <v>0</v>
          </cell>
          <cell r="N586">
            <v>2</v>
          </cell>
        </row>
        <row r="587">
          <cell r="A587" t="str">
            <v>YZ-HM688-K0-XL</v>
          </cell>
          <cell r="B587">
            <v>2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2</v>
          </cell>
          <cell r="N587">
            <v>2</v>
          </cell>
        </row>
        <row r="588">
          <cell r="A588" t="str">
            <v>YZ-HM1683-G0-56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1</v>
          </cell>
          <cell r="N588">
            <v>1</v>
          </cell>
        </row>
        <row r="589">
          <cell r="A589" t="str">
            <v>YZ-HM7889-R0-1X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1</v>
          </cell>
          <cell r="M589">
            <v>0</v>
          </cell>
          <cell r="N589">
            <v>1</v>
          </cell>
        </row>
        <row r="590">
          <cell r="A590" t="str">
            <v>YZ-HM5263-W0-L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1</v>
          </cell>
          <cell r="M590">
            <v>0</v>
          </cell>
          <cell r="N590">
            <v>1</v>
          </cell>
        </row>
        <row r="591">
          <cell r="A591" t="str">
            <v>LYQ-ZQPC01-E0-XL</v>
          </cell>
          <cell r="B591">
            <v>2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2</v>
          </cell>
          <cell r="K591">
            <v>0</v>
          </cell>
          <cell r="L591">
            <v>0</v>
          </cell>
          <cell r="M591">
            <v>0</v>
          </cell>
          <cell r="N591">
            <v>2</v>
          </cell>
        </row>
        <row r="592">
          <cell r="A592" t="str">
            <v>YZ-ZQ112B0L</v>
          </cell>
          <cell r="B592">
            <v>13</v>
          </cell>
          <cell r="C592">
            <v>1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7</v>
          </cell>
          <cell r="K592">
            <v>1</v>
          </cell>
          <cell r="L592">
            <v>0</v>
          </cell>
          <cell r="M592">
            <v>0</v>
          </cell>
          <cell r="N592">
            <v>8</v>
          </cell>
        </row>
        <row r="593">
          <cell r="A593" t="str">
            <v>LYQ-ZQ1117-C0-2XL</v>
          </cell>
          <cell r="B593">
            <v>4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4</v>
          </cell>
          <cell r="K593">
            <v>0</v>
          </cell>
          <cell r="L593">
            <v>0</v>
          </cell>
          <cell r="M593">
            <v>0</v>
          </cell>
          <cell r="N593">
            <v>4</v>
          </cell>
        </row>
        <row r="594">
          <cell r="A594" t="str">
            <v>LYQ-1001-P0-L</v>
          </cell>
          <cell r="B594">
            <v>13</v>
          </cell>
          <cell r="C594">
            <v>1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13</v>
          </cell>
          <cell r="K594">
            <v>0</v>
          </cell>
          <cell r="L594">
            <v>0</v>
          </cell>
          <cell r="M594">
            <v>0</v>
          </cell>
          <cell r="N594">
            <v>13</v>
          </cell>
        </row>
        <row r="595">
          <cell r="A595" t="str">
            <v>YZ-HM111-B0-L</v>
          </cell>
          <cell r="B595">
            <v>6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 t="str">
            <v>YZ-HM7889-R0-4X</v>
          </cell>
          <cell r="B596">
            <v>4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4</v>
          </cell>
          <cell r="M596">
            <v>0</v>
          </cell>
          <cell r="N596">
            <v>4</v>
          </cell>
        </row>
        <row r="597">
          <cell r="A597" t="str">
            <v>YZ-CL912-FB-XL</v>
          </cell>
          <cell r="B597">
            <v>3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1</v>
          </cell>
          <cell r="L597">
            <v>2</v>
          </cell>
          <cell r="M597">
            <v>0</v>
          </cell>
          <cell r="N597">
            <v>3</v>
          </cell>
        </row>
        <row r="598">
          <cell r="A598" t="str">
            <v>YZ-ZQ1521RLXL</v>
          </cell>
          <cell r="B598">
            <v>11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1</v>
          </cell>
          <cell r="K598">
            <v>0</v>
          </cell>
          <cell r="L598">
            <v>0</v>
          </cell>
          <cell r="M598">
            <v>4</v>
          </cell>
          <cell r="N598">
            <v>5</v>
          </cell>
        </row>
        <row r="599">
          <cell r="A599" t="str">
            <v>YZ-ZQ7777B018</v>
          </cell>
          <cell r="B599">
            <v>3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1</v>
          </cell>
          <cell r="L599">
            <v>0</v>
          </cell>
          <cell r="M599">
            <v>2</v>
          </cell>
          <cell r="N599">
            <v>3</v>
          </cell>
        </row>
        <row r="600">
          <cell r="A600" t="str">
            <v>LYQ-ZQ1117-C0-S</v>
          </cell>
          <cell r="B600">
            <v>6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4</v>
          </cell>
          <cell r="K600">
            <v>2</v>
          </cell>
          <cell r="L600">
            <v>0</v>
          </cell>
          <cell r="M600">
            <v>0</v>
          </cell>
          <cell r="N600">
            <v>6</v>
          </cell>
        </row>
        <row r="601">
          <cell r="A601" t="str">
            <v>LYQ-1001-K0-M</v>
          </cell>
          <cell r="B601">
            <v>2</v>
          </cell>
          <cell r="C601">
            <v>1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2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</row>
        <row r="602">
          <cell r="A602" t="str">
            <v>LYQ-CL6408NO-K0-L</v>
          </cell>
          <cell r="B602">
            <v>1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1</v>
          </cell>
          <cell r="M602">
            <v>0</v>
          </cell>
          <cell r="N602">
            <v>1</v>
          </cell>
        </row>
        <row r="603">
          <cell r="A603" t="str">
            <v>YZ-ZQ565-R0-XL</v>
          </cell>
          <cell r="B603">
            <v>8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1</v>
          </cell>
          <cell r="L603">
            <v>6</v>
          </cell>
          <cell r="M603">
            <v>0</v>
          </cell>
          <cell r="N603">
            <v>7</v>
          </cell>
        </row>
        <row r="604">
          <cell r="A604" t="str">
            <v>YZ-SUZQBL03-R2-XL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 t="str">
            <v>LYQ-ZQ1117-KQ-XL</v>
          </cell>
          <cell r="B605">
            <v>1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1</v>
          </cell>
          <cell r="K605">
            <v>0</v>
          </cell>
          <cell r="L605">
            <v>0</v>
          </cell>
          <cell r="M605">
            <v>0</v>
          </cell>
          <cell r="N605">
            <v>1</v>
          </cell>
        </row>
        <row r="606">
          <cell r="A606" t="str">
            <v>YZ-HM7035-DJG0-L</v>
          </cell>
          <cell r="B606">
            <v>2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2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</row>
        <row r="607">
          <cell r="A607" t="str">
            <v>YZ-ZQZY456-R0-S</v>
          </cell>
          <cell r="B607">
            <v>4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4</v>
          </cell>
          <cell r="M607">
            <v>0</v>
          </cell>
          <cell r="N607">
            <v>4</v>
          </cell>
        </row>
        <row r="608">
          <cell r="A608" t="str">
            <v>YZ-HM1478-Wi-M</v>
          </cell>
          <cell r="B608">
            <v>2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2</v>
          </cell>
          <cell r="M608">
            <v>0</v>
          </cell>
          <cell r="N608">
            <v>2</v>
          </cell>
        </row>
        <row r="609">
          <cell r="A609" t="str">
            <v>WJ-ZQ650-C7</v>
          </cell>
          <cell r="B609">
            <v>6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3</v>
          </cell>
          <cell r="L609">
            <v>3</v>
          </cell>
          <cell r="M609">
            <v>0</v>
          </cell>
          <cell r="N609">
            <v>6</v>
          </cell>
        </row>
        <row r="610">
          <cell r="A610" t="str">
            <v>LYQ-ZQS1741-G7-S</v>
          </cell>
          <cell r="B610">
            <v>5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5</v>
          </cell>
          <cell r="L610">
            <v>0</v>
          </cell>
          <cell r="M610">
            <v>0</v>
          </cell>
          <cell r="N610">
            <v>5</v>
          </cell>
        </row>
        <row r="611">
          <cell r="A611" t="str">
            <v>YZ-ZQ19758-K0-S</v>
          </cell>
          <cell r="B611">
            <v>1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1</v>
          </cell>
          <cell r="K611">
            <v>0</v>
          </cell>
          <cell r="L611">
            <v>0</v>
          </cell>
          <cell r="M611">
            <v>0</v>
          </cell>
          <cell r="N611">
            <v>1</v>
          </cell>
        </row>
        <row r="612">
          <cell r="A612" t="str">
            <v>LYQ-ZQS1741-K0-S</v>
          </cell>
          <cell r="B612">
            <v>7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2</v>
          </cell>
          <cell r="K612">
            <v>5</v>
          </cell>
          <cell r="L612">
            <v>0</v>
          </cell>
          <cell r="M612">
            <v>0</v>
          </cell>
          <cell r="N612">
            <v>7</v>
          </cell>
        </row>
        <row r="613">
          <cell r="A613" t="str">
            <v>LYQ-ZQ2973-BD-S</v>
          </cell>
          <cell r="B613">
            <v>8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8</v>
          </cell>
          <cell r="K613">
            <v>0</v>
          </cell>
          <cell r="L613">
            <v>0</v>
          </cell>
          <cell r="M613">
            <v>0</v>
          </cell>
          <cell r="N613">
            <v>8</v>
          </cell>
        </row>
        <row r="614">
          <cell r="A614" t="str">
            <v>YZ-ZQ1521RM2XL</v>
          </cell>
          <cell r="B614">
            <v>9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1</v>
          </cell>
          <cell r="L614">
            <v>1</v>
          </cell>
          <cell r="M614">
            <v>3</v>
          </cell>
          <cell r="N614">
            <v>5</v>
          </cell>
        </row>
        <row r="615">
          <cell r="A615" t="str">
            <v>LYQ-1001-Z0-2XL</v>
          </cell>
          <cell r="B615">
            <v>10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9</v>
          </cell>
          <cell r="K615">
            <v>0</v>
          </cell>
          <cell r="L615">
            <v>0</v>
          </cell>
          <cell r="M615">
            <v>0</v>
          </cell>
          <cell r="N615">
            <v>9</v>
          </cell>
        </row>
        <row r="616">
          <cell r="A616" t="str">
            <v>LYQ-ZQ3550-E0-XL</v>
          </cell>
          <cell r="B616">
            <v>6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 t="str">
            <v>YZ-JY5694-K0-XL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 t="str">
            <v>YZ-HM1683-BDB0-50</v>
          </cell>
          <cell r="B618">
            <v>3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3</v>
          </cell>
          <cell r="M618">
            <v>0</v>
          </cell>
          <cell r="N618">
            <v>3</v>
          </cell>
        </row>
        <row r="619">
          <cell r="A619" t="str">
            <v>MZ-JY1616-KH</v>
          </cell>
          <cell r="B619">
            <v>4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4</v>
          </cell>
          <cell r="L619">
            <v>0</v>
          </cell>
          <cell r="M619">
            <v>0</v>
          </cell>
          <cell r="N619">
            <v>4</v>
          </cell>
        </row>
        <row r="620">
          <cell r="A620" t="str">
            <v>LYQ-ZQ1117-G7-L</v>
          </cell>
          <cell r="B620">
            <v>6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6</v>
          </cell>
          <cell r="L620">
            <v>0</v>
          </cell>
          <cell r="M620">
            <v>0</v>
          </cell>
          <cell r="N620">
            <v>6</v>
          </cell>
        </row>
        <row r="621">
          <cell r="A621" t="str">
            <v>YZ-HM17845-YH-L</v>
          </cell>
          <cell r="B621">
            <v>1</v>
          </cell>
          <cell r="C621">
            <v>1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A622" t="str">
            <v>LYQ-CL0045-Y0-XL</v>
          </cell>
          <cell r="B622">
            <v>2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2</v>
          </cell>
          <cell r="M622">
            <v>0</v>
          </cell>
          <cell r="N622">
            <v>2</v>
          </cell>
        </row>
        <row r="623">
          <cell r="A623" t="str">
            <v>WJ-ZQ650-C3</v>
          </cell>
          <cell r="B623">
            <v>4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4</v>
          </cell>
          <cell r="L623">
            <v>0</v>
          </cell>
          <cell r="M623">
            <v>0</v>
          </cell>
          <cell r="N623">
            <v>4</v>
          </cell>
        </row>
        <row r="624">
          <cell r="A624" t="str">
            <v>YZ-ZQ15827W0S</v>
          </cell>
          <cell r="B624">
            <v>12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1</v>
          </cell>
          <cell r="K624">
            <v>0</v>
          </cell>
          <cell r="L624">
            <v>0</v>
          </cell>
          <cell r="M624">
            <v>10</v>
          </cell>
          <cell r="N624">
            <v>11</v>
          </cell>
        </row>
        <row r="625">
          <cell r="A625" t="str">
            <v>LYQ-ZQ2973-KQ-2XL</v>
          </cell>
          <cell r="B625">
            <v>3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 t="str">
            <v>YZ-HMBKN30-PI-S</v>
          </cell>
          <cell r="B626">
            <v>2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2</v>
          </cell>
          <cell r="N626">
            <v>2</v>
          </cell>
        </row>
        <row r="627">
          <cell r="A627" t="str">
            <v>LYQ-ZQPC01-B0-S</v>
          </cell>
          <cell r="B627">
            <v>1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1</v>
          </cell>
          <cell r="K627">
            <v>0</v>
          </cell>
          <cell r="L627">
            <v>0</v>
          </cell>
          <cell r="M627">
            <v>0</v>
          </cell>
          <cell r="N627">
            <v>1</v>
          </cell>
        </row>
        <row r="628">
          <cell r="A628" t="str">
            <v>YZ-HMBKN967-K0-L</v>
          </cell>
          <cell r="B628">
            <v>1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1</v>
          </cell>
          <cell r="N628">
            <v>1</v>
          </cell>
        </row>
        <row r="629">
          <cell r="A629" t="str">
            <v>YZ-ZQ1521WP2XL</v>
          </cell>
          <cell r="B629">
            <v>5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1</v>
          </cell>
          <cell r="K629">
            <v>0</v>
          </cell>
          <cell r="L629">
            <v>0</v>
          </cell>
          <cell r="M629">
            <v>0</v>
          </cell>
          <cell r="N629">
            <v>1</v>
          </cell>
        </row>
        <row r="630">
          <cell r="A630" t="str">
            <v>YZ-ZQ1521GFXL</v>
          </cell>
          <cell r="B630">
            <v>7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3</v>
          </cell>
          <cell r="K630">
            <v>0</v>
          </cell>
          <cell r="L630">
            <v>0</v>
          </cell>
          <cell r="M630">
            <v>0</v>
          </cell>
          <cell r="N630">
            <v>3</v>
          </cell>
        </row>
        <row r="631">
          <cell r="A631" t="str">
            <v>SHJ-ZQLS01-B0-2XL</v>
          </cell>
          <cell r="B631">
            <v>10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10</v>
          </cell>
          <cell r="K631">
            <v>0</v>
          </cell>
          <cell r="L631">
            <v>0</v>
          </cell>
          <cell r="M631">
            <v>0</v>
          </cell>
          <cell r="N631">
            <v>10</v>
          </cell>
        </row>
        <row r="632">
          <cell r="A632" t="str">
            <v>LYQ-ZQ8200-P0-XL</v>
          </cell>
          <cell r="B632">
            <v>8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3</v>
          </cell>
          <cell r="K632">
            <v>0</v>
          </cell>
          <cell r="L632">
            <v>0</v>
          </cell>
          <cell r="M632">
            <v>0</v>
          </cell>
          <cell r="N632">
            <v>3</v>
          </cell>
        </row>
        <row r="633">
          <cell r="A633" t="str">
            <v>YZ-ZQ17984-R0-2X</v>
          </cell>
          <cell r="B633">
            <v>1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1</v>
          </cell>
          <cell r="K633">
            <v>0</v>
          </cell>
          <cell r="L633">
            <v>0</v>
          </cell>
          <cell r="M633">
            <v>0</v>
          </cell>
          <cell r="N633">
            <v>1</v>
          </cell>
        </row>
        <row r="634">
          <cell r="A634" t="str">
            <v>LYQ-ZQ2973-P0-2XL</v>
          </cell>
          <cell r="B634">
            <v>4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4</v>
          </cell>
          <cell r="K634">
            <v>0</v>
          </cell>
          <cell r="L634">
            <v>0</v>
          </cell>
          <cell r="M634">
            <v>0</v>
          </cell>
          <cell r="N634">
            <v>4</v>
          </cell>
        </row>
        <row r="635">
          <cell r="A635" t="str">
            <v>YZ-ZQ19758-K0-2XL</v>
          </cell>
          <cell r="B635">
            <v>4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4</v>
          </cell>
          <cell r="M635">
            <v>0</v>
          </cell>
          <cell r="N635">
            <v>4</v>
          </cell>
        </row>
        <row r="636">
          <cell r="A636" t="str">
            <v>WT-ZQ921-K0-L</v>
          </cell>
          <cell r="B636">
            <v>1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1</v>
          </cell>
          <cell r="L636">
            <v>0</v>
          </cell>
          <cell r="M636">
            <v>0</v>
          </cell>
          <cell r="N636">
            <v>1</v>
          </cell>
        </row>
        <row r="637">
          <cell r="A637" t="str">
            <v>YZ-HM5036-W0-L</v>
          </cell>
          <cell r="B637">
            <v>4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4</v>
          </cell>
          <cell r="N637">
            <v>4</v>
          </cell>
        </row>
        <row r="638">
          <cell r="A638" t="str">
            <v>YZ-ZQ1715-W0-XL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1</v>
          </cell>
          <cell r="M638">
            <v>0</v>
          </cell>
          <cell r="N638">
            <v>1</v>
          </cell>
        </row>
        <row r="639">
          <cell r="A639" t="str">
            <v>YZ-ZQ1521KFXL</v>
          </cell>
          <cell r="B639">
            <v>12</v>
          </cell>
          <cell r="C639">
            <v>1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5</v>
          </cell>
          <cell r="K639">
            <v>2</v>
          </cell>
          <cell r="L639">
            <v>0</v>
          </cell>
          <cell r="M639">
            <v>0</v>
          </cell>
          <cell r="N639">
            <v>7</v>
          </cell>
        </row>
        <row r="640">
          <cell r="A640" t="str">
            <v>YZ-ZQ19758-K0-M</v>
          </cell>
          <cell r="B640">
            <v>2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2</v>
          </cell>
          <cell r="M640">
            <v>0</v>
          </cell>
          <cell r="N640">
            <v>2</v>
          </cell>
        </row>
        <row r="641">
          <cell r="A641" t="str">
            <v>LYQ-LY064-G0-3XL</v>
          </cell>
          <cell r="B641">
            <v>5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3</v>
          </cell>
          <cell r="M641">
            <v>2</v>
          </cell>
          <cell r="N641">
            <v>5</v>
          </cell>
        </row>
        <row r="642">
          <cell r="A642" t="str">
            <v>YZ-HMBKN30-K0YH-M</v>
          </cell>
          <cell r="B642">
            <v>2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2</v>
          </cell>
          <cell r="N642">
            <v>2</v>
          </cell>
        </row>
        <row r="643">
          <cell r="A643" t="str">
            <v>YZ-ZQ15827R2XL</v>
          </cell>
          <cell r="B643">
            <v>1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A644" t="str">
            <v>LYQ-ZQD390-E0-S</v>
          </cell>
          <cell r="B644">
            <v>3</v>
          </cell>
          <cell r="C644">
            <v>1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3</v>
          </cell>
          <cell r="K644">
            <v>0</v>
          </cell>
          <cell r="L644">
            <v>0</v>
          </cell>
          <cell r="M644">
            <v>0</v>
          </cell>
          <cell r="N644">
            <v>3</v>
          </cell>
        </row>
        <row r="645">
          <cell r="A645" t="str">
            <v>YZ-ZQA100-B0-M</v>
          </cell>
          <cell r="B645">
            <v>1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1</v>
          </cell>
          <cell r="M645">
            <v>0</v>
          </cell>
          <cell r="N645">
            <v>1</v>
          </cell>
        </row>
        <row r="646">
          <cell r="A646" t="str">
            <v>YZ-HM241-R0-XL</v>
          </cell>
          <cell r="B646">
            <v>6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1</v>
          </cell>
          <cell r="K646">
            <v>1</v>
          </cell>
          <cell r="L646">
            <v>3</v>
          </cell>
          <cell r="M646">
            <v>0</v>
          </cell>
          <cell r="N646">
            <v>5</v>
          </cell>
        </row>
        <row r="647">
          <cell r="A647" t="str">
            <v>YZ-HM1478-Wi-L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1</v>
          </cell>
          <cell r="M647">
            <v>0</v>
          </cell>
          <cell r="N647">
            <v>1</v>
          </cell>
        </row>
        <row r="648">
          <cell r="A648" t="str">
            <v>YZ-JY2526-R0-4XL</v>
          </cell>
          <cell r="B648">
            <v>4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3</v>
          </cell>
          <cell r="L648">
            <v>2</v>
          </cell>
          <cell r="M648">
            <v>0</v>
          </cell>
          <cell r="N648">
            <v>5</v>
          </cell>
        </row>
        <row r="649">
          <cell r="A649" t="str">
            <v>YZ-HMBKN30-B0YH-M</v>
          </cell>
          <cell r="B649">
            <v>2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2</v>
          </cell>
          <cell r="N649">
            <v>2</v>
          </cell>
        </row>
        <row r="650">
          <cell r="A650" t="str">
            <v>LYQ-ZQ2973-K0-XL</v>
          </cell>
          <cell r="B650">
            <v>9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8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</row>
        <row r="651">
          <cell r="A651" t="str">
            <v>YZ-CLD072-W0-L</v>
          </cell>
          <cell r="B651">
            <v>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3</v>
          </cell>
          <cell r="M651">
            <v>0</v>
          </cell>
          <cell r="N651">
            <v>3</v>
          </cell>
        </row>
        <row r="652">
          <cell r="A652" t="str">
            <v>LYQ-ZQ1117-B0-M</v>
          </cell>
          <cell r="B652">
            <v>10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10</v>
          </cell>
          <cell r="K652">
            <v>0</v>
          </cell>
          <cell r="L652">
            <v>0</v>
          </cell>
          <cell r="M652">
            <v>0</v>
          </cell>
          <cell r="N652">
            <v>10</v>
          </cell>
        </row>
        <row r="653">
          <cell r="A653" t="str">
            <v>YZ-ZQ1732-B0-L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1</v>
          </cell>
          <cell r="K653">
            <v>0</v>
          </cell>
          <cell r="L653">
            <v>0</v>
          </cell>
          <cell r="M653">
            <v>0</v>
          </cell>
          <cell r="N653">
            <v>1</v>
          </cell>
        </row>
        <row r="654">
          <cell r="A654" t="str">
            <v>YZ-HM1711-B0-XL</v>
          </cell>
          <cell r="B654">
            <v>1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 t="str">
            <v>YZ-HM6175-R0-M</v>
          </cell>
          <cell r="B655">
            <v>2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2</v>
          </cell>
          <cell r="N655">
            <v>2</v>
          </cell>
        </row>
        <row r="656">
          <cell r="A656" t="str">
            <v>WT-ZQ921-G7-4XL</v>
          </cell>
          <cell r="B656">
            <v>1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1</v>
          </cell>
          <cell r="L656">
            <v>0</v>
          </cell>
          <cell r="M656">
            <v>0</v>
          </cell>
          <cell r="N656">
            <v>1</v>
          </cell>
        </row>
        <row r="657">
          <cell r="A657" t="str">
            <v>YZ-CL912-K0-S</v>
          </cell>
          <cell r="B657">
            <v>2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2</v>
          </cell>
          <cell r="M657">
            <v>0</v>
          </cell>
          <cell r="N657">
            <v>2</v>
          </cell>
        </row>
        <row r="658">
          <cell r="A658" t="str">
            <v>LYQ-1001-B0-L</v>
          </cell>
          <cell r="B658">
            <v>2</v>
          </cell>
          <cell r="C658">
            <v>1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2</v>
          </cell>
          <cell r="K658">
            <v>0</v>
          </cell>
          <cell r="L658">
            <v>0</v>
          </cell>
          <cell r="M658">
            <v>0</v>
          </cell>
          <cell r="N658">
            <v>2</v>
          </cell>
        </row>
        <row r="659">
          <cell r="A659" t="str">
            <v>YZ-ZQ16597B02XL</v>
          </cell>
          <cell r="B659">
            <v>1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1</v>
          </cell>
          <cell r="M659">
            <v>0</v>
          </cell>
          <cell r="N659">
            <v>1</v>
          </cell>
        </row>
        <row r="660">
          <cell r="A660" t="str">
            <v>LYQ-LY064-K0-4XL</v>
          </cell>
          <cell r="B660">
            <v>3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1</v>
          </cell>
          <cell r="L660">
            <v>1</v>
          </cell>
          <cell r="M660">
            <v>0</v>
          </cell>
          <cell r="N660">
            <v>2</v>
          </cell>
        </row>
        <row r="661">
          <cell r="A661" t="str">
            <v>YZ-ZQ15827BSS</v>
          </cell>
          <cell r="B661">
            <v>13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1</v>
          </cell>
          <cell r="M661">
            <v>7</v>
          </cell>
          <cell r="N661">
            <v>8</v>
          </cell>
        </row>
        <row r="662">
          <cell r="A662" t="str">
            <v>YZ-ZQ6189Y048</v>
          </cell>
          <cell r="B662">
            <v>3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3</v>
          </cell>
          <cell r="N662">
            <v>3</v>
          </cell>
        </row>
        <row r="663">
          <cell r="A663" t="str">
            <v>LYQ-ZQ1117-C0-L</v>
          </cell>
          <cell r="B663">
            <v>6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2</v>
          </cell>
          <cell r="K663">
            <v>4</v>
          </cell>
          <cell r="L663">
            <v>0</v>
          </cell>
          <cell r="M663">
            <v>0</v>
          </cell>
          <cell r="N663">
            <v>6</v>
          </cell>
        </row>
        <row r="664">
          <cell r="A664" t="str">
            <v>YZ-HM0034-TW-L</v>
          </cell>
          <cell r="B664">
            <v>1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1</v>
          </cell>
          <cell r="M664">
            <v>0</v>
          </cell>
          <cell r="N664">
            <v>1</v>
          </cell>
        </row>
        <row r="665">
          <cell r="A665" t="str">
            <v>LYQ-ZQ8200-FB-XL</v>
          </cell>
          <cell r="B665">
            <v>10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4</v>
          </cell>
          <cell r="K665">
            <v>4</v>
          </cell>
          <cell r="L665">
            <v>0</v>
          </cell>
          <cell r="M665">
            <v>0</v>
          </cell>
          <cell r="N665">
            <v>8</v>
          </cell>
        </row>
        <row r="666">
          <cell r="A666" t="str">
            <v>YZ-HM241-DS-2XL</v>
          </cell>
          <cell r="B666">
            <v>1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1</v>
          </cell>
          <cell r="K666">
            <v>0</v>
          </cell>
          <cell r="L666">
            <v>0</v>
          </cell>
          <cell r="M666">
            <v>0</v>
          </cell>
          <cell r="N666">
            <v>1</v>
          </cell>
        </row>
        <row r="667">
          <cell r="A667" t="str">
            <v>YZ-ZQ1521GF3XL</v>
          </cell>
          <cell r="B667">
            <v>14</v>
          </cell>
          <cell r="C667">
            <v>1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 t="str">
            <v>YZ-ZQ6189G046</v>
          </cell>
          <cell r="B668">
            <v>5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5</v>
          </cell>
          <cell r="M668">
            <v>0</v>
          </cell>
          <cell r="N668">
            <v>5</v>
          </cell>
        </row>
        <row r="669">
          <cell r="A669" t="str">
            <v>LYQ-ZQ1117-KQ-S</v>
          </cell>
          <cell r="B669">
            <v>7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7</v>
          </cell>
          <cell r="K669">
            <v>0</v>
          </cell>
          <cell r="L669">
            <v>0</v>
          </cell>
          <cell r="M669">
            <v>0</v>
          </cell>
          <cell r="N669">
            <v>7</v>
          </cell>
        </row>
        <row r="670">
          <cell r="A670" t="str">
            <v>LYQ-1001-G0-M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 t="str">
            <v>LYQ-1001-K0-L</v>
          </cell>
          <cell r="B671">
            <v>0</v>
          </cell>
          <cell r="C671">
            <v>1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LYQ-1001-R0-XL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 t="str">
            <v>LYQ-CL0045-K0-L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 t="str">
            <v>LYQ-CL6287-K0-L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LYQ-CL6287-K0-M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 t="str">
            <v>LYQ-CLBAH002-L</v>
          </cell>
          <cell r="B676">
            <v>1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LYQ-CLBAH002-XL</v>
          </cell>
          <cell r="B677">
            <v>0</v>
          </cell>
          <cell r="C677">
            <v>1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 t="str">
            <v>LYQ-HM1205-OR-M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 t="str">
            <v>LYQ-HM1205-W0-L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LYQ-ZQ1117-B0-2XL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 t="str">
            <v>LYQ-ZQ1117-E0-S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LYQ-ZQ1117-KQ-2XL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 t="str">
            <v>LYQ-ZQ1117-KQ-L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LYQ-ZQ1428-R0-M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 t="str">
            <v>LYQ-ZQ1428-Y0-S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 t="str">
            <v>LYQ-ZQ1669-B0-L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LYQ-ZQ1669-B0-M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 t="str">
            <v>LYQ-ZQ1669-B0-S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 t="str">
            <v>LYQ-ZQ1880-R0-L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 t="str">
            <v>LYQ-ZQ1880-R0-M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LYQ-ZQ1880-R0-S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LYQ-ZQ1880-R0-XL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LYQ-ZQ1880-Y0-M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LYQ-ZQ1880-ZL-M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 t="str">
            <v>LYQ-ZQ1880-ZL-S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LYQ-ZQ2973-BD-M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 t="str">
            <v>LYQ-ZQ2973-E0-XL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LYQ-ZQ2W00-K0-L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LYQ-ZQ2W00-K0-XL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LYQ-ZQ3550-E0-4X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 t="str">
            <v>LYQ-ZQ8200-FB-L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LYQ-ZQ8200-FB-M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 t="str">
            <v>LYQ-ZQ8200-P0-L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LYQ-ZQ8200-P0-M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 t="str">
            <v>LYQ-ZQ8200-P0-S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LYQ-ZQC910-K0-XL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LYQ-ZQD270-K0-L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 t="str">
            <v>LYQ-ZQD270-P0-XL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LYQ-ZQD390-K0-S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 t="str">
            <v>LYQ-ZQMB170005-K0-2X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 t="str">
            <v>LYQ-ZQMB3811-E0-5X</v>
          </cell>
          <cell r="B711">
            <v>0</v>
          </cell>
          <cell r="C711">
            <v>1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 t="str">
            <v>LYQ-ZQMB3811-E0-6X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LYQ-ZQMB3811-K0-3X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 t="str">
            <v>LYQ-ZQPC01-E0-L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 t="str">
            <v>LYQ-ZQPC01-E0-S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LYQ-ZQPC01-E0-XXL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LYQ-ZQPC01-ZL-L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LYQ-ZQS1741-W0-M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 t="str">
            <v>LYQ-ZQS1741-W0-S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MNQ-N718-W0-M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PJ-ZQ0976-K0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 t="str">
            <v>PJ-ZQ0976-O0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 t="str">
            <v>SHJ-ZQLS12-K0-2XL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SHJ-ZQLS12-K0-3XL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SJ-HM1995-K0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WT-ZQ921-K0-2XL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 t="str">
            <v>YZ-CFAM005-ARGR-M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YZ-CL0001-R2-M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 t="str">
            <v>YZ-CL0001-R4-XL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 t="str">
            <v>YZ-CL0393-B0-M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 t="str">
            <v>YZ-CL1717-W0-M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YZ-CL7042-R0-M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 t="str">
            <v>YZ-CL7042-ZL-M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YZ-CL912-K0-XL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 t="str">
            <v>YZ-CLD072-MU-S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 t="str">
            <v>YZ-HM0052-B0-S</v>
          </cell>
          <cell r="B736">
            <v>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YZ-HM0669-W0-M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YZ-HM0669-W0-S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 t="str">
            <v>YZ-HM111-B0-M</v>
          </cell>
          <cell r="B739">
            <v>0</v>
          </cell>
          <cell r="C739">
            <v>3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 t="str">
            <v>YZ-HM111-K0-S</v>
          </cell>
          <cell r="B740">
            <v>9</v>
          </cell>
          <cell r="C740">
            <v>4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 t="str">
            <v>YZ-HM111-YH-L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 t="str">
            <v>YZ-HM111-YH-M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 t="str">
            <v>YZ-HM111-YH-XL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 t="str">
            <v>YZ-HM1423-Y0-2XL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 t="str">
            <v>YZ-HM1683-BDB0-52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YZ-HM1683-BDG0-54</v>
          </cell>
          <cell r="B746">
            <v>0</v>
          </cell>
          <cell r="C746">
            <v>1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 t="str">
            <v>YZ-HM1683-BDZL-50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YZ-HM1683-ZL-52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 t="str">
            <v>YZ-HM1689-R0-50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 t="str">
            <v>YZ-HM1689-R0-52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 t="str">
            <v>YZ-HM17-G0-2XL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 t="str">
            <v>YZ-HM17077-B0-L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 t="str">
            <v>YZ-HM17077-PI-S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 t="str">
            <v>YZ-HM17077-W0-M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YZ-HM17077-W0-XL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YZ-HM1728-ZL-L</v>
          </cell>
          <cell r="B756">
            <v>27</v>
          </cell>
          <cell r="C756">
            <v>6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YZ-HM174164-SY-L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YZ-HM1757-K0-L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YZ-HM1757-K0-M</v>
          </cell>
          <cell r="B759">
            <v>0</v>
          </cell>
          <cell r="C759">
            <v>1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YZ-HM1757-K0-S</v>
          </cell>
          <cell r="B760">
            <v>0</v>
          </cell>
          <cell r="C760">
            <v>1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YZ-HM1757-K0-XL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 t="str">
            <v>YZ-HM1757-Pi-M</v>
          </cell>
          <cell r="B762">
            <v>0</v>
          </cell>
          <cell r="C762">
            <v>1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 t="str">
            <v>YZ-HM1757-Pi-S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YZ-HM241-DS-XL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YZ-HM241-G0-M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YZ-HM241-G0-XL</v>
          </cell>
          <cell r="B766">
            <v>0</v>
          </cell>
          <cell r="C766">
            <v>1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 t="str">
            <v>YZ-HM241-K0-3XL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YZ-HM241-K0-M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 t="str">
            <v>YZ-HM241-K0-XL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YZ-HM241-R0-2XL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 t="str">
            <v>YZ-HM241-R0-3XL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 t="str">
            <v>YZ-HM241-R0-L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 t="str">
            <v>YZ-HM241-SH-2XL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 t="str">
            <v>YZ-HM241-SH-3XL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 t="str">
            <v>YZ-HM241-SH-4XL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 t="str">
            <v>YZ-HM241-SH-5XL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YZ-HM241-ZL-2XL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YZ-HM241-ZL-3XL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YZ-HM241-ZL-L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 t="str">
            <v>YZ-HM241-ZL-M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 t="str">
            <v>YZ-HM5036-W0-XL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 t="str">
            <v>YZ-HM7035-DJG0-XL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YZ-HM7035-G0-L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 t="str">
            <v>YZ-HM7035-G0-M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 t="str">
            <v>YZ-HM7035-G0-S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 t="str">
            <v>YZ-HM7035-G0-XL</v>
          </cell>
          <cell r="B786">
            <v>0</v>
          </cell>
          <cell r="C786">
            <v>1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 t="str">
            <v>YZ-HM7040-ZL-S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 t="str">
            <v>YZ-HMBKN17015-K0-M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YZ-HMBKN17015-OR-S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 t="str">
            <v>YZ-HMBKN3308-K0-XL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 t="str">
            <v>YZ-HMJ005-K0-L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 t="str">
            <v>YZ-JY2526-R0-XL</v>
          </cell>
          <cell r="B792">
            <v>0</v>
          </cell>
          <cell r="C792">
            <v>1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YZ-JY3233-K0-L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YZ-JY3233-K0-M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YZ-JY3233-K0-S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YZ-JY3233-K0-XL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YZ-JY3233-K0-XS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 t="str">
            <v>YZ-JY3288-B0-1L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 t="str">
            <v>YZ-JY5694-K0-3XL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YZ-JY5694-K0-4XL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 t="str">
            <v>YZ-JY7015-R0-XL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YZ-JY8419-B0-2XL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YZ-JY8419-ZL-2XL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 t="str">
            <v>YZ-SM-HM30CH-L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 t="str">
            <v>YZ-SU16103-R0-2XL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 t="str">
            <v>YZ-SU16103-R0-L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YZ-SU16103-ZL-2XL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YZ-SU1617-BH-4XL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 t="str">
            <v>YZ-SU1617-BH-M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 t="str">
            <v>YZ-SU1617-BH-XL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 t="str">
            <v>YZ-SU1617-K0-M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 t="str">
            <v>YZ-SU1617-KH-L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 t="str">
            <v>YZ-SU1617-KH-M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YZ-SU1617-ZL-L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 t="str">
            <v>YZ-SU1617-ZL-XL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 t="str">
            <v>YZ-SU45984-K0-5XL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YZ-SU45984-K0-L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YZ-SU45984-K0-M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 t="str">
            <v>YZ-SUA100-G0-XL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 t="str">
            <v>YZ-SUBL03-B0-L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 t="str">
            <v>YZ-SUBL03-B0-M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 t="str">
            <v>YZ-SUBL03-B0-S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 t="str">
            <v>YZ-SUBL03-B0-XL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 t="str">
            <v>YZ-SUBL03-B0-XS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 t="str">
            <v>YZ-SUBL03-K0-L</v>
          </cell>
          <cell r="B825">
            <v>0</v>
          </cell>
          <cell r="C825">
            <v>0</v>
          </cell>
          <cell r="D825">
            <v>24</v>
          </cell>
          <cell r="E825">
            <v>0</v>
          </cell>
          <cell r="F825">
            <v>24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 t="str">
            <v>YZ-SUBL03-K0-XL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 t="str">
            <v>YZ-SUBL03-K0-XS</v>
          </cell>
          <cell r="B827">
            <v>28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 t="str">
            <v>YZ-SUBL03-R2-L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 t="str">
            <v>YZ-SUBL03-R2-M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 t="str">
            <v>YZ-SUBL03-R2-S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 t="str">
            <v>YZ-SUBL03-R2-XL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 t="str">
            <v>YZ-SUBL03-R2-XS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 t="str">
            <v>YZ-SULS062-K0-2XL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 t="str">
            <v>YZ-SULS062-K0-L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 t="str">
            <v>YZ-SULS062-K0-M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 t="str">
            <v>YZ-SULS062-K0-S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 t="str">
            <v>YZ-SULS062-K0-XL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 t="str">
            <v>YZ-SUTWA100-K0-2XL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 t="str">
            <v>YZ-SUTWA100-K0-5XL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 t="str">
            <v>YZ-SUTWA100-K0-L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 t="str">
            <v>YZ-SUTWA100-K0-M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 t="str">
            <v>YZ-SUTWA100-K0-S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 t="str">
            <v>YZ-SUTWA100-K0-XL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 t="str">
            <v>YZ-SUXZBL03-B0-L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 t="str">
            <v>YZ-SUXZBL03-R2-S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 t="str">
            <v>YZ-SUZQ161-E0-2XL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YZ-SUZQ161-E0-3XL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 t="str">
            <v>YZ-SUZQ161-E0-L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 t="str">
            <v>YZ-SUZQ161-E0-XL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 t="str">
            <v>YZ-SUZQ161-R0-2XL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 t="str">
            <v>YZ-SUZQ161-R0-3XL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 t="str">
            <v>YZ-SUZQ161-R0-L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 t="str">
            <v>YZ-SUZQ161-R0-XL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 t="str">
            <v>YZ-SUZQ161-Y0-2XL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 t="str">
            <v>YZ-SUZQ161-Y0-3XL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YZ-SUZQ161-Y0-L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 t="str">
            <v>YZ-SUZQ161-Y0-XL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YZ-SUZQ172-B0-L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 t="str">
            <v>YZ-SUZQ172-B0-M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 t="str">
            <v>YZ-SUZQ172-B0-S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 t="str">
            <v>YZ-SUZQ172-B0-XL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 t="str">
            <v>YZ-SUZQ172-K0-L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 t="str">
            <v>YZ-SUZQ172-K0-M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 t="str">
            <v>YZ-SUZQ172-K0-S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 t="str">
            <v>YZ-SUZQ172-K0-XL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 t="str">
            <v>YZ-SUZQ172-R0-L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YZ-SUZQ172-R0-M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 t="str">
            <v>YZ-SUZQ172-R0-S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YZ-SUZQ172-R0-XL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YZ-SUZQ173-K0-2XL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 t="str">
            <v>YZ-SUZQ173-K0-3XL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</row>
        <row r="872">
          <cell r="A872" t="str">
            <v>YZ-SUZQ173-K0-L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A873" t="str">
            <v>YZ-SUZQ173-K0-M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 t="str">
            <v>YZ-SUZQ173-K0-S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 t="str">
            <v>YZ-SUZQ173-K0-XL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 t="str">
            <v>YZ-SUZQ173-NB-2XL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 t="str">
            <v>YZ-SUZQ173-NB-3XL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 t="str">
            <v>YZ-SUZQ173-NB-L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 t="str">
            <v>YZ-SUZQ173-NB-M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YZ-SUZQ173-NB-S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 t="str">
            <v>YZ-SUZQ173-NB-XL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 t="str">
            <v>YZ-SUZQ173-R0-2XL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 t="str">
            <v>YZ-SUZQ173-R0-3XL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 t="str">
            <v>YZ-SUZQ173-R0-L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 t="str">
            <v>YZ-SUZQ173-R0-M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 t="str">
            <v>YZ-SUZQ173-R0-S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 t="str">
            <v>YZ-SUZQ173-R0-XL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 t="str">
            <v>YZ-SUZQ173-SB-2XL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 t="str">
            <v>YZ-SUZQ173-SB-3XL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YZ-SUZQ173-SB-L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YZ-SUZQ173-SB-M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YZ-SUZQ173-SB-S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 t="str">
            <v>YZ-SUZQ173-SB-XL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 t="str">
            <v>YZ-SUZQ187-K0-2X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YZ-SUZQ187-K0-4X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YZ-SUZQ187-K0-5X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 t="str">
            <v>YZ-SUZQ187-K0-L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 t="str">
            <v>YZ-SUZQ187-K0-M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YZ-SUZQ187-K0-S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 t="str">
            <v>YZ-SUZQ187-K0-XL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 t="str">
            <v>YZ-SUZQ598-R0-2XL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 t="str">
            <v>YZ-SUZQ598-R0-3XL</v>
          </cell>
          <cell r="B902">
            <v>1</v>
          </cell>
          <cell r="C902">
            <v>2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 t="str">
            <v>YZ-SUZQ598-R0-5XL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 t="str">
            <v>YZ-SUZQ598-R0-L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 t="str">
            <v>YZ-SUZQ598-R0-XL</v>
          </cell>
          <cell r="B905">
            <v>0</v>
          </cell>
          <cell r="C905">
            <v>1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 t="str">
            <v>YZ-SUZQ733-K0-2XL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 t="str">
            <v>YZ-SUZQ733-K0-3XL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 t="str">
            <v>YZ-SUZQ733-K0-L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 t="str">
            <v>YZ-SUZQ733-K0-M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 t="str">
            <v>YZ-SUZQ733-K0-S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 t="str">
            <v>YZ-SUZQ733-K0-XL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 t="str">
            <v>YZ-SUZQ733-NB-2XL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 t="str">
            <v>YZ-SUZQ733-NB-3XL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 t="str">
            <v>YZ-SUZQ733-NB-L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 t="str">
            <v>YZ-SUZQ733-NB-M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 t="str">
            <v>YZ-SUZQ733-NB-S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 t="str">
            <v>YZ-SUZQ733-NB-XL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 t="str">
            <v>YZ-SUZQ733-R0-2XL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 t="str">
            <v>YZ-SUZQ733-R0-3XL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 t="str">
            <v>YZ-SUZQ733-R0-L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 t="str">
            <v>YZ-SUZQ733-R0-M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 t="str">
            <v>YZ-SUZQ733-R0-S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 t="str">
            <v>YZ-SUZQ733-R0-XL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 t="str">
            <v>YZ-SUZQ733-SB-2XL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 t="str">
            <v>YZ-SUZQ733-SB-3XL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 t="str">
            <v>YZ-SUZQ733-SB-L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 t="str">
            <v>YZ-SUZQ733-SB-M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 t="str">
            <v>YZ-SUZQ733-SB-S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 t="str">
            <v>YZ-SUZQ733-SB-XL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 t="str">
            <v>YZ-SUZQ9441-K0-L</v>
          </cell>
          <cell r="B930">
            <v>0</v>
          </cell>
          <cell r="C930">
            <v>1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 t="str">
            <v>YZ-SUZQ9441-K0-S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 t="str">
            <v>YZ-SUZQ9441-K0-XL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 t="str">
            <v>YZ-SUZQBL03-B0-L</v>
          </cell>
          <cell r="B933">
            <v>0</v>
          </cell>
          <cell r="C933">
            <v>2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 t="str">
            <v>YZ-SUZQBL03-B0-M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 t="str">
            <v>YZ-SUZQBL03-K0-2X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 t="str">
            <v>YZ-SUZQBL03-K0-L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YZ-SUZQBL03-K0-M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 t="str">
            <v>YZ-SUZQBL03-K0-XL</v>
          </cell>
          <cell r="B938">
            <v>0</v>
          </cell>
          <cell r="C938">
            <v>2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 t="str">
            <v>YZ-SUZQBL03-R2-L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 t="str">
            <v>YZ-SUZQBL03-R2-M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 t="str">
            <v>YZ-SUZQBL03-R2-S</v>
          </cell>
          <cell r="B941">
            <v>0</v>
          </cell>
          <cell r="C941">
            <v>1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 t="str">
            <v>YZ-WHZ766-R0-L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 t="str">
            <v>YZ-WHZ766-R0-XL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 t="str">
            <v>YZ-ZQ-18745K0-S</v>
          </cell>
          <cell r="B944">
            <v>0</v>
          </cell>
          <cell r="C944">
            <v>1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YZ-ZQ0707-ORTW-XL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 t="str">
            <v>YZ-ZQ0707-PITW-XL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 t="str">
            <v>YZ-ZQ1126-K0-3X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A948" t="str">
            <v>YZ-ZQ1197-KW-L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 t="str">
            <v>YZ-ZQ1197-W0-M</v>
          </cell>
          <cell r="B949">
            <v>0</v>
          </cell>
          <cell r="C949">
            <v>1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 t="str">
            <v>YZ-ZQ14578-K0-3X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YZ-ZQ1519-K0-2X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YZ-ZQ1521BF3XL</v>
          </cell>
          <cell r="B952">
            <v>0</v>
          </cell>
          <cell r="C952">
            <v>1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 t="str">
            <v>YZ-ZQ1521RF5XL</v>
          </cell>
          <cell r="B953">
            <v>0</v>
          </cell>
          <cell r="C953">
            <v>2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 t="str">
            <v>YZ-ZQ1521RL5XL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 t="str">
            <v>YZ-ZQ15827BS2XL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 t="str">
            <v>YZ-ZQ15827BS3XL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 t="str">
            <v>YZ-ZQ15827BS5XL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 t="str">
            <v>YZ-ZQ15827BSXL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 t="str">
            <v>YZ-ZQ15827R22XL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 t="str">
            <v>YZ-ZQ15827R23XL</v>
          </cell>
          <cell r="B960">
            <v>0</v>
          </cell>
          <cell r="C960">
            <v>2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 t="str">
            <v>YZ-ZQ15827R24XL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 t="str">
            <v>YZ-ZQ15827R25XL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 t="str">
            <v>YZ-ZQ15827W03XL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 t="str">
            <v>YZ-ZQ15827W04XL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 t="str">
            <v>YZ-ZQ15905-K0-2X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 t="str">
            <v>YZ-ZQ15905-K0-3X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 t="str">
            <v>YZ-ZQ15905-K0-4X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 t="str">
            <v>YZ-ZQ15905-K0-5X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 t="str">
            <v>YZ-ZQ15905-K0-L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 t="str">
            <v>YZ-ZQ15905-K0-XL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 t="str">
            <v>YZ-ZQ15905-W0-2X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 t="str">
            <v>YZ-ZQ15905-W0-3X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 t="str">
            <v>YZ-ZQ15905-W0-4X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 t="str">
            <v>YZ-ZQ15905-W0-5X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YZ-ZQ15905-W0-L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 t="str">
            <v>YZ-ZQ15919-B0-4X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 t="str">
            <v>YZ-ZQ15919-B0-5X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 t="str">
            <v>YZ-ZQ15919-B0-S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 t="str">
            <v>YZ-ZQ15921-B0-3X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YZ-ZQ15921-B0-4X</v>
          </cell>
          <cell r="B980">
            <v>0</v>
          </cell>
          <cell r="C980">
            <v>2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 t="str">
            <v>YZ-ZQ15921-P0-3X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 t="str">
            <v>YZ-ZQ15921-R0-XL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 t="str">
            <v>YZ-ZQ16103R02XL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A984" t="str">
            <v>YZ-ZQ16103R0L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 t="str">
            <v>YZ-ZQ16103ZLL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 t="str">
            <v>YZ-ZQ1617-BH-XL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 t="str">
            <v>YZ-ZQ1617-KH-3XL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 t="str">
            <v>YZ-ZQ1617-KH-4XL</v>
          </cell>
          <cell r="B988">
            <v>0</v>
          </cell>
          <cell r="C988">
            <v>1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 t="str">
            <v>YZ-ZQ1617-KH-M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</row>
        <row r="990">
          <cell r="A990" t="str">
            <v>YZ-ZQ1617K02XL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 t="str">
            <v>YZ-ZQ1617K03XL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 t="str">
            <v>YZ-ZQ1617K0L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 t="str">
            <v>YZ-ZQ1617ZL2XL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 t="str">
            <v>YZ-ZQ1617ZLL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 t="str">
            <v>YZ-ZQ1617ZLXL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A996" t="str">
            <v>YZ-ZQ16597B03XL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A997" t="str">
            <v>YZ-ZQ16598R02XL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A998" t="str">
            <v>YZ-ZQ16598R03XL</v>
          </cell>
          <cell r="B998">
            <v>0</v>
          </cell>
          <cell r="C998">
            <v>1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 t="str">
            <v>YZ-ZQ16598R05XL</v>
          </cell>
          <cell r="B999">
            <v>0</v>
          </cell>
          <cell r="C999">
            <v>1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 t="str">
            <v>YZ-ZQ16598R0XL</v>
          </cell>
          <cell r="B1000">
            <v>0</v>
          </cell>
          <cell r="C1000">
            <v>1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  <row r="1001">
          <cell r="A1001" t="str">
            <v>YZ-ZQ1715-W0-L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</row>
        <row r="1002">
          <cell r="A1002" t="str">
            <v>YZ-ZQ1732-R0-S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</row>
        <row r="1003">
          <cell r="A1003" t="str">
            <v>YZ-ZQ1732-R0-XL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</row>
        <row r="1004">
          <cell r="A1004" t="str">
            <v>YZ-ZQ1733-K0-2XL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</row>
        <row r="1005">
          <cell r="A1005" t="str">
            <v>YZ-ZQ1733-K0-L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</row>
        <row r="1006">
          <cell r="A1006" t="str">
            <v>YZ-ZQ1733-NB-S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</row>
        <row r="1007">
          <cell r="A1007" t="str">
            <v>YZ-ZQ1733-NB-XL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</row>
        <row r="1008">
          <cell r="A1008" t="str">
            <v>YZ-ZQ1733-R0-3XL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</row>
        <row r="1009">
          <cell r="A1009" t="str">
            <v>YZ-ZQ1733-R0-L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</row>
        <row r="1010">
          <cell r="A1010" t="str">
            <v>YZ-ZQ1733-R0-S</v>
          </cell>
          <cell r="B1010">
            <v>0</v>
          </cell>
          <cell r="C1010">
            <v>1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</row>
        <row r="1011">
          <cell r="A1011" t="str">
            <v>YZ-ZQ1733-R0-XL</v>
          </cell>
          <cell r="B1011">
            <v>0</v>
          </cell>
          <cell r="C1011">
            <v>1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</row>
        <row r="1012">
          <cell r="A1012" t="str">
            <v>YZ-ZQ1733-SB-2XL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</row>
        <row r="1013">
          <cell r="A1013" t="str">
            <v>YZ-ZQ1733-SB-S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</row>
        <row r="1014">
          <cell r="A1014" t="str">
            <v>YZ-ZQ17845-K0-2X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</row>
        <row r="1015">
          <cell r="A1015" t="str">
            <v>YZ-ZQ17845-K0-3X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</row>
        <row r="1016">
          <cell r="A1016" t="str">
            <v>YZ-ZQ17845-K0-4X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</row>
        <row r="1017">
          <cell r="A1017" t="str">
            <v>YZ-ZQ17845-K0-XL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A1018" t="str">
            <v>YZ-ZQ17958P0-4XL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</row>
        <row r="1019">
          <cell r="A1019" t="str">
            <v>YZ-ZQ17984-R0-XL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</row>
        <row r="1020">
          <cell r="A1020" t="str">
            <v>YZ-ZQ17985-P0-3X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</row>
        <row r="1021">
          <cell r="A1021" t="str">
            <v>YZ-ZQ17985-P0-4X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</row>
        <row r="1022">
          <cell r="A1022" t="str">
            <v>YZ-ZQ17986W0-2XL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</row>
        <row r="1023">
          <cell r="A1023" t="str">
            <v>YZ-ZQ17986W0-3XL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</row>
        <row r="1024">
          <cell r="A1024" t="str">
            <v>YZ-ZQ17986W0-4XL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</row>
        <row r="1025">
          <cell r="A1025" t="str">
            <v>YZ-ZQ18758-K0-2X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</row>
        <row r="1026">
          <cell r="A1026" t="str">
            <v>YZ-ZQ18758-K0-M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YZ-ZQ18758-K0-XL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</row>
        <row r="1028">
          <cell r="A1028" t="str">
            <v>YZ-ZQ298N04XL</v>
          </cell>
          <cell r="B1028">
            <v>0</v>
          </cell>
          <cell r="C1028">
            <v>1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</row>
        <row r="1029">
          <cell r="A1029" t="str">
            <v>YZ-ZQ388-K0-L</v>
          </cell>
          <cell r="B1029">
            <v>0</v>
          </cell>
          <cell r="C1029">
            <v>2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</row>
        <row r="1030">
          <cell r="A1030" t="str">
            <v>YZ-ZQ45984K02XL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</row>
        <row r="1031">
          <cell r="A1031" t="str">
            <v>YZ-ZQ45984K04XL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</row>
        <row r="1032">
          <cell r="A1032" t="str">
            <v>YZ-ZQ47121-K0-S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</row>
        <row r="1033">
          <cell r="A1033" t="str">
            <v>YZ-ZQ565-R0-S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</row>
        <row r="1034">
          <cell r="A1034" t="str">
            <v>YZ-ZQ6189Y050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A1035" t="str">
            <v>YZ-ZQ6258B050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</row>
        <row r="1036">
          <cell r="A1036" t="str">
            <v>YZ-ZQ6258K050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</row>
        <row r="1037">
          <cell r="A1037" t="str">
            <v>YZ-ZQ6667G048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</row>
        <row r="1038">
          <cell r="A1038" t="str">
            <v>YZ-ZQ6667G052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</row>
        <row r="1039">
          <cell r="A1039" t="str">
            <v>YZ-ZQ6667G054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</row>
        <row r="1040">
          <cell r="A1040" t="str">
            <v>YZ-ZQ6667R044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</row>
        <row r="1041">
          <cell r="A1041" t="str">
            <v>YZ-ZQ6667R046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</row>
        <row r="1042">
          <cell r="A1042" t="str">
            <v>YZ-ZQ6667R054</v>
          </cell>
          <cell r="B1042">
            <v>0</v>
          </cell>
          <cell r="C1042">
            <v>1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</row>
        <row r="1043">
          <cell r="A1043" t="str">
            <v>YZ-ZQ6667ZL48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A1044" t="str">
            <v>YZ-ZQ6667ZL50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YZ-ZQ6667ZL54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</row>
        <row r="1046">
          <cell r="A1046" t="str">
            <v>YZ-ZQ7777B016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</row>
        <row r="1047">
          <cell r="A1047" t="str">
            <v>YZ-ZQ7777B020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</row>
        <row r="1048">
          <cell r="A1048" t="str">
            <v>YZ-ZQ7777R014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</row>
        <row r="1049">
          <cell r="A1049" t="str">
            <v>YZ-ZQ7777R016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</row>
        <row r="1050">
          <cell r="A1050" t="str">
            <v>YZ-ZQ7777R020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</row>
        <row r="1051">
          <cell r="A1051" t="str">
            <v>YZ-ZQ789K03XL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</row>
        <row r="1052">
          <cell r="A1052" t="str">
            <v>YZ-ZQ8639-W0-S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</row>
        <row r="1053">
          <cell r="A1053" t="str">
            <v>YZ-ZQA100-G0-L</v>
          </cell>
          <cell r="B1053">
            <v>1</v>
          </cell>
          <cell r="C1053">
            <v>1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</row>
        <row r="1054">
          <cell r="A1054" t="str">
            <v>YZ-ZQA100-G0-M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</row>
        <row r="1055">
          <cell r="A1055" t="str">
            <v>YZ-ZQA100-G0-XL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A1056" t="str">
            <v>YZ-ZQBL03-B0-L</v>
          </cell>
          <cell r="B1056">
            <v>0</v>
          </cell>
          <cell r="C1056">
            <v>3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</row>
        <row r="1057">
          <cell r="A1057" t="str">
            <v>YZ-ZQBL03-B0-S</v>
          </cell>
          <cell r="B1057">
            <v>8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</row>
        <row r="1058">
          <cell r="A1058" t="str">
            <v>YZ-ZQBL03-B0-XL</v>
          </cell>
          <cell r="B1058">
            <v>0</v>
          </cell>
          <cell r="C1058">
            <v>2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</row>
        <row r="1059">
          <cell r="A1059" t="str">
            <v>YZ-ZQFT1816-O0-2X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</row>
        <row r="1060">
          <cell r="A1060" t="str">
            <v>YZ-ZQFT1816-O0-3X</v>
          </cell>
          <cell r="B1060">
            <v>0</v>
          </cell>
          <cell r="C1060">
            <v>1</v>
          </cell>
          <cell r="D1060">
            <v>10</v>
          </cell>
          <cell r="E1060">
            <v>0</v>
          </cell>
          <cell r="F1060">
            <v>10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</row>
        <row r="1061">
          <cell r="A1061" t="str">
            <v>YZ-ZQFT1816-O0-4X</v>
          </cell>
          <cell r="B1061">
            <v>0</v>
          </cell>
          <cell r="C1061">
            <v>0</v>
          </cell>
          <cell r="D1061">
            <v>3</v>
          </cell>
          <cell r="E1061">
            <v>0</v>
          </cell>
          <cell r="F1061">
            <v>3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</row>
        <row r="1062">
          <cell r="A1062" t="str">
            <v>YZ-ZQFT1816-O0-5X</v>
          </cell>
          <cell r="B1062">
            <v>0</v>
          </cell>
          <cell r="C1062">
            <v>1</v>
          </cell>
          <cell r="D1062">
            <v>5</v>
          </cell>
          <cell r="E1062">
            <v>0</v>
          </cell>
          <cell r="F1062">
            <v>5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A1063" t="str">
            <v>YZ-ZQFT1816-O0-XL</v>
          </cell>
          <cell r="B1063">
            <v>0</v>
          </cell>
          <cell r="C1063">
            <v>1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</row>
        <row r="1064">
          <cell r="A1064" t="str">
            <v>YZ-ZQFT1816-Y0-2X</v>
          </cell>
          <cell r="B1064">
            <v>0</v>
          </cell>
          <cell r="C1064">
            <v>1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</row>
        <row r="1065">
          <cell r="A1065" t="str">
            <v>YZ-ZQFT1816-Y0-3X</v>
          </cell>
          <cell r="B1065">
            <v>0</v>
          </cell>
          <cell r="C1065">
            <v>1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</row>
        <row r="1066">
          <cell r="A1066" t="str">
            <v>YZ-ZQFT1816-Y0-4X</v>
          </cell>
          <cell r="B1066">
            <v>0</v>
          </cell>
          <cell r="C1066">
            <v>2</v>
          </cell>
          <cell r="D1066">
            <v>2</v>
          </cell>
          <cell r="E1066">
            <v>0</v>
          </cell>
          <cell r="F1066">
            <v>2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A1067" t="str">
            <v>YZ-ZQFT1816-Y0-5X</v>
          </cell>
          <cell r="B1067">
            <v>0</v>
          </cell>
          <cell r="C1067">
            <v>2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</row>
        <row r="1068">
          <cell r="A1068" t="str">
            <v>YZ-ZQFT1816-Y0-XL</v>
          </cell>
          <cell r="B1068">
            <v>0</v>
          </cell>
          <cell r="C1068">
            <v>4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A1069" t="str">
            <v>YZ-ZQGB01-K0-2XL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</row>
        <row r="1070">
          <cell r="A1070" t="str">
            <v>YZ-ZQHL02-G0-L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A1071" t="str">
            <v>YZ-ZQHL02-G0-M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A1072" t="str">
            <v>YZ-ZQHL02-G0-S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A1073" t="str">
            <v>YZ-ZQHL02-G0-XL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</row>
        <row r="1074">
          <cell r="A1074" t="str">
            <v>YZ-ZQLS062-K0-2XL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</row>
        <row r="1075">
          <cell r="A1075" t="str">
            <v>YZ-ZQLS062-K0-3XL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A1076" t="str">
            <v>YZ-ZQLS062-K0-S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YZ-ZQLS062-K0-XL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</row>
        <row r="1078">
          <cell r="A1078" t="str">
            <v>YZ-ZQMICAIK02XL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</row>
        <row r="1079">
          <cell r="A1079" t="str">
            <v>YZ-ZQMICAIK04XL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</row>
        <row r="1080">
          <cell r="A1080" t="str">
            <v>YZ-ZQMICAIK05XL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</row>
        <row r="1081">
          <cell r="A1081" t="str">
            <v>YZ-ZQMICAIK0L</v>
          </cell>
          <cell r="B1081">
            <v>0</v>
          </cell>
          <cell r="C1081">
            <v>1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</row>
        <row r="1082">
          <cell r="A1082" t="str">
            <v>YZ-ZQMS02-K0-L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A1083" t="str">
            <v>YZ-ZQOM388-K0-2XL</v>
          </cell>
          <cell r="B1083">
            <v>0</v>
          </cell>
          <cell r="C1083">
            <v>1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A1084" t="str">
            <v>YZ-ZQOM388-K0-M</v>
          </cell>
          <cell r="B1084">
            <v>0</v>
          </cell>
          <cell r="C1084">
            <v>1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</row>
        <row r="1085">
          <cell r="A1085" t="str">
            <v>YZ-ZQOM388-K0-S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</row>
        <row r="1086">
          <cell r="A1086" t="str">
            <v>YZ-ZQOM388-K0-XL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A1087" t="str">
            <v>YZ-ZQOM388-W0-2XL</v>
          </cell>
          <cell r="B1087">
            <v>0</v>
          </cell>
          <cell r="C1087">
            <v>1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A1088" t="str">
            <v>YZ-ZQOM388-W0-L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</row>
        <row r="1089">
          <cell r="A1089" t="str">
            <v>YZ-ZQOM388-W0-M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</row>
        <row r="1090">
          <cell r="A1090" t="str">
            <v>YZ-ZQOM388-W0-S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</row>
        <row r="1091">
          <cell r="A1091" t="str">
            <v>YZ-ZQOM388-W0-XL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</row>
        <row r="1092">
          <cell r="A1092" t="str">
            <v>YZ-ZQQ9217-K0-2X</v>
          </cell>
          <cell r="B1092">
            <v>0</v>
          </cell>
          <cell r="C1092">
            <v>2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</row>
        <row r="1093">
          <cell r="A1093" t="str">
            <v>YZ-ZQQ9217-K0-3X</v>
          </cell>
          <cell r="B1093">
            <v>1</v>
          </cell>
          <cell r="C1093">
            <v>3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</row>
        <row r="1094">
          <cell r="A1094" t="str">
            <v>YZ-ZQQ9217-K0-4X</v>
          </cell>
          <cell r="B1094">
            <v>0</v>
          </cell>
          <cell r="C1094">
            <v>2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</row>
        <row r="1095">
          <cell r="A1095" t="str">
            <v>YZ-ZQQ9217-K0-L</v>
          </cell>
          <cell r="B1095">
            <v>0</v>
          </cell>
          <cell r="C1095">
            <v>3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</row>
        <row r="1096">
          <cell r="A1096" t="str">
            <v>YZ-ZQQ9217-K0-M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</row>
        <row r="1097">
          <cell r="A1097" t="str">
            <v>YZ-ZQQ9217-K0-S</v>
          </cell>
          <cell r="B1097">
            <v>0</v>
          </cell>
          <cell r="C1097">
            <v>1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A1098" t="str">
            <v>YZ-ZQQ9217-K0-XL</v>
          </cell>
          <cell r="B1098">
            <v>0</v>
          </cell>
          <cell r="C1098">
            <v>1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A1099" t="str">
            <v>YZ-ZQQ9227-K0-2X</v>
          </cell>
          <cell r="B1099">
            <v>0</v>
          </cell>
          <cell r="C1099">
            <v>3</v>
          </cell>
          <cell r="D1099">
            <v>0</v>
          </cell>
          <cell r="E1099">
            <v>1</v>
          </cell>
          <cell r="F1099">
            <v>1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</row>
        <row r="1100">
          <cell r="A1100" t="str">
            <v>YZ-ZQQ9227-K0-3X</v>
          </cell>
          <cell r="B1100">
            <v>0</v>
          </cell>
          <cell r="C1100">
            <v>3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</row>
        <row r="1101">
          <cell r="A1101" t="str">
            <v>YZ-ZQQ9227-K0-4X</v>
          </cell>
          <cell r="B1101">
            <v>0</v>
          </cell>
          <cell r="C1101">
            <v>3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</row>
        <row r="1102">
          <cell r="A1102" t="str">
            <v>YZ-ZQQ9227-K0-5X</v>
          </cell>
          <cell r="B1102">
            <v>0</v>
          </cell>
          <cell r="C1102">
            <v>6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</row>
        <row r="1103">
          <cell r="A1103" t="str">
            <v>YZ-ZQQ9227-K0-L</v>
          </cell>
          <cell r="B1103">
            <v>0</v>
          </cell>
          <cell r="C1103">
            <v>2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</row>
        <row r="1104">
          <cell r="A1104" t="str">
            <v>YZ-ZQQ9227-K0-M</v>
          </cell>
          <cell r="B1104">
            <v>0</v>
          </cell>
          <cell r="C1104">
            <v>2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</row>
        <row r="1105">
          <cell r="A1105" t="str">
            <v>YZ-ZQSG16121R0L</v>
          </cell>
          <cell r="B1105">
            <v>0</v>
          </cell>
          <cell r="C1105">
            <v>2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</row>
        <row r="1106">
          <cell r="A1106" t="str">
            <v>YZ-ZQSG16124Y02XL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</row>
        <row r="1107">
          <cell r="A1107" t="str">
            <v>YZ-ZQSG16124Y0L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</row>
        <row r="1108">
          <cell r="A1108" t="str">
            <v>YZ-ZQTWA1-K0-2X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</row>
        <row r="1109">
          <cell r="A1109" t="str">
            <v>YZ-ZQTWA1-K0-3X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</row>
        <row r="1110">
          <cell r="A1110" t="str">
            <v>YZ-ZQTWA1-K0-5X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</row>
        <row r="1111">
          <cell r="A1111" t="str">
            <v>YZ-ZQadn1601-B1-L</v>
          </cell>
          <cell r="B1111">
            <v>0</v>
          </cell>
          <cell r="C1111">
            <v>1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</row>
        <row r="1112"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</row>
        <row r="1113"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</row>
        <row r="1114"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</row>
        <row r="1115"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</row>
        <row r="1116"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</row>
        <row r="1117"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</row>
        <row r="1118"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</row>
        <row r="1119"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</row>
        <row r="1120"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</row>
        <row r="1121"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</row>
        <row r="1122"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</row>
        <row r="1123"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</row>
        <row r="1124"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</row>
        <row r="1125"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</row>
        <row r="1126"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</row>
        <row r="1127"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</row>
        <row r="1128"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</row>
        <row r="1129"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</row>
        <row r="1130"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</row>
        <row r="1131"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</row>
        <row r="1132"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</row>
        <row r="1133"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</row>
        <row r="1134"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</row>
        <row r="1135"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</row>
        <row r="1136"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</row>
        <row r="1137"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</row>
        <row r="1138"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</row>
        <row r="1139"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</row>
        <row r="1140"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</row>
        <row r="1141"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</row>
        <row r="1142"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</row>
        <row r="1143"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</row>
        <row r="1144"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</row>
        <row r="1145"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</row>
        <row r="1146"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</row>
        <row r="1147"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</row>
        <row r="1148"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</row>
        <row r="1149"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</row>
        <row r="1150"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</row>
        <row r="1151"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</row>
        <row r="1152"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</row>
        <row r="1153"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</row>
        <row r="1154"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</row>
        <row r="1156"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</row>
        <row r="1157"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</row>
        <row r="1158"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</row>
        <row r="1159"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</row>
        <row r="1160"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</row>
        <row r="1161"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</row>
        <row r="1162"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</row>
        <row r="1163"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</row>
        <row r="1164"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</row>
        <row r="1165"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</row>
        <row r="1166"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</row>
        <row r="1167"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</row>
        <row r="1168"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</row>
        <row r="1169"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</row>
        <row r="1170"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AS6" activePane="bottomRight" state="frozen"/>
      <selection/>
      <selection pane="topRight"/>
      <selection pane="bottomLeft"/>
      <selection pane="bottomRight" activeCell="AV6" sqref="AV6:AV1116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43255</v>
      </c>
      <c r="B2" t="e">
        <f>VLOOKUP(A2,'[4]子sku-父sku'!$A$1:$D$65536,3,0)</f>
        <v>#N/A</v>
      </c>
      <c r="C2" t="e">
        <f>VLOOKUP(A2,'[4]子sku-父sku'!$A$1:$B$65536,2,0)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5">
        <f>IFERROR(VLOOKUP(A2,[5]数据处理!$A:$D,4,0),0)</f>
        <v>0</v>
      </c>
      <c r="K2" s="35">
        <f>IFERROR(VLOOKUP(A2,[5]数据处理!$A:$E,5,0),0)</f>
        <v>0</v>
      </c>
      <c r="L2" s="35">
        <f>IFERROR(VLOOKUP(A2,[5]数据处理!$A:$G,7,0),0)</f>
        <v>0</v>
      </c>
      <c r="M2">
        <f t="shared" ref="M2:M68" si="0"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2">D2/AJ2</f>
        <v>#DIV/0!</v>
      </c>
      <c r="AO2" s="23" t="e">
        <f t="shared" si="2"/>
        <v>#DIV/0!</v>
      </c>
      <c r="AP2" s="23" t="e">
        <f t="shared" si="2"/>
        <v>#DIV/0!</v>
      </c>
      <c r="AQ2" s="23" t="e">
        <f t="shared" si="2"/>
        <v>#DIV/0!</v>
      </c>
      <c r="AR2" s="37">
        <f t="shared" ref="AR2:AR68" si="3">IFERROR(D2/7,"")</f>
        <v>0</v>
      </c>
      <c r="AS2" s="37">
        <f t="shared" ref="AS2:AS68" si="4">IF(AR2="","上周无销量",60*AR2)</f>
        <v>0</v>
      </c>
      <c r="AT2" s="37">
        <f t="shared" ref="AT2:AT68" si="5">IF(AS2="上周无销量","上周无销量/总库存"&amp;M2,M2-AS2)</f>
        <v>0</v>
      </c>
      <c r="AU2" s="33" t="str">
        <f t="shared" ref="AU2:AU68" si="6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2018/6/25-2018/7/1</v>
      </c>
      <c r="E3" s="14" t="str">
        <f>TEXT(时间!$B$8,"yyyy/M/d")&amp;"-"&amp;TEXT(时间!$B$7,"yyyy/M/d")</f>
        <v>2018/6/18-2018/6/24</v>
      </c>
      <c r="F3" s="14" t="str">
        <f>TEXT(时间!$B$10,"yyyy/M/d")&amp;"-"&amp;TEXT(时间!$B$9,"yyyy/M/d")</f>
        <v>2018/6/11-2018/6/17</v>
      </c>
      <c r="G3" s="14" t="str">
        <f>TEXT(时间!$B$12,"yyyy/M/d")&amp;"-"&amp;TEXT(时间!$B$11,"yyyy/M/d")</f>
        <v>2018/6/4-2018/6/10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43276</v>
      </c>
      <c r="AG4" s="21">
        <f>时间!$B$7</f>
        <v>43275</v>
      </c>
      <c r="AH4" s="21">
        <f>时间!$B$8</f>
        <v>43269</v>
      </c>
      <c r="AI4" s="21">
        <f>时间!$B$9</f>
        <v>43268</v>
      </c>
      <c r="AJ4" s="21">
        <f>时间!$B$6</f>
        <v>43276</v>
      </c>
      <c r="AK4" s="21">
        <f>时间!$B$7</f>
        <v>43275</v>
      </c>
      <c r="AL4" s="21">
        <f>时间!$B$8</f>
        <v>43269</v>
      </c>
      <c r="AM4" s="21">
        <f>时间!$B$9</f>
        <v>43268</v>
      </c>
      <c r="AN4" s="21">
        <f>时间!$B$6</f>
        <v>43276</v>
      </c>
      <c r="AO4" s="21">
        <f>时间!$B$7</f>
        <v>43275</v>
      </c>
      <c r="AP4" s="21">
        <f>时间!$B$8</f>
        <v>43269</v>
      </c>
      <c r="AQ4" s="21">
        <f>时间!$B$9</f>
        <v>43268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619</v>
      </c>
      <c r="E5" s="5">
        <f>SUM(E6:E19990)</f>
        <v>581</v>
      </c>
      <c r="F5" s="5">
        <f>SUM(F6:F19990)</f>
        <v>586</v>
      </c>
      <c r="G5" s="5">
        <f>SUM(G6:G19990)</f>
        <v>700</v>
      </c>
      <c r="I5" s="5">
        <f t="shared" ref="I5:O5" si="7">SUM(I6:I29990)</f>
        <v>3499</v>
      </c>
      <c r="J5" s="5">
        <f t="shared" si="7"/>
        <v>73</v>
      </c>
      <c r="K5" s="5">
        <f t="shared" si="7"/>
        <v>13</v>
      </c>
      <c r="L5" s="5">
        <f t="shared" si="7"/>
        <v>240</v>
      </c>
      <c r="M5" s="5">
        <f t="shared" si="7"/>
        <v>3825</v>
      </c>
      <c r="N5" s="5">
        <f t="shared" si="7"/>
        <v>559</v>
      </c>
      <c r="O5" s="5">
        <f t="shared" si="7"/>
        <v>2006</v>
      </c>
      <c r="AB5" s="5">
        <f>SUM(AB6:AB2090)</f>
        <v>1033.59</v>
      </c>
      <c r="AC5" s="5">
        <f>SUM(AC6:AC2090)</f>
        <v>1122.3</v>
      </c>
      <c r="AD5" s="5">
        <f>SUM(AD6:AD2090)</f>
        <v>1237.2</v>
      </c>
      <c r="AE5" s="5">
        <f>SUM(AE6:AE2090)</f>
        <v>1343.83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tr">
        <f>VLOOKUP(A6,'[4]sku-asin（子）'!$A$1:$B$65536,2,0)</f>
        <v>B0777GVVG3</v>
      </c>
      <c r="C6" t="str">
        <f>VLOOKUP(A6,'[4]子sku-父sku'!$A$1:$B$65536,2,0)</f>
        <v>LYQ-1001</v>
      </c>
      <c r="D6" s="33">
        <f>IFERROR(VLOOKUP(A6,[1]库存报告使用数据处理!$A:$C,3,0),0)</f>
        <v>0</v>
      </c>
      <c r="E6" s="33">
        <f>IFERROR(VLOOKUP(A6,[1]库存报告使用数据处理!$A:$D,4,0),0)</f>
        <v>0</v>
      </c>
      <c r="F6" s="33">
        <f>IFERROR(VLOOKUP(A6,[1]库存报告使用数据处理!$A:$E,5,0),0)</f>
        <v>0</v>
      </c>
      <c r="G6" s="33">
        <f>IFERROR(VLOOKUP(A6,[1]库存报告使用数据处理!$A:$F,6,0),0)</f>
        <v>0</v>
      </c>
      <c r="H6" s="34">
        <f>IFERROR(VLOOKUP(A6,[1]库存报告使用数据处理!$A:$G,7,0),0)</f>
        <v>0</v>
      </c>
      <c r="I6">
        <f>IFERROR(VLOOKUP(A6,[5]数据处理!$A:$B,2,0),0)</f>
        <v>6</v>
      </c>
      <c r="J6" s="35">
        <f>IFERROR(VLOOKUP(A6,[5]数据处理!$A:$D,4,0),0)</f>
        <v>0</v>
      </c>
      <c r="K6" s="35">
        <f>IFERROR(VLOOKUP(A6,[5]数据处理!$A:$E,5,0),0)</f>
        <v>0</v>
      </c>
      <c r="L6" s="35">
        <f>IFERROR(VLOOKUP(A6,[5]数据处理!$A:$G,7,0),0)</f>
        <v>0</v>
      </c>
      <c r="M6">
        <f t="shared" si="0"/>
        <v>6</v>
      </c>
      <c r="N6">
        <f>IFERROR(VLOOKUP(A6,[5]数据处理!$A:$C,3,0),0)</f>
        <v>0</v>
      </c>
      <c r="O6">
        <f>IFERROR(VLOOKUP(A6,[5]数据处理!$A:$N,14,0),0)</f>
        <v>5</v>
      </c>
      <c r="P6" t="str">
        <f>IFERROR(VLOOKUP(A6,[3]库存使用数据!$A:$B,2,0),"")</f>
        <v/>
      </c>
      <c r="Q6" t="str">
        <f>IFERROR(VLOOKUP(A6,[3]库存使用数据!$A:$E,5,0),"")</f>
        <v/>
      </c>
      <c r="R6" t="str">
        <f>IFERROR(VLOOKUP(A6,[3]库存使用数据!$A:$H,8,0),"")</f>
        <v/>
      </c>
      <c r="S6" t="str">
        <f>IFERROR(VLOOKUP(A6,[3]库存使用数据!$A:$K,11,0),"")</f>
        <v/>
      </c>
      <c r="T6" t="str">
        <f>IFERROR(VLOOKUP(A6,[3]库存使用数据!$A:$C,3,0),"")</f>
        <v/>
      </c>
      <c r="U6" t="str">
        <f>IFERROR(VLOOKUP(A6,[3]库存使用数据!$A:$F,6,0),"")</f>
        <v/>
      </c>
      <c r="V6" t="str">
        <f>IFERROR(VLOOKUP(A6,[3]库存使用数据!$A:$I,9,0),"")</f>
        <v/>
      </c>
      <c r="W6" t="str">
        <f>IFERROR(VLOOKUP(A6,[3]库存使用数据!$A:$L,12,0),"")</f>
        <v/>
      </c>
      <c r="X6" s="23" t="str">
        <f t="shared" ref="X6:X69" si="8">IFERROR(T6/P6,"")</f>
        <v/>
      </c>
      <c r="Y6" s="23" t="str">
        <f t="shared" ref="Y6:Y69" si="9">IFERROR(U6/Q6,"")</f>
        <v/>
      </c>
      <c r="Z6" s="23" t="str">
        <f t="shared" ref="Z6:Z69" si="10">IFERROR(V6/R6,"")</f>
        <v/>
      </c>
      <c r="AA6" s="23" t="str">
        <f t="shared" ref="AA6:AA69" si="11">IFERROR(W6/S6,"")</f>
        <v/>
      </c>
      <c r="AB6" t="str">
        <f>IFERROR(VLOOKUP(A6,[3]库存使用数据!$A:$D,4,0),"")</f>
        <v/>
      </c>
      <c r="AC6" t="str">
        <f>IFERROR(VLOOKUP(A6,[3]库存使用数据!$A:$G,7,0),"")</f>
        <v/>
      </c>
      <c r="AD6" t="str">
        <f>IFERROR(VLOOKUP(A6,[3]库存使用数据!$A:$J,10,0),"")</f>
        <v/>
      </c>
      <c r="AE6" t="str">
        <f>IFERROR(VLOOKUP(A6,[3]库存使用数据!$A:$M,13,0),"")</f>
        <v/>
      </c>
      <c r="AF6" s="23" t="str">
        <f t="shared" ref="AF6:AF69" si="12">IF(OR(AB6="",AB6=0),"",IF(AND(D6*$H6=0,AB6&gt;0),0,AB6/(D6*$H6)))</f>
        <v/>
      </c>
      <c r="AG6" s="23" t="str">
        <f t="shared" ref="AG6:AG69" si="13">IF(OR(AC6="",AC6=0),"",IF(AND(E6*$H6=0,AC6&gt;0),0,AC6/(E6*$H6)))</f>
        <v/>
      </c>
      <c r="AH6" s="23" t="str">
        <f t="shared" ref="AH6:AH69" si="14">IF(OR(AD6="",AD6=0),"",IF(AND(F6*$H6=0,AD6&gt;0),0,AD6/(F6*$H6)))</f>
        <v/>
      </c>
      <c r="AI6" s="23" t="str">
        <f t="shared" ref="AI6:AI69" si="15">IF(OR(AE6="",AE6=0),"",IF(AND(G6*$H6=0,AE6&gt;0),0,AE6/(G6*$H6)))</f>
        <v/>
      </c>
      <c r="AJ6">
        <f>IFERROR(VLOOKUP($B6,[2]库存报告使用数据!$A$1:$B$65536,2,0),0)</f>
        <v>0</v>
      </c>
      <c r="AK6">
        <f>IFERROR(VLOOKUP($B6,[2]库存报告使用数据!$A$1:$C$65536,3,0),0)</f>
        <v>0</v>
      </c>
      <c r="AL6">
        <f>IFERROR(VLOOKUP($B6,[2]库存报告使用数据!$A$1:$D$65536,4,0),0)</f>
        <v>0</v>
      </c>
      <c r="AM6">
        <f>IFERROR(VLOOKUP($B6,[2]库存报告使用数据!$A$1:$E$65536,5,0),0)</f>
        <v>0</v>
      </c>
      <c r="AN6" s="23" t="str">
        <f t="shared" ref="AN6:AN69" si="16">IFERROR(D6/AJ6,"")</f>
        <v/>
      </c>
      <c r="AO6" s="23" t="str">
        <f t="shared" ref="AO6:AO69" si="17">IFERROR(E6/AK6,"")</f>
        <v/>
      </c>
      <c r="AP6" s="23" t="str">
        <f t="shared" ref="AP6:AP69" si="18">IFERROR(F6/AL6,"")</f>
        <v/>
      </c>
      <c r="AQ6" s="23" t="str">
        <f t="shared" ref="AQ6:AQ69" si="19">IFERROR(G6/AM6,"")</f>
        <v/>
      </c>
      <c r="AR6" s="37">
        <f t="shared" si="3"/>
        <v>0</v>
      </c>
      <c r="AS6" s="37">
        <f t="shared" si="4"/>
        <v>0</v>
      </c>
      <c r="AT6" s="37">
        <f t="shared" si="5"/>
        <v>6</v>
      </c>
      <c r="AU6" s="33" t="str">
        <f t="shared" si="6"/>
        <v>库存为6</v>
      </c>
      <c r="AV6" s="38" t="str">
        <f>IFERROR(时间!$B$4+AU6,"上周无销量")</f>
        <v>上周无销量</v>
      </c>
    </row>
    <row r="7" spans="1:48">
      <c r="A7" s="21" t="s">
        <v>52</v>
      </c>
      <c r="B7" t="str">
        <f>VLOOKUP(A7,'[4]sku-asin（子）'!$A$1:$B$65536,2,0)</f>
        <v>B0777F31HR</v>
      </c>
      <c r="C7" t="str">
        <f>VLOOKUP(A7,'[4]子sku-父sku'!$A$1:$B$65536,2,0)</f>
        <v>LYQ-1001</v>
      </c>
      <c r="D7" s="33">
        <f>IFERROR(VLOOKUP(A7,[1]库存报告使用数据处理!$A:$C,3,0),0)</f>
        <v>0</v>
      </c>
      <c r="E7" s="33">
        <f>IFERROR(VLOOKUP(A7,[1]库存报告使用数据处理!$A:$D,4,0),0)</f>
        <v>0</v>
      </c>
      <c r="F7" s="33">
        <f>IFERROR(VLOOKUP(A7,[1]库存报告使用数据处理!$A:$E,5,0),0)</f>
        <v>0</v>
      </c>
      <c r="G7" s="33">
        <f>IFERROR(VLOOKUP(A7,[1]库存报告使用数据处理!$A:$F,6,0),0)</f>
        <v>0</v>
      </c>
      <c r="H7" s="34">
        <f>IFERROR(VLOOKUP(A7,[1]库存报告使用数据处理!$A:$G,7,0),0)</f>
        <v>0</v>
      </c>
      <c r="I7">
        <f>IFERROR(VLOOKUP(A7,[5]数据处理!$A:$B,2,0),0)</f>
        <v>2</v>
      </c>
      <c r="J7" s="35">
        <f>IFERROR(VLOOKUP(A7,[5]数据处理!$A:$D,4,0),0)</f>
        <v>0</v>
      </c>
      <c r="K7" s="35">
        <f>IFERROR(VLOOKUP(A7,[5]数据处理!$A:$E,5,0),0)</f>
        <v>0</v>
      </c>
      <c r="L7" s="35">
        <f>IFERROR(VLOOKUP(A7,[5]数据处理!$A:$G,7,0),0)</f>
        <v>0</v>
      </c>
      <c r="M7">
        <f t="shared" si="0"/>
        <v>2</v>
      </c>
      <c r="N7">
        <f>IFERROR(VLOOKUP(A7,[5]数据处理!$A:$C,3,0),0)</f>
        <v>1</v>
      </c>
      <c r="O7">
        <f>IFERROR(VLOOKUP(A7,[5]数据处理!$A:$N,14,0),0)</f>
        <v>2</v>
      </c>
      <c r="P7" t="str">
        <f>IFERROR(VLOOKUP(A7,[3]库存使用数据!$A:$B,2,0),"")</f>
        <v/>
      </c>
      <c r="Q7" t="str">
        <f>IFERROR(VLOOKUP(A7,[3]库存使用数据!$A:$E,5,0),"")</f>
        <v/>
      </c>
      <c r="R7" t="str">
        <f>IFERROR(VLOOKUP(A7,[3]库存使用数据!$A:$H,8,0),"")</f>
        <v/>
      </c>
      <c r="S7" t="str">
        <f>IFERROR(VLOOKUP(A7,[3]库存使用数据!$A:$K,11,0),"")</f>
        <v/>
      </c>
      <c r="T7" t="str">
        <f>IFERROR(VLOOKUP(A7,[3]库存使用数据!$A:$C,3,0),"")</f>
        <v/>
      </c>
      <c r="U7" t="str">
        <f>IFERROR(VLOOKUP(A7,[3]库存使用数据!$A:$F,6,0),"")</f>
        <v/>
      </c>
      <c r="V7" t="str">
        <f>IFERROR(VLOOKUP(A7,[3]库存使用数据!$A:$I,9,0),"")</f>
        <v/>
      </c>
      <c r="W7" t="str">
        <f>IFERROR(VLOOKUP(A7,[3]库存使用数据!$A:$L,12,0),"")</f>
        <v/>
      </c>
      <c r="X7" s="23" t="str">
        <f t="shared" si="8"/>
        <v/>
      </c>
      <c r="Y7" s="23" t="str">
        <f t="shared" si="9"/>
        <v/>
      </c>
      <c r="Z7" s="23" t="str">
        <f t="shared" si="10"/>
        <v/>
      </c>
      <c r="AA7" s="23" t="str">
        <f t="shared" si="11"/>
        <v/>
      </c>
      <c r="AB7" t="str">
        <f>IFERROR(VLOOKUP(A7,[3]库存使用数据!$A:$D,4,0),"")</f>
        <v/>
      </c>
      <c r="AC7" t="str">
        <f>IFERROR(VLOOKUP(A7,[3]库存使用数据!$A:$G,7,0),"")</f>
        <v/>
      </c>
      <c r="AD7" t="str">
        <f>IFERROR(VLOOKUP(A7,[3]库存使用数据!$A:$J,10,0),"")</f>
        <v/>
      </c>
      <c r="AE7" t="str">
        <f>IFERROR(VLOOKUP(A7,[3]库存使用数据!$A:$M,13,0),"")</f>
        <v/>
      </c>
      <c r="AF7" s="23" t="str">
        <f t="shared" si="12"/>
        <v/>
      </c>
      <c r="AG7" s="23" t="str">
        <f t="shared" si="13"/>
        <v/>
      </c>
      <c r="AH7" s="23" t="str">
        <f t="shared" si="14"/>
        <v/>
      </c>
      <c r="AI7" s="23" t="str">
        <f t="shared" si="15"/>
        <v/>
      </c>
      <c r="AJ7">
        <f>IFERROR(VLOOKUP($B7,[2]库存报告使用数据!$A$1:$B$65536,2,0),0)</f>
        <v>0</v>
      </c>
      <c r="AK7">
        <f>IFERROR(VLOOKUP($B7,[2]库存报告使用数据!$A$1:$C$65536,3,0),0)</f>
        <v>0</v>
      </c>
      <c r="AL7">
        <f>IFERROR(VLOOKUP($B7,[2]库存报告使用数据!$A$1:$D$65536,4,0),0)</f>
        <v>0</v>
      </c>
      <c r="AM7">
        <f>IFERROR(VLOOKUP($B7,[2]库存报告使用数据!$A$1:$E$65536,5,0),0)</f>
        <v>0</v>
      </c>
      <c r="AN7" s="23" t="str">
        <f t="shared" si="16"/>
        <v/>
      </c>
      <c r="AO7" s="23" t="str">
        <f t="shared" si="17"/>
        <v/>
      </c>
      <c r="AP7" s="23" t="str">
        <f t="shared" si="18"/>
        <v/>
      </c>
      <c r="AQ7" s="23" t="str">
        <f t="shared" si="19"/>
        <v/>
      </c>
      <c r="AR7" s="37">
        <f t="shared" si="3"/>
        <v>0</v>
      </c>
      <c r="AS7" s="37">
        <f t="shared" si="4"/>
        <v>0</v>
      </c>
      <c r="AT7" s="37">
        <f t="shared" si="5"/>
        <v>2</v>
      </c>
      <c r="AU7" s="33" t="str">
        <f t="shared" si="6"/>
        <v>库存为2</v>
      </c>
      <c r="AV7" s="38" t="str">
        <f>IFERROR(时间!$B$4+AU7,"上周无销量")</f>
        <v>上周无销量</v>
      </c>
    </row>
    <row r="8" spans="1:48">
      <c r="A8" s="21" t="s">
        <v>53</v>
      </c>
      <c r="B8" t="str">
        <f>VLOOKUP(A8,'[4]sku-asin（子）'!$A$1:$B$65536,2,0)</f>
        <v>B0777JTZQW</v>
      </c>
      <c r="C8" t="str">
        <f>VLOOKUP(A8,'[4]子sku-父sku'!$A$1:$B$65536,2,0)</f>
        <v>LYQ-1001</v>
      </c>
      <c r="D8" s="33">
        <f>IFERROR(VLOOKUP(A8,[1]库存报告使用数据处理!$A:$C,3,0),0)</f>
        <v>0</v>
      </c>
      <c r="E8" s="33">
        <f>IFERROR(VLOOKUP(A8,[1]库存报告使用数据处理!$A:$D,4,0),0)</f>
        <v>0</v>
      </c>
      <c r="F8" s="33">
        <f>IFERROR(VLOOKUP(A8,[1]库存报告使用数据处理!$A:$E,5,0),0)</f>
        <v>0</v>
      </c>
      <c r="G8" s="33">
        <f>IFERROR(VLOOKUP(A8,[1]库存报告使用数据处理!$A:$F,6,0),0)</f>
        <v>0</v>
      </c>
      <c r="H8" s="34">
        <f>IFERROR(VLOOKUP(A8,[1]库存报告使用数据处理!$A:$G,7,0),0)</f>
        <v>0</v>
      </c>
      <c r="I8">
        <f>IFERROR(VLOOKUP(A8,[5]数据处理!$A:$B,2,0),0)</f>
        <v>9</v>
      </c>
      <c r="J8" s="35">
        <f>IFERROR(VLOOKUP(A8,[5]数据处理!$A:$D,4,0),0)</f>
        <v>0</v>
      </c>
      <c r="K8" s="35">
        <f>IFERROR(VLOOKUP(A8,[5]数据处理!$A:$E,5,0),0)</f>
        <v>0</v>
      </c>
      <c r="L8" s="35">
        <f>IFERROR(VLOOKUP(A8,[5]数据处理!$A:$G,7,0),0)</f>
        <v>0</v>
      </c>
      <c r="M8">
        <f t="shared" si="0"/>
        <v>9</v>
      </c>
      <c r="N8">
        <f>IFERROR(VLOOKUP(A8,[5]数据处理!$A:$C,3,0),0)</f>
        <v>0</v>
      </c>
      <c r="O8">
        <f>IFERROR(VLOOKUP(A8,[5]数据处理!$A:$N,14,0),0)</f>
        <v>7</v>
      </c>
      <c r="P8">
        <f>IFERROR(VLOOKUP(A8,[3]库存使用数据!$A:$B,2,0),"")</f>
        <v>3</v>
      </c>
      <c r="Q8">
        <f>IFERROR(VLOOKUP(A8,[3]库存使用数据!$A:$E,5,0),"")</f>
        <v>6</v>
      </c>
      <c r="R8">
        <f>IFERROR(VLOOKUP(A8,[3]库存使用数据!$A:$H,8,0),"")</f>
        <v>11</v>
      </c>
      <c r="S8">
        <f>IFERROR(VLOOKUP(A8,[3]库存使用数据!$A:$K,11,0),"")</f>
        <v>5</v>
      </c>
      <c r="T8">
        <f>IFERROR(VLOOKUP(A8,[3]库存使用数据!$A:$C,3,0),"")</f>
        <v>0</v>
      </c>
      <c r="U8">
        <f>IFERROR(VLOOKUP(A8,[3]库存使用数据!$A:$F,6,0),"")</f>
        <v>0</v>
      </c>
      <c r="V8">
        <f>IFERROR(VLOOKUP(A8,[3]库存使用数据!$A:$I,9,0),"")</f>
        <v>0</v>
      </c>
      <c r="W8">
        <f>IFERROR(VLOOKUP(A8,[3]库存使用数据!$A:$L,12,0),"")</f>
        <v>0</v>
      </c>
      <c r="X8" s="23">
        <f t="shared" si="8"/>
        <v>0</v>
      </c>
      <c r="Y8" s="23">
        <f t="shared" si="9"/>
        <v>0</v>
      </c>
      <c r="Z8" s="23">
        <f t="shared" si="10"/>
        <v>0</v>
      </c>
      <c r="AA8" s="23">
        <f t="shared" si="11"/>
        <v>0</v>
      </c>
      <c r="AB8">
        <f>IFERROR(VLOOKUP(A8,[3]库存使用数据!$A:$D,4,0),"")</f>
        <v>0</v>
      </c>
      <c r="AC8">
        <f>IFERROR(VLOOKUP(A8,[3]库存使用数据!$A:$G,7,0),"")</f>
        <v>0</v>
      </c>
      <c r="AD8">
        <f>IFERROR(VLOOKUP(A8,[3]库存使用数据!$A:$J,10,0),"")</f>
        <v>0</v>
      </c>
      <c r="AE8">
        <f>IFERROR(VLOOKUP(A8,[3]库存使用数据!$A:$M,13,0),"")</f>
        <v>0</v>
      </c>
      <c r="AF8" s="23" t="str">
        <f t="shared" si="12"/>
        <v/>
      </c>
      <c r="AG8" s="23" t="str">
        <f t="shared" si="13"/>
        <v/>
      </c>
      <c r="AH8" s="23" t="str">
        <f t="shared" si="14"/>
        <v/>
      </c>
      <c r="AI8" s="23" t="str">
        <f t="shared" si="15"/>
        <v/>
      </c>
      <c r="AJ8">
        <f>IFERROR(VLOOKUP($B8,[2]库存报告使用数据!$A$1:$B$65536,2,0),0)</f>
        <v>2</v>
      </c>
      <c r="AK8">
        <f>IFERROR(VLOOKUP($B8,[2]库存报告使用数据!$A$1:$C$65536,3,0),0)</f>
        <v>2</v>
      </c>
      <c r="AL8">
        <f>IFERROR(VLOOKUP($B8,[2]库存报告使用数据!$A$1:$D$65536,4,0),0)</f>
        <v>1</v>
      </c>
      <c r="AM8">
        <f>IFERROR(VLOOKUP($B8,[2]库存报告使用数据!$A$1:$E$65536,5,0),0)</f>
        <v>1</v>
      </c>
      <c r="AN8" s="23">
        <f t="shared" si="16"/>
        <v>0</v>
      </c>
      <c r="AO8" s="23">
        <f t="shared" si="17"/>
        <v>0</v>
      </c>
      <c r="AP8" s="23">
        <f t="shared" si="18"/>
        <v>0</v>
      </c>
      <c r="AQ8" s="23">
        <f t="shared" si="19"/>
        <v>0</v>
      </c>
      <c r="AR8" s="37">
        <f t="shared" si="3"/>
        <v>0</v>
      </c>
      <c r="AS8" s="37">
        <f t="shared" si="4"/>
        <v>0</v>
      </c>
      <c r="AT8" s="37">
        <f t="shared" si="5"/>
        <v>9</v>
      </c>
      <c r="AU8" s="33" t="str">
        <f t="shared" si="6"/>
        <v>库存为9</v>
      </c>
      <c r="AV8" s="38" t="str">
        <f>IFERROR(时间!$B$4+AU8,"上周无销量")</f>
        <v>上周无销量</v>
      </c>
    </row>
    <row r="9" spans="1:48">
      <c r="A9" s="21" t="s">
        <v>54</v>
      </c>
      <c r="B9" t="str">
        <f>VLOOKUP(A9,'[4]sku-asin（子）'!$A$1:$B$65536,2,0)</f>
        <v>B0777F9T9H</v>
      </c>
      <c r="C9" t="str">
        <f>VLOOKUP(A9,'[4]子sku-父sku'!$A$1:$B$65536,2,0)</f>
        <v>LYQ-1001</v>
      </c>
      <c r="D9" s="33">
        <f>IFERROR(VLOOKUP(A9,[1]库存报告使用数据处理!$A:$C,3,0),0)</f>
        <v>0</v>
      </c>
      <c r="E9" s="33">
        <f>IFERROR(VLOOKUP(A9,[1]库存报告使用数据处理!$A:$D,4,0),0)</f>
        <v>0</v>
      </c>
      <c r="F9" s="33">
        <f>IFERROR(VLOOKUP(A9,[1]库存报告使用数据处理!$A:$E,5,0),0)</f>
        <v>0</v>
      </c>
      <c r="G9" s="33">
        <f>IFERROR(VLOOKUP(A9,[1]库存报告使用数据处理!$A:$F,6,0),0)</f>
        <v>0</v>
      </c>
      <c r="H9" s="34">
        <f>IFERROR(VLOOKUP(A9,[1]库存报告使用数据处理!$A:$G,7,0),0)</f>
        <v>0</v>
      </c>
      <c r="I9">
        <f>IFERROR(VLOOKUP(A9,[5]数据处理!$A:$B,2,0),0)</f>
        <v>10</v>
      </c>
      <c r="J9" s="35">
        <f>IFERROR(VLOOKUP(A9,[5]数据处理!$A:$D,4,0),0)</f>
        <v>0</v>
      </c>
      <c r="K9" s="35">
        <f>IFERROR(VLOOKUP(A9,[5]数据处理!$A:$E,5,0),0)</f>
        <v>0</v>
      </c>
      <c r="L9" s="35">
        <f>IFERROR(VLOOKUP(A9,[5]数据处理!$A:$G,7,0),0)</f>
        <v>0</v>
      </c>
      <c r="M9">
        <f t="shared" si="0"/>
        <v>10</v>
      </c>
      <c r="N9">
        <f>IFERROR(VLOOKUP(A9,[5]数据处理!$A:$C,3,0),0)</f>
        <v>1</v>
      </c>
      <c r="O9">
        <f>IFERROR(VLOOKUP(A9,[5]数据处理!$A:$N,14,0),0)</f>
        <v>10</v>
      </c>
      <c r="P9" t="str">
        <f>IFERROR(VLOOKUP(A9,[3]库存使用数据!$A:$B,2,0),"")</f>
        <v/>
      </c>
      <c r="Q9" t="str">
        <f>IFERROR(VLOOKUP(A9,[3]库存使用数据!$A:$E,5,0),"")</f>
        <v/>
      </c>
      <c r="R9" t="str">
        <f>IFERROR(VLOOKUP(A9,[3]库存使用数据!$A:$H,8,0),"")</f>
        <v/>
      </c>
      <c r="S9" t="str">
        <f>IFERROR(VLOOKUP(A9,[3]库存使用数据!$A:$K,11,0),"")</f>
        <v/>
      </c>
      <c r="T9" t="str">
        <f>IFERROR(VLOOKUP(A9,[3]库存使用数据!$A:$C,3,0),"")</f>
        <v/>
      </c>
      <c r="U9" t="str">
        <f>IFERROR(VLOOKUP(A9,[3]库存使用数据!$A:$F,6,0),"")</f>
        <v/>
      </c>
      <c r="V9" t="str">
        <f>IFERROR(VLOOKUP(A9,[3]库存使用数据!$A:$I,9,0),"")</f>
        <v/>
      </c>
      <c r="W9" t="str">
        <f>IFERROR(VLOOKUP(A9,[3]库存使用数据!$A:$L,12,0),"")</f>
        <v/>
      </c>
      <c r="X9" s="23" t="str">
        <f t="shared" si="8"/>
        <v/>
      </c>
      <c r="Y9" s="23" t="str">
        <f t="shared" si="9"/>
        <v/>
      </c>
      <c r="Z9" s="23" t="str">
        <f t="shared" si="10"/>
        <v/>
      </c>
      <c r="AA9" s="23" t="str">
        <f t="shared" si="11"/>
        <v/>
      </c>
      <c r="AB9" t="str">
        <f>IFERROR(VLOOKUP(A9,[3]库存使用数据!$A:$D,4,0),"")</f>
        <v/>
      </c>
      <c r="AC9" t="str">
        <f>IFERROR(VLOOKUP(A9,[3]库存使用数据!$A:$G,7,0),"")</f>
        <v/>
      </c>
      <c r="AD9" t="str">
        <f>IFERROR(VLOOKUP(A9,[3]库存使用数据!$A:$J,10,0),"")</f>
        <v/>
      </c>
      <c r="AE9" t="str">
        <f>IFERROR(VLOOKUP(A9,[3]库存使用数据!$A:$M,13,0),"")</f>
        <v/>
      </c>
      <c r="AF9" s="23" t="str">
        <f t="shared" si="12"/>
        <v/>
      </c>
      <c r="AG9" s="23" t="str">
        <f t="shared" si="13"/>
        <v/>
      </c>
      <c r="AH9" s="23" t="str">
        <f t="shared" si="14"/>
        <v/>
      </c>
      <c r="AI9" s="23" t="str">
        <f t="shared" si="15"/>
        <v/>
      </c>
      <c r="AJ9">
        <f>IFERROR(VLOOKUP($B9,[2]库存报告使用数据!$A$1:$B$65536,2,0),0)</f>
        <v>0</v>
      </c>
      <c r="AK9">
        <f>IFERROR(VLOOKUP($B9,[2]库存报告使用数据!$A$1:$C$65536,3,0),0)</f>
        <v>0</v>
      </c>
      <c r="AL9">
        <f>IFERROR(VLOOKUP($B9,[2]库存报告使用数据!$A$1:$D$65536,4,0),0)</f>
        <v>1</v>
      </c>
      <c r="AM9">
        <f>IFERROR(VLOOKUP($B9,[2]库存报告使用数据!$A$1:$E$65536,5,0),0)</f>
        <v>1</v>
      </c>
      <c r="AN9" s="23" t="str">
        <f t="shared" si="16"/>
        <v/>
      </c>
      <c r="AO9" s="23" t="str">
        <f t="shared" si="17"/>
        <v/>
      </c>
      <c r="AP9" s="23">
        <f t="shared" si="18"/>
        <v>0</v>
      </c>
      <c r="AQ9" s="23">
        <f t="shared" si="19"/>
        <v>0</v>
      </c>
      <c r="AR9" s="37">
        <f t="shared" si="3"/>
        <v>0</v>
      </c>
      <c r="AS9" s="37">
        <f t="shared" si="4"/>
        <v>0</v>
      </c>
      <c r="AT9" s="37">
        <f t="shared" si="5"/>
        <v>10</v>
      </c>
      <c r="AU9" s="33" t="str">
        <f t="shared" si="6"/>
        <v>库存为10</v>
      </c>
      <c r="AV9" s="38" t="str">
        <f>IFERROR(时间!$B$4+AU9,"上周无销量")</f>
        <v>上周无销量</v>
      </c>
    </row>
    <row r="10" spans="1:48">
      <c r="A10" s="21" t="s">
        <v>55</v>
      </c>
      <c r="B10" t="str">
        <f>VLOOKUP(A10,'[4]sku-asin（子）'!$A$1:$B$65536,2,0)</f>
        <v>B0777FG5F3</v>
      </c>
      <c r="C10" t="str">
        <f>VLOOKUP(A10,'[4]子sku-父sku'!$A$1:$B$65536,2,0)</f>
        <v>LYQ-1001</v>
      </c>
      <c r="D10" s="33">
        <f>IFERROR(VLOOKUP(A10,[1]库存报告使用数据处理!$A:$C,3,0),0)</f>
        <v>0</v>
      </c>
      <c r="E10" s="33">
        <f>IFERROR(VLOOKUP(A10,[1]库存报告使用数据处理!$A:$D,4,0),0)</f>
        <v>0</v>
      </c>
      <c r="F10" s="33">
        <f>IFERROR(VLOOKUP(A10,[1]库存报告使用数据处理!$A:$E,5,0),0)</f>
        <v>0</v>
      </c>
      <c r="G10" s="33">
        <f>IFERROR(VLOOKUP(A10,[1]库存报告使用数据处理!$A:$F,6,0),0)</f>
        <v>0</v>
      </c>
      <c r="H10" s="34">
        <f>IFERROR(VLOOKUP(A10,[1]库存报告使用数据处理!$A:$G,7,0),0)</f>
        <v>0</v>
      </c>
      <c r="I10">
        <f>IFERROR(VLOOKUP(A10,[5]数据处理!$A:$B,2,0),0)</f>
        <v>4</v>
      </c>
      <c r="J10" s="35">
        <f>IFERROR(VLOOKUP(A10,[5]数据处理!$A:$D,4,0),0)</f>
        <v>0</v>
      </c>
      <c r="K10" s="35">
        <f>IFERROR(VLOOKUP(A10,[5]数据处理!$A:$E,5,0),0)</f>
        <v>0</v>
      </c>
      <c r="L10" s="35">
        <f>IFERROR(VLOOKUP(A10,[5]数据处理!$A:$G,7,0),0)</f>
        <v>0</v>
      </c>
      <c r="M10">
        <f t="shared" si="0"/>
        <v>4</v>
      </c>
      <c r="N10">
        <f>IFERROR(VLOOKUP(A10,[5]数据处理!$A:$C,3,0),0)</f>
        <v>0</v>
      </c>
      <c r="O10">
        <f>IFERROR(VLOOKUP(A10,[5]数据处理!$A:$N,14,0),0)</f>
        <v>4</v>
      </c>
      <c r="P10" t="str">
        <f>IFERROR(VLOOKUP(A10,[3]库存使用数据!$A:$B,2,0),"")</f>
        <v/>
      </c>
      <c r="Q10" t="str">
        <f>IFERROR(VLOOKUP(A10,[3]库存使用数据!$A:$E,5,0),"")</f>
        <v/>
      </c>
      <c r="R10" t="str">
        <f>IFERROR(VLOOKUP(A10,[3]库存使用数据!$A:$H,8,0),"")</f>
        <v/>
      </c>
      <c r="S10" t="str">
        <f>IFERROR(VLOOKUP(A10,[3]库存使用数据!$A:$K,11,0),"")</f>
        <v/>
      </c>
      <c r="T10" t="str">
        <f>IFERROR(VLOOKUP(A10,[3]库存使用数据!$A:$C,3,0),"")</f>
        <v/>
      </c>
      <c r="U10" t="str">
        <f>IFERROR(VLOOKUP(A10,[3]库存使用数据!$A:$F,6,0),"")</f>
        <v/>
      </c>
      <c r="V10" t="str">
        <f>IFERROR(VLOOKUP(A10,[3]库存使用数据!$A:$I,9,0),"")</f>
        <v/>
      </c>
      <c r="W10" t="str">
        <f>IFERROR(VLOOKUP(A10,[3]库存使用数据!$A:$L,12,0),"")</f>
        <v/>
      </c>
      <c r="X10" s="23" t="str">
        <f t="shared" si="8"/>
        <v/>
      </c>
      <c r="Y10" s="23" t="str">
        <f t="shared" si="9"/>
        <v/>
      </c>
      <c r="Z10" s="23" t="str">
        <f t="shared" si="10"/>
        <v/>
      </c>
      <c r="AA10" s="23" t="str">
        <f t="shared" si="11"/>
        <v/>
      </c>
      <c r="AB10" t="str">
        <f>IFERROR(VLOOKUP(A10,[3]库存使用数据!$A:$D,4,0),"")</f>
        <v/>
      </c>
      <c r="AC10" t="str">
        <f>IFERROR(VLOOKUP(A10,[3]库存使用数据!$A:$G,7,0),"")</f>
        <v/>
      </c>
      <c r="AD10" t="str">
        <f>IFERROR(VLOOKUP(A10,[3]库存使用数据!$A:$J,10,0),"")</f>
        <v/>
      </c>
      <c r="AE10" t="str">
        <f>IFERROR(VLOOKUP(A10,[3]库存使用数据!$A:$M,13,0),"")</f>
        <v/>
      </c>
      <c r="AF10" s="23" t="str">
        <f t="shared" si="12"/>
        <v/>
      </c>
      <c r="AG10" s="23" t="str">
        <f t="shared" si="13"/>
        <v/>
      </c>
      <c r="AH10" s="23" t="str">
        <f t="shared" si="14"/>
        <v/>
      </c>
      <c r="AI10" s="23" t="str">
        <f t="shared" si="15"/>
        <v/>
      </c>
      <c r="AJ10">
        <f>IFERROR(VLOOKUP($B10,[2]库存报告使用数据!$A$1:$B$65536,2,0),0)</f>
        <v>0</v>
      </c>
      <c r="AK10">
        <f>IFERROR(VLOOKUP($B10,[2]库存报告使用数据!$A$1:$C$65536,3,0),0)</f>
        <v>0</v>
      </c>
      <c r="AL10">
        <f>IFERROR(VLOOKUP($B10,[2]库存报告使用数据!$A$1:$D$65536,4,0),0)</f>
        <v>0</v>
      </c>
      <c r="AM10">
        <f>IFERROR(VLOOKUP($B10,[2]库存报告使用数据!$A$1:$E$65536,5,0),0)</f>
        <v>1</v>
      </c>
      <c r="AN10" s="23" t="str">
        <f t="shared" si="16"/>
        <v/>
      </c>
      <c r="AO10" s="23" t="str">
        <f t="shared" si="17"/>
        <v/>
      </c>
      <c r="AP10" s="23" t="str">
        <f t="shared" si="18"/>
        <v/>
      </c>
      <c r="AQ10" s="23">
        <f t="shared" si="19"/>
        <v>0</v>
      </c>
      <c r="AR10" s="37">
        <f t="shared" si="3"/>
        <v>0</v>
      </c>
      <c r="AS10" s="37">
        <f t="shared" si="4"/>
        <v>0</v>
      </c>
      <c r="AT10" s="37">
        <f t="shared" si="5"/>
        <v>4</v>
      </c>
      <c r="AU10" s="33" t="str">
        <f t="shared" si="6"/>
        <v>库存为4</v>
      </c>
      <c r="AV10" s="38" t="str">
        <f>IFERROR(时间!$B$4+AU10,"上周无销量")</f>
        <v>上周无销量</v>
      </c>
    </row>
    <row r="11" spans="1:48">
      <c r="A11" s="21" t="s">
        <v>56</v>
      </c>
      <c r="B11" t="str">
        <f>VLOOKUP(A11,'[4]sku-asin（子）'!$A$1:$B$65536,2,0)</f>
        <v>B0777FB3DJ</v>
      </c>
      <c r="C11" t="str">
        <f>VLOOKUP(A11,'[4]子sku-父sku'!$A$1:$B$65536,2,0)</f>
        <v>LYQ-1001</v>
      </c>
      <c r="D11" s="33">
        <f>IFERROR(VLOOKUP(A11,[1]库存报告使用数据处理!$A:$C,3,0),0)</f>
        <v>0</v>
      </c>
      <c r="E11" s="33">
        <f>IFERROR(VLOOKUP(A11,[1]库存报告使用数据处理!$A:$D,4,0),0)</f>
        <v>0</v>
      </c>
      <c r="F11" s="33">
        <f>IFERROR(VLOOKUP(A11,[1]库存报告使用数据处理!$A:$E,5,0),0)</f>
        <v>0</v>
      </c>
      <c r="G11" s="33">
        <f>IFERROR(VLOOKUP(A11,[1]库存报告使用数据处理!$A:$F,6,0),0)</f>
        <v>0</v>
      </c>
      <c r="H11" s="34">
        <f>IFERROR(VLOOKUP(A11,[1]库存报告使用数据处理!$A:$G,7,0),0)</f>
        <v>0</v>
      </c>
      <c r="I11">
        <f>IFERROR(VLOOKUP(A11,[5]数据处理!$A:$B,2,0),0)</f>
        <v>0</v>
      </c>
      <c r="J11" s="35">
        <f>IFERROR(VLOOKUP(A11,[5]数据处理!$A:$D,4,0),0)</f>
        <v>0</v>
      </c>
      <c r="K11" s="35">
        <f>IFERROR(VLOOKUP(A11,[5]数据处理!$A:$E,5,0),0)</f>
        <v>0</v>
      </c>
      <c r="L11" s="35">
        <f>IFERROR(VLOOKUP(A11,[5]数据处理!$A:$G,7,0),0)</f>
        <v>0</v>
      </c>
      <c r="M11">
        <f t="shared" si="0"/>
        <v>0</v>
      </c>
      <c r="N11">
        <f>IFERROR(VLOOKUP(A11,[5]数据处理!$A:$C,3,0),0)</f>
        <v>0</v>
      </c>
      <c r="O11">
        <f>IFERROR(VLOOKUP(A11,[5]数据处理!$A:$N,14,0),0)</f>
        <v>0</v>
      </c>
      <c r="P11" t="str">
        <f>IFERROR(VLOOKUP(A11,[3]库存使用数据!$A:$B,2,0),"")</f>
        <v/>
      </c>
      <c r="Q11" t="str">
        <f>IFERROR(VLOOKUP(A11,[3]库存使用数据!$A:$E,5,0),"")</f>
        <v/>
      </c>
      <c r="R11" t="str">
        <f>IFERROR(VLOOKUP(A11,[3]库存使用数据!$A:$H,8,0),"")</f>
        <v/>
      </c>
      <c r="S11" t="str">
        <f>IFERROR(VLOOKUP(A11,[3]库存使用数据!$A:$K,11,0),"")</f>
        <v/>
      </c>
      <c r="T11" t="str">
        <f>IFERROR(VLOOKUP(A11,[3]库存使用数据!$A:$C,3,0),"")</f>
        <v/>
      </c>
      <c r="U11" t="str">
        <f>IFERROR(VLOOKUP(A11,[3]库存使用数据!$A:$F,6,0),"")</f>
        <v/>
      </c>
      <c r="V11" t="str">
        <f>IFERROR(VLOOKUP(A11,[3]库存使用数据!$A:$I,9,0),"")</f>
        <v/>
      </c>
      <c r="W11" t="str">
        <f>IFERROR(VLOOKUP(A11,[3]库存使用数据!$A:$L,12,0),"")</f>
        <v/>
      </c>
      <c r="X11" s="23" t="str">
        <f t="shared" si="8"/>
        <v/>
      </c>
      <c r="Y11" s="23" t="str">
        <f t="shared" si="9"/>
        <v/>
      </c>
      <c r="Z11" s="23" t="str">
        <f t="shared" si="10"/>
        <v/>
      </c>
      <c r="AA11" s="23" t="str">
        <f t="shared" si="11"/>
        <v/>
      </c>
      <c r="AB11" t="str">
        <f>IFERROR(VLOOKUP(A11,[3]库存使用数据!$A:$D,4,0),"")</f>
        <v/>
      </c>
      <c r="AC11" t="str">
        <f>IFERROR(VLOOKUP(A11,[3]库存使用数据!$A:$G,7,0),"")</f>
        <v/>
      </c>
      <c r="AD11" t="str">
        <f>IFERROR(VLOOKUP(A11,[3]库存使用数据!$A:$J,10,0),"")</f>
        <v/>
      </c>
      <c r="AE11" t="str">
        <f>IFERROR(VLOOKUP(A11,[3]库存使用数据!$A:$M,13,0),"")</f>
        <v/>
      </c>
      <c r="AF11" s="23" t="str">
        <f t="shared" si="12"/>
        <v/>
      </c>
      <c r="AG11" s="23" t="str">
        <f t="shared" si="13"/>
        <v/>
      </c>
      <c r="AH11" s="23" t="str">
        <f t="shared" si="14"/>
        <v/>
      </c>
      <c r="AI11" s="23" t="str">
        <f t="shared" si="15"/>
        <v/>
      </c>
      <c r="AJ11">
        <f>IFERROR(VLOOKUP($B11,[2]库存报告使用数据!$A$1:$B$65536,2,0),0)</f>
        <v>0</v>
      </c>
      <c r="AK11">
        <f>IFERROR(VLOOKUP($B11,[2]库存报告使用数据!$A$1:$C$65536,3,0),0)</f>
        <v>0</v>
      </c>
      <c r="AL11">
        <f>IFERROR(VLOOKUP($B11,[2]库存报告使用数据!$A$1:$D$65536,4,0),0)</f>
        <v>0</v>
      </c>
      <c r="AM11">
        <f>IFERROR(VLOOKUP($B11,[2]库存报告使用数据!$A$1:$E$65536,5,0),0)</f>
        <v>0</v>
      </c>
      <c r="AN11" s="23" t="str">
        <f t="shared" si="16"/>
        <v/>
      </c>
      <c r="AO11" s="23" t="str">
        <f t="shared" si="17"/>
        <v/>
      </c>
      <c r="AP11" s="23" t="str">
        <f t="shared" si="18"/>
        <v/>
      </c>
      <c r="AQ11" s="23" t="str">
        <f t="shared" si="19"/>
        <v/>
      </c>
      <c r="AR11" s="37">
        <f t="shared" si="3"/>
        <v>0</v>
      </c>
      <c r="AS11" s="37">
        <f t="shared" si="4"/>
        <v>0</v>
      </c>
      <c r="AT11" s="37">
        <f t="shared" si="5"/>
        <v>0</v>
      </c>
      <c r="AU11" s="33" t="str">
        <f t="shared" si="6"/>
        <v>库存为0</v>
      </c>
      <c r="AV11" s="38" t="str">
        <f>IFERROR(时间!$B$4+AU11,"上周无销量")</f>
        <v>上周无销量</v>
      </c>
    </row>
    <row r="12" spans="1:48">
      <c r="A12" s="21" t="s">
        <v>57</v>
      </c>
      <c r="B12" t="str">
        <f>VLOOKUP(A12,'[4]sku-asin（子）'!$A$1:$B$65536,2,0)</f>
        <v>B0777FB3HX</v>
      </c>
      <c r="C12" t="str">
        <f>VLOOKUP(A12,'[4]子sku-父sku'!$A$1:$B$65536,2,0)</f>
        <v>LYQ-1001</v>
      </c>
      <c r="D12" s="33">
        <f>IFERROR(VLOOKUP(A12,[1]库存报告使用数据处理!$A:$C,3,0),0)</f>
        <v>0</v>
      </c>
      <c r="E12" s="33">
        <f>IFERROR(VLOOKUP(A12,[1]库存报告使用数据处理!$A:$D,4,0),0)</f>
        <v>0</v>
      </c>
      <c r="F12" s="33">
        <f>IFERROR(VLOOKUP(A12,[1]库存报告使用数据处理!$A:$E,5,0),0)</f>
        <v>0</v>
      </c>
      <c r="G12" s="33">
        <f>IFERROR(VLOOKUP(A12,[1]库存报告使用数据处理!$A:$F,6,0),0)</f>
        <v>0</v>
      </c>
      <c r="H12" s="34">
        <f>IFERROR(VLOOKUP(A12,[1]库存报告使用数据处理!$A:$G,7,0),0)</f>
        <v>0</v>
      </c>
      <c r="I12">
        <f>IFERROR(VLOOKUP(A12,[5]数据处理!$A:$B,2,0),0)</f>
        <v>1</v>
      </c>
      <c r="J12" s="35">
        <f>IFERROR(VLOOKUP(A12,[5]数据处理!$A:$D,4,0),0)</f>
        <v>0</v>
      </c>
      <c r="K12" s="35">
        <f>IFERROR(VLOOKUP(A12,[5]数据处理!$A:$E,5,0),0)</f>
        <v>0</v>
      </c>
      <c r="L12" s="35">
        <f>IFERROR(VLOOKUP(A12,[5]数据处理!$A:$G,7,0),0)</f>
        <v>0</v>
      </c>
      <c r="M12">
        <f t="shared" si="0"/>
        <v>1</v>
      </c>
      <c r="N12">
        <f>IFERROR(VLOOKUP(A12,[5]数据处理!$A:$C,3,0),0)</f>
        <v>0</v>
      </c>
      <c r="O12">
        <f>IFERROR(VLOOKUP(A12,[5]数据处理!$A:$N,14,0),0)</f>
        <v>0</v>
      </c>
      <c r="P12" t="str">
        <f>IFERROR(VLOOKUP(A12,[3]库存使用数据!$A:$B,2,0),"")</f>
        <v/>
      </c>
      <c r="Q12" t="str">
        <f>IFERROR(VLOOKUP(A12,[3]库存使用数据!$A:$E,5,0),"")</f>
        <v/>
      </c>
      <c r="R12" t="str">
        <f>IFERROR(VLOOKUP(A12,[3]库存使用数据!$A:$H,8,0),"")</f>
        <v/>
      </c>
      <c r="S12" t="str">
        <f>IFERROR(VLOOKUP(A12,[3]库存使用数据!$A:$K,11,0),"")</f>
        <v/>
      </c>
      <c r="T12" t="str">
        <f>IFERROR(VLOOKUP(A12,[3]库存使用数据!$A:$C,3,0),"")</f>
        <v/>
      </c>
      <c r="U12" t="str">
        <f>IFERROR(VLOOKUP(A12,[3]库存使用数据!$A:$F,6,0),"")</f>
        <v/>
      </c>
      <c r="V12" t="str">
        <f>IFERROR(VLOOKUP(A12,[3]库存使用数据!$A:$I,9,0),"")</f>
        <v/>
      </c>
      <c r="W12" t="str">
        <f>IFERROR(VLOOKUP(A12,[3]库存使用数据!$A:$L,12,0),"")</f>
        <v/>
      </c>
      <c r="X12" s="23" t="str">
        <f t="shared" si="8"/>
        <v/>
      </c>
      <c r="Y12" s="23" t="str">
        <f t="shared" si="9"/>
        <v/>
      </c>
      <c r="Z12" s="23" t="str">
        <f t="shared" si="10"/>
        <v/>
      </c>
      <c r="AA12" s="23" t="str">
        <f t="shared" si="11"/>
        <v/>
      </c>
      <c r="AB12" t="str">
        <f>IFERROR(VLOOKUP(A12,[3]库存使用数据!$A:$D,4,0),"")</f>
        <v/>
      </c>
      <c r="AC12" t="str">
        <f>IFERROR(VLOOKUP(A12,[3]库存使用数据!$A:$G,7,0),"")</f>
        <v/>
      </c>
      <c r="AD12" t="str">
        <f>IFERROR(VLOOKUP(A12,[3]库存使用数据!$A:$J,10,0),"")</f>
        <v/>
      </c>
      <c r="AE12" t="str">
        <f>IFERROR(VLOOKUP(A12,[3]库存使用数据!$A:$M,13,0),"")</f>
        <v/>
      </c>
      <c r="AF12" s="23" t="str">
        <f t="shared" si="12"/>
        <v/>
      </c>
      <c r="AG12" s="23" t="str">
        <f t="shared" si="13"/>
        <v/>
      </c>
      <c r="AH12" s="23" t="str">
        <f t="shared" si="14"/>
        <v/>
      </c>
      <c r="AI12" s="23" t="str">
        <f t="shared" si="15"/>
        <v/>
      </c>
      <c r="AJ12">
        <f>IFERROR(VLOOKUP($B12,[2]库存报告使用数据!$A$1:$B$65536,2,0),0)</f>
        <v>0</v>
      </c>
      <c r="AK12">
        <f>IFERROR(VLOOKUP($B12,[2]库存报告使用数据!$A$1:$C$65536,3,0),0)</f>
        <v>0</v>
      </c>
      <c r="AL12">
        <f>IFERROR(VLOOKUP($B12,[2]库存报告使用数据!$A$1:$D$65536,4,0),0)</f>
        <v>0</v>
      </c>
      <c r="AM12">
        <f>IFERROR(VLOOKUP($B12,[2]库存报告使用数据!$A$1:$E$65536,5,0),0)</f>
        <v>0</v>
      </c>
      <c r="AN12" s="23" t="str">
        <f t="shared" si="16"/>
        <v/>
      </c>
      <c r="AO12" s="23" t="str">
        <f t="shared" si="17"/>
        <v/>
      </c>
      <c r="AP12" s="23" t="str">
        <f t="shared" si="18"/>
        <v/>
      </c>
      <c r="AQ12" s="23" t="str">
        <f t="shared" si="19"/>
        <v/>
      </c>
      <c r="AR12" s="37">
        <f t="shared" si="3"/>
        <v>0</v>
      </c>
      <c r="AS12" s="37">
        <f t="shared" si="4"/>
        <v>0</v>
      </c>
      <c r="AT12" s="37">
        <f t="shared" si="5"/>
        <v>1</v>
      </c>
      <c r="AU12" s="33" t="str">
        <f t="shared" si="6"/>
        <v>库存为1</v>
      </c>
      <c r="AV12" s="38" t="str">
        <f>IFERROR(时间!$B$4+AU12,"上周无销量")</f>
        <v>上周无销量</v>
      </c>
    </row>
    <row r="13" spans="1:48">
      <c r="A13" s="21" t="s">
        <v>58</v>
      </c>
      <c r="B13" t="str">
        <f>VLOOKUP(A13,'[4]sku-asin（子）'!$A$1:$B$65536,2,0)</f>
        <v>B0777LB6ZK</v>
      </c>
      <c r="C13" t="str">
        <f>VLOOKUP(A13,'[4]子sku-父sku'!$A$1:$B$65536,2,0)</f>
        <v>LYQ-1001</v>
      </c>
      <c r="D13" s="33">
        <f>IFERROR(VLOOKUP(A13,[1]库存报告使用数据处理!$A:$C,3,0),0)</f>
        <v>0</v>
      </c>
      <c r="E13" s="33">
        <f>IFERROR(VLOOKUP(A13,[1]库存报告使用数据处理!$A:$D,4,0),0)</f>
        <v>0</v>
      </c>
      <c r="F13" s="33">
        <f>IFERROR(VLOOKUP(A13,[1]库存报告使用数据处理!$A:$E,5,0),0)</f>
        <v>0</v>
      </c>
      <c r="G13" s="33">
        <f>IFERROR(VLOOKUP(A13,[1]库存报告使用数据处理!$A:$F,6,0),0)</f>
        <v>0</v>
      </c>
      <c r="H13" s="34">
        <f>IFERROR(VLOOKUP(A13,[1]库存报告使用数据处理!$A:$G,7,0),0)</f>
        <v>0</v>
      </c>
      <c r="I13">
        <f>IFERROR(VLOOKUP(A13,[5]数据处理!$A:$B,2,0),0)</f>
        <v>1</v>
      </c>
      <c r="J13" s="35">
        <f>IFERROR(VLOOKUP(A13,[5]数据处理!$A:$D,4,0),0)</f>
        <v>0</v>
      </c>
      <c r="K13" s="35">
        <f>IFERROR(VLOOKUP(A13,[5]数据处理!$A:$E,5,0),0)</f>
        <v>0</v>
      </c>
      <c r="L13" s="35">
        <f>IFERROR(VLOOKUP(A13,[5]数据处理!$A:$G,7,0),0)</f>
        <v>0</v>
      </c>
      <c r="M13">
        <f t="shared" si="0"/>
        <v>1</v>
      </c>
      <c r="N13">
        <f>IFERROR(VLOOKUP(A13,[5]数据处理!$A:$C,3,0),0)</f>
        <v>0</v>
      </c>
      <c r="O13">
        <f>IFERROR(VLOOKUP(A13,[5]数据处理!$A:$N,14,0),0)</f>
        <v>1</v>
      </c>
      <c r="P13" t="str">
        <f>IFERROR(VLOOKUP(A13,[3]库存使用数据!$A:$B,2,0),"")</f>
        <v/>
      </c>
      <c r="Q13" t="str">
        <f>IFERROR(VLOOKUP(A13,[3]库存使用数据!$A:$E,5,0),"")</f>
        <v/>
      </c>
      <c r="R13" t="str">
        <f>IFERROR(VLOOKUP(A13,[3]库存使用数据!$A:$H,8,0),"")</f>
        <v/>
      </c>
      <c r="S13" t="str">
        <f>IFERROR(VLOOKUP(A13,[3]库存使用数据!$A:$K,11,0),"")</f>
        <v/>
      </c>
      <c r="T13" t="str">
        <f>IFERROR(VLOOKUP(A13,[3]库存使用数据!$A:$C,3,0),"")</f>
        <v/>
      </c>
      <c r="U13" t="str">
        <f>IFERROR(VLOOKUP(A13,[3]库存使用数据!$A:$F,6,0),"")</f>
        <v/>
      </c>
      <c r="V13" t="str">
        <f>IFERROR(VLOOKUP(A13,[3]库存使用数据!$A:$I,9,0),"")</f>
        <v/>
      </c>
      <c r="W13" t="str">
        <f>IFERROR(VLOOKUP(A13,[3]库存使用数据!$A:$L,12,0),"")</f>
        <v/>
      </c>
      <c r="X13" s="23" t="str">
        <f t="shared" si="8"/>
        <v/>
      </c>
      <c r="Y13" s="23" t="str">
        <f t="shared" si="9"/>
        <v/>
      </c>
      <c r="Z13" s="23" t="str">
        <f t="shared" si="10"/>
        <v/>
      </c>
      <c r="AA13" s="23" t="str">
        <f t="shared" si="11"/>
        <v/>
      </c>
      <c r="AB13" t="str">
        <f>IFERROR(VLOOKUP(A13,[3]库存使用数据!$A:$D,4,0),"")</f>
        <v/>
      </c>
      <c r="AC13" t="str">
        <f>IFERROR(VLOOKUP(A13,[3]库存使用数据!$A:$G,7,0),"")</f>
        <v/>
      </c>
      <c r="AD13" t="str">
        <f>IFERROR(VLOOKUP(A13,[3]库存使用数据!$A:$J,10,0),"")</f>
        <v/>
      </c>
      <c r="AE13" t="str">
        <f>IFERROR(VLOOKUP(A13,[3]库存使用数据!$A:$M,13,0),"")</f>
        <v/>
      </c>
      <c r="AF13" s="23" t="str">
        <f t="shared" si="12"/>
        <v/>
      </c>
      <c r="AG13" s="23" t="str">
        <f t="shared" si="13"/>
        <v/>
      </c>
      <c r="AH13" s="23" t="str">
        <f t="shared" si="14"/>
        <v/>
      </c>
      <c r="AI13" s="23" t="str">
        <f t="shared" si="15"/>
        <v/>
      </c>
      <c r="AJ13">
        <f>IFERROR(VLOOKUP($B13,[2]库存报告使用数据!$A$1:$B$65536,2,0),0)</f>
        <v>3</v>
      </c>
      <c r="AK13">
        <f>IFERROR(VLOOKUP($B13,[2]库存报告使用数据!$A$1:$C$65536,3,0),0)</f>
        <v>3</v>
      </c>
      <c r="AL13">
        <f>IFERROR(VLOOKUP($B13,[2]库存报告使用数据!$A$1:$D$65536,4,0),0)</f>
        <v>0</v>
      </c>
      <c r="AM13">
        <f>IFERROR(VLOOKUP($B13,[2]库存报告使用数据!$A$1:$E$65536,5,0),0)</f>
        <v>0</v>
      </c>
      <c r="AN13" s="23">
        <f t="shared" si="16"/>
        <v>0</v>
      </c>
      <c r="AO13" s="23">
        <f t="shared" si="17"/>
        <v>0</v>
      </c>
      <c r="AP13" s="23" t="str">
        <f t="shared" si="18"/>
        <v/>
      </c>
      <c r="AQ13" s="23" t="str">
        <f t="shared" si="19"/>
        <v/>
      </c>
      <c r="AR13" s="37">
        <f t="shared" si="3"/>
        <v>0</v>
      </c>
      <c r="AS13" s="37">
        <f t="shared" si="4"/>
        <v>0</v>
      </c>
      <c r="AT13" s="37">
        <f t="shared" si="5"/>
        <v>1</v>
      </c>
      <c r="AU13" s="33" t="str">
        <f t="shared" si="6"/>
        <v>库存为1</v>
      </c>
      <c r="AV13" s="38" t="str">
        <f>IFERROR(时间!$B$4+AU13,"上周无销量")</f>
        <v>上周无销量</v>
      </c>
    </row>
    <row r="14" spans="1:48">
      <c r="A14" s="21" t="s">
        <v>59</v>
      </c>
      <c r="B14" t="str">
        <f>VLOOKUP(A14,'[4]sku-asin（子）'!$A$1:$B$65536,2,0)</f>
        <v>B0777BRRF9</v>
      </c>
      <c r="C14" t="str">
        <f>VLOOKUP(A14,'[4]子sku-父sku'!$A$1:$B$65536,2,0)</f>
        <v>LYQ-1001</v>
      </c>
      <c r="D14" s="33">
        <f>IFERROR(VLOOKUP(A14,[1]库存报告使用数据处理!$A:$C,3,0),0)</f>
        <v>0</v>
      </c>
      <c r="E14" s="33">
        <f>IFERROR(VLOOKUP(A14,[1]库存报告使用数据处理!$A:$D,4,0),0)</f>
        <v>0</v>
      </c>
      <c r="F14" s="33">
        <f>IFERROR(VLOOKUP(A14,[1]库存报告使用数据处理!$A:$E,5,0),0)</f>
        <v>0</v>
      </c>
      <c r="G14" s="33">
        <f>IFERROR(VLOOKUP(A14,[1]库存报告使用数据处理!$A:$F,6,0),0)</f>
        <v>0</v>
      </c>
      <c r="H14" s="34">
        <f>IFERROR(VLOOKUP(A14,[1]库存报告使用数据处理!$A:$G,7,0),0)</f>
        <v>0</v>
      </c>
      <c r="I14">
        <f>IFERROR(VLOOKUP(A14,[5]数据处理!$A:$B,2,0),0)</f>
        <v>2</v>
      </c>
      <c r="J14" s="35">
        <f>IFERROR(VLOOKUP(A14,[5]数据处理!$A:$D,4,0),0)</f>
        <v>0</v>
      </c>
      <c r="K14" s="35">
        <f>IFERROR(VLOOKUP(A14,[5]数据处理!$A:$E,5,0),0)</f>
        <v>0</v>
      </c>
      <c r="L14" s="35">
        <f>IFERROR(VLOOKUP(A14,[5]数据处理!$A:$G,7,0),0)</f>
        <v>0</v>
      </c>
      <c r="M14">
        <f t="shared" si="0"/>
        <v>2</v>
      </c>
      <c r="N14">
        <f>IFERROR(VLOOKUP(A14,[5]数据处理!$A:$C,3,0),0)</f>
        <v>0</v>
      </c>
      <c r="O14">
        <f>IFERROR(VLOOKUP(A14,[5]数据处理!$A:$N,14,0),0)</f>
        <v>2</v>
      </c>
      <c r="P14" t="str">
        <f>IFERROR(VLOOKUP(A14,[3]库存使用数据!$A:$B,2,0),"")</f>
        <v/>
      </c>
      <c r="Q14" t="str">
        <f>IFERROR(VLOOKUP(A14,[3]库存使用数据!$A:$E,5,0),"")</f>
        <v/>
      </c>
      <c r="R14" t="str">
        <f>IFERROR(VLOOKUP(A14,[3]库存使用数据!$A:$H,8,0),"")</f>
        <v/>
      </c>
      <c r="S14" t="str">
        <f>IFERROR(VLOOKUP(A14,[3]库存使用数据!$A:$K,11,0),"")</f>
        <v/>
      </c>
      <c r="T14" t="str">
        <f>IFERROR(VLOOKUP(A14,[3]库存使用数据!$A:$C,3,0),"")</f>
        <v/>
      </c>
      <c r="U14" t="str">
        <f>IFERROR(VLOOKUP(A14,[3]库存使用数据!$A:$F,6,0),"")</f>
        <v/>
      </c>
      <c r="V14" t="str">
        <f>IFERROR(VLOOKUP(A14,[3]库存使用数据!$A:$I,9,0),"")</f>
        <v/>
      </c>
      <c r="W14" t="str">
        <f>IFERROR(VLOOKUP(A14,[3]库存使用数据!$A:$L,12,0),"")</f>
        <v/>
      </c>
      <c r="X14" s="23" t="str">
        <f t="shared" si="8"/>
        <v/>
      </c>
      <c r="Y14" s="23" t="str">
        <f t="shared" si="9"/>
        <v/>
      </c>
      <c r="Z14" s="23" t="str">
        <f t="shared" si="10"/>
        <v/>
      </c>
      <c r="AA14" s="23" t="str">
        <f t="shared" si="11"/>
        <v/>
      </c>
      <c r="AB14" t="str">
        <f>IFERROR(VLOOKUP(A14,[3]库存使用数据!$A:$D,4,0),"")</f>
        <v/>
      </c>
      <c r="AC14" t="str">
        <f>IFERROR(VLOOKUP(A14,[3]库存使用数据!$A:$G,7,0),"")</f>
        <v/>
      </c>
      <c r="AD14" t="str">
        <f>IFERROR(VLOOKUP(A14,[3]库存使用数据!$A:$J,10,0),"")</f>
        <v/>
      </c>
      <c r="AE14" t="str">
        <f>IFERROR(VLOOKUP(A14,[3]库存使用数据!$A:$M,13,0),"")</f>
        <v/>
      </c>
      <c r="AF14" s="23" t="str">
        <f t="shared" si="12"/>
        <v/>
      </c>
      <c r="AG14" s="23" t="str">
        <f t="shared" si="13"/>
        <v/>
      </c>
      <c r="AH14" s="23" t="str">
        <f t="shared" si="14"/>
        <v/>
      </c>
      <c r="AI14" s="23" t="str">
        <f t="shared" si="15"/>
        <v/>
      </c>
      <c r="AJ14">
        <f>IFERROR(VLOOKUP($B14,[2]库存报告使用数据!$A$1:$B$65536,2,0),0)</f>
        <v>1</v>
      </c>
      <c r="AK14">
        <f>IFERROR(VLOOKUP($B14,[2]库存报告使用数据!$A$1:$C$65536,3,0),0)</f>
        <v>1</v>
      </c>
      <c r="AL14">
        <f>IFERROR(VLOOKUP($B14,[2]库存报告使用数据!$A$1:$D$65536,4,0),0)</f>
        <v>1</v>
      </c>
      <c r="AM14">
        <f>IFERROR(VLOOKUP($B14,[2]库存报告使用数据!$A$1:$E$65536,5,0),0)</f>
        <v>0</v>
      </c>
      <c r="AN14" s="23">
        <f t="shared" si="16"/>
        <v>0</v>
      </c>
      <c r="AO14" s="23">
        <f t="shared" si="17"/>
        <v>0</v>
      </c>
      <c r="AP14" s="23">
        <f t="shared" si="18"/>
        <v>0</v>
      </c>
      <c r="AQ14" s="23" t="str">
        <f t="shared" si="19"/>
        <v/>
      </c>
      <c r="AR14" s="37">
        <f t="shared" si="3"/>
        <v>0</v>
      </c>
      <c r="AS14" s="37">
        <f t="shared" si="4"/>
        <v>0</v>
      </c>
      <c r="AT14" s="37">
        <f t="shared" si="5"/>
        <v>2</v>
      </c>
      <c r="AU14" s="33" t="str">
        <f t="shared" si="6"/>
        <v>库存为2</v>
      </c>
      <c r="AV14" s="38" t="str">
        <f>IFERROR(时间!$B$4+AU14,"上周无销量")</f>
        <v>上周无销量</v>
      </c>
    </row>
    <row r="15" spans="1:48">
      <c r="A15" s="21" t="s">
        <v>60</v>
      </c>
      <c r="B15" t="str">
        <f>VLOOKUP(A15,'[4]sku-asin（子）'!$A$1:$B$65536,2,0)</f>
        <v>B0777DPRZ8</v>
      </c>
      <c r="C15" t="str">
        <f>VLOOKUP(A15,'[4]子sku-父sku'!$A$1:$B$65536,2,0)</f>
        <v>LYQ-1001</v>
      </c>
      <c r="D15" s="33">
        <f>IFERROR(VLOOKUP(A15,[1]库存报告使用数据处理!$A:$C,3,0),0)</f>
        <v>0</v>
      </c>
      <c r="E15" s="33">
        <f>IFERROR(VLOOKUP(A15,[1]库存报告使用数据处理!$A:$D,4,0),0)</f>
        <v>0</v>
      </c>
      <c r="F15" s="33">
        <f>IFERROR(VLOOKUP(A15,[1]库存报告使用数据处理!$A:$E,5,0),0)</f>
        <v>0</v>
      </c>
      <c r="G15" s="33">
        <f>IFERROR(VLOOKUP(A15,[1]库存报告使用数据处理!$A:$F,6,0),0)</f>
        <v>0</v>
      </c>
      <c r="H15" s="34">
        <f>IFERROR(VLOOKUP(A15,[1]库存报告使用数据处理!$A:$G,7,0),0)</f>
        <v>0</v>
      </c>
      <c r="I15">
        <f>IFERROR(VLOOKUP(A15,[5]数据处理!$A:$B,2,0),0)</f>
        <v>7</v>
      </c>
      <c r="J15" s="35">
        <f>IFERROR(VLOOKUP(A15,[5]数据处理!$A:$D,4,0),0)</f>
        <v>0</v>
      </c>
      <c r="K15" s="35">
        <f>IFERROR(VLOOKUP(A15,[5]数据处理!$A:$E,5,0),0)</f>
        <v>0</v>
      </c>
      <c r="L15" s="35">
        <f>IFERROR(VLOOKUP(A15,[5]数据处理!$A:$G,7,0),0)</f>
        <v>0</v>
      </c>
      <c r="M15">
        <f t="shared" si="0"/>
        <v>7</v>
      </c>
      <c r="N15">
        <f>IFERROR(VLOOKUP(A15,[5]数据处理!$A:$C,3,0),0)</f>
        <v>0</v>
      </c>
      <c r="O15">
        <f>IFERROR(VLOOKUP(A15,[5]数据处理!$A:$N,14,0),0)</f>
        <v>7</v>
      </c>
      <c r="P15" t="str">
        <f>IFERROR(VLOOKUP(A15,[3]库存使用数据!$A:$B,2,0),"")</f>
        <v/>
      </c>
      <c r="Q15" t="str">
        <f>IFERROR(VLOOKUP(A15,[3]库存使用数据!$A:$E,5,0),"")</f>
        <v/>
      </c>
      <c r="R15" t="str">
        <f>IFERROR(VLOOKUP(A15,[3]库存使用数据!$A:$H,8,0),"")</f>
        <v/>
      </c>
      <c r="S15" t="str">
        <f>IFERROR(VLOOKUP(A15,[3]库存使用数据!$A:$K,11,0),"")</f>
        <v/>
      </c>
      <c r="T15" t="str">
        <f>IFERROR(VLOOKUP(A15,[3]库存使用数据!$A:$C,3,0),"")</f>
        <v/>
      </c>
      <c r="U15" t="str">
        <f>IFERROR(VLOOKUP(A15,[3]库存使用数据!$A:$F,6,0),"")</f>
        <v/>
      </c>
      <c r="V15" t="str">
        <f>IFERROR(VLOOKUP(A15,[3]库存使用数据!$A:$I,9,0),"")</f>
        <v/>
      </c>
      <c r="W15" t="str">
        <f>IFERROR(VLOOKUP(A15,[3]库存使用数据!$A:$L,12,0),"")</f>
        <v/>
      </c>
      <c r="X15" s="23" t="str">
        <f t="shared" si="8"/>
        <v/>
      </c>
      <c r="Y15" s="23" t="str">
        <f t="shared" si="9"/>
        <v/>
      </c>
      <c r="Z15" s="23" t="str">
        <f t="shared" si="10"/>
        <v/>
      </c>
      <c r="AA15" s="23" t="str">
        <f t="shared" si="11"/>
        <v/>
      </c>
      <c r="AB15" t="str">
        <f>IFERROR(VLOOKUP(A15,[3]库存使用数据!$A:$D,4,0),"")</f>
        <v/>
      </c>
      <c r="AC15" t="str">
        <f>IFERROR(VLOOKUP(A15,[3]库存使用数据!$A:$G,7,0),"")</f>
        <v/>
      </c>
      <c r="AD15" t="str">
        <f>IFERROR(VLOOKUP(A15,[3]库存使用数据!$A:$J,10,0),"")</f>
        <v/>
      </c>
      <c r="AE15" t="str">
        <f>IFERROR(VLOOKUP(A15,[3]库存使用数据!$A:$M,13,0),"")</f>
        <v/>
      </c>
      <c r="AF15" s="23" t="str">
        <f t="shared" si="12"/>
        <v/>
      </c>
      <c r="AG15" s="23" t="str">
        <f t="shared" si="13"/>
        <v/>
      </c>
      <c r="AH15" s="23" t="str">
        <f t="shared" si="14"/>
        <v/>
      </c>
      <c r="AI15" s="23" t="str">
        <f t="shared" si="15"/>
        <v/>
      </c>
      <c r="AJ15">
        <f>IFERROR(VLOOKUP($B15,[2]库存报告使用数据!$A$1:$B$65536,2,0),0)</f>
        <v>0</v>
      </c>
      <c r="AK15">
        <f>IFERROR(VLOOKUP($B15,[2]库存报告使用数据!$A$1:$C$65536,3,0),0)</f>
        <v>0</v>
      </c>
      <c r="AL15">
        <f>IFERROR(VLOOKUP($B15,[2]库存报告使用数据!$A$1:$D$65536,4,0),0)</f>
        <v>0</v>
      </c>
      <c r="AM15">
        <f>IFERROR(VLOOKUP($B15,[2]库存报告使用数据!$A$1:$E$65536,5,0),0)</f>
        <v>2</v>
      </c>
      <c r="AN15" s="23" t="str">
        <f t="shared" si="16"/>
        <v/>
      </c>
      <c r="AO15" s="23" t="str">
        <f t="shared" si="17"/>
        <v/>
      </c>
      <c r="AP15" s="23" t="str">
        <f t="shared" si="18"/>
        <v/>
      </c>
      <c r="AQ15" s="23">
        <f t="shared" si="19"/>
        <v>0</v>
      </c>
      <c r="AR15" s="37">
        <f t="shared" si="3"/>
        <v>0</v>
      </c>
      <c r="AS15" s="37">
        <f t="shared" si="4"/>
        <v>0</v>
      </c>
      <c r="AT15" s="37">
        <f t="shared" si="5"/>
        <v>7</v>
      </c>
      <c r="AU15" s="33" t="str">
        <f t="shared" si="6"/>
        <v>库存为7</v>
      </c>
      <c r="AV15" s="38" t="str">
        <f>IFERROR(时间!$B$4+AU15,"上周无销量")</f>
        <v>上周无销量</v>
      </c>
    </row>
    <row r="16" spans="1:48">
      <c r="A16" s="21" t="s">
        <v>61</v>
      </c>
      <c r="B16" t="str">
        <f>VLOOKUP(A16,'[4]sku-asin（子）'!$A$1:$B$65536,2,0)</f>
        <v>B0777H6HZP</v>
      </c>
      <c r="C16" t="str">
        <f>VLOOKUP(A16,'[4]子sku-父sku'!$A$1:$B$65536,2,0)</f>
        <v>LYQ-1001</v>
      </c>
      <c r="D16" s="33">
        <f>IFERROR(VLOOKUP(A16,[1]库存报告使用数据处理!$A:$C,3,0),0)</f>
        <v>0</v>
      </c>
      <c r="E16" s="33">
        <f>IFERROR(VLOOKUP(A16,[1]库存报告使用数据处理!$A:$D,4,0),0)</f>
        <v>0</v>
      </c>
      <c r="F16" s="33">
        <f>IFERROR(VLOOKUP(A16,[1]库存报告使用数据处理!$A:$E,5,0),0)</f>
        <v>0</v>
      </c>
      <c r="G16" s="33">
        <f>IFERROR(VLOOKUP(A16,[1]库存报告使用数据处理!$A:$F,6,0),0)</f>
        <v>0</v>
      </c>
      <c r="H16" s="34">
        <f>IFERROR(VLOOKUP(A16,[1]库存报告使用数据处理!$A:$G,7,0),0)</f>
        <v>0</v>
      </c>
      <c r="I16">
        <f>IFERROR(VLOOKUP(A16,[5]数据处理!$A:$B,2,0),0)</f>
        <v>6</v>
      </c>
      <c r="J16" s="35">
        <f>IFERROR(VLOOKUP(A16,[5]数据处理!$A:$D,4,0),0)</f>
        <v>0</v>
      </c>
      <c r="K16" s="35">
        <f>IFERROR(VLOOKUP(A16,[5]数据处理!$A:$E,5,0),0)</f>
        <v>0</v>
      </c>
      <c r="L16" s="35">
        <f>IFERROR(VLOOKUP(A16,[5]数据处理!$A:$G,7,0),0)</f>
        <v>0</v>
      </c>
      <c r="M16">
        <f t="shared" si="0"/>
        <v>6</v>
      </c>
      <c r="N16">
        <f>IFERROR(VLOOKUP(A16,[5]数据处理!$A:$C,3,0),0)</f>
        <v>0</v>
      </c>
      <c r="O16">
        <f>IFERROR(VLOOKUP(A16,[5]数据处理!$A:$N,14,0),0)</f>
        <v>5</v>
      </c>
      <c r="P16" t="str">
        <f>IFERROR(VLOOKUP(A16,[3]库存使用数据!$A:$B,2,0),"")</f>
        <v/>
      </c>
      <c r="Q16" t="str">
        <f>IFERROR(VLOOKUP(A16,[3]库存使用数据!$A:$E,5,0),"")</f>
        <v/>
      </c>
      <c r="R16" t="str">
        <f>IFERROR(VLOOKUP(A16,[3]库存使用数据!$A:$H,8,0),"")</f>
        <v/>
      </c>
      <c r="S16" t="str">
        <f>IFERROR(VLOOKUP(A16,[3]库存使用数据!$A:$K,11,0),"")</f>
        <v/>
      </c>
      <c r="T16" t="str">
        <f>IFERROR(VLOOKUP(A16,[3]库存使用数据!$A:$C,3,0),"")</f>
        <v/>
      </c>
      <c r="U16" t="str">
        <f>IFERROR(VLOOKUP(A16,[3]库存使用数据!$A:$F,6,0),"")</f>
        <v/>
      </c>
      <c r="V16" t="str">
        <f>IFERROR(VLOOKUP(A16,[3]库存使用数据!$A:$I,9,0),"")</f>
        <v/>
      </c>
      <c r="W16" t="str">
        <f>IFERROR(VLOOKUP(A16,[3]库存使用数据!$A:$L,12,0),"")</f>
        <v/>
      </c>
      <c r="X16" s="23" t="str">
        <f t="shared" si="8"/>
        <v/>
      </c>
      <c r="Y16" s="23" t="str">
        <f t="shared" si="9"/>
        <v/>
      </c>
      <c r="Z16" s="23" t="str">
        <f t="shared" si="10"/>
        <v/>
      </c>
      <c r="AA16" s="23" t="str">
        <f t="shared" si="11"/>
        <v/>
      </c>
      <c r="AB16" t="str">
        <f>IFERROR(VLOOKUP(A16,[3]库存使用数据!$A:$D,4,0),"")</f>
        <v/>
      </c>
      <c r="AC16" t="str">
        <f>IFERROR(VLOOKUP(A16,[3]库存使用数据!$A:$G,7,0),"")</f>
        <v/>
      </c>
      <c r="AD16" t="str">
        <f>IFERROR(VLOOKUP(A16,[3]库存使用数据!$A:$J,10,0),"")</f>
        <v/>
      </c>
      <c r="AE16" t="str">
        <f>IFERROR(VLOOKUP(A16,[3]库存使用数据!$A:$M,13,0),"")</f>
        <v/>
      </c>
      <c r="AF16" s="23" t="str">
        <f t="shared" si="12"/>
        <v/>
      </c>
      <c r="AG16" s="23" t="str">
        <f t="shared" si="13"/>
        <v/>
      </c>
      <c r="AH16" s="23" t="str">
        <f t="shared" si="14"/>
        <v/>
      </c>
      <c r="AI16" s="23" t="str">
        <f t="shared" si="15"/>
        <v/>
      </c>
      <c r="AJ16">
        <f>IFERROR(VLOOKUP($B16,[2]库存报告使用数据!$A$1:$B$65536,2,0),0)</f>
        <v>0</v>
      </c>
      <c r="AK16">
        <f>IFERROR(VLOOKUP($B16,[2]库存报告使用数据!$A$1:$C$65536,3,0),0)</f>
        <v>0</v>
      </c>
      <c r="AL16">
        <f>IFERROR(VLOOKUP($B16,[2]库存报告使用数据!$A$1:$D$65536,4,0),0)</f>
        <v>0</v>
      </c>
      <c r="AM16">
        <f>IFERROR(VLOOKUP($B16,[2]库存报告使用数据!$A$1:$E$65536,5,0),0)</f>
        <v>1</v>
      </c>
      <c r="AN16" s="23" t="str">
        <f t="shared" si="16"/>
        <v/>
      </c>
      <c r="AO16" s="23" t="str">
        <f t="shared" si="17"/>
        <v/>
      </c>
      <c r="AP16" s="23" t="str">
        <f t="shared" si="18"/>
        <v/>
      </c>
      <c r="AQ16" s="23">
        <f t="shared" si="19"/>
        <v>0</v>
      </c>
      <c r="AR16" s="37">
        <f t="shared" si="3"/>
        <v>0</v>
      </c>
      <c r="AS16" s="37">
        <f t="shared" si="4"/>
        <v>0</v>
      </c>
      <c r="AT16" s="37">
        <f t="shared" si="5"/>
        <v>6</v>
      </c>
      <c r="AU16" s="33" t="str">
        <f t="shared" si="6"/>
        <v>库存为6</v>
      </c>
      <c r="AV16" s="38" t="str">
        <f>IFERROR(时间!$B$4+AU16,"上周无销量")</f>
        <v>上周无销量</v>
      </c>
    </row>
    <row r="17" spans="1:48">
      <c r="A17" s="21" t="s">
        <v>62</v>
      </c>
      <c r="B17" t="str">
        <f>VLOOKUP(A17,'[4]sku-asin（子）'!$A$1:$B$65536,2,0)</f>
        <v>B0777M2SSK</v>
      </c>
      <c r="C17" t="str">
        <f>VLOOKUP(A17,'[4]子sku-父sku'!$A$1:$B$65536,2,0)</f>
        <v>LYQ-1001</v>
      </c>
      <c r="D17" s="33">
        <f>IFERROR(VLOOKUP(A17,[1]库存报告使用数据处理!$A:$C,3,0),0)</f>
        <v>0</v>
      </c>
      <c r="E17" s="33">
        <f>IFERROR(VLOOKUP(A17,[1]库存报告使用数据处理!$A:$D,4,0),0)</f>
        <v>0</v>
      </c>
      <c r="F17" s="33">
        <f>IFERROR(VLOOKUP(A17,[1]库存报告使用数据处理!$A:$E,5,0),0)</f>
        <v>0</v>
      </c>
      <c r="G17" s="33">
        <f>IFERROR(VLOOKUP(A17,[1]库存报告使用数据处理!$A:$F,6,0),0)</f>
        <v>0</v>
      </c>
      <c r="H17" s="34">
        <f>IFERROR(VLOOKUP(A17,[1]库存报告使用数据处理!$A:$G,7,0),0)</f>
        <v>0</v>
      </c>
      <c r="I17">
        <f>IFERROR(VLOOKUP(A17,[5]数据处理!$A:$B,2,0),0)</f>
        <v>6</v>
      </c>
      <c r="J17" s="35">
        <f>IFERROR(VLOOKUP(A17,[5]数据处理!$A:$D,4,0),0)</f>
        <v>0</v>
      </c>
      <c r="K17" s="35">
        <f>IFERROR(VLOOKUP(A17,[5]数据处理!$A:$E,5,0),0)</f>
        <v>0</v>
      </c>
      <c r="L17" s="35">
        <f>IFERROR(VLOOKUP(A17,[5]数据处理!$A:$G,7,0),0)</f>
        <v>0</v>
      </c>
      <c r="M17">
        <f t="shared" si="0"/>
        <v>6</v>
      </c>
      <c r="N17">
        <f>IFERROR(VLOOKUP(A17,[5]数据处理!$A:$C,3,0),0)</f>
        <v>0</v>
      </c>
      <c r="O17">
        <f>IFERROR(VLOOKUP(A17,[5]数据处理!$A:$N,14,0),0)</f>
        <v>6</v>
      </c>
      <c r="P17" t="str">
        <f>IFERROR(VLOOKUP(A17,[3]库存使用数据!$A:$B,2,0),"")</f>
        <v/>
      </c>
      <c r="Q17" t="str">
        <f>IFERROR(VLOOKUP(A17,[3]库存使用数据!$A:$E,5,0),"")</f>
        <v/>
      </c>
      <c r="R17" t="str">
        <f>IFERROR(VLOOKUP(A17,[3]库存使用数据!$A:$H,8,0),"")</f>
        <v/>
      </c>
      <c r="S17" t="str">
        <f>IFERROR(VLOOKUP(A17,[3]库存使用数据!$A:$K,11,0),"")</f>
        <v/>
      </c>
      <c r="T17" t="str">
        <f>IFERROR(VLOOKUP(A17,[3]库存使用数据!$A:$C,3,0),"")</f>
        <v/>
      </c>
      <c r="U17" t="str">
        <f>IFERROR(VLOOKUP(A17,[3]库存使用数据!$A:$F,6,0),"")</f>
        <v/>
      </c>
      <c r="V17" t="str">
        <f>IFERROR(VLOOKUP(A17,[3]库存使用数据!$A:$I,9,0),"")</f>
        <v/>
      </c>
      <c r="W17" t="str">
        <f>IFERROR(VLOOKUP(A17,[3]库存使用数据!$A:$L,12,0),"")</f>
        <v/>
      </c>
      <c r="X17" s="23" t="str">
        <f t="shared" si="8"/>
        <v/>
      </c>
      <c r="Y17" s="23" t="str">
        <f t="shared" si="9"/>
        <v/>
      </c>
      <c r="Z17" s="23" t="str">
        <f t="shared" si="10"/>
        <v/>
      </c>
      <c r="AA17" s="23" t="str">
        <f t="shared" si="11"/>
        <v/>
      </c>
      <c r="AB17" t="str">
        <f>IFERROR(VLOOKUP(A17,[3]库存使用数据!$A:$D,4,0),"")</f>
        <v/>
      </c>
      <c r="AC17" t="str">
        <f>IFERROR(VLOOKUP(A17,[3]库存使用数据!$A:$G,7,0),"")</f>
        <v/>
      </c>
      <c r="AD17" t="str">
        <f>IFERROR(VLOOKUP(A17,[3]库存使用数据!$A:$J,10,0),"")</f>
        <v/>
      </c>
      <c r="AE17" t="str">
        <f>IFERROR(VLOOKUP(A17,[3]库存使用数据!$A:$M,13,0),"")</f>
        <v/>
      </c>
      <c r="AF17" s="23" t="str">
        <f t="shared" si="12"/>
        <v/>
      </c>
      <c r="AG17" s="23" t="str">
        <f t="shared" si="13"/>
        <v/>
      </c>
      <c r="AH17" s="23" t="str">
        <f t="shared" si="14"/>
        <v/>
      </c>
      <c r="AI17" s="23" t="str">
        <f t="shared" si="15"/>
        <v/>
      </c>
      <c r="AJ17">
        <f>IFERROR(VLOOKUP($B17,[2]库存报告使用数据!$A$1:$B$65536,2,0),0)</f>
        <v>0</v>
      </c>
      <c r="AK17">
        <f>IFERROR(VLOOKUP($B17,[2]库存报告使用数据!$A$1:$C$65536,3,0),0)</f>
        <v>0</v>
      </c>
      <c r="AL17">
        <f>IFERROR(VLOOKUP($B17,[2]库存报告使用数据!$A$1:$D$65536,4,0),0)</f>
        <v>1</v>
      </c>
      <c r="AM17">
        <f>IFERROR(VLOOKUP($B17,[2]库存报告使用数据!$A$1:$E$65536,5,0),0)</f>
        <v>0</v>
      </c>
      <c r="AN17" s="23" t="str">
        <f t="shared" si="16"/>
        <v/>
      </c>
      <c r="AO17" s="23" t="str">
        <f t="shared" si="17"/>
        <v/>
      </c>
      <c r="AP17" s="23">
        <f t="shared" si="18"/>
        <v>0</v>
      </c>
      <c r="AQ17" s="23" t="str">
        <f t="shared" si="19"/>
        <v/>
      </c>
      <c r="AR17" s="37">
        <f t="shared" si="3"/>
        <v>0</v>
      </c>
      <c r="AS17" s="37">
        <f t="shared" si="4"/>
        <v>0</v>
      </c>
      <c r="AT17" s="37">
        <f t="shared" si="5"/>
        <v>6</v>
      </c>
      <c r="AU17" s="33" t="str">
        <f t="shared" si="6"/>
        <v>库存为6</v>
      </c>
      <c r="AV17" s="38" t="str">
        <f>IFERROR(时间!$B$4+AU17,"上周无销量")</f>
        <v>上周无销量</v>
      </c>
    </row>
    <row r="18" spans="1:48">
      <c r="A18" s="21" t="s">
        <v>63</v>
      </c>
      <c r="B18" t="str">
        <f>VLOOKUP(A18,'[4]sku-asin（子）'!$A$1:$B$65536,2,0)</f>
        <v>B0777GWWNN</v>
      </c>
      <c r="C18" t="str">
        <f>VLOOKUP(A18,'[4]子sku-父sku'!$A$1:$B$65536,2,0)</f>
        <v>LYQ-1001</v>
      </c>
      <c r="D18" s="33">
        <f>IFERROR(VLOOKUP(A18,[1]库存报告使用数据处理!$A:$C,3,0),0)</f>
        <v>0</v>
      </c>
      <c r="E18" s="33">
        <f>IFERROR(VLOOKUP(A18,[1]库存报告使用数据处理!$A:$D,4,0),0)</f>
        <v>0</v>
      </c>
      <c r="F18" s="33">
        <f>IFERROR(VLOOKUP(A18,[1]库存报告使用数据处理!$A:$E,5,0),0)</f>
        <v>0</v>
      </c>
      <c r="G18" s="33">
        <f>IFERROR(VLOOKUP(A18,[1]库存报告使用数据处理!$A:$F,6,0),0)</f>
        <v>0</v>
      </c>
      <c r="H18" s="34">
        <f>IFERROR(VLOOKUP(A18,[1]库存报告使用数据处理!$A:$G,7,0),0)</f>
        <v>0</v>
      </c>
      <c r="I18">
        <f>IFERROR(VLOOKUP(A18,[5]数据处理!$A:$B,2,0),0)</f>
        <v>0</v>
      </c>
      <c r="J18" s="35">
        <f>IFERROR(VLOOKUP(A18,[5]数据处理!$A:$D,4,0),0)</f>
        <v>0</v>
      </c>
      <c r="K18" s="35">
        <f>IFERROR(VLOOKUP(A18,[5]数据处理!$A:$E,5,0),0)</f>
        <v>0</v>
      </c>
      <c r="L18" s="35">
        <f>IFERROR(VLOOKUP(A18,[5]数据处理!$A:$G,7,0),0)</f>
        <v>0</v>
      </c>
      <c r="M18">
        <f t="shared" si="0"/>
        <v>0</v>
      </c>
      <c r="N18">
        <f>IFERROR(VLOOKUP(A18,[5]数据处理!$A:$C,3,0),0)</f>
        <v>1</v>
      </c>
      <c r="O18">
        <f>IFERROR(VLOOKUP(A18,[5]数据处理!$A:$N,14,0),0)</f>
        <v>0</v>
      </c>
      <c r="P18" t="str">
        <f>IFERROR(VLOOKUP(A18,[3]库存使用数据!$A:$B,2,0),"")</f>
        <v/>
      </c>
      <c r="Q18" t="str">
        <f>IFERROR(VLOOKUP(A18,[3]库存使用数据!$A:$E,5,0),"")</f>
        <v/>
      </c>
      <c r="R18" t="str">
        <f>IFERROR(VLOOKUP(A18,[3]库存使用数据!$A:$H,8,0),"")</f>
        <v/>
      </c>
      <c r="S18" t="str">
        <f>IFERROR(VLOOKUP(A18,[3]库存使用数据!$A:$K,11,0),"")</f>
        <v/>
      </c>
      <c r="T18" t="str">
        <f>IFERROR(VLOOKUP(A18,[3]库存使用数据!$A:$C,3,0),"")</f>
        <v/>
      </c>
      <c r="U18" t="str">
        <f>IFERROR(VLOOKUP(A18,[3]库存使用数据!$A:$F,6,0),"")</f>
        <v/>
      </c>
      <c r="V18" t="str">
        <f>IFERROR(VLOOKUP(A18,[3]库存使用数据!$A:$I,9,0),"")</f>
        <v/>
      </c>
      <c r="W18" t="str">
        <f>IFERROR(VLOOKUP(A18,[3]库存使用数据!$A:$L,12,0),"")</f>
        <v/>
      </c>
      <c r="X18" s="23" t="str">
        <f t="shared" si="8"/>
        <v/>
      </c>
      <c r="Y18" s="23" t="str">
        <f t="shared" si="9"/>
        <v/>
      </c>
      <c r="Z18" s="23" t="str">
        <f t="shared" si="10"/>
        <v/>
      </c>
      <c r="AA18" s="23" t="str">
        <f t="shared" si="11"/>
        <v/>
      </c>
      <c r="AB18" t="str">
        <f>IFERROR(VLOOKUP(A18,[3]库存使用数据!$A:$D,4,0),"")</f>
        <v/>
      </c>
      <c r="AC18" t="str">
        <f>IFERROR(VLOOKUP(A18,[3]库存使用数据!$A:$G,7,0),"")</f>
        <v/>
      </c>
      <c r="AD18" t="str">
        <f>IFERROR(VLOOKUP(A18,[3]库存使用数据!$A:$J,10,0),"")</f>
        <v/>
      </c>
      <c r="AE18" t="str">
        <f>IFERROR(VLOOKUP(A18,[3]库存使用数据!$A:$M,13,0),"")</f>
        <v/>
      </c>
      <c r="AF18" s="23" t="str">
        <f t="shared" si="12"/>
        <v/>
      </c>
      <c r="AG18" s="23" t="str">
        <f t="shared" si="13"/>
        <v/>
      </c>
      <c r="AH18" s="23" t="str">
        <f t="shared" si="14"/>
        <v/>
      </c>
      <c r="AI18" s="23" t="str">
        <f t="shared" si="15"/>
        <v/>
      </c>
      <c r="AJ18">
        <f>IFERROR(VLOOKUP($B18,[2]库存报告使用数据!$A$1:$B$65536,2,0),0)</f>
        <v>0</v>
      </c>
      <c r="AK18">
        <f>IFERROR(VLOOKUP($B18,[2]库存报告使用数据!$A$1:$C$65536,3,0),0)</f>
        <v>0</v>
      </c>
      <c r="AL18">
        <f>IFERROR(VLOOKUP($B18,[2]库存报告使用数据!$A$1:$D$65536,4,0),0)</f>
        <v>0</v>
      </c>
      <c r="AM18">
        <f>IFERROR(VLOOKUP($B18,[2]库存报告使用数据!$A$1:$E$65536,5,0),0)</f>
        <v>0</v>
      </c>
      <c r="AN18" s="23" t="str">
        <f t="shared" si="16"/>
        <v/>
      </c>
      <c r="AO18" s="23" t="str">
        <f t="shared" si="17"/>
        <v/>
      </c>
      <c r="AP18" s="23" t="str">
        <f t="shared" si="18"/>
        <v/>
      </c>
      <c r="AQ18" s="23" t="str">
        <f t="shared" si="19"/>
        <v/>
      </c>
      <c r="AR18" s="37">
        <f t="shared" si="3"/>
        <v>0</v>
      </c>
      <c r="AS18" s="37">
        <f t="shared" si="4"/>
        <v>0</v>
      </c>
      <c r="AT18" s="37">
        <f t="shared" si="5"/>
        <v>0</v>
      </c>
      <c r="AU18" s="33" t="str">
        <f t="shared" si="6"/>
        <v>库存为0</v>
      </c>
      <c r="AV18" s="38" t="str">
        <f>IFERROR(时间!$B$4+AU18,"上周无销量")</f>
        <v>上周无销量</v>
      </c>
    </row>
    <row r="19" spans="1:48">
      <c r="A19" s="21" t="s">
        <v>64</v>
      </c>
      <c r="B19" t="str">
        <f>VLOOKUP(A19,'[4]sku-asin（子）'!$A$1:$B$65536,2,0)</f>
        <v>B0777KRF6G</v>
      </c>
      <c r="C19" t="str">
        <f>VLOOKUP(A19,'[4]子sku-父sku'!$A$1:$B$65536,2,0)</f>
        <v>LYQ-1001</v>
      </c>
      <c r="D19" s="33">
        <f>IFERROR(VLOOKUP(A19,[1]库存报告使用数据处理!$A:$C,3,0),0)</f>
        <v>0</v>
      </c>
      <c r="E19" s="33">
        <f>IFERROR(VLOOKUP(A19,[1]库存报告使用数据处理!$A:$D,4,0),0)</f>
        <v>0</v>
      </c>
      <c r="F19" s="33">
        <f>IFERROR(VLOOKUP(A19,[1]库存报告使用数据处理!$A:$E,5,0),0)</f>
        <v>0</v>
      </c>
      <c r="G19" s="33">
        <f>IFERROR(VLOOKUP(A19,[1]库存报告使用数据处理!$A:$F,6,0),0)</f>
        <v>0</v>
      </c>
      <c r="H19" s="34">
        <f>IFERROR(VLOOKUP(A19,[1]库存报告使用数据处理!$A:$G,7,0),0)</f>
        <v>0</v>
      </c>
      <c r="I19">
        <f>IFERROR(VLOOKUP(A19,[5]数据处理!$A:$B,2,0),0)</f>
        <v>2</v>
      </c>
      <c r="J19" s="35">
        <f>IFERROR(VLOOKUP(A19,[5]数据处理!$A:$D,4,0),0)</f>
        <v>0</v>
      </c>
      <c r="K19" s="35">
        <f>IFERROR(VLOOKUP(A19,[5]数据处理!$A:$E,5,0),0)</f>
        <v>0</v>
      </c>
      <c r="L19" s="35">
        <f>IFERROR(VLOOKUP(A19,[5]数据处理!$A:$G,7,0),0)</f>
        <v>0</v>
      </c>
      <c r="M19">
        <f t="shared" si="0"/>
        <v>2</v>
      </c>
      <c r="N19">
        <f>IFERROR(VLOOKUP(A19,[5]数据处理!$A:$C,3,0),0)</f>
        <v>1</v>
      </c>
      <c r="O19">
        <f>IFERROR(VLOOKUP(A19,[5]数据处理!$A:$N,14,0),0)</f>
        <v>2</v>
      </c>
      <c r="P19" t="str">
        <f>IFERROR(VLOOKUP(A19,[3]库存使用数据!$A:$B,2,0),"")</f>
        <v/>
      </c>
      <c r="Q19" t="str">
        <f>IFERROR(VLOOKUP(A19,[3]库存使用数据!$A:$E,5,0),"")</f>
        <v/>
      </c>
      <c r="R19" t="str">
        <f>IFERROR(VLOOKUP(A19,[3]库存使用数据!$A:$H,8,0),"")</f>
        <v/>
      </c>
      <c r="S19" t="str">
        <f>IFERROR(VLOOKUP(A19,[3]库存使用数据!$A:$K,11,0),"")</f>
        <v/>
      </c>
      <c r="T19" t="str">
        <f>IFERROR(VLOOKUP(A19,[3]库存使用数据!$A:$C,3,0),"")</f>
        <v/>
      </c>
      <c r="U19" t="str">
        <f>IFERROR(VLOOKUP(A19,[3]库存使用数据!$A:$F,6,0),"")</f>
        <v/>
      </c>
      <c r="V19" t="str">
        <f>IFERROR(VLOOKUP(A19,[3]库存使用数据!$A:$I,9,0),"")</f>
        <v/>
      </c>
      <c r="W19" t="str">
        <f>IFERROR(VLOOKUP(A19,[3]库存使用数据!$A:$L,12,0),"")</f>
        <v/>
      </c>
      <c r="X19" s="23" t="str">
        <f t="shared" si="8"/>
        <v/>
      </c>
      <c r="Y19" s="23" t="str">
        <f t="shared" si="9"/>
        <v/>
      </c>
      <c r="Z19" s="23" t="str">
        <f t="shared" si="10"/>
        <v/>
      </c>
      <c r="AA19" s="23" t="str">
        <f t="shared" si="11"/>
        <v/>
      </c>
      <c r="AB19" t="str">
        <f>IFERROR(VLOOKUP(A19,[3]库存使用数据!$A:$D,4,0),"")</f>
        <v/>
      </c>
      <c r="AC19" t="str">
        <f>IFERROR(VLOOKUP(A19,[3]库存使用数据!$A:$G,7,0),"")</f>
        <v/>
      </c>
      <c r="AD19" t="str">
        <f>IFERROR(VLOOKUP(A19,[3]库存使用数据!$A:$J,10,0),"")</f>
        <v/>
      </c>
      <c r="AE19" t="str">
        <f>IFERROR(VLOOKUP(A19,[3]库存使用数据!$A:$M,13,0),"")</f>
        <v/>
      </c>
      <c r="AF19" s="23" t="str">
        <f t="shared" si="12"/>
        <v/>
      </c>
      <c r="AG19" s="23" t="str">
        <f t="shared" si="13"/>
        <v/>
      </c>
      <c r="AH19" s="23" t="str">
        <f t="shared" si="14"/>
        <v/>
      </c>
      <c r="AI19" s="23" t="str">
        <f t="shared" si="15"/>
        <v/>
      </c>
      <c r="AJ19">
        <f>IFERROR(VLOOKUP($B19,[2]库存报告使用数据!$A$1:$B$65536,2,0),0)</f>
        <v>1</v>
      </c>
      <c r="AK19">
        <f>IFERROR(VLOOKUP($B19,[2]库存报告使用数据!$A$1:$C$65536,3,0),0)</f>
        <v>1</v>
      </c>
      <c r="AL19">
        <f>IFERROR(VLOOKUP($B19,[2]库存报告使用数据!$A$1:$D$65536,4,0),0)</f>
        <v>0</v>
      </c>
      <c r="AM19">
        <f>IFERROR(VLOOKUP($B19,[2]库存报告使用数据!$A$1:$E$65536,5,0),0)</f>
        <v>1</v>
      </c>
      <c r="AN19" s="23">
        <f t="shared" si="16"/>
        <v>0</v>
      </c>
      <c r="AO19" s="23">
        <f t="shared" si="17"/>
        <v>0</v>
      </c>
      <c r="AP19" s="23" t="str">
        <f t="shared" si="18"/>
        <v/>
      </c>
      <c r="AQ19" s="23">
        <f t="shared" si="19"/>
        <v>0</v>
      </c>
      <c r="AR19" s="37">
        <f t="shared" si="3"/>
        <v>0</v>
      </c>
      <c r="AS19" s="37">
        <f t="shared" si="4"/>
        <v>0</v>
      </c>
      <c r="AT19" s="37">
        <f t="shared" si="5"/>
        <v>2</v>
      </c>
      <c r="AU19" s="33" t="str">
        <f t="shared" si="6"/>
        <v>库存为2</v>
      </c>
      <c r="AV19" s="38" t="str">
        <f>IFERROR(时间!$B$4+AU19,"上周无销量")</f>
        <v>上周无销量</v>
      </c>
    </row>
    <row r="20" spans="1:48">
      <c r="A20" s="21" t="s">
        <v>65</v>
      </c>
      <c r="B20" t="str">
        <f>VLOOKUP(A20,'[4]sku-asin（子）'!$A$1:$B$65536,2,0)</f>
        <v>B0777GWWNL</v>
      </c>
      <c r="C20" t="str">
        <f>VLOOKUP(A20,'[4]子sku-父sku'!$A$1:$B$65536,2,0)</f>
        <v>LYQ-1001</v>
      </c>
      <c r="D20" s="33">
        <f>IFERROR(VLOOKUP(A20,[1]库存报告使用数据处理!$A:$C,3,0),0)</f>
        <v>0</v>
      </c>
      <c r="E20" s="33">
        <f>IFERROR(VLOOKUP(A20,[1]库存报告使用数据处理!$A:$D,4,0),0)</f>
        <v>0</v>
      </c>
      <c r="F20" s="33">
        <f>IFERROR(VLOOKUP(A20,[1]库存报告使用数据处理!$A:$E,5,0),0)</f>
        <v>0</v>
      </c>
      <c r="G20" s="33">
        <f>IFERROR(VLOOKUP(A20,[1]库存报告使用数据处理!$A:$F,6,0),0)</f>
        <v>0</v>
      </c>
      <c r="H20" s="34">
        <f>IFERROR(VLOOKUP(A20,[1]库存报告使用数据处理!$A:$G,7,0),0)</f>
        <v>0</v>
      </c>
      <c r="I20">
        <f>IFERROR(VLOOKUP(A20,[5]数据处理!$A:$B,2,0),0)</f>
        <v>6</v>
      </c>
      <c r="J20" s="35">
        <f>IFERROR(VLOOKUP(A20,[5]数据处理!$A:$D,4,0),0)</f>
        <v>0</v>
      </c>
      <c r="K20" s="35">
        <f>IFERROR(VLOOKUP(A20,[5]数据处理!$A:$E,5,0),0)</f>
        <v>0</v>
      </c>
      <c r="L20" s="35">
        <f>IFERROR(VLOOKUP(A20,[5]数据处理!$A:$G,7,0),0)</f>
        <v>0</v>
      </c>
      <c r="M20">
        <f t="shared" si="0"/>
        <v>6</v>
      </c>
      <c r="N20">
        <f>IFERROR(VLOOKUP(A20,[5]数据处理!$A:$C,3,0),0)</f>
        <v>1</v>
      </c>
      <c r="O20">
        <f>IFERROR(VLOOKUP(A20,[5]数据处理!$A:$N,14,0),0)</f>
        <v>6</v>
      </c>
      <c r="P20" t="str">
        <f>IFERROR(VLOOKUP(A20,[3]库存使用数据!$A:$B,2,0),"")</f>
        <v/>
      </c>
      <c r="Q20" t="str">
        <f>IFERROR(VLOOKUP(A20,[3]库存使用数据!$A:$E,5,0),"")</f>
        <v/>
      </c>
      <c r="R20" t="str">
        <f>IFERROR(VLOOKUP(A20,[3]库存使用数据!$A:$H,8,0),"")</f>
        <v/>
      </c>
      <c r="S20" t="str">
        <f>IFERROR(VLOOKUP(A20,[3]库存使用数据!$A:$K,11,0),"")</f>
        <v/>
      </c>
      <c r="T20" t="str">
        <f>IFERROR(VLOOKUP(A20,[3]库存使用数据!$A:$C,3,0),"")</f>
        <v/>
      </c>
      <c r="U20" t="str">
        <f>IFERROR(VLOOKUP(A20,[3]库存使用数据!$A:$F,6,0),"")</f>
        <v/>
      </c>
      <c r="V20" t="str">
        <f>IFERROR(VLOOKUP(A20,[3]库存使用数据!$A:$I,9,0),"")</f>
        <v/>
      </c>
      <c r="W20" t="str">
        <f>IFERROR(VLOOKUP(A20,[3]库存使用数据!$A:$L,12,0),"")</f>
        <v/>
      </c>
      <c r="X20" s="23" t="str">
        <f t="shared" si="8"/>
        <v/>
      </c>
      <c r="Y20" s="23" t="str">
        <f t="shared" si="9"/>
        <v/>
      </c>
      <c r="Z20" s="23" t="str">
        <f t="shared" si="10"/>
        <v/>
      </c>
      <c r="AA20" s="23" t="str">
        <f t="shared" si="11"/>
        <v/>
      </c>
      <c r="AB20" t="str">
        <f>IFERROR(VLOOKUP(A20,[3]库存使用数据!$A:$D,4,0),"")</f>
        <v/>
      </c>
      <c r="AC20" t="str">
        <f>IFERROR(VLOOKUP(A20,[3]库存使用数据!$A:$G,7,0),"")</f>
        <v/>
      </c>
      <c r="AD20" t="str">
        <f>IFERROR(VLOOKUP(A20,[3]库存使用数据!$A:$J,10,0),"")</f>
        <v/>
      </c>
      <c r="AE20" t="str">
        <f>IFERROR(VLOOKUP(A20,[3]库存使用数据!$A:$M,13,0),"")</f>
        <v/>
      </c>
      <c r="AF20" s="23" t="str">
        <f t="shared" si="12"/>
        <v/>
      </c>
      <c r="AG20" s="23" t="str">
        <f t="shared" si="13"/>
        <v/>
      </c>
      <c r="AH20" s="23" t="str">
        <f t="shared" si="14"/>
        <v/>
      </c>
      <c r="AI20" s="23" t="str">
        <f t="shared" si="15"/>
        <v/>
      </c>
      <c r="AJ20">
        <f>IFERROR(VLOOKUP($B20,[2]库存报告使用数据!$A$1:$B$65536,2,0),0)</f>
        <v>1</v>
      </c>
      <c r="AK20">
        <f>IFERROR(VLOOKUP($B20,[2]库存报告使用数据!$A$1:$C$65536,3,0),0)</f>
        <v>1</v>
      </c>
      <c r="AL20">
        <f>IFERROR(VLOOKUP($B20,[2]库存报告使用数据!$A$1:$D$65536,4,0),0)</f>
        <v>0</v>
      </c>
      <c r="AM20">
        <f>IFERROR(VLOOKUP($B20,[2]库存报告使用数据!$A$1:$E$65536,5,0),0)</f>
        <v>2</v>
      </c>
      <c r="AN20" s="23">
        <f t="shared" si="16"/>
        <v>0</v>
      </c>
      <c r="AO20" s="23">
        <f t="shared" si="17"/>
        <v>0</v>
      </c>
      <c r="AP20" s="23" t="str">
        <f t="shared" si="18"/>
        <v/>
      </c>
      <c r="AQ20" s="23">
        <f t="shared" si="19"/>
        <v>0</v>
      </c>
      <c r="AR20" s="37">
        <f t="shared" si="3"/>
        <v>0</v>
      </c>
      <c r="AS20" s="37">
        <f t="shared" si="4"/>
        <v>0</v>
      </c>
      <c r="AT20" s="37">
        <f t="shared" si="5"/>
        <v>6</v>
      </c>
      <c r="AU20" s="33" t="str">
        <f t="shared" si="6"/>
        <v>库存为6</v>
      </c>
      <c r="AV20" s="38" t="str">
        <f>IFERROR(时间!$B$4+AU20,"上周无销量")</f>
        <v>上周无销量</v>
      </c>
    </row>
    <row r="21" spans="1:48">
      <c r="A21" s="21" t="s">
        <v>66</v>
      </c>
      <c r="B21" t="str">
        <f>VLOOKUP(A21,'[4]sku-asin（子）'!$A$1:$B$65536,2,0)</f>
        <v>B0777F354Z</v>
      </c>
      <c r="C21" t="str">
        <f>VLOOKUP(A21,'[4]子sku-父sku'!$A$1:$B$65536,2,0)</f>
        <v>LYQ-1001</v>
      </c>
      <c r="D21" s="33">
        <f>IFERROR(VLOOKUP(A21,[1]库存报告使用数据处理!$A:$C,3,0),0)</f>
        <v>0</v>
      </c>
      <c r="E21" s="33">
        <f>IFERROR(VLOOKUP(A21,[1]库存报告使用数据处理!$A:$D,4,0),0)</f>
        <v>0</v>
      </c>
      <c r="F21" s="33">
        <f>IFERROR(VLOOKUP(A21,[1]库存报告使用数据处理!$A:$E,5,0),0)</f>
        <v>0</v>
      </c>
      <c r="G21" s="33">
        <f>IFERROR(VLOOKUP(A21,[1]库存报告使用数据处理!$A:$F,6,0),0)</f>
        <v>0</v>
      </c>
      <c r="H21" s="34">
        <f>IFERROR(VLOOKUP(A21,[1]库存报告使用数据处理!$A:$G,7,0),0)</f>
        <v>0</v>
      </c>
      <c r="I21">
        <f>IFERROR(VLOOKUP(A21,[5]数据处理!$A:$B,2,0),0)</f>
        <v>8</v>
      </c>
      <c r="J21" s="35">
        <f>IFERROR(VLOOKUP(A21,[5]数据处理!$A:$D,4,0),0)</f>
        <v>0</v>
      </c>
      <c r="K21" s="35">
        <f>IFERROR(VLOOKUP(A21,[5]数据处理!$A:$E,5,0),0)</f>
        <v>0</v>
      </c>
      <c r="L21" s="35">
        <f>IFERROR(VLOOKUP(A21,[5]数据处理!$A:$G,7,0),0)</f>
        <v>0</v>
      </c>
      <c r="M21">
        <f t="shared" si="0"/>
        <v>8</v>
      </c>
      <c r="N21">
        <f>IFERROR(VLOOKUP(A21,[5]数据处理!$A:$C,3,0),0)</f>
        <v>2</v>
      </c>
      <c r="O21">
        <f>IFERROR(VLOOKUP(A21,[5]数据处理!$A:$N,14,0),0)</f>
        <v>8</v>
      </c>
      <c r="P21">
        <f>IFERROR(VLOOKUP(A21,[3]库存使用数据!$A:$B,2,0),"")</f>
        <v>805</v>
      </c>
      <c r="Q21">
        <f>IFERROR(VLOOKUP(A21,[3]库存使用数据!$A:$E,5,0),"")</f>
        <v>1043</v>
      </c>
      <c r="R21">
        <f>IFERROR(VLOOKUP(A21,[3]库存使用数据!$A:$H,8,0),"")</f>
        <v>996</v>
      </c>
      <c r="S21">
        <f>IFERROR(VLOOKUP(A21,[3]库存使用数据!$A:$K,11,0),"")</f>
        <v>511</v>
      </c>
      <c r="T21">
        <f>IFERROR(VLOOKUP(A21,[3]库存使用数据!$A:$C,3,0),"")</f>
        <v>4</v>
      </c>
      <c r="U21">
        <f>IFERROR(VLOOKUP(A21,[3]库存使用数据!$A:$F,6,0),"")</f>
        <v>4</v>
      </c>
      <c r="V21">
        <f>IFERROR(VLOOKUP(A21,[3]库存使用数据!$A:$I,9,0),"")</f>
        <v>3</v>
      </c>
      <c r="W21">
        <f>IFERROR(VLOOKUP(A21,[3]库存使用数据!$A:$L,12,0),"")</f>
        <v>0</v>
      </c>
      <c r="X21" s="23">
        <f t="shared" si="8"/>
        <v>0.00496894409937888</v>
      </c>
      <c r="Y21" s="23">
        <f t="shared" si="9"/>
        <v>0.00383509108341323</v>
      </c>
      <c r="Z21" s="23">
        <f t="shared" si="10"/>
        <v>0.00301204819277108</v>
      </c>
      <c r="AA21" s="23">
        <f t="shared" si="11"/>
        <v>0</v>
      </c>
      <c r="AB21">
        <f>IFERROR(VLOOKUP(A21,[3]库存使用数据!$A:$D,4,0),"")</f>
        <v>1.05</v>
      </c>
      <c r="AC21">
        <f>IFERROR(VLOOKUP(A21,[3]库存使用数据!$A:$G,7,0),"")</f>
        <v>1.2</v>
      </c>
      <c r="AD21">
        <f>IFERROR(VLOOKUP(A21,[3]库存使用数据!$A:$J,10,0),"")</f>
        <v>1.14</v>
      </c>
      <c r="AE21">
        <f>IFERROR(VLOOKUP(A21,[3]库存使用数据!$A:$M,13,0),"")</f>
        <v>0</v>
      </c>
      <c r="AF21" s="23">
        <f t="shared" si="12"/>
        <v>0</v>
      </c>
      <c r="AG21" s="23">
        <f t="shared" si="13"/>
        <v>0</v>
      </c>
      <c r="AH21" s="23">
        <f t="shared" si="14"/>
        <v>0</v>
      </c>
      <c r="AI21" s="23" t="str">
        <f t="shared" si="15"/>
        <v/>
      </c>
      <c r="AJ21">
        <f>IFERROR(VLOOKUP($B21,[2]库存报告使用数据!$A$1:$B$65536,2,0),0)</f>
        <v>1</v>
      </c>
      <c r="AK21">
        <f>IFERROR(VLOOKUP($B21,[2]库存报告使用数据!$A$1:$C$65536,3,0),0)</f>
        <v>1</v>
      </c>
      <c r="AL21">
        <f>IFERROR(VLOOKUP($B21,[2]库存报告使用数据!$A$1:$D$65536,4,0),0)</f>
        <v>0</v>
      </c>
      <c r="AM21">
        <f>IFERROR(VLOOKUP($B21,[2]库存报告使用数据!$A$1:$E$65536,5,0),0)</f>
        <v>0</v>
      </c>
      <c r="AN21" s="23">
        <f t="shared" si="16"/>
        <v>0</v>
      </c>
      <c r="AO21" s="23">
        <f t="shared" si="17"/>
        <v>0</v>
      </c>
      <c r="AP21" s="23" t="str">
        <f t="shared" si="18"/>
        <v/>
      </c>
      <c r="AQ21" s="23" t="str">
        <f t="shared" si="19"/>
        <v/>
      </c>
      <c r="AR21" s="37">
        <f t="shared" si="3"/>
        <v>0</v>
      </c>
      <c r="AS21" s="37">
        <f t="shared" si="4"/>
        <v>0</v>
      </c>
      <c r="AT21" s="37">
        <f t="shared" si="5"/>
        <v>8</v>
      </c>
      <c r="AU21" s="33" t="str">
        <f t="shared" si="6"/>
        <v>库存为8</v>
      </c>
      <c r="AV21" s="38" t="str">
        <f>IFERROR(时间!$B$4+AU21,"上周无销量")</f>
        <v>上周无销量</v>
      </c>
    </row>
    <row r="22" spans="1:48">
      <c r="A22" s="21" t="s">
        <v>67</v>
      </c>
      <c r="B22" t="str">
        <f>VLOOKUP(A22,'[4]sku-asin（子）'!$A$1:$B$65536,2,0)</f>
        <v>B0777DQV5G</v>
      </c>
      <c r="C22" t="str">
        <f>VLOOKUP(A22,'[4]子sku-父sku'!$A$1:$B$65536,2,0)</f>
        <v>LYQ-1001</v>
      </c>
      <c r="D22" s="33">
        <f>IFERROR(VLOOKUP(A22,[1]库存报告使用数据处理!$A:$C,3,0),0)</f>
        <v>0</v>
      </c>
      <c r="E22" s="33">
        <f>IFERROR(VLOOKUP(A22,[1]库存报告使用数据处理!$A:$D,4,0),0)</f>
        <v>0</v>
      </c>
      <c r="F22" s="33">
        <f>IFERROR(VLOOKUP(A22,[1]库存报告使用数据处理!$A:$E,5,0),0)</f>
        <v>0</v>
      </c>
      <c r="G22" s="33">
        <f>IFERROR(VLOOKUP(A22,[1]库存报告使用数据处理!$A:$F,6,0),0)</f>
        <v>0</v>
      </c>
      <c r="H22" s="34">
        <f>IFERROR(VLOOKUP(A22,[1]库存报告使用数据处理!$A:$G,7,0),0)</f>
        <v>0</v>
      </c>
      <c r="I22">
        <f>IFERROR(VLOOKUP(A22,[5]数据处理!$A:$B,2,0),0)</f>
        <v>1</v>
      </c>
      <c r="J22" s="35">
        <f>IFERROR(VLOOKUP(A22,[5]数据处理!$A:$D,4,0),0)</f>
        <v>0</v>
      </c>
      <c r="K22" s="35">
        <f>IFERROR(VLOOKUP(A22,[5]数据处理!$A:$E,5,0),0)</f>
        <v>0</v>
      </c>
      <c r="L22" s="35">
        <f>IFERROR(VLOOKUP(A22,[5]数据处理!$A:$G,7,0),0)</f>
        <v>0</v>
      </c>
      <c r="M22">
        <f t="shared" si="0"/>
        <v>1</v>
      </c>
      <c r="N22">
        <f>IFERROR(VLOOKUP(A22,[5]数据处理!$A:$C,3,0),0)</f>
        <v>0</v>
      </c>
      <c r="O22">
        <f>IFERROR(VLOOKUP(A22,[5]数据处理!$A:$N,14,0),0)</f>
        <v>0</v>
      </c>
      <c r="P22" t="str">
        <f>IFERROR(VLOOKUP(A22,[3]库存使用数据!$A:$B,2,0),"")</f>
        <v/>
      </c>
      <c r="Q22" t="str">
        <f>IFERROR(VLOOKUP(A22,[3]库存使用数据!$A:$E,5,0),"")</f>
        <v/>
      </c>
      <c r="R22" t="str">
        <f>IFERROR(VLOOKUP(A22,[3]库存使用数据!$A:$H,8,0),"")</f>
        <v/>
      </c>
      <c r="S22" t="str">
        <f>IFERROR(VLOOKUP(A22,[3]库存使用数据!$A:$K,11,0),"")</f>
        <v/>
      </c>
      <c r="T22" t="str">
        <f>IFERROR(VLOOKUP(A22,[3]库存使用数据!$A:$C,3,0),"")</f>
        <v/>
      </c>
      <c r="U22" t="str">
        <f>IFERROR(VLOOKUP(A22,[3]库存使用数据!$A:$F,6,0),"")</f>
        <v/>
      </c>
      <c r="V22" t="str">
        <f>IFERROR(VLOOKUP(A22,[3]库存使用数据!$A:$I,9,0),"")</f>
        <v/>
      </c>
      <c r="W22" t="str">
        <f>IFERROR(VLOOKUP(A22,[3]库存使用数据!$A:$L,12,0),"")</f>
        <v/>
      </c>
      <c r="X22" s="23" t="str">
        <f t="shared" si="8"/>
        <v/>
      </c>
      <c r="Y22" s="23" t="str">
        <f t="shared" si="9"/>
        <v/>
      </c>
      <c r="Z22" s="23" t="str">
        <f t="shared" si="10"/>
        <v/>
      </c>
      <c r="AA22" s="23" t="str">
        <f t="shared" si="11"/>
        <v/>
      </c>
      <c r="AB22" t="str">
        <f>IFERROR(VLOOKUP(A22,[3]库存使用数据!$A:$D,4,0),"")</f>
        <v/>
      </c>
      <c r="AC22" t="str">
        <f>IFERROR(VLOOKUP(A22,[3]库存使用数据!$A:$G,7,0),"")</f>
        <v/>
      </c>
      <c r="AD22" t="str">
        <f>IFERROR(VLOOKUP(A22,[3]库存使用数据!$A:$J,10,0),"")</f>
        <v/>
      </c>
      <c r="AE22" t="str">
        <f>IFERROR(VLOOKUP(A22,[3]库存使用数据!$A:$M,13,0),"")</f>
        <v/>
      </c>
      <c r="AF22" s="23" t="str">
        <f t="shared" si="12"/>
        <v/>
      </c>
      <c r="AG22" s="23" t="str">
        <f t="shared" si="13"/>
        <v/>
      </c>
      <c r="AH22" s="23" t="str">
        <f t="shared" si="14"/>
        <v/>
      </c>
      <c r="AI22" s="23" t="str">
        <f t="shared" si="15"/>
        <v/>
      </c>
      <c r="AJ22">
        <f>IFERROR(VLOOKUP($B22,[2]库存报告使用数据!$A$1:$B$65536,2,0),0)</f>
        <v>0</v>
      </c>
      <c r="AK22">
        <f>IFERROR(VLOOKUP($B22,[2]库存报告使用数据!$A$1:$C$65536,3,0),0)</f>
        <v>0</v>
      </c>
      <c r="AL22">
        <f>IFERROR(VLOOKUP($B22,[2]库存报告使用数据!$A$1:$D$65536,4,0),0)</f>
        <v>0</v>
      </c>
      <c r="AM22">
        <f>IFERROR(VLOOKUP($B22,[2]库存报告使用数据!$A$1:$E$65536,5,0),0)</f>
        <v>0</v>
      </c>
      <c r="AN22" s="23" t="str">
        <f t="shared" si="16"/>
        <v/>
      </c>
      <c r="AO22" s="23" t="str">
        <f t="shared" si="17"/>
        <v/>
      </c>
      <c r="AP22" s="23" t="str">
        <f t="shared" si="18"/>
        <v/>
      </c>
      <c r="AQ22" s="23" t="str">
        <f t="shared" si="19"/>
        <v/>
      </c>
      <c r="AR22" s="37">
        <f t="shared" si="3"/>
        <v>0</v>
      </c>
      <c r="AS22" s="37">
        <f t="shared" si="4"/>
        <v>0</v>
      </c>
      <c r="AT22" s="37">
        <f t="shared" si="5"/>
        <v>1</v>
      </c>
      <c r="AU22" s="33" t="str">
        <f t="shared" si="6"/>
        <v>库存为1</v>
      </c>
      <c r="AV22" s="38" t="str">
        <f>IFERROR(时间!$B$4+AU22,"上周无销量")</f>
        <v>上周无销量</v>
      </c>
    </row>
    <row r="23" spans="1:48">
      <c r="A23" s="21" t="s">
        <v>68</v>
      </c>
      <c r="B23" t="str">
        <f>VLOOKUP(A23,'[4]sku-asin（子）'!$A$1:$B$65536,2,0)</f>
        <v>B077782WBB</v>
      </c>
      <c r="C23" t="str">
        <f>VLOOKUP(A23,'[4]子sku-父sku'!$A$1:$B$65536,2,0)</f>
        <v>LYQ-1001</v>
      </c>
      <c r="D23" s="33">
        <f>IFERROR(VLOOKUP(A23,[1]库存报告使用数据处理!$A:$C,3,0),0)</f>
        <v>0</v>
      </c>
      <c r="E23" s="33">
        <f>IFERROR(VLOOKUP(A23,[1]库存报告使用数据处理!$A:$D,4,0),0)</f>
        <v>0</v>
      </c>
      <c r="F23" s="33">
        <f>IFERROR(VLOOKUP(A23,[1]库存报告使用数据处理!$A:$E,5,0),0)</f>
        <v>0</v>
      </c>
      <c r="G23" s="33">
        <f>IFERROR(VLOOKUP(A23,[1]库存报告使用数据处理!$A:$F,6,0),0)</f>
        <v>0</v>
      </c>
      <c r="H23" s="34">
        <f>IFERROR(VLOOKUP(A23,[1]库存报告使用数据处理!$A:$G,7,0),0)</f>
        <v>0</v>
      </c>
      <c r="I23">
        <f>IFERROR(VLOOKUP(A23,[5]数据处理!$A:$B,2,0),0)</f>
        <v>6</v>
      </c>
      <c r="J23" s="35">
        <f>IFERROR(VLOOKUP(A23,[5]数据处理!$A:$D,4,0),0)</f>
        <v>0</v>
      </c>
      <c r="K23" s="35">
        <f>IFERROR(VLOOKUP(A23,[5]数据处理!$A:$E,5,0),0)</f>
        <v>0</v>
      </c>
      <c r="L23" s="35">
        <f>IFERROR(VLOOKUP(A23,[5]数据处理!$A:$G,7,0),0)</f>
        <v>0</v>
      </c>
      <c r="M23">
        <f t="shared" si="0"/>
        <v>6</v>
      </c>
      <c r="N23">
        <f>IFERROR(VLOOKUP(A23,[5]数据处理!$A:$C,3,0),0)</f>
        <v>2</v>
      </c>
      <c r="O23">
        <f>IFERROR(VLOOKUP(A23,[5]数据处理!$A:$N,14,0),0)</f>
        <v>6</v>
      </c>
      <c r="P23" t="str">
        <f>IFERROR(VLOOKUP(A23,[3]库存使用数据!$A:$B,2,0),"")</f>
        <v/>
      </c>
      <c r="Q23" t="str">
        <f>IFERROR(VLOOKUP(A23,[3]库存使用数据!$A:$E,5,0),"")</f>
        <v/>
      </c>
      <c r="R23" t="str">
        <f>IFERROR(VLOOKUP(A23,[3]库存使用数据!$A:$H,8,0),"")</f>
        <v/>
      </c>
      <c r="S23" t="str">
        <f>IFERROR(VLOOKUP(A23,[3]库存使用数据!$A:$K,11,0),"")</f>
        <v/>
      </c>
      <c r="T23" t="str">
        <f>IFERROR(VLOOKUP(A23,[3]库存使用数据!$A:$C,3,0),"")</f>
        <v/>
      </c>
      <c r="U23" t="str">
        <f>IFERROR(VLOOKUP(A23,[3]库存使用数据!$A:$F,6,0),"")</f>
        <v/>
      </c>
      <c r="V23" t="str">
        <f>IFERROR(VLOOKUP(A23,[3]库存使用数据!$A:$I,9,0),"")</f>
        <v/>
      </c>
      <c r="W23" t="str">
        <f>IFERROR(VLOOKUP(A23,[3]库存使用数据!$A:$L,12,0),"")</f>
        <v/>
      </c>
      <c r="X23" s="23" t="str">
        <f t="shared" si="8"/>
        <v/>
      </c>
      <c r="Y23" s="23" t="str">
        <f t="shared" si="9"/>
        <v/>
      </c>
      <c r="Z23" s="23" t="str">
        <f t="shared" si="10"/>
        <v/>
      </c>
      <c r="AA23" s="23" t="str">
        <f t="shared" si="11"/>
        <v/>
      </c>
      <c r="AB23" t="str">
        <f>IFERROR(VLOOKUP(A23,[3]库存使用数据!$A:$D,4,0),"")</f>
        <v/>
      </c>
      <c r="AC23" t="str">
        <f>IFERROR(VLOOKUP(A23,[3]库存使用数据!$A:$G,7,0),"")</f>
        <v/>
      </c>
      <c r="AD23" t="str">
        <f>IFERROR(VLOOKUP(A23,[3]库存使用数据!$A:$J,10,0),"")</f>
        <v/>
      </c>
      <c r="AE23" t="str">
        <f>IFERROR(VLOOKUP(A23,[3]库存使用数据!$A:$M,13,0),"")</f>
        <v/>
      </c>
      <c r="AF23" s="23" t="str">
        <f t="shared" si="12"/>
        <v/>
      </c>
      <c r="AG23" s="23" t="str">
        <f t="shared" si="13"/>
        <v/>
      </c>
      <c r="AH23" s="23" t="str">
        <f t="shared" si="14"/>
        <v/>
      </c>
      <c r="AI23" s="23" t="str">
        <f t="shared" si="15"/>
        <v/>
      </c>
      <c r="AJ23">
        <f>IFERROR(VLOOKUP($B23,[2]库存报告使用数据!$A$1:$B$65536,2,0),0)</f>
        <v>1</v>
      </c>
      <c r="AK23">
        <f>IFERROR(VLOOKUP($B23,[2]库存报告使用数据!$A$1:$C$65536,3,0),0)</f>
        <v>1</v>
      </c>
      <c r="AL23">
        <f>IFERROR(VLOOKUP($B23,[2]库存报告使用数据!$A$1:$D$65536,4,0),0)</f>
        <v>0</v>
      </c>
      <c r="AM23">
        <f>IFERROR(VLOOKUP($B23,[2]库存报告使用数据!$A$1:$E$65536,5,0),0)</f>
        <v>0</v>
      </c>
      <c r="AN23" s="23">
        <f t="shared" si="16"/>
        <v>0</v>
      </c>
      <c r="AO23" s="23">
        <f t="shared" si="17"/>
        <v>0</v>
      </c>
      <c r="AP23" s="23" t="str">
        <f t="shared" si="18"/>
        <v/>
      </c>
      <c r="AQ23" s="23" t="str">
        <f t="shared" si="19"/>
        <v/>
      </c>
      <c r="AR23" s="37">
        <f t="shared" si="3"/>
        <v>0</v>
      </c>
      <c r="AS23" s="37">
        <f t="shared" si="4"/>
        <v>0</v>
      </c>
      <c r="AT23" s="37">
        <f t="shared" si="5"/>
        <v>6</v>
      </c>
      <c r="AU23" s="33" t="str">
        <f t="shared" si="6"/>
        <v>库存为6</v>
      </c>
      <c r="AV23" s="38" t="str">
        <f>IFERROR(时间!$B$4+AU23,"上周无销量")</f>
        <v>上周无销量</v>
      </c>
    </row>
    <row r="24" spans="1:48">
      <c r="A24" s="21" t="s">
        <v>69</v>
      </c>
      <c r="B24" t="str">
        <f>VLOOKUP(A24,'[4]sku-asin（子）'!$A$1:$B$65536,2,0)</f>
        <v>B0777JP85J</v>
      </c>
      <c r="C24" t="str">
        <f>VLOOKUP(A24,'[4]子sku-父sku'!$A$1:$B$65536,2,0)</f>
        <v>LYQ-1001</v>
      </c>
      <c r="D24" s="33">
        <f>IFERROR(VLOOKUP(A24,[1]库存报告使用数据处理!$A:$C,3,0),0)</f>
        <v>0</v>
      </c>
      <c r="E24" s="33">
        <f>IFERROR(VLOOKUP(A24,[1]库存报告使用数据处理!$A:$D,4,0),0)</f>
        <v>0</v>
      </c>
      <c r="F24" s="33">
        <f>IFERROR(VLOOKUP(A24,[1]库存报告使用数据处理!$A:$E,5,0),0)</f>
        <v>0</v>
      </c>
      <c r="G24" s="33">
        <f>IFERROR(VLOOKUP(A24,[1]库存报告使用数据处理!$A:$F,6,0),0)</f>
        <v>0</v>
      </c>
      <c r="H24" s="34">
        <f>IFERROR(VLOOKUP(A24,[1]库存报告使用数据处理!$A:$G,7,0),0)</f>
        <v>0</v>
      </c>
      <c r="I24">
        <f>IFERROR(VLOOKUP(A24,[5]数据处理!$A:$B,2,0),0)</f>
        <v>5</v>
      </c>
      <c r="J24" s="35">
        <f>IFERROR(VLOOKUP(A24,[5]数据处理!$A:$D,4,0),0)</f>
        <v>0</v>
      </c>
      <c r="K24" s="35">
        <f>IFERROR(VLOOKUP(A24,[5]数据处理!$A:$E,5,0),0)</f>
        <v>0</v>
      </c>
      <c r="L24" s="35">
        <f>IFERROR(VLOOKUP(A24,[5]数据处理!$A:$G,7,0),0)</f>
        <v>0</v>
      </c>
      <c r="M24">
        <f t="shared" si="0"/>
        <v>5</v>
      </c>
      <c r="N24">
        <f>IFERROR(VLOOKUP(A24,[5]数据处理!$A:$C,3,0),0)</f>
        <v>0</v>
      </c>
      <c r="O24">
        <f>IFERROR(VLOOKUP(A24,[5]数据处理!$A:$N,14,0),0)</f>
        <v>4</v>
      </c>
      <c r="P24" t="str">
        <f>IFERROR(VLOOKUP(A24,[3]库存使用数据!$A:$B,2,0),"")</f>
        <v/>
      </c>
      <c r="Q24" t="str">
        <f>IFERROR(VLOOKUP(A24,[3]库存使用数据!$A:$E,5,0),"")</f>
        <v/>
      </c>
      <c r="R24" t="str">
        <f>IFERROR(VLOOKUP(A24,[3]库存使用数据!$A:$H,8,0),"")</f>
        <v/>
      </c>
      <c r="S24" t="str">
        <f>IFERROR(VLOOKUP(A24,[3]库存使用数据!$A:$K,11,0),"")</f>
        <v/>
      </c>
      <c r="T24" t="str">
        <f>IFERROR(VLOOKUP(A24,[3]库存使用数据!$A:$C,3,0),"")</f>
        <v/>
      </c>
      <c r="U24" t="str">
        <f>IFERROR(VLOOKUP(A24,[3]库存使用数据!$A:$F,6,0),"")</f>
        <v/>
      </c>
      <c r="V24" t="str">
        <f>IFERROR(VLOOKUP(A24,[3]库存使用数据!$A:$I,9,0),"")</f>
        <v/>
      </c>
      <c r="W24" t="str">
        <f>IFERROR(VLOOKUP(A24,[3]库存使用数据!$A:$L,12,0),"")</f>
        <v/>
      </c>
      <c r="X24" s="23" t="str">
        <f t="shared" si="8"/>
        <v/>
      </c>
      <c r="Y24" s="23" t="str">
        <f t="shared" si="9"/>
        <v/>
      </c>
      <c r="Z24" s="23" t="str">
        <f t="shared" si="10"/>
        <v/>
      </c>
      <c r="AA24" s="23" t="str">
        <f t="shared" si="11"/>
        <v/>
      </c>
      <c r="AB24" t="str">
        <f>IFERROR(VLOOKUP(A24,[3]库存使用数据!$A:$D,4,0),"")</f>
        <v/>
      </c>
      <c r="AC24" t="str">
        <f>IFERROR(VLOOKUP(A24,[3]库存使用数据!$A:$G,7,0),"")</f>
        <v/>
      </c>
      <c r="AD24" t="str">
        <f>IFERROR(VLOOKUP(A24,[3]库存使用数据!$A:$J,10,0),"")</f>
        <v/>
      </c>
      <c r="AE24" t="str">
        <f>IFERROR(VLOOKUP(A24,[3]库存使用数据!$A:$M,13,0),"")</f>
        <v/>
      </c>
      <c r="AF24" s="23" t="str">
        <f t="shared" si="12"/>
        <v/>
      </c>
      <c r="AG24" s="23" t="str">
        <f t="shared" si="13"/>
        <v/>
      </c>
      <c r="AH24" s="23" t="str">
        <f t="shared" si="14"/>
        <v/>
      </c>
      <c r="AI24" s="23" t="str">
        <f t="shared" si="15"/>
        <v/>
      </c>
      <c r="AJ24">
        <f>IFERROR(VLOOKUP($B24,[2]库存报告使用数据!$A$1:$B$65536,2,0),0)</f>
        <v>2</v>
      </c>
      <c r="AK24">
        <f>IFERROR(VLOOKUP($B24,[2]库存报告使用数据!$A$1:$C$65536,3,0),0)</f>
        <v>2</v>
      </c>
      <c r="AL24">
        <f>IFERROR(VLOOKUP($B24,[2]库存报告使用数据!$A$1:$D$65536,4,0),0)</f>
        <v>1</v>
      </c>
      <c r="AM24">
        <f>IFERROR(VLOOKUP($B24,[2]库存报告使用数据!$A$1:$E$65536,5,0),0)</f>
        <v>0</v>
      </c>
      <c r="AN24" s="23">
        <f t="shared" si="16"/>
        <v>0</v>
      </c>
      <c r="AO24" s="23">
        <f t="shared" si="17"/>
        <v>0</v>
      </c>
      <c r="AP24" s="23">
        <f t="shared" si="18"/>
        <v>0</v>
      </c>
      <c r="AQ24" s="23" t="str">
        <f t="shared" si="19"/>
        <v/>
      </c>
      <c r="AR24" s="37">
        <f t="shared" si="3"/>
        <v>0</v>
      </c>
      <c r="AS24" s="37">
        <f t="shared" si="4"/>
        <v>0</v>
      </c>
      <c r="AT24" s="37">
        <f t="shared" si="5"/>
        <v>5</v>
      </c>
      <c r="AU24" s="33" t="str">
        <f t="shared" si="6"/>
        <v>库存为5</v>
      </c>
      <c r="AV24" s="38" t="str">
        <f>IFERROR(时间!$B$4+AU24,"上周无销量")</f>
        <v>上周无销量</v>
      </c>
    </row>
    <row r="25" spans="1:48">
      <c r="A25" s="21" t="s">
        <v>70</v>
      </c>
      <c r="B25" t="str">
        <f>VLOOKUP(A25,'[4]sku-asin（子）'!$A$1:$B$65536,2,0)</f>
        <v>B0777KY2MV</v>
      </c>
      <c r="C25" t="str">
        <f>VLOOKUP(A25,'[4]子sku-父sku'!$A$1:$B$65536,2,0)</f>
        <v>LYQ-1001</v>
      </c>
      <c r="D25" s="33">
        <f>IFERROR(VLOOKUP(A25,[1]库存报告使用数据处理!$A:$C,3,0),0)</f>
        <v>0</v>
      </c>
      <c r="E25" s="33">
        <f>IFERROR(VLOOKUP(A25,[1]库存报告使用数据处理!$A:$D,4,0),0)</f>
        <v>0</v>
      </c>
      <c r="F25" s="33">
        <f>IFERROR(VLOOKUP(A25,[1]库存报告使用数据处理!$A:$E,5,0),0)</f>
        <v>0</v>
      </c>
      <c r="G25" s="33">
        <f>IFERROR(VLOOKUP(A25,[1]库存报告使用数据处理!$A:$F,6,0),0)</f>
        <v>0</v>
      </c>
      <c r="H25" s="34">
        <f>IFERROR(VLOOKUP(A25,[1]库存报告使用数据处理!$A:$G,7,0),0)</f>
        <v>0</v>
      </c>
      <c r="I25">
        <f>IFERROR(VLOOKUP(A25,[5]数据处理!$A:$B,2,0),0)</f>
        <v>7</v>
      </c>
      <c r="J25" s="35">
        <f>IFERROR(VLOOKUP(A25,[5]数据处理!$A:$D,4,0),0)</f>
        <v>0</v>
      </c>
      <c r="K25" s="35">
        <f>IFERROR(VLOOKUP(A25,[5]数据处理!$A:$E,5,0),0)</f>
        <v>0</v>
      </c>
      <c r="L25" s="35">
        <f>IFERROR(VLOOKUP(A25,[5]数据处理!$A:$G,7,0),0)</f>
        <v>0</v>
      </c>
      <c r="M25">
        <f t="shared" si="0"/>
        <v>7</v>
      </c>
      <c r="N25">
        <f>IFERROR(VLOOKUP(A25,[5]数据处理!$A:$C,3,0),0)</f>
        <v>0</v>
      </c>
      <c r="O25">
        <f>IFERROR(VLOOKUP(A25,[5]数据处理!$A:$N,14,0),0)</f>
        <v>7</v>
      </c>
      <c r="P25" t="str">
        <f>IFERROR(VLOOKUP(A25,[3]库存使用数据!$A:$B,2,0),"")</f>
        <v/>
      </c>
      <c r="Q25" t="str">
        <f>IFERROR(VLOOKUP(A25,[3]库存使用数据!$A:$E,5,0),"")</f>
        <v/>
      </c>
      <c r="R25" t="str">
        <f>IFERROR(VLOOKUP(A25,[3]库存使用数据!$A:$H,8,0),"")</f>
        <v/>
      </c>
      <c r="S25" t="str">
        <f>IFERROR(VLOOKUP(A25,[3]库存使用数据!$A:$K,11,0),"")</f>
        <v/>
      </c>
      <c r="T25" t="str">
        <f>IFERROR(VLOOKUP(A25,[3]库存使用数据!$A:$C,3,0),"")</f>
        <v/>
      </c>
      <c r="U25" t="str">
        <f>IFERROR(VLOOKUP(A25,[3]库存使用数据!$A:$F,6,0),"")</f>
        <v/>
      </c>
      <c r="V25" t="str">
        <f>IFERROR(VLOOKUP(A25,[3]库存使用数据!$A:$I,9,0),"")</f>
        <v/>
      </c>
      <c r="W25" t="str">
        <f>IFERROR(VLOOKUP(A25,[3]库存使用数据!$A:$L,12,0),"")</f>
        <v/>
      </c>
      <c r="X25" s="23" t="str">
        <f t="shared" si="8"/>
        <v/>
      </c>
      <c r="Y25" s="23" t="str">
        <f t="shared" si="9"/>
        <v/>
      </c>
      <c r="Z25" s="23" t="str">
        <f t="shared" si="10"/>
        <v/>
      </c>
      <c r="AA25" s="23" t="str">
        <f t="shared" si="11"/>
        <v/>
      </c>
      <c r="AB25" t="str">
        <f>IFERROR(VLOOKUP(A25,[3]库存使用数据!$A:$D,4,0),"")</f>
        <v/>
      </c>
      <c r="AC25" t="str">
        <f>IFERROR(VLOOKUP(A25,[3]库存使用数据!$A:$G,7,0),"")</f>
        <v/>
      </c>
      <c r="AD25" t="str">
        <f>IFERROR(VLOOKUP(A25,[3]库存使用数据!$A:$J,10,0),"")</f>
        <v/>
      </c>
      <c r="AE25" t="str">
        <f>IFERROR(VLOOKUP(A25,[3]库存使用数据!$A:$M,13,0),"")</f>
        <v/>
      </c>
      <c r="AF25" s="23" t="str">
        <f t="shared" si="12"/>
        <v/>
      </c>
      <c r="AG25" s="23" t="str">
        <f t="shared" si="13"/>
        <v/>
      </c>
      <c r="AH25" s="23" t="str">
        <f t="shared" si="14"/>
        <v/>
      </c>
      <c r="AI25" s="23" t="str">
        <f t="shared" si="15"/>
        <v/>
      </c>
      <c r="AJ25">
        <f>IFERROR(VLOOKUP($B25,[2]库存报告使用数据!$A$1:$B$65536,2,0),0)</f>
        <v>1</v>
      </c>
      <c r="AK25">
        <f>IFERROR(VLOOKUP($B25,[2]库存报告使用数据!$A$1:$C$65536,3,0),0)</f>
        <v>1</v>
      </c>
      <c r="AL25">
        <f>IFERROR(VLOOKUP($B25,[2]库存报告使用数据!$A$1:$D$65536,4,0),0)</f>
        <v>0</v>
      </c>
      <c r="AM25">
        <f>IFERROR(VLOOKUP($B25,[2]库存报告使用数据!$A$1:$E$65536,5,0),0)</f>
        <v>1</v>
      </c>
      <c r="AN25" s="23">
        <f t="shared" si="16"/>
        <v>0</v>
      </c>
      <c r="AO25" s="23">
        <f t="shared" si="17"/>
        <v>0</v>
      </c>
      <c r="AP25" s="23" t="str">
        <f t="shared" si="18"/>
        <v/>
      </c>
      <c r="AQ25" s="23">
        <f t="shared" si="19"/>
        <v>0</v>
      </c>
      <c r="AR25" s="37">
        <f t="shared" si="3"/>
        <v>0</v>
      </c>
      <c r="AS25" s="37">
        <f t="shared" si="4"/>
        <v>0</v>
      </c>
      <c r="AT25" s="37">
        <f t="shared" si="5"/>
        <v>7</v>
      </c>
      <c r="AU25" s="33" t="str">
        <f t="shared" si="6"/>
        <v>库存为7</v>
      </c>
      <c r="AV25" s="38" t="str">
        <f>IFERROR(时间!$B$4+AU25,"上周无销量")</f>
        <v>上周无销量</v>
      </c>
    </row>
    <row r="26" spans="1:48">
      <c r="A26" s="21" t="s">
        <v>71</v>
      </c>
      <c r="B26" t="str">
        <f>VLOOKUP(A26,'[4]sku-asin（子）'!$A$1:$B$65536,2,0)</f>
        <v>B0777KHKFN</v>
      </c>
      <c r="C26" t="str">
        <f>VLOOKUP(A26,'[4]子sku-父sku'!$A$1:$B$65536,2,0)</f>
        <v>LYQ-1001</v>
      </c>
      <c r="D26" s="33">
        <f>IFERROR(VLOOKUP(A26,[1]库存报告使用数据处理!$A:$C,3,0),0)</f>
        <v>0</v>
      </c>
      <c r="E26" s="33">
        <f>IFERROR(VLOOKUP(A26,[1]库存报告使用数据处理!$A:$D,4,0),0)</f>
        <v>0</v>
      </c>
      <c r="F26" s="33">
        <f>IFERROR(VLOOKUP(A26,[1]库存报告使用数据处理!$A:$E,5,0),0)</f>
        <v>0</v>
      </c>
      <c r="G26" s="33">
        <f>IFERROR(VLOOKUP(A26,[1]库存报告使用数据处理!$A:$F,6,0),0)</f>
        <v>0</v>
      </c>
      <c r="H26" s="34">
        <f>IFERROR(VLOOKUP(A26,[1]库存报告使用数据处理!$A:$G,7,0),0)</f>
        <v>0</v>
      </c>
      <c r="I26">
        <f>IFERROR(VLOOKUP(A26,[5]数据处理!$A:$B,2,0),0)</f>
        <v>2</v>
      </c>
      <c r="J26" s="35">
        <f>IFERROR(VLOOKUP(A26,[5]数据处理!$A:$D,4,0),0)</f>
        <v>0</v>
      </c>
      <c r="K26" s="35">
        <f>IFERROR(VLOOKUP(A26,[5]数据处理!$A:$E,5,0),0)</f>
        <v>0</v>
      </c>
      <c r="L26" s="35">
        <f>IFERROR(VLOOKUP(A26,[5]数据处理!$A:$G,7,0),0)</f>
        <v>0</v>
      </c>
      <c r="M26">
        <f t="shared" si="0"/>
        <v>2</v>
      </c>
      <c r="N26">
        <f>IFERROR(VLOOKUP(A26,[5]数据处理!$A:$C,3,0),0)</f>
        <v>1</v>
      </c>
      <c r="O26">
        <f>IFERROR(VLOOKUP(A26,[5]数据处理!$A:$N,14,0),0)</f>
        <v>2</v>
      </c>
      <c r="P26" t="str">
        <f>IFERROR(VLOOKUP(A26,[3]库存使用数据!$A:$B,2,0),"")</f>
        <v/>
      </c>
      <c r="Q26" t="str">
        <f>IFERROR(VLOOKUP(A26,[3]库存使用数据!$A:$E,5,0),"")</f>
        <v/>
      </c>
      <c r="R26" t="str">
        <f>IFERROR(VLOOKUP(A26,[3]库存使用数据!$A:$H,8,0),"")</f>
        <v/>
      </c>
      <c r="S26" t="str">
        <f>IFERROR(VLOOKUP(A26,[3]库存使用数据!$A:$K,11,0),"")</f>
        <v/>
      </c>
      <c r="T26" t="str">
        <f>IFERROR(VLOOKUP(A26,[3]库存使用数据!$A:$C,3,0),"")</f>
        <v/>
      </c>
      <c r="U26" t="str">
        <f>IFERROR(VLOOKUP(A26,[3]库存使用数据!$A:$F,6,0),"")</f>
        <v/>
      </c>
      <c r="V26" t="str">
        <f>IFERROR(VLOOKUP(A26,[3]库存使用数据!$A:$I,9,0),"")</f>
        <v/>
      </c>
      <c r="W26" t="str">
        <f>IFERROR(VLOOKUP(A26,[3]库存使用数据!$A:$L,12,0),"")</f>
        <v/>
      </c>
      <c r="X26" s="23" t="str">
        <f t="shared" si="8"/>
        <v/>
      </c>
      <c r="Y26" s="23" t="str">
        <f t="shared" si="9"/>
        <v/>
      </c>
      <c r="Z26" s="23" t="str">
        <f t="shared" si="10"/>
        <v/>
      </c>
      <c r="AA26" s="23" t="str">
        <f t="shared" si="11"/>
        <v/>
      </c>
      <c r="AB26" t="str">
        <f>IFERROR(VLOOKUP(A26,[3]库存使用数据!$A:$D,4,0),"")</f>
        <v/>
      </c>
      <c r="AC26" t="str">
        <f>IFERROR(VLOOKUP(A26,[3]库存使用数据!$A:$G,7,0),"")</f>
        <v/>
      </c>
      <c r="AD26" t="str">
        <f>IFERROR(VLOOKUP(A26,[3]库存使用数据!$A:$J,10,0),"")</f>
        <v/>
      </c>
      <c r="AE26" t="str">
        <f>IFERROR(VLOOKUP(A26,[3]库存使用数据!$A:$M,13,0),"")</f>
        <v/>
      </c>
      <c r="AF26" s="23" t="str">
        <f t="shared" si="12"/>
        <v/>
      </c>
      <c r="AG26" s="23" t="str">
        <f t="shared" si="13"/>
        <v/>
      </c>
      <c r="AH26" s="23" t="str">
        <f t="shared" si="14"/>
        <v/>
      </c>
      <c r="AI26" s="23" t="str">
        <f t="shared" si="15"/>
        <v/>
      </c>
      <c r="AJ26">
        <f>IFERROR(VLOOKUP($B26,[2]库存报告使用数据!$A$1:$B$65536,2,0),0)</f>
        <v>0</v>
      </c>
      <c r="AK26">
        <f>IFERROR(VLOOKUP($B26,[2]库存报告使用数据!$A$1:$C$65536,3,0),0)</f>
        <v>0</v>
      </c>
      <c r="AL26">
        <f>IFERROR(VLOOKUP($B26,[2]库存报告使用数据!$A$1:$D$65536,4,0),0)</f>
        <v>1</v>
      </c>
      <c r="AM26">
        <f>IFERROR(VLOOKUP($B26,[2]库存报告使用数据!$A$1:$E$65536,5,0),0)</f>
        <v>0</v>
      </c>
      <c r="AN26" s="23" t="str">
        <f t="shared" si="16"/>
        <v/>
      </c>
      <c r="AO26" s="23" t="str">
        <f t="shared" si="17"/>
        <v/>
      </c>
      <c r="AP26" s="23">
        <f t="shared" si="18"/>
        <v>0</v>
      </c>
      <c r="AQ26" s="23" t="str">
        <f t="shared" si="19"/>
        <v/>
      </c>
      <c r="AR26" s="37">
        <f t="shared" si="3"/>
        <v>0</v>
      </c>
      <c r="AS26" s="37">
        <f t="shared" si="4"/>
        <v>0</v>
      </c>
      <c r="AT26" s="37">
        <f t="shared" si="5"/>
        <v>2</v>
      </c>
      <c r="AU26" s="33" t="str">
        <f t="shared" si="6"/>
        <v>库存为2</v>
      </c>
      <c r="AV26" s="38" t="str">
        <f>IFERROR(时间!$B$4+AU26,"上周无销量")</f>
        <v>上周无销量</v>
      </c>
    </row>
    <row r="27" spans="1:48">
      <c r="A27" s="21" t="s">
        <v>72</v>
      </c>
      <c r="B27" t="str">
        <f>VLOOKUP(A27,'[4]sku-asin（子）'!$A$1:$B$65536,2,0)</f>
        <v>B0777JL61C</v>
      </c>
      <c r="C27" t="str">
        <f>VLOOKUP(A27,'[4]子sku-父sku'!$A$1:$B$65536,2,0)</f>
        <v>LYQ-1001</v>
      </c>
      <c r="D27" s="33">
        <f>IFERROR(VLOOKUP(A27,[1]库存报告使用数据处理!$A:$C,3,0),0)</f>
        <v>0</v>
      </c>
      <c r="E27" s="33">
        <f>IFERROR(VLOOKUP(A27,[1]库存报告使用数据处理!$A:$D,4,0),0)</f>
        <v>0</v>
      </c>
      <c r="F27" s="33">
        <f>IFERROR(VLOOKUP(A27,[1]库存报告使用数据处理!$A:$E,5,0),0)</f>
        <v>0</v>
      </c>
      <c r="G27" s="33">
        <f>IFERROR(VLOOKUP(A27,[1]库存报告使用数据处理!$A:$F,6,0),0)</f>
        <v>0</v>
      </c>
      <c r="H27" s="34">
        <f>IFERROR(VLOOKUP(A27,[1]库存报告使用数据处理!$A:$G,7,0),0)</f>
        <v>0</v>
      </c>
      <c r="I27">
        <f>IFERROR(VLOOKUP(A27,[5]数据处理!$A:$B,2,0),0)</f>
        <v>5</v>
      </c>
      <c r="J27" s="35">
        <f>IFERROR(VLOOKUP(A27,[5]数据处理!$A:$D,4,0),0)</f>
        <v>0</v>
      </c>
      <c r="K27" s="35">
        <f>IFERROR(VLOOKUP(A27,[5]数据处理!$A:$E,5,0),0)</f>
        <v>0</v>
      </c>
      <c r="L27" s="35">
        <f>IFERROR(VLOOKUP(A27,[5]数据处理!$A:$G,7,0),0)</f>
        <v>0</v>
      </c>
      <c r="M27">
        <f t="shared" si="0"/>
        <v>5</v>
      </c>
      <c r="N27">
        <f>IFERROR(VLOOKUP(A27,[5]数据处理!$A:$C,3,0),0)</f>
        <v>0</v>
      </c>
      <c r="O27">
        <f>IFERROR(VLOOKUP(A27,[5]数据处理!$A:$N,14,0),0)</f>
        <v>5</v>
      </c>
      <c r="P27" t="str">
        <f>IFERROR(VLOOKUP(A27,[3]库存使用数据!$A:$B,2,0),"")</f>
        <v/>
      </c>
      <c r="Q27" t="str">
        <f>IFERROR(VLOOKUP(A27,[3]库存使用数据!$A:$E,5,0),"")</f>
        <v/>
      </c>
      <c r="R27" t="str">
        <f>IFERROR(VLOOKUP(A27,[3]库存使用数据!$A:$H,8,0),"")</f>
        <v/>
      </c>
      <c r="S27" t="str">
        <f>IFERROR(VLOOKUP(A27,[3]库存使用数据!$A:$K,11,0),"")</f>
        <v/>
      </c>
      <c r="T27" t="str">
        <f>IFERROR(VLOOKUP(A27,[3]库存使用数据!$A:$C,3,0),"")</f>
        <v/>
      </c>
      <c r="U27" t="str">
        <f>IFERROR(VLOOKUP(A27,[3]库存使用数据!$A:$F,6,0),"")</f>
        <v/>
      </c>
      <c r="V27" t="str">
        <f>IFERROR(VLOOKUP(A27,[3]库存使用数据!$A:$I,9,0),"")</f>
        <v/>
      </c>
      <c r="W27" t="str">
        <f>IFERROR(VLOOKUP(A27,[3]库存使用数据!$A:$L,12,0),"")</f>
        <v/>
      </c>
      <c r="X27" s="23" t="str">
        <f t="shared" si="8"/>
        <v/>
      </c>
      <c r="Y27" s="23" t="str">
        <f t="shared" si="9"/>
        <v/>
      </c>
      <c r="Z27" s="23" t="str">
        <f t="shared" si="10"/>
        <v/>
      </c>
      <c r="AA27" s="23" t="str">
        <f t="shared" si="11"/>
        <v/>
      </c>
      <c r="AB27" t="str">
        <f>IFERROR(VLOOKUP(A27,[3]库存使用数据!$A:$D,4,0),"")</f>
        <v/>
      </c>
      <c r="AC27" t="str">
        <f>IFERROR(VLOOKUP(A27,[3]库存使用数据!$A:$G,7,0),"")</f>
        <v/>
      </c>
      <c r="AD27" t="str">
        <f>IFERROR(VLOOKUP(A27,[3]库存使用数据!$A:$J,10,0),"")</f>
        <v/>
      </c>
      <c r="AE27" t="str">
        <f>IFERROR(VLOOKUP(A27,[3]库存使用数据!$A:$M,13,0),"")</f>
        <v/>
      </c>
      <c r="AF27" s="23" t="str">
        <f t="shared" si="12"/>
        <v/>
      </c>
      <c r="AG27" s="23" t="str">
        <f t="shared" si="13"/>
        <v/>
      </c>
      <c r="AH27" s="23" t="str">
        <f t="shared" si="14"/>
        <v/>
      </c>
      <c r="AI27" s="23" t="str">
        <f t="shared" si="15"/>
        <v/>
      </c>
      <c r="AJ27">
        <f>IFERROR(VLOOKUP($B27,[2]库存报告使用数据!$A$1:$B$65536,2,0),0)</f>
        <v>1</v>
      </c>
      <c r="AK27">
        <f>IFERROR(VLOOKUP($B27,[2]库存报告使用数据!$A$1:$C$65536,3,0),0)</f>
        <v>1</v>
      </c>
      <c r="AL27">
        <f>IFERROR(VLOOKUP($B27,[2]库存报告使用数据!$A$1:$D$65536,4,0),0)</f>
        <v>0</v>
      </c>
      <c r="AM27">
        <f>IFERROR(VLOOKUP($B27,[2]库存报告使用数据!$A$1:$E$65536,5,0),0)</f>
        <v>1</v>
      </c>
      <c r="AN27" s="23">
        <f t="shared" si="16"/>
        <v>0</v>
      </c>
      <c r="AO27" s="23">
        <f t="shared" si="17"/>
        <v>0</v>
      </c>
      <c r="AP27" s="23" t="str">
        <f t="shared" si="18"/>
        <v/>
      </c>
      <c r="AQ27" s="23">
        <f t="shared" si="19"/>
        <v>0</v>
      </c>
      <c r="AR27" s="37">
        <f t="shared" si="3"/>
        <v>0</v>
      </c>
      <c r="AS27" s="37">
        <f t="shared" si="4"/>
        <v>0</v>
      </c>
      <c r="AT27" s="37">
        <f t="shared" si="5"/>
        <v>5</v>
      </c>
      <c r="AU27" s="33" t="str">
        <f t="shared" si="6"/>
        <v>库存为5</v>
      </c>
      <c r="AV27" s="38" t="str">
        <f>IFERROR(时间!$B$4+AU27,"上周无销量")</f>
        <v>上周无销量</v>
      </c>
    </row>
    <row r="28" spans="1:48">
      <c r="A28" s="21" t="s">
        <v>73</v>
      </c>
      <c r="B28" t="str">
        <f>VLOOKUP(A28,'[4]sku-asin（子）'!$A$1:$B$65536,2,0)</f>
        <v>B0777DP49T</v>
      </c>
      <c r="C28" t="str">
        <f>VLOOKUP(A28,'[4]子sku-父sku'!$A$1:$B$65536,2,0)</f>
        <v>LYQ-1001</v>
      </c>
      <c r="D28" s="33">
        <f>IFERROR(VLOOKUP(A28,[1]库存报告使用数据处理!$A:$C,3,0),0)</f>
        <v>0</v>
      </c>
      <c r="E28" s="33">
        <f>IFERROR(VLOOKUP(A28,[1]库存报告使用数据处理!$A:$D,4,0),0)</f>
        <v>0</v>
      </c>
      <c r="F28" s="33">
        <f>IFERROR(VLOOKUP(A28,[1]库存报告使用数据处理!$A:$E,5,0),0)</f>
        <v>0</v>
      </c>
      <c r="G28" s="33">
        <f>IFERROR(VLOOKUP(A28,[1]库存报告使用数据处理!$A:$F,6,0),0)</f>
        <v>0</v>
      </c>
      <c r="H28" s="34">
        <f>IFERROR(VLOOKUP(A28,[1]库存报告使用数据处理!$A:$G,7,0),0)</f>
        <v>0</v>
      </c>
      <c r="I28">
        <f>IFERROR(VLOOKUP(A28,[5]数据处理!$A:$B,2,0),0)</f>
        <v>13</v>
      </c>
      <c r="J28" s="35">
        <f>IFERROR(VLOOKUP(A28,[5]数据处理!$A:$D,4,0),0)</f>
        <v>0</v>
      </c>
      <c r="K28" s="35">
        <f>IFERROR(VLOOKUP(A28,[5]数据处理!$A:$E,5,0),0)</f>
        <v>0</v>
      </c>
      <c r="L28" s="35">
        <f>IFERROR(VLOOKUP(A28,[5]数据处理!$A:$G,7,0),0)</f>
        <v>0</v>
      </c>
      <c r="M28">
        <f t="shared" si="0"/>
        <v>13</v>
      </c>
      <c r="N28">
        <f>IFERROR(VLOOKUP(A28,[5]数据处理!$A:$C,3,0),0)</f>
        <v>1</v>
      </c>
      <c r="O28">
        <f>IFERROR(VLOOKUP(A28,[5]数据处理!$A:$N,14,0),0)</f>
        <v>13</v>
      </c>
      <c r="P28" t="str">
        <f>IFERROR(VLOOKUP(A28,[3]库存使用数据!$A:$B,2,0),"")</f>
        <v/>
      </c>
      <c r="Q28" t="str">
        <f>IFERROR(VLOOKUP(A28,[3]库存使用数据!$A:$E,5,0),"")</f>
        <v/>
      </c>
      <c r="R28" t="str">
        <f>IFERROR(VLOOKUP(A28,[3]库存使用数据!$A:$H,8,0),"")</f>
        <v/>
      </c>
      <c r="S28" t="str">
        <f>IFERROR(VLOOKUP(A28,[3]库存使用数据!$A:$K,11,0),"")</f>
        <v/>
      </c>
      <c r="T28" t="str">
        <f>IFERROR(VLOOKUP(A28,[3]库存使用数据!$A:$C,3,0),"")</f>
        <v/>
      </c>
      <c r="U28" t="str">
        <f>IFERROR(VLOOKUP(A28,[3]库存使用数据!$A:$F,6,0),"")</f>
        <v/>
      </c>
      <c r="V28" t="str">
        <f>IFERROR(VLOOKUP(A28,[3]库存使用数据!$A:$I,9,0),"")</f>
        <v/>
      </c>
      <c r="W28" t="str">
        <f>IFERROR(VLOOKUP(A28,[3]库存使用数据!$A:$L,12,0),"")</f>
        <v/>
      </c>
      <c r="X28" s="23" t="str">
        <f t="shared" si="8"/>
        <v/>
      </c>
      <c r="Y28" s="23" t="str">
        <f t="shared" si="9"/>
        <v/>
      </c>
      <c r="Z28" s="23" t="str">
        <f t="shared" si="10"/>
        <v/>
      </c>
      <c r="AA28" s="23" t="str">
        <f t="shared" si="11"/>
        <v/>
      </c>
      <c r="AB28" t="str">
        <f>IFERROR(VLOOKUP(A28,[3]库存使用数据!$A:$D,4,0),"")</f>
        <v/>
      </c>
      <c r="AC28" t="str">
        <f>IFERROR(VLOOKUP(A28,[3]库存使用数据!$A:$G,7,0),"")</f>
        <v/>
      </c>
      <c r="AD28" t="str">
        <f>IFERROR(VLOOKUP(A28,[3]库存使用数据!$A:$J,10,0),"")</f>
        <v/>
      </c>
      <c r="AE28" t="str">
        <f>IFERROR(VLOOKUP(A28,[3]库存使用数据!$A:$M,13,0),"")</f>
        <v/>
      </c>
      <c r="AF28" s="23" t="str">
        <f t="shared" si="12"/>
        <v/>
      </c>
      <c r="AG28" s="23" t="str">
        <f t="shared" si="13"/>
        <v/>
      </c>
      <c r="AH28" s="23" t="str">
        <f t="shared" si="14"/>
        <v/>
      </c>
      <c r="AI28" s="23" t="str">
        <f t="shared" si="15"/>
        <v/>
      </c>
      <c r="AJ28">
        <f>IFERROR(VLOOKUP($B28,[2]库存报告使用数据!$A$1:$B$65536,2,0),0)</f>
        <v>2</v>
      </c>
      <c r="AK28">
        <f>IFERROR(VLOOKUP($B28,[2]库存报告使用数据!$A$1:$C$65536,3,0),0)</f>
        <v>2</v>
      </c>
      <c r="AL28">
        <f>IFERROR(VLOOKUP($B28,[2]库存报告使用数据!$A$1:$D$65536,4,0),0)</f>
        <v>0</v>
      </c>
      <c r="AM28">
        <f>IFERROR(VLOOKUP($B28,[2]库存报告使用数据!$A$1:$E$65536,5,0),0)</f>
        <v>0</v>
      </c>
      <c r="AN28" s="23">
        <f t="shared" si="16"/>
        <v>0</v>
      </c>
      <c r="AO28" s="23">
        <f t="shared" si="17"/>
        <v>0</v>
      </c>
      <c r="AP28" s="23" t="str">
        <f t="shared" si="18"/>
        <v/>
      </c>
      <c r="AQ28" s="23" t="str">
        <f t="shared" si="19"/>
        <v/>
      </c>
      <c r="AR28" s="37">
        <f t="shared" si="3"/>
        <v>0</v>
      </c>
      <c r="AS28" s="37">
        <f t="shared" si="4"/>
        <v>0</v>
      </c>
      <c r="AT28" s="37">
        <f t="shared" si="5"/>
        <v>13</v>
      </c>
      <c r="AU28" s="33" t="str">
        <f t="shared" si="6"/>
        <v>库存为13</v>
      </c>
      <c r="AV28" s="38" t="str">
        <f>IFERROR(时间!$B$4+AU28,"上周无销量")</f>
        <v>上周无销量</v>
      </c>
    </row>
    <row r="29" spans="1:48">
      <c r="A29" s="21" t="s">
        <v>74</v>
      </c>
      <c r="B29" t="str">
        <f>VLOOKUP(A29,'[4]sku-asin（子）'!$A$1:$B$65536,2,0)</f>
        <v>B0777L43KP</v>
      </c>
      <c r="C29" t="str">
        <f>VLOOKUP(A29,'[4]子sku-父sku'!$A$1:$B$65536,2,0)</f>
        <v>LYQ-1001</v>
      </c>
      <c r="D29" s="33">
        <f>IFERROR(VLOOKUP(A29,[1]库存报告使用数据处理!$A:$C,3,0),0)</f>
        <v>0</v>
      </c>
      <c r="E29" s="33">
        <f>IFERROR(VLOOKUP(A29,[1]库存报告使用数据处理!$A:$D,4,0),0)</f>
        <v>0</v>
      </c>
      <c r="F29" s="33">
        <f>IFERROR(VLOOKUP(A29,[1]库存报告使用数据处理!$A:$E,5,0),0)</f>
        <v>0</v>
      </c>
      <c r="G29" s="33">
        <f>IFERROR(VLOOKUP(A29,[1]库存报告使用数据处理!$A:$F,6,0),0)</f>
        <v>0</v>
      </c>
      <c r="H29" s="34">
        <f>IFERROR(VLOOKUP(A29,[1]库存报告使用数据处理!$A:$G,7,0),0)</f>
        <v>0</v>
      </c>
      <c r="I29">
        <f>IFERROR(VLOOKUP(A29,[5]数据处理!$A:$B,2,0),0)</f>
        <v>3</v>
      </c>
      <c r="J29" s="35">
        <f>IFERROR(VLOOKUP(A29,[5]数据处理!$A:$D,4,0),0)</f>
        <v>0</v>
      </c>
      <c r="K29" s="35">
        <f>IFERROR(VLOOKUP(A29,[5]数据处理!$A:$E,5,0),0)</f>
        <v>0</v>
      </c>
      <c r="L29" s="35">
        <f>IFERROR(VLOOKUP(A29,[5]数据处理!$A:$G,7,0),0)</f>
        <v>0</v>
      </c>
      <c r="M29">
        <f t="shared" si="0"/>
        <v>3</v>
      </c>
      <c r="N29">
        <f>IFERROR(VLOOKUP(A29,[5]数据处理!$A:$C,3,0),0)</f>
        <v>0</v>
      </c>
      <c r="O29">
        <f>IFERROR(VLOOKUP(A29,[5]数据处理!$A:$N,14,0),0)</f>
        <v>3</v>
      </c>
      <c r="P29">
        <f>IFERROR(VLOOKUP(A29,[3]库存使用数据!$A:$B,2,0),"")</f>
        <v>800</v>
      </c>
      <c r="Q29">
        <f>IFERROR(VLOOKUP(A29,[3]库存使用数据!$A:$E,5,0),"")</f>
        <v>263</v>
      </c>
      <c r="R29">
        <f>IFERROR(VLOOKUP(A29,[3]库存使用数据!$A:$H,8,0),"")</f>
        <v>351</v>
      </c>
      <c r="S29">
        <f>IFERROR(VLOOKUP(A29,[3]库存使用数据!$A:$K,11,0),"")</f>
        <v>222</v>
      </c>
      <c r="T29">
        <f>IFERROR(VLOOKUP(A29,[3]库存使用数据!$A:$C,3,0),"")</f>
        <v>3</v>
      </c>
      <c r="U29">
        <f>IFERROR(VLOOKUP(A29,[3]库存使用数据!$A:$F,6,0),"")</f>
        <v>1</v>
      </c>
      <c r="V29">
        <f>IFERROR(VLOOKUP(A29,[3]库存使用数据!$A:$I,9,0),"")</f>
        <v>0</v>
      </c>
      <c r="W29">
        <f>IFERROR(VLOOKUP(A29,[3]库存使用数据!$A:$L,12,0),"")</f>
        <v>1</v>
      </c>
      <c r="X29" s="23">
        <f t="shared" si="8"/>
        <v>0.00375</v>
      </c>
      <c r="Y29" s="23">
        <f t="shared" si="9"/>
        <v>0.00380228136882129</v>
      </c>
      <c r="Z29" s="23">
        <f t="shared" si="10"/>
        <v>0</v>
      </c>
      <c r="AA29" s="23">
        <f t="shared" si="11"/>
        <v>0.0045045045045045</v>
      </c>
      <c r="AB29">
        <f>IFERROR(VLOOKUP(A29,[3]库存使用数据!$A:$D,4,0),"")</f>
        <v>0.45</v>
      </c>
      <c r="AC29">
        <f>IFERROR(VLOOKUP(A29,[3]库存使用数据!$A:$G,7,0),"")</f>
        <v>0.19</v>
      </c>
      <c r="AD29">
        <f>IFERROR(VLOOKUP(A29,[3]库存使用数据!$A:$J,10,0),"")</f>
        <v>0</v>
      </c>
      <c r="AE29">
        <f>IFERROR(VLOOKUP(A29,[3]库存使用数据!$A:$M,13,0),"")</f>
        <v>0.33</v>
      </c>
      <c r="AF29" s="23">
        <f t="shared" si="12"/>
        <v>0</v>
      </c>
      <c r="AG29" s="23">
        <f t="shared" si="13"/>
        <v>0</v>
      </c>
      <c r="AH29" s="23" t="str">
        <f t="shared" si="14"/>
        <v/>
      </c>
      <c r="AI29" s="23">
        <f t="shared" si="15"/>
        <v>0</v>
      </c>
      <c r="AJ29">
        <f>IFERROR(VLOOKUP($B29,[2]库存报告使用数据!$A$1:$B$65536,2,0),0)</f>
        <v>1</v>
      </c>
      <c r="AK29">
        <f>IFERROR(VLOOKUP($B29,[2]库存报告使用数据!$A$1:$C$65536,3,0),0)</f>
        <v>1</v>
      </c>
      <c r="AL29">
        <f>IFERROR(VLOOKUP($B29,[2]库存报告使用数据!$A$1:$D$65536,4,0),0)</f>
        <v>1</v>
      </c>
      <c r="AM29">
        <f>IFERROR(VLOOKUP($B29,[2]库存报告使用数据!$A$1:$E$65536,5,0),0)</f>
        <v>1</v>
      </c>
      <c r="AN29" s="23">
        <f t="shared" si="16"/>
        <v>0</v>
      </c>
      <c r="AO29" s="23">
        <f t="shared" si="17"/>
        <v>0</v>
      </c>
      <c r="AP29" s="23">
        <f t="shared" si="18"/>
        <v>0</v>
      </c>
      <c r="AQ29" s="23">
        <f t="shared" si="19"/>
        <v>0</v>
      </c>
      <c r="AR29" s="37">
        <f t="shared" si="3"/>
        <v>0</v>
      </c>
      <c r="AS29" s="37">
        <f t="shared" si="4"/>
        <v>0</v>
      </c>
      <c r="AT29" s="37">
        <f t="shared" si="5"/>
        <v>3</v>
      </c>
      <c r="AU29" s="33" t="str">
        <f t="shared" si="6"/>
        <v>库存为3</v>
      </c>
      <c r="AV29" s="38" t="str">
        <f>IFERROR(时间!$B$4+AU29,"上周无销量")</f>
        <v>上周无销量</v>
      </c>
    </row>
    <row r="30" spans="1:48">
      <c r="A30" s="21" t="s">
        <v>75</v>
      </c>
      <c r="B30" t="str">
        <f>VLOOKUP(A30,'[4]sku-asin（子）'!$A$1:$B$65536,2,0)</f>
        <v>B0777CQWCV</v>
      </c>
      <c r="C30" t="str">
        <f>VLOOKUP(A30,'[4]子sku-父sku'!$A$1:$B$65536,2,0)</f>
        <v>LYQ-1001</v>
      </c>
      <c r="D30" s="33">
        <f>IFERROR(VLOOKUP(A30,[1]库存报告使用数据处理!$A:$C,3,0),0)</f>
        <v>0</v>
      </c>
      <c r="E30" s="33">
        <f>IFERROR(VLOOKUP(A30,[1]库存报告使用数据处理!$A:$D,4,0),0)</f>
        <v>0</v>
      </c>
      <c r="F30" s="33">
        <f>IFERROR(VLOOKUP(A30,[1]库存报告使用数据处理!$A:$E,5,0),0)</f>
        <v>0</v>
      </c>
      <c r="G30" s="33">
        <f>IFERROR(VLOOKUP(A30,[1]库存报告使用数据处理!$A:$F,6,0),0)</f>
        <v>0</v>
      </c>
      <c r="H30" s="34">
        <f>IFERROR(VLOOKUP(A30,[1]库存报告使用数据处理!$A:$G,7,0),0)</f>
        <v>0</v>
      </c>
      <c r="I30">
        <f>IFERROR(VLOOKUP(A30,[5]数据处理!$A:$B,2,0),0)</f>
        <v>8</v>
      </c>
      <c r="J30" s="35">
        <f>IFERROR(VLOOKUP(A30,[5]数据处理!$A:$D,4,0),0)</f>
        <v>0</v>
      </c>
      <c r="K30" s="35">
        <f>IFERROR(VLOOKUP(A30,[5]数据处理!$A:$E,5,0),0)</f>
        <v>0</v>
      </c>
      <c r="L30" s="35">
        <f>IFERROR(VLOOKUP(A30,[5]数据处理!$A:$G,7,0),0)</f>
        <v>0</v>
      </c>
      <c r="M30">
        <f t="shared" si="0"/>
        <v>8</v>
      </c>
      <c r="N30">
        <f>IFERROR(VLOOKUP(A30,[5]数据处理!$A:$C,3,0),0)</f>
        <v>0</v>
      </c>
      <c r="O30">
        <f>IFERROR(VLOOKUP(A30,[5]数据处理!$A:$N,14,0),0)</f>
        <v>8</v>
      </c>
      <c r="P30" t="str">
        <f>IFERROR(VLOOKUP(A30,[3]库存使用数据!$A:$B,2,0),"")</f>
        <v/>
      </c>
      <c r="Q30" t="str">
        <f>IFERROR(VLOOKUP(A30,[3]库存使用数据!$A:$E,5,0),"")</f>
        <v/>
      </c>
      <c r="R30" t="str">
        <f>IFERROR(VLOOKUP(A30,[3]库存使用数据!$A:$H,8,0),"")</f>
        <v/>
      </c>
      <c r="S30" t="str">
        <f>IFERROR(VLOOKUP(A30,[3]库存使用数据!$A:$K,11,0),"")</f>
        <v/>
      </c>
      <c r="T30" t="str">
        <f>IFERROR(VLOOKUP(A30,[3]库存使用数据!$A:$C,3,0),"")</f>
        <v/>
      </c>
      <c r="U30" t="str">
        <f>IFERROR(VLOOKUP(A30,[3]库存使用数据!$A:$F,6,0),"")</f>
        <v/>
      </c>
      <c r="V30" t="str">
        <f>IFERROR(VLOOKUP(A30,[3]库存使用数据!$A:$I,9,0),"")</f>
        <v/>
      </c>
      <c r="W30" t="str">
        <f>IFERROR(VLOOKUP(A30,[3]库存使用数据!$A:$L,12,0),"")</f>
        <v/>
      </c>
      <c r="X30" s="23" t="str">
        <f t="shared" si="8"/>
        <v/>
      </c>
      <c r="Y30" s="23" t="str">
        <f t="shared" si="9"/>
        <v/>
      </c>
      <c r="Z30" s="23" t="str">
        <f t="shared" si="10"/>
        <v/>
      </c>
      <c r="AA30" s="23" t="str">
        <f t="shared" si="11"/>
        <v/>
      </c>
      <c r="AB30" t="str">
        <f>IFERROR(VLOOKUP(A30,[3]库存使用数据!$A:$D,4,0),"")</f>
        <v/>
      </c>
      <c r="AC30" t="str">
        <f>IFERROR(VLOOKUP(A30,[3]库存使用数据!$A:$G,7,0),"")</f>
        <v/>
      </c>
      <c r="AD30" t="str">
        <f>IFERROR(VLOOKUP(A30,[3]库存使用数据!$A:$J,10,0),"")</f>
        <v/>
      </c>
      <c r="AE30" t="str">
        <f>IFERROR(VLOOKUP(A30,[3]库存使用数据!$A:$M,13,0),"")</f>
        <v/>
      </c>
      <c r="AF30" s="23" t="str">
        <f t="shared" si="12"/>
        <v/>
      </c>
      <c r="AG30" s="23" t="str">
        <f t="shared" si="13"/>
        <v/>
      </c>
      <c r="AH30" s="23" t="str">
        <f t="shared" si="14"/>
        <v/>
      </c>
      <c r="AI30" s="23" t="str">
        <f t="shared" si="15"/>
        <v/>
      </c>
      <c r="AJ30">
        <f>IFERROR(VLOOKUP($B30,[2]库存报告使用数据!$A$1:$B$65536,2,0),0)</f>
        <v>0</v>
      </c>
      <c r="AK30">
        <f>IFERROR(VLOOKUP($B30,[2]库存报告使用数据!$A$1:$C$65536,3,0),0)</f>
        <v>0</v>
      </c>
      <c r="AL30">
        <f>IFERROR(VLOOKUP($B30,[2]库存报告使用数据!$A$1:$D$65536,4,0),0)</f>
        <v>0</v>
      </c>
      <c r="AM30">
        <f>IFERROR(VLOOKUP($B30,[2]库存报告使用数据!$A$1:$E$65536,5,0),0)</f>
        <v>2</v>
      </c>
      <c r="AN30" s="23" t="str">
        <f t="shared" si="16"/>
        <v/>
      </c>
      <c r="AO30" s="23" t="str">
        <f t="shared" si="17"/>
        <v/>
      </c>
      <c r="AP30" s="23" t="str">
        <f t="shared" si="18"/>
        <v/>
      </c>
      <c r="AQ30" s="23">
        <f t="shared" si="19"/>
        <v>0</v>
      </c>
      <c r="AR30" s="37">
        <f t="shared" si="3"/>
        <v>0</v>
      </c>
      <c r="AS30" s="37">
        <f t="shared" si="4"/>
        <v>0</v>
      </c>
      <c r="AT30" s="37">
        <f t="shared" si="5"/>
        <v>8</v>
      </c>
      <c r="AU30" s="33" t="str">
        <f t="shared" si="6"/>
        <v>库存为8</v>
      </c>
      <c r="AV30" s="38" t="str">
        <f>IFERROR(时间!$B$4+AU30,"上周无销量")</f>
        <v>上周无销量</v>
      </c>
    </row>
    <row r="31" spans="1:48">
      <c r="A31" s="21" t="s">
        <v>76</v>
      </c>
      <c r="B31" t="str">
        <f>VLOOKUP(A31,'[4]sku-asin（子）'!$A$1:$B$65536,2,0)</f>
        <v>B07778JRS9</v>
      </c>
      <c r="C31" t="str">
        <f>VLOOKUP(A31,'[4]子sku-父sku'!$A$1:$B$65536,2,0)</f>
        <v>LYQ-1001</v>
      </c>
      <c r="D31" s="33">
        <f>IFERROR(VLOOKUP(A31,[1]库存报告使用数据处理!$A:$C,3,0),0)</f>
        <v>0</v>
      </c>
      <c r="E31" s="33">
        <f>IFERROR(VLOOKUP(A31,[1]库存报告使用数据处理!$A:$D,4,0),0)</f>
        <v>0</v>
      </c>
      <c r="F31" s="33">
        <f>IFERROR(VLOOKUP(A31,[1]库存报告使用数据处理!$A:$E,5,0),0)</f>
        <v>0</v>
      </c>
      <c r="G31" s="33">
        <f>IFERROR(VLOOKUP(A31,[1]库存报告使用数据处理!$A:$F,6,0),0)</f>
        <v>0</v>
      </c>
      <c r="H31" s="34">
        <f>IFERROR(VLOOKUP(A31,[1]库存报告使用数据处理!$A:$G,7,0),0)</f>
        <v>0</v>
      </c>
      <c r="I31">
        <f>IFERROR(VLOOKUP(A31,[5]数据处理!$A:$B,2,0),0)</f>
        <v>4</v>
      </c>
      <c r="J31" s="35">
        <f>IFERROR(VLOOKUP(A31,[5]数据处理!$A:$D,4,0),0)</f>
        <v>0</v>
      </c>
      <c r="K31" s="35">
        <f>IFERROR(VLOOKUP(A31,[5]数据处理!$A:$E,5,0),0)</f>
        <v>0</v>
      </c>
      <c r="L31" s="35">
        <f>IFERROR(VLOOKUP(A31,[5]数据处理!$A:$G,7,0),0)</f>
        <v>0</v>
      </c>
      <c r="M31">
        <f t="shared" si="0"/>
        <v>4</v>
      </c>
      <c r="N31">
        <f>IFERROR(VLOOKUP(A31,[5]数据处理!$A:$C,3,0),0)</f>
        <v>0</v>
      </c>
      <c r="O31">
        <f>IFERROR(VLOOKUP(A31,[5]数据处理!$A:$N,14,0),0)</f>
        <v>4</v>
      </c>
      <c r="P31" t="str">
        <f>IFERROR(VLOOKUP(A31,[3]库存使用数据!$A:$B,2,0),"")</f>
        <v/>
      </c>
      <c r="Q31" t="str">
        <f>IFERROR(VLOOKUP(A31,[3]库存使用数据!$A:$E,5,0),"")</f>
        <v/>
      </c>
      <c r="R31" t="str">
        <f>IFERROR(VLOOKUP(A31,[3]库存使用数据!$A:$H,8,0),"")</f>
        <v/>
      </c>
      <c r="S31" t="str">
        <f>IFERROR(VLOOKUP(A31,[3]库存使用数据!$A:$K,11,0),"")</f>
        <v/>
      </c>
      <c r="T31" t="str">
        <f>IFERROR(VLOOKUP(A31,[3]库存使用数据!$A:$C,3,0),"")</f>
        <v/>
      </c>
      <c r="U31" t="str">
        <f>IFERROR(VLOOKUP(A31,[3]库存使用数据!$A:$F,6,0),"")</f>
        <v/>
      </c>
      <c r="V31" t="str">
        <f>IFERROR(VLOOKUP(A31,[3]库存使用数据!$A:$I,9,0),"")</f>
        <v/>
      </c>
      <c r="W31" t="str">
        <f>IFERROR(VLOOKUP(A31,[3]库存使用数据!$A:$L,12,0),"")</f>
        <v/>
      </c>
      <c r="X31" s="23" t="str">
        <f t="shared" si="8"/>
        <v/>
      </c>
      <c r="Y31" s="23" t="str">
        <f t="shared" si="9"/>
        <v/>
      </c>
      <c r="Z31" s="23" t="str">
        <f t="shared" si="10"/>
        <v/>
      </c>
      <c r="AA31" s="23" t="str">
        <f t="shared" si="11"/>
        <v/>
      </c>
      <c r="AB31" t="str">
        <f>IFERROR(VLOOKUP(A31,[3]库存使用数据!$A:$D,4,0),"")</f>
        <v/>
      </c>
      <c r="AC31" t="str">
        <f>IFERROR(VLOOKUP(A31,[3]库存使用数据!$A:$G,7,0),"")</f>
        <v/>
      </c>
      <c r="AD31" t="str">
        <f>IFERROR(VLOOKUP(A31,[3]库存使用数据!$A:$J,10,0),"")</f>
        <v/>
      </c>
      <c r="AE31" t="str">
        <f>IFERROR(VLOOKUP(A31,[3]库存使用数据!$A:$M,13,0),"")</f>
        <v/>
      </c>
      <c r="AF31" s="23" t="str">
        <f t="shared" si="12"/>
        <v/>
      </c>
      <c r="AG31" s="23" t="str">
        <f t="shared" si="13"/>
        <v/>
      </c>
      <c r="AH31" s="23" t="str">
        <f t="shared" si="14"/>
        <v/>
      </c>
      <c r="AI31" s="23" t="str">
        <f t="shared" si="15"/>
        <v/>
      </c>
      <c r="AJ31">
        <f>IFERROR(VLOOKUP($B31,[2]库存报告使用数据!$A$1:$B$65536,2,0),0)</f>
        <v>3</v>
      </c>
      <c r="AK31">
        <f>IFERROR(VLOOKUP($B31,[2]库存报告使用数据!$A$1:$C$65536,3,0),0)</f>
        <v>3</v>
      </c>
      <c r="AL31">
        <f>IFERROR(VLOOKUP($B31,[2]库存报告使用数据!$A$1:$D$65536,4,0),0)</f>
        <v>0</v>
      </c>
      <c r="AM31">
        <f>IFERROR(VLOOKUP($B31,[2]库存报告使用数据!$A$1:$E$65536,5,0),0)</f>
        <v>0</v>
      </c>
      <c r="AN31" s="23">
        <f t="shared" si="16"/>
        <v>0</v>
      </c>
      <c r="AO31" s="23">
        <f t="shared" si="17"/>
        <v>0</v>
      </c>
      <c r="AP31" s="23" t="str">
        <f t="shared" si="18"/>
        <v/>
      </c>
      <c r="AQ31" s="23" t="str">
        <f t="shared" si="19"/>
        <v/>
      </c>
      <c r="AR31" s="37">
        <f t="shared" si="3"/>
        <v>0</v>
      </c>
      <c r="AS31" s="37">
        <f t="shared" si="4"/>
        <v>0</v>
      </c>
      <c r="AT31" s="37">
        <f t="shared" si="5"/>
        <v>4</v>
      </c>
      <c r="AU31" s="33" t="str">
        <f t="shared" si="6"/>
        <v>库存为4</v>
      </c>
      <c r="AV31" s="38" t="str">
        <f>IFERROR(时间!$B$4+AU31,"上周无销量")</f>
        <v>上周无销量</v>
      </c>
    </row>
    <row r="32" spans="1:48">
      <c r="A32" s="21" t="s">
        <v>77</v>
      </c>
      <c r="B32" t="str">
        <f>VLOOKUP(A32,'[4]sku-asin（子）'!$A$1:$B$65536,2,0)</f>
        <v>B0777MZQLP</v>
      </c>
      <c r="C32" t="str">
        <f>VLOOKUP(A32,'[4]子sku-父sku'!$A$1:$B$65536,2,0)</f>
        <v>LYQ-1001</v>
      </c>
      <c r="D32" s="33">
        <f>IFERROR(VLOOKUP(A32,[1]库存报告使用数据处理!$A:$C,3,0),0)</f>
        <v>0</v>
      </c>
      <c r="E32" s="33">
        <f>IFERROR(VLOOKUP(A32,[1]库存报告使用数据处理!$A:$D,4,0),0)</f>
        <v>0</v>
      </c>
      <c r="F32" s="33">
        <f>IFERROR(VLOOKUP(A32,[1]库存报告使用数据处理!$A:$E,5,0),0)</f>
        <v>0</v>
      </c>
      <c r="G32" s="33">
        <f>IFERROR(VLOOKUP(A32,[1]库存报告使用数据处理!$A:$F,6,0),0)</f>
        <v>0</v>
      </c>
      <c r="H32" s="34">
        <f>IFERROR(VLOOKUP(A32,[1]库存报告使用数据处理!$A:$G,7,0),0)</f>
        <v>0</v>
      </c>
      <c r="I32">
        <f>IFERROR(VLOOKUP(A32,[5]数据处理!$A:$B,2,0),0)</f>
        <v>4</v>
      </c>
      <c r="J32" s="35">
        <f>IFERROR(VLOOKUP(A32,[5]数据处理!$A:$D,4,0),0)</f>
        <v>0</v>
      </c>
      <c r="K32" s="35">
        <f>IFERROR(VLOOKUP(A32,[5]数据处理!$A:$E,5,0),0)</f>
        <v>0</v>
      </c>
      <c r="L32" s="35">
        <f>IFERROR(VLOOKUP(A32,[5]数据处理!$A:$G,7,0),0)</f>
        <v>0</v>
      </c>
      <c r="M32">
        <f t="shared" si="0"/>
        <v>4</v>
      </c>
      <c r="N32">
        <f>IFERROR(VLOOKUP(A32,[5]数据处理!$A:$C,3,0),0)</f>
        <v>0</v>
      </c>
      <c r="O32">
        <f>IFERROR(VLOOKUP(A32,[5]数据处理!$A:$N,14,0),0)</f>
        <v>4</v>
      </c>
      <c r="P32" t="str">
        <f>IFERROR(VLOOKUP(A32,[3]库存使用数据!$A:$B,2,0),"")</f>
        <v/>
      </c>
      <c r="Q32" t="str">
        <f>IFERROR(VLOOKUP(A32,[3]库存使用数据!$A:$E,5,0),"")</f>
        <v/>
      </c>
      <c r="R32" t="str">
        <f>IFERROR(VLOOKUP(A32,[3]库存使用数据!$A:$H,8,0),"")</f>
        <v/>
      </c>
      <c r="S32" t="str">
        <f>IFERROR(VLOOKUP(A32,[3]库存使用数据!$A:$K,11,0),"")</f>
        <v/>
      </c>
      <c r="T32" t="str">
        <f>IFERROR(VLOOKUP(A32,[3]库存使用数据!$A:$C,3,0),"")</f>
        <v/>
      </c>
      <c r="U32" t="str">
        <f>IFERROR(VLOOKUP(A32,[3]库存使用数据!$A:$F,6,0),"")</f>
        <v/>
      </c>
      <c r="V32" t="str">
        <f>IFERROR(VLOOKUP(A32,[3]库存使用数据!$A:$I,9,0),"")</f>
        <v/>
      </c>
      <c r="W32" t="str">
        <f>IFERROR(VLOOKUP(A32,[3]库存使用数据!$A:$L,12,0),"")</f>
        <v/>
      </c>
      <c r="X32" s="23" t="str">
        <f t="shared" si="8"/>
        <v/>
      </c>
      <c r="Y32" s="23" t="str">
        <f t="shared" si="9"/>
        <v/>
      </c>
      <c r="Z32" s="23" t="str">
        <f t="shared" si="10"/>
        <v/>
      </c>
      <c r="AA32" s="23" t="str">
        <f t="shared" si="11"/>
        <v/>
      </c>
      <c r="AB32" t="str">
        <f>IFERROR(VLOOKUP(A32,[3]库存使用数据!$A:$D,4,0),"")</f>
        <v/>
      </c>
      <c r="AC32" t="str">
        <f>IFERROR(VLOOKUP(A32,[3]库存使用数据!$A:$G,7,0),"")</f>
        <v/>
      </c>
      <c r="AD32" t="str">
        <f>IFERROR(VLOOKUP(A32,[3]库存使用数据!$A:$J,10,0),"")</f>
        <v/>
      </c>
      <c r="AE32" t="str">
        <f>IFERROR(VLOOKUP(A32,[3]库存使用数据!$A:$M,13,0),"")</f>
        <v/>
      </c>
      <c r="AF32" s="23" t="str">
        <f t="shared" si="12"/>
        <v/>
      </c>
      <c r="AG32" s="23" t="str">
        <f t="shared" si="13"/>
        <v/>
      </c>
      <c r="AH32" s="23" t="str">
        <f t="shared" si="14"/>
        <v/>
      </c>
      <c r="AI32" s="23" t="str">
        <f t="shared" si="15"/>
        <v/>
      </c>
      <c r="AJ32">
        <f>IFERROR(VLOOKUP($B32,[2]库存报告使用数据!$A$1:$B$65536,2,0),0)</f>
        <v>1</v>
      </c>
      <c r="AK32">
        <f>IFERROR(VLOOKUP($B32,[2]库存报告使用数据!$A$1:$C$65536,3,0),0)</f>
        <v>1</v>
      </c>
      <c r="AL32">
        <f>IFERROR(VLOOKUP($B32,[2]库存报告使用数据!$A$1:$D$65536,4,0),0)</f>
        <v>1</v>
      </c>
      <c r="AM32">
        <f>IFERROR(VLOOKUP($B32,[2]库存报告使用数据!$A$1:$E$65536,5,0),0)</f>
        <v>0</v>
      </c>
      <c r="AN32" s="23">
        <f t="shared" si="16"/>
        <v>0</v>
      </c>
      <c r="AO32" s="23">
        <f t="shared" si="17"/>
        <v>0</v>
      </c>
      <c r="AP32" s="23">
        <f t="shared" si="18"/>
        <v>0</v>
      </c>
      <c r="AQ32" s="23" t="str">
        <f t="shared" si="19"/>
        <v/>
      </c>
      <c r="AR32" s="37">
        <f t="shared" si="3"/>
        <v>0</v>
      </c>
      <c r="AS32" s="37">
        <f t="shared" si="4"/>
        <v>0</v>
      </c>
      <c r="AT32" s="37">
        <f t="shared" si="5"/>
        <v>4</v>
      </c>
      <c r="AU32" s="33" t="str">
        <f t="shared" si="6"/>
        <v>库存为4</v>
      </c>
      <c r="AV32" s="38" t="str">
        <f>IFERROR(时间!$B$4+AU32,"上周无销量")</f>
        <v>上周无销量</v>
      </c>
    </row>
    <row r="33" spans="1:48">
      <c r="A33" s="21" t="s">
        <v>78</v>
      </c>
      <c r="B33" t="str">
        <f>VLOOKUP(A33,'[4]sku-asin（子）'!$A$1:$B$65536,2,0)</f>
        <v>B0777FB3HW</v>
      </c>
      <c r="C33" t="str">
        <f>VLOOKUP(A33,'[4]子sku-父sku'!$A$1:$B$65536,2,0)</f>
        <v>LYQ-1001</v>
      </c>
      <c r="D33" s="33">
        <f>IFERROR(VLOOKUP(A33,[1]库存报告使用数据处理!$A:$C,3,0),0)</f>
        <v>0</v>
      </c>
      <c r="E33" s="33">
        <f>IFERROR(VLOOKUP(A33,[1]库存报告使用数据处理!$A:$D,4,0),0)</f>
        <v>0</v>
      </c>
      <c r="F33" s="33">
        <f>IFERROR(VLOOKUP(A33,[1]库存报告使用数据处理!$A:$E,5,0),0)</f>
        <v>0</v>
      </c>
      <c r="G33" s="33">
        <f>IFERROR(VLOOKUP(A33,[1]库存报告使用数据处理!$A:$F,6,0),0)</f>
        <v>0</v>
      </c>
      <c r="H33" s="34">
        <f>IFERROR(VLOOKUP(A33,[1]库存报告使用数据处理!$A:$G,7,0),0)</f>
        <v>0</v>
      </c>
      <c r="I33">
        <f>IFERROR(VLOOKUP(A33,[5]数据处理!$A:$B,2,0),0)</f>
        <v>1</v>
      </c>
      <c r="J33" s="35">
        <f>IFERROR(VLOOKUP(A33,[5]数据处理!$A:$D,4,0),0)</f>
        <v>0</v>
      </c>
      <c r="K33" s="35">
        <f>IFERROR(VLOOKUP(A33,[5]数据处理!$A:$E,5,0),0)</f>
        <v>0</v>
      </c>
      <c r="L33" s="35">
        <f>IFERROR(VLOOKUP(A33,[5]数据处理!$A:$G,7,0),0)</f>
        <v>0</v>
      </c>
      <c r="M33">
        <f t="shared" si="0"/>
        <v>1</v>
      </c>
      <c r="N33">
        <f>IFERROR(VLOOKUP(A33,[5]数据处理!$A:$C,3,0),0)</f>
        <v>0</v>
      </c>
      <c r="O33">
        <f>IFERROR(VLOOKUP(A33,[5]数据处理!$A:$N,14,0),0)</f>
        <v>0</v>
      </c>
      <c r="P33" t="str">
        <f>IFERROR(VLOOKUP(A33,[3]库存使用数据!$A:$B,2,0),"")</f>
        <v/>
      </c>
      <c r="Q33" t="str">
        <f>IFERROR(VLOOKUP(A33,[3]库存使用数据!$A:$E,5,0),"")</f>
        <v/>
      </c>
      <c r="R33" t="str">
        <f>IFERROR(VLOOKUP(A33,[3]库存使用数据!$A:$H,8,0),"")</f>
        <v/>
      </c>
      <c r="S33" t="str">
        <f>IFERROR(VLOOKUP(A33,[3]库存使用数据!$A:$K,11,0),"")</f>
        <v/>
      </c>
      <c r="T33" t="str">
        <f>IFERROR(VLOOKUP(A33,[3]库存使用数据!$A:$C,3,0),"")</f>
        <v/>
      </c>
      <c r="U33" t="str">
        <f>IFERROR(VLOOKUP(A33,[3]库存使用数据!$A:$F,6,0),"")</f>
        <v/>
      </c>
      <c r="V33" t="str">
        <f>IFERROR(VLOOKUP(A33,[3]库存使用数据!$A:$I,9,0),"")</f>
        <v/>
      </c>
      <c r="W33" t="str">
        <f>IFERROR(VLOOKUP(A33,[3]库存使用数据!$A:$L,12,0),"")</f>
        <v/>
      </c>
      <c r="X33" s="23" t="str">
        <f t="shared" si="8"/>
        <v/>
      </c>
      <c r="Y33" s="23" t="str">
        <f t="shared" si="9"/>
        <v/>
      </c>
      <c r="Z33" s="23" t="str">
        <f t="shared" si="10"/>
        <v/>
      </c>
      <c r="AA33" s="23" t="str">
        <f t="shared" si="11"/>
        <v/>
      </c>
      <c r="AB33" t="str">
        <f>IFERROR(VLOOKUP(A33,[3]库存使用数据!$A:$D,4,0),"")</f>
        <v/>
      </c>
      <c r="AC33" t="str">
        <f>IFERROR(VLOOKUP(A33,[3]库存使用数据!$A:$G,7,0),"")</f>
        <v/>
      </c>
      <c r="AD33" t="str">
        <f>IFERROR(VLOOKUP(A33,[3]库存使用数据!$A:$J,10,0),"")</f>
        <v/>
      </c>
      <c r="AE33" t="str">
        <f>IFERROR(VLOOKUP(A33,[3]库存使用数据!$A:$M,13,0),"")</f>
        <v/>
      </c>
      <c r="AF33" s="23" t="str">
        <f t="shared" si="12"/>
        <v/>
      </c>
      <c r="AG33" s="23" t="str">
        <f t="shared" si="13"/>
        <v/>
      </c>
      <c r="AH33" s="23" t="str">
        <f t="shared" si="14"/>
        <v/>
      </c>
      <c r="AI33" s="23" t="str">
        <f t="shared" si="15"/>
        <v/>
      </c>
      <c r="AJ33">
        <f>IFERROR(VLOOKUP($B33,[2]库存报告使用数据!$A$1:$B$65536,2,0),0)</f>
        <v>0</v>
      </c>
      <c r="AK33">
        <f>IFERROR(VLOOKUP($B33,[2]库存报告使用数据!$A$1:$C$65536,3,0),0)</f>
        <v>0</v>
      </c>
      <c r="AL33">
        <f>IFERROR(VLOOKUP($B33,[2]库存报告使用数据!$A$1:$D$65536,4,0),0)</f>
        <v>0</v>
      </c>
      <c r="AM33">
        <f>IFERROR(VLOOKUP($B33,[2]库存报告使用数据!$A$1:$E$65536,5,0),0)</f>
        <v>1</v>
      </c>
      <c r="AN33" s="23" t="str">
        <f t="shared" si="16"/>
        <v/>
      </c>
      <c r="AO33" s="23" t="str">
        <f t="shared" si="17"/>
        <v/>
      </c>
      <c r="AP33" s="23" t="str">
        <f t="shared" si="18"/>
        <v/>
      </c>
      <c r="AQ33" s="23">
        <f t="shared" si="19"/>
        <v>0</v>
      </c>
      <c r="AR33" s="37">
        <f t="shared" si="3"/>
        <v>0</v>
      </c>
      <c r="AS33" s="37">
        <f t="shared" si="4"/>
        <v>0</v>
      </c>
      <c r="AT33" s="37">
        <f t="shared" si="5"/>
        <v>1</v>
      </c>
      <c r="AU33" s="33" t="str">
        <f t="shared" si="6"/>
        <v>库存为1</v>
      </c>
      <c r="AV33" s="38" t="str">
        <f>IFERROR(时间!$B$4+AU33,"上周无销量")</f>
        <v>上周无销量</v>
      </c>
    </row>
    <row r="34" spans="1:48">
      <c r="A34" s="21" t="s">
        <v>79</v>
      </c>
      <c r="B34" t="str">
        <f>VLOOKUP(A34,'[4]sku-asin（子）'!$A$1:$B$65536,2,0)</f>
        <v>B0777GWBGY</v>
      </c>
      <c r="C34" t="str">
        <f>VLOOKUP(A34,'[4]子sku-父sku'!$A$1:$B$65536,2,0)</f>
        <v>LYQ-1001</v>
      </c>
      <c r="D34" s="33">
        <f>IFERROR(VLOOKUP(A34,[1]库存报告使用数据处理!$A:$C,3,0),0)</f>
        <v>1</v>
      </c>
      <c r="E34" s="33">
        <f>IFERROR(VLOOKUP(A34,[1]库存报告使用数据处理!$A:$D,4,0),0)</f>
        <v>0</v>
      </c>
      <c r="F34" s="33">
        <f>IFERROR(VLOOKUP(A34,[1]库存报告使用数据处理!$A:$E,5,0),0)</f>
        <v>0</v>
      </c>
      <c r="G34" s="33">
        <f>IFERROR(VLOOKUP(A34,[1]库存报告使用数据处理!$A:$F,6,0),0)</f>
        <v>0</v>
      </c>
      <c r="H34" s="34">
        <f>IFERROR(VLOOKUP(A34,[1]库存报告使用数据处理!$A:$G,7,0),0)</f>
        <v>15.99</v>
      </c>
      <c r="I34">
        <f>IFERROR(VLOOKUP(A34,[5]数据处理!$A:$B,2,0),0)</f>
        <v>0</v>
      </c>
      <c r="J34" s="35">
        <f>IFERROR(VLOOKUP(A34,[5]数据处理!$A:$D,4,0),0)</f>
        <v>0</v>
      </c>
      <c r="K34" s="35">
        <f>IFERROR(VLOOKUP(A34,[5]数据处理!$A:$E,5,0),0)</f>
        <v>0</v>
      </c>
      <c r="L34" s="35">
        <f>IFERROR(VLOOKUP(A34,[5]数据处理!$A:$G,7,0),0)</f>
        <v>0</v>
      </c>
      <c r="M34">
        <f t="shared" si="0"/>
        <v>0</v>
      </c>
      <c r="N34">
        <f>IFERROR(VLOOKUP(A34,[5]数据处理!$A:$C,3,0),0)</f>
        <v>0</v>
      </c>
      <c r="O34">
        <f>IFERROR(VLOOKUP(A34,[5]数据处理!$A:$N,14,0),0)</f>
        <v>0</v>
      </c>
      <c r="P34" t="str">
        <f>IFERROR(VLOOKUP(A34,[3]库存使用数据!$A:$B,2,0),"")</f>
        <v/>
      </c>
      <c r="Q34" t="str">
        <f>IFERROR(VLOOKUP(A34,[3]库存使用数据!$A:$E,5,0),"")</f>
        <v/>
      </c>
      <c r="R34" t="str">
        <f>IFERROR(VLOOKUP(A34,[3]库存使用数据!$A:$H,8,0),"")</f>
        <v/>
      </c>
      <c r="S34" t="str">
        <f>IFERROR(VLOOKUP(A34,[3]库存使用数据!$A:$K,11,0),"")</f>
        <v/>
      </c>
      <c r="T34" t="str">
        <f>IFERROR(VLOOKUP(A34,[3]库存使用数据!$A:$C,3,0),"")</f>
        <v/>
      </c>
      <c r="U34" t="str">
        <f>IFERROR(VLOOKUP(A34,[3]库存使用数据!$A:$F,6,0),"")</f>
        <v/>
      </c>
      <c r="V34" t="str">
        <f>IFERROR(VLOOKUP(A34,[3]库存使用数据!$A:$I,9,0),"")</f>
        <v/>
      </c>
      <c r="W34" t="str">
        <f>IFERROR(VLOOKUP(A34,[3]库存使用数据!$A:$L,12,0),"")</f>
        <v/>
      </c>
      <c r="X34" s="23" t="str">
        <f t="shared" si="8"/>
        <v/>
      </c>
      <c r="Y34" s="23" t="str">
        <f t="shared" si="9"/>
        <v/>
      </c>
      <c r="Z34" s="23" t="str">
        <f t="shared" si="10"/>
        <v/>
      </c>
      <c r="AA34" s="23" t="str">
        <f t="shared" si="11"/>
        <v/>
      </c>
      <c r="AB34" t="str">
        <f>IFERROR(VLOOKUP(A34,[3]库存使用数据!$A:$D,4,0),"")</f>
        <v/>
      </c>
      <c r="AC34" t="str">
        <f>IFERROR(VLOOKUP(A34,[3]库存使用数据!$A:$G,7,0),"")</f>
        <v/>
      </c>
      <c r="AD34" t="str">
        <f>IFERROR(VLOOKUP(A34,[3]库存使用数据!$A:$J,10,0),"")</f>
        <v/>
      </c>
      <c r="AE34" t="str">
        <f>IFERROR(VLOOKUP(A34,[3]库存使用数据!$A:$M,13,0),"")</f>
        <v/>
      </c>
      <c r="AF34" s="23" t="str">
        <f t="shared" si="12"/>
        <v/>
      </c>
      <c r="AG34" s="23" t="str">
        <f t="shared" si="13"/>
        <v/>
      </c>
      <c r="AH34" s="23" t="str">
        <f t="shared" si="14"/>
        <v/>
      </c>
      <c r="AI34" s="23" t="str">
        <f t="shared" si="15"/>
        <v/>
      </c>
      <c r="AJ34">
        <f>IFERROR(VLOOKUP($B34,[2]库存报告使用数据!$A$1:$B$65536,2,0),0)</f>
        <v>1</v>
      </c>
      <c r="AK34">
        <f>IFERROR(VLOOKUP($B34,[2]库存报告使用数据!$A$1:$C$65536,3,0),0)</f>
        <v>1</v>
      </c>
      <c r="AL34">
        <f>IFERROR(VLOOKUP($B34,[2]库存报告使用数据!$A$1:$D$65536,4,0),0)</f>
        <v>0</v>
      </c>
      <c r="AM34">
        <f>IFERROR(VLOOKUP($B34,[2]库存报告使用数据!$A$1:$E$65536,5,0),0)</f>
        <v>2</v>
      </c>
      <c r="AN34" s="23">
        <f t="shared" si="16"/>
        <v>1</v>
      </c>
      <c r="AO34" s="23">
        <f t="shared" si="17"/>
        <v>0</v>
      </c>
      <c r="AP34" s="23" t="str">
        <f t="shared" si="18"/>
        <v/>
      </c>
      <c r="AQ34" s="23">
        <f t="shared" si="19"/>
        <v>0</v>
      </c>
      <c r="AR34" s="37">
        <f t="shared" si="3"/>
        <v>0.142857142857143</v>
      </c>
      <c r="AS34" s="37">
        <f t="shared" si="4"/>
        <v>8.57142857142857</v>
      </c>
      <c r="AT34" s="37">
        <f t="shared" si="5"/>
        <v>-8.57142857142857</v>
      </c>
      <c r="AU34" s="33">
        <f t="shared" si="6"/>
        <v>0</v>
      </c>
      <c r="AV34" s="38">
        <f>IFERROR(时间!$B$4+AU34,"上周无销量")</f>
        <v>43283</v>
      </c>
    </row>
    <row r="35" spans="1:48">
      <c r="A35" s="21" t="s">
        <v>80</v>
      </c>
      <c r="B35" t="str">
        <f>VLOOKUP(A35,'[4]sku-asin（子）'!$A$1:$B$65536,2,0)</f>
        <v>B0777L43KM</v>
      </c>
      <c r="C35" t="str">
        <f>VLOOKUP(A35,'[4]子sku-父sku'!$A$1:$B$65536,2,0)</f>
        <v>LYQ-1001</v>
      </c>
      <c r="D35" s="33">
        <f>IFERROR(VLOOKUP(A35,[1]库存报告使用数据处理!$A:$C,3,0),0)</f>
        <v>0</v>
      </c>
      <c r="E35" s="33">
        <f>IFERROR(VLOOKUP(A35,[1]库存报告使用数据处理!$A:$D,4,0),0)</f>
        <v>0</v>
      </c>
      <c r="F35" s="33">
        <f>IFERROR(VLOOKUP(A35,[1]库存报告使用数据处理!$A:$E,5,0),0)</f>
        <v>0</v>
      </c>
      <c r="G35" s="33">
        <f>IFERROR(VLOOKUP(A35,[1]库存报告使用数据处理!$A:$F,6,0),0)</f>
        <v>0</v>
      </c>
      <c r="H35" s="34">
        <f>IFERROR(VLOOKUP(A35,[1]库存报告使用数据处理!$A:$G,7,0),0)</f>
        <v>0</v>
      </c>
      <c r="I35">
        <f>IFERROR(VLOOKUP(A35,[5]数据处理!$A:$B,2,0),0)</f>
        <v>1</v>
      </c>
      <c r="J35" s="35">
        <f>IFERROR(VLOOKUP(A35,[5]数据处理!$A:$D,4,0),0)</f>
        <v>0</v>
      </c>
      <c r="K35" s="35">
        <f>IFERROR(VLOOKUP(A35,[5]数据处理!$A:$E,5,0),0)</f>
        <v>0</v>
      </c>
      <c r="L35" s="35">
        <f>IFERROR(VLOOKUP(A35,[5]数据处理!$A:$G,7,0),0)</f>
        <v>0</v>
      </c>
      <c r="M35">
        <f t="shared" si="0"/>
        <v>1</v>
      </c>
      <c r="N35">
        <f>IFERROR(VLOOKUP(A35,[5]数据处理!$A:$C,3,0),0)</f>
        <v>0</v>
      </c>
      <c r="O35">
        <f>IFERROR(VLOOKUP(A35,[5]数据处理!$A:$N,14,0),0)</f>
        <v>1</v>
      </c>
      <c r="P35" t="str">
        <f>IFERROR(VLOOKUP(A35,[3]库存使用数据!$A:$B,2,0),"")</f>
        <v/>
      </c>
      <c r="Q35" t="str">
        <f>IFERROR(VLOOKUP(A35,[3]库存使用数据!$A:$E,5,0),"")</f>
        <v/>
      </c>
      <c r="R35" t="str">
        <f>IFERROR(VLOOKUP(A35,[3]库存使用数据!$A:$H,8,0),"")</f>
        <v/>
      </c>
      <c r="S35" t="str">
        <f>IFERROR(VLOOKUP(A35,[3]库存使用数据!$A:$K,11,0),"")</f>
        <v/>
      </c>
      <c r="T35" t="str">
        <f>IFERROR(VLOOKUP(A35,[3]库存使用数据!$A:$C,3,0),"")</f>
        <v/>
      </c>
      <c r="U35" t="str">
        <f>IFERROR(VLOOKUP(A35,[3]库存使用数据!$A:$F,6,0),"")</f>
        <v/>
      </c>
      <c r="V35" t="str">
        <f>IFERROR(VLOOKUP(A35,[3]库存使用数据!$A:$I,9,0),"")</f>
        <v/>
      </c>
      <c r="W35" t="str">
        <f>IFERROR(VLOOKUP(A35,[3]库存使用数据!$A:$L,12,0),"")</f>
        <v/>
      </c>
      <c r="X35" s="23" t="str">
        <f t="shared" si="8"/>
        <v/>
      </c>
      <c r="Y35" s="23" t="str">
        <f t="shared" si="9"/>
        <v/>
      </c>
      <c r="Z35" s="23" t="str">
        <f t="shared" si="10"/>
        <v/>
      </c>
      <c r="AA35" s="23" t="str">
        <f t="shared" si="11"/>
        <v/>
      </c>
      <c r="AB35" t="str">
        <f>IFERROR(VLOOKUP(A35,[3]库存使用数据!$A:$D,4,0),"")</f>
        <v/>
      </c>
      <c r="AC35" t="str">
        <f>IFERROR(VLOOKUP(A35,[3]库存使用数据!$A:$G,7,0),"")</f>
        <v/>
      </c>
      <c r="AD35" t="str">
        <f>IFERROR(VLOOKUP(A35,[3]库存使用数据!$A:$J,10,0),"")</f>
        <v/>
      </c>
      <c r="AE35" t="str">
        <f>IFERROR(VLOOKUP(A35,[3]库存使用数据!$A:$M,13,0),"")</f>
        <v/>
      </c>
      <c r="AF35" s="23" t="str">
        <f t="shared" si="12"/>
        <v/>
      </c>
      <c r="AG35" s="23" t="str">
        <f t="shared" si="13"/>
        <v/>
      </c>
      <c r="AH35" s="23" t="str">
        <f t="shared" si="14"/>
        <v/>
      </c>
      <c r="AI35" s="23" t="str">
        <f t="shared" si="15"/>
        <v/>
      </c>
      <c r="AJ35">
        <f>IFERROR(VLOOKUP($B35,[2]库存报告使用数据!$A$1:$B$65536,2,0),0)</f>
        <v>2</v>
      </c>
      <c r="AK35">
        <f>IFERROR(VLOOKUP($B35,[2]库存报告使用数据!$A$1:$C$65536,3,0),0)</f>
        <v>2</v>
      </c>
      <c r="AL35">
        <f>IFERROR(VLOOKUP($B35,[2]库存报告使用数据!$A$1:$D$65536,4,0),0)</f>
        <v>1</v>
      </c>
      <c r="AM35">
        <f>IFERROR(VLOOKUP($B35,[2]库存报告使用数据!$A$1:$E$65536,5,0),0)</f>
        <v>1</v>
      </c>
      <c r="AN35" s="23">
        <f t="shared" si="16"/>
        <v>0</v>
      </c>
      <c r="AO35" s="23">
        <f t="shared" si="17"/>
        <v>0</v>
      </c>
      <c r="AP35" s="23">
        <f t="shared" si="18"/>
        <v>0</v>
      </c>
      <c r="AQ35" s="23">
        <f t="shared" si="19"/>
        <v>0</v>
      </c>
      <c r="AR35" s="37">
        <f t="shared" si="3"/>
        <v>0</v>
      </c>
      <c r="AS35" s="37">
        <f t="shared" si="4"/>
        <v>0</v>
      </c>
      <c r="AT35" s="37">
        <f t="shared" si="5"/>
        <v>1</v>
      </c>
      <c r="AU35" s="33" t="str">
        <f t="shared" si="6"/>
        <v>库存为1</v>
      </c>
      <c r="AV35" s="38" t="str">
        <f>IFERROR(时间!$B$4+AU35,"上周无销量")</f>
        <v>上周无销量</v>
      </c>
    </row>
    <row r="36" spans="1:48">
      <c r="A36" s="21" t="s">
        <v>81</v>
      </c>
      <c r="B36" t="str">
        <f>VLOOKUP(A36,'[4]sku-asin（子）'!$A$1:$B$65536,2,0)</f>
        <v>B0777JDLP8</v>
      </c>
      <c r="C36" t="str">
        <f>VLOOKUP(A36,'[4]子sku-父sku'!$A$1:$B$65536,2,0)</f>
        <v>LYQ-1001</v>
      </c>
      <c r="D36" s="33">
        <f>IFERROR(VLOOKUP(A36,[1]库存报告使用数据处理!$A:$C,3,0),0)</f>
        <v>0</v>
      </c>
      <c r="E36" s="33">
        <f>IFERROR(VLOOKUP(A36,[1]库存报告使用数据处理!$A:$D,4,0),0)</f>
        <v>0</v>
      </c>
      <c r="F36" s="33">
        <f>IFERROR(VLOOKUP(A36,[1]库存报告使用数据处理!$A:$E,5,0),0)</f>
        <v>0</v>
      </c>
      <c r="G36" s="33">
        <f>IFERROR(VLOOKUP(A36,[1]库存报告使用数据处理!$A:$F,6,0),0)</f>
        <v>0</v>
      </c>
      <c r="H36" s="34">
        <f>IFERROR(VLOOKUP(A36,[1]库存报告使用数据处理!$A:$G,7,0),0)</f>
        <v>0</v>
      </c>
      <c r="I36">
        <f>IFERROR(VLOOKUP(A36,[5]数据处理!$A:$B,2,0),0)</f>
        <v>1</v>
      </c>
      <c r="J36" s="35">
        <f>IFERROR(VLOOKUP(A36,[5]数据处理!$A:$D,4,0),0)</f>
        <v>0</v>
      </c>
      <c r="K36" s="35">
        <f>IFERROR(VLOOKUP(A36,[5]数据处理!$A:$E,5,0),0)</f>
        <v>0</v>
      </c>
      <c r="L36" s="35">
        <f>IFERROR(VLOOKUP(A36,[5]数据处理!$A:$G,7,0),0)</f>
        <v>0</v>
      </c>
      <c r="M36">
        <f t="shared" si="0"/>
        <v>1</v>
      </c>
      <c r="N36">
        <f>IFERROR(VLOOKUP(A36,[5]数据处理!$A:$C,3,0),0)</f>
        <v>0</v>
      </c>
      <c r="O36">
        <f>IFERROR(VLOOKUP(A36,[5]数据处理!$A:$N,14,0),0)</f>
        <v>1</v>
      </c>
      <c r="P36" t="str">
        <f>IFERROR(VLOOKUP(A36,[3]库存使用数据!$A:$B,2,0),"")</f>
        <v/>
      </c>
      <c r="Q36" t="str">
        <f>IFERROR(VLOOKUP(A36,[3]库存使用数据!$A:$E,5,0),"")</f>
        <v/>
      </c>
      <c r="R36" t="str">
        <f>IFERROR(VLOOKUP(A36,[3]库存使用数据!$A:$H,8,0),"")</f>
        <v/>
      </c>
      <c r="S36" t="str">
        <f>IFERROR(VLOOKUP(A36,[3]库存使用数据!$A:$K,11,0),"")</f>
        <v/>
      </c>
      <c r="T36" t="str">
        <f>IFERROR(VLOOKUP(A36,[3]库存使用数据!$A:$C,3,0),"")</f>
        <v/>
      </c>
      <c r="U36" t="str">
        <f>IFERROR(VLOOKUP(A36,[3]库存使用数据!$A:$F,6,0),"")</f>
        <v/>
      </c>
      <c r="V36" t="str">
        <f>IFERROR(VLOOKUP(A36,[3]库存使用数据!$A:$I,9,0),"")</f>
        <v/>
      </c>
      <c r="W36" t="str">
        <f>IFERROR(VLOOKUP(A36,[3]库存使用数据!$A:$L,12,0),"")</f>
        <v/>
      </c>
      <c r="X36" s="23" t="str">
        <f t="shared" si="8"/>
        <v/>
      </c>
      <c r="Y36" s="23" t="str">
        <f t="shared" si="9"/>
        <v/>
      </c>
      <c r="Z36" s="23" t="str">
        <f t="shared" si="10"/>
        <v/>
      </c>
      <c r="AA36" s="23" t="str">
        <f t="shared" si="11"/>
        <v/>
      </c>
      <c r="AB36" t="str">
        <f>IFERROR(VLOOKUP(A36,[3]库存使用数据!$A:$D,4,0),"")</f>
        <v/>
      </c>
      <c r="AC36" t="str">
        <f>IFERROR(VLOOKUP(A36,[3]库存使用数据!$A:$G,7,0),"")</f>
        <v/>
      </c>
      <c r="AD36" t="str">
        <f>IFERROR(VLOOKUP(A36,[3]库存使用数据!$A:$J,10,0),"")</f>
        <v/>
      </c>
      <c r="AE36" t="str">
        <f>IFERROR(VLOOKUP(A36,[3]库存使用数据!$A:$M,13,0),"")</f>
        <v/>
      </c>
      <c r="AF36" s="23" t="str">
        <f t="shared" si="12"/>
        <v/>
      </c>
      <c r="AG36" s="23" t="str">
        <f t="shared" si="13"/>
        <v/>
      </c>
      <c r="AH36" s="23" t="str">
        <f t="shared" si="14"/>
        <v/>
      </c>
      <c r="AI36" s="23" t="str">
        <f t="shared" si="15"/>
        <v/>
      </c>
      <c r="AJ36">
        <f>IFERROR(VLOOKUP($B36,[2]库存报告使用数据!$A$1:$B$65536,2,0),0)</f>
        <v>2</v>
      </c>
      <c r="AK36">
        <f>IFERROR(VLOOKUP($B36,[2]库存报告使用数据!$A$1:$C$65536,3,0),0)</f>
        <v>2</v>
      </c>
      <c r="AL36">
        <f>IFERROR(VLOOKUP($B36,[2]库存报告使用数据!$A$1:$D$65536,4,0),0)</f>
        <v>0</v>
      </c>
      <c r="AM36">
        <f>IFERROR(VLOOKUP($B36,[2]库存报告使用数据!$A$1:$E$65536,5,0),0)</f>
        <v>1</v>
      </c>
      <c r="AN36" s="23">
        <f t="shared" si="16"/>
        <v>0</v>
      </c>
      <c r="AO36" s="23">
        <f t="shared" si="17"/>
        <v>0</v>
      </c>
      <c r="AP36" s="23" t="str">
        <f t="shared" si="18"/>
        <v/>
      </c>
      <c r="AQ36" s="23">
        <f t="shared" si="19"/>
        <v>0</v>
      </c>
      <c r="AR36" s="37">
        <f t="shared" si="3"/>
        <v>0</v>
      </c>
      <c r="AS36" s="37">
        <f t="shared" si="4"/>
        <v>0</v>
      </c>
      <c r="AT36" s="37">
        <f t="shared" si="5"/>
        <v>1</v>
      </c>
      <c r="AU36" s="33" t="str">
        <f t="shared" si="6"/>
        <v>库存为1</v>
      </c>
      <c r="AV36" s="38" t="str">
        <f>IFERROR(时间!$B$4+AU36,"上周无销量")</f>
        <v>上周无销量</v>
      </c>
    </row>
    <row r="37" spans="1:48">
      <c r="A37" s="21" t="s">
        <v>82</v>
      </c>
      <c r="B37" t="str">
        <f>VLOOKUP(A37,'[4]sku-asin（子）'!$A$1:$B$65536,2,0)</f>
        <v>B0777J1PXR</v>
      </c>
      <c r="C37" t="str">
        <f>VLOOKUP(A37,'[4]子sku-父sku'!$A$1:$B$65536,2,0)</f>
        <v>LYQ-1001</v>
      </c>
      <c r="D37" s="33">
        <f>IFERROR(VLOOKUP(A37,[1]库存报告使用数据处理!$A:$C,3,0),0)</f>
        <v>0</v>
      </c>
      <c r="E37" s="33">
        <f>IFERROR(VLOOKUP(A37,[1]库存报告使用数据处理!$A:$D,4,0),0)</f>
        <v>0</v>
      </c>
      <c r="F37" s="33">
        <f>IFERROR(VLOOKUP(A37,[1]库存报告使用数据处理!$A:$E,5,0),0)</f>
        <v>0</v>
      </c>
      <c r="G37" s="33">
        <f>IFERROR(VLOOKUP(A37,[1]库存报告使用数据处理!$A:$F,6,0),0)</f>
        <v>0</v>
      </c>
      <c r="H37" s="34">
        <f>IFERROR(VLOOKUP(A37,[1]库存报告使用数据处理!$A:$G,7,0),0)</f>
        <v>0</v>
      </c>
      <c r="I37">
        <f>IFERROR(VLOOKUP(A37,[5]数据处理!$A:$B,2,0),0)</f>
        <v>0</v>
      </c>
      <c r="J37" s="35">
        <f>IFERROR(VLOOKUP(A37,[5]数据处理!$A:$D,4,0),0)</f>
        <v>0</v>
      </c>
      <c r="K37" s="35">
        <f>IFERROR(VLOOKUP(A37,[5]数据处理!$A:$E,5,0),0)</f>
        <v>0</v>
      </c>
      <c r="L37" s="35">
        <f>IFERROR(VLOOKUP(A37,[5]数据处理!$A:$G,7,0),0)</f>
        <v>0</v>
      </c>
      <c r="M37">
        <f t="shared" si="0"/>
        <v>0</v>
      </c>
      <c r="N37">
        <f>IFERROR(VLOOKUP(A37,[5]数据处理!$A:$C,3,0),0)</f>
        <v>0</v>
      </c>
      <c r="O37">
        <f>IFERROR(VLOOKUP(A37,[5]数据处理!$A:$N,14,0),0)</f>
        <v>0</v>
      </c>
      <c r="P37" t="str">
        <f>IFERROR(VLOOKUP(A37,[3]库存使用数据!$A:$B,2,0),"")</f>
        <v/>
      </c>
      <c r="Q37" t="str">
        <f>IFERROR(VLOOKUP(A37,[3]库存使用数据!$A:$E,5,0),"")</f>
        <v/>
      </c>
      <c r="R37" t="str">
        <f>IFERROR(VLOOKUP(A37,[3]库存使用数据!$A:$H,8,0),"")</f>
        <v/>
      </c>
      <c r="S37" t="str">
        <f>IFERROR(VLOOKUP(A37,[3]库存使用数据!$A:$K,11,0),"")</f>
        <v/>
      </c>
      <c r="T37" t="str">
        <f>IFERROR(VLOOKUP(A37,[3]库存使用数据!$A:$C,3,0),"")</f>
        <v/>
      </c>
      <c r="U37" t="str">
        <f>IFERROR(VLOOKUP(A37,[3]库存使用数据!$A:$F,6,0),"")</f>
        <v/>
      </c>
      <c r="V37" t="str">
        <f>IFERROR(VLOOKUP(A37,[3]库存使用数据!$A:$I,9,0),"")</f>
        <v/>
      </c>
      <c r="W37" t="str">
        <f>IFERROR(VLOOKUP(A37,[3]库存使用数据!$A:$L,12,0),"")</f>
        <v/>
      </c>
      <c r="X37" s="23" t="str">
        <f t="shared" si="8"/>
        <v/>
      </c>
      <c r="Y37" s="23" t="str">
        <f t="shared" si="9"/>
        <v/>
      </c>
      <c r="Z37" s="23" t="str">
        <f t="shared" si="10"/>
        <v/>
      </c>
      <c r="AA37" s="23" t="str">
        <f t="shared" si="11"/>
        <v/>
      </c>
      <c r="AB37" t="str">
        <f>IFERROR(VLOOKUP(A37,[3]库存使用数据!$A:$D,4,0),"")</f>
        <v/>
      </c>
      <c r="AC37" t="str">
        <f>IFERROR(VLOOKUP(A37,[3]库存使用数据!$A:$G,7,0),"")</f>
        <v/>
      </c>
      <c r="AD37" t="str">
        <f>IFERROR(VLOOKUP(A37,[3]库存使用数据!$A:$J,10,0),"")</f>
        <v/>
      </c>
      <c r="AE37" t="str">
        <f>IFERROR(VLOOKUP(A37,[3]库存使用数据!$A:$M,13,0),"")</f>
        <v/>
      </c>
      <c r="AF37" s="23" t="str">
        <f t="shared" si="12"/>
        <v/>
      </c>
      <c r="AG37" s="23" t="str">
        <f t="shared" si="13"/>
        <v/>
      </c>
      <c r="AH37" s="23" t="str">
        <f t="shared" si="14"/>
        <v/>
      </c>
      <c r="AI37" s="23" t="str">
        <f t="shared" si="15"/>
        <v/>
      </c>
      <c r="AJ37">
        <f>IFERROR(VLOOKUP($B37,[2]库存报告使用数据!$A$1:$B$65536,2,0),0)</f>
        <v>0</v>
      </c>
      <c r="AK37">
        <f>IFERROR(VLOOKUP($B37,[2]库存报告使用数据!$A$1:$C$65536,3,0),0)</f>
        <v>0</v>
      </c>
      <c r="AL37">
        <f>IFERROR(VLOOKUP($B37,[2]库存报告使用数据!$A$1:$D$65536,4,0),0)</f>
        <v>0</v>
      </c>
      <c r="AM37">
        <f>IFERROR(VLOOKUP($B37,[2]库存报告使用数据!$A$1:$E$65536,5,0),0)</f>
        <v>0</v>
      </c>
      <c r="AN37" s="23" t="str">
        <f t="shared" si="16"/>
        <v/>
      </c>
      <c r="AO37" s="23" t="str">
        <f t="shared" si="17"/>
        <v/>
      </c>
      <c r="AP37" s="23" t="str">
        <f t="shared" si="18"/>
        <v/>
      </c>
      <c r="AQ37" s="23" t="str">
        <f t="shared" si="19"/>
        <v/>
      </c>
      <c r="AR37" s="37">
        <f t="shared" si="3"/>
        <v>0</v>
      </c>
      <c r="AS37" s="37">
        <f t="shared" si="4"/>
        <v>0</v>
      </c>
      <c r="AT37" s="37">
        <f t="shared" si="5"/>
        <v>0</v>
      </c>
      <c r="AU37" s="33" t="str">
        <f t="shared" si="6"/>
        <v>库存为0</v>
      </c>
      <c r="AV37" s="38" t="str">
        <f>IFERROR(时间!$B$4+AU37,"上周无销量")</f>
        <v>上周无销量</v>
      </c>
    </row>
    <row r="38" spans="1:48">
      <c r="A38" s="21" t="s">
        <v>83</v>
      </c>
      <c r="B38" t="str">
        <f>VLOOKUP(A38,'[4]sku-asin（子）'!$A$1:$B$65536,2,0)</f>
        <v>B0777C1FYN</v>
      </c>
      <c r="C38" t="str">
        <f>VLOOKUP(A38,'[4]子sku-父sku'!$A$1:$B$65536,2,0)</f>
        <v>LYQ-1001</v>
      </c>
      <c r="D38" s="33">
        <f>IFERROR(VLOOKUP(A38,[1]库存报告使用数据处理!$A:$C,3,0),0)</f>
        <v>0</v>
      </c>
      <c r="E38" s="33">
        <f>IFERROR(VLOOKUP(A38,[1]库存报告使用数据处理!$A:$D,4,0),0)</f>
        <v>0</v>
      </c>
      <c r="F38" s="33">
        <f>IFERROR(VLOOKUP(A38,[1]库存报告使用数据处理!$A:$E,5,0),0)</f>
        <v>0</v>
      </c>
      <c r="G38" s="33">
        <f>IFERROR(VLOOKUP(A38,[1]库存报告使用数据处理!$A:$F,6,0),0)</f>
        <v>0</v>
      </c>
      <c r="H38" s="34">
        <f>IFERROR(VLOOKUP(A38,[1]库存报告使用数据处理!$A:$G,7,0),0)</f>
        <v>0</v>
      </c>
      <c r="I38">
        <f>IFERROR(VLOOKUP(A38,[5]数据处理!$A:$B,2,0),0)</f>
        <v>2</v>
      </c>
      <c r="J38" s="35">
        <f>IFERROR(VLOOKUP(A38,[5]数据处理!$A:$D,4,0),0)</f>
        <v>0</v>
      </c>
      <c r="K38" s="35">
        <f>IFERROR(VLOOKUP(A38,[5]数据处理!$A:$E,5,0),0)</f>
        <v>0</v>
      </c>
      <c r="L38" s="35">
        <f>IFERROR(VLOOKUP(A38,[5]数据处理!$A:$G,7,0),0)</f>
        <v>0</v>
      </c>
      <c r="M38">
        <f t="shared" si="0"/>
        <v>2</v>
      </c>
      <c r="N38">
        <f>IFERROR(VLOOKUP(A38,[5]数据处理!$A:$C,3,0),0)</f>
        <v>0</v>
      </c>
      <c r="O38">
        <f>IFERROR(VLOOKUP(A38,[5]数据处理!$A:$N,14,0),0)</f>
        <v>1</v>
      </c>
      <c r="P38" t="str">
        <f>IFERROR(VLOOKUP(A38,[3]库存使用数据!$A:$B,2,0),"")</f>
        <v/>
      </c>
      <c r="Q38" t="str">
        <f>IFERROR(VLOOKUP(A38,[3]库存使用数据!$A:$E,5,0),"")</f>
        <v/>
      </c>
      <c r="R38" t="str">
        <f>IFERROR(VLOOKUP(A38,[3]库存使用数据!$A:$H,8,0),"")</f>
        <v/>
      </c>
      <c r="S38" t="str">
        <f>IFERROR(VLOOKUP(A38,[3]库存使用数据!$A:$K,11,0),"")</f>
        <v/>
      </c>
      <c r="T38" t="str">
        <f>IFERROR(VLOOKUP(A38,[3]库存使用数据!$A:$C,3,0),"")</f>
        <v/>
      </c>
      <c r="U38" t="str">
        <f>IFERROR(VLOOKUP(A38,[3]库存使用数据!$A:$F,6,0),"")</f>
        <v/>
      </c>
      <c r="V38" t="str">
        <f>IFERROR(VLOOKUP(A38,[3]库存使用数据!$A:$I,9,0),"")</f>
        <v/>
      </c>
      <c r="W38" t="str">
        <f>IFERROR(VLOOKUP(A38,[3]库存使用数据!$A:$L,12,0),"")</f>
        <v/>
      </c>
      <c r="X38" s="23" t="str">
        <f t="shared" si="8"/>
        <v/>
      </c>
      <c r="Y38" s="23" t="str">
        <f t="shared" si="9"/>
        <v/>
      </c>
      <c r="Z38" s="23" t="str">
        <f t="shared" si="10"/>
        <v/>
      </c>
      <c r="AA38" s="23" t="str">
        <f t="shared" si="11"/>
        <v/>
      </c>
      <c r="AB38" t="str">
        <f>IFERROR(VLOOKUP(A38,[3]库存使用数据!$A:$D,4,0),"")</f>
        <v/>
      </c>
      <c r="AC38" t="str">
        <f>IFERROR(VLOOKUP(A38,[3]库存使用数据!$A:$G,7,0),"")</f>
        <v/>
      </c>
      <c r="AD38" t="str">
        <f>IFERROR(VLOOKUP(A38,[3]库存使用数据!$A:$J,10,0),"")</f>
        <v/>
      </c>
      <c r="AE38" t="str">
        <f>IFERROR(VLOOKUP(A38,[3]库存使用数据!$A:$M,13,0),"")</f>
        <v/>
      </c>
      <c r="AF38" s="23" t="str">
        <f t="shared" si="12"/>
        <v/>
      </c>
      <c r="AG38" s="23" t="str">
        <f t="shared" si="13"/>
        <v/>
      </c>
      <c r="AH38" s="23" t="str">
        <f t="shared" si="14"/>
        <v/>
      </c>
      <c r="AI38" s="23" t="str">
        <f t="shared" si="15"/>
        <v/>
      </c>
      <c r="AJ38">
        <f>IFERROR(VLOOKUP($B38,[2]库存报告使用数据!$A$1:$B$65536,2,0),0)</f>
        <v>1</v>
      </c>
      <c r="AK38">
        <f>IFERROR(VLOOKUP($B38,[2]库存报告使用数据!$A$1:$C$65536,3,0),0)</f>
        <v>1</v>
      </c>
      <c r="AL38">
        <f>IFERROR(VLOOKUP($B38,[2]库存报告使用数据!$A$1:$D$65536,4,0),0)</f>
        <v>1</v>
      </c>
      <c r="AM38">
        <f>IFERROR(VLOOKUP($B38,[2]库存报告使用数据!$A$1:$E$65536,5,0),0)</f>
        <v>1</v>
      </c>
      <c r="AN38" s="23">
        <f t="shared" si="16"/>
        <v>0</v>
      </c>
      <c r="AO38" s="23">
        <f t="shared" si="17"/>
        <v>0</v>
      </c>
      <c r="AP38" s="23">
        <f t="shared" si="18"/>
        <v>0</v>
      </c>
      <c r="AQ38" s="23">
        <f t="shared" si="19"/>
        <v>0</v>
      </c>
      <c r="AR38" s="37">
        <f t="shared" si="3"/>
        <v>0</v>
      </c>
      <c r="AS38" s="37">
        <f t="shared" si="4"/>
        <v>0</v>
      </c>
      <c r="AT38" s="37">
        <f t="shared" si="5"/>
        <v>2</v>
      </c>
      <c r="AU38" s="33" t="str">
        <f t="shared" si="6"/>
        <v>库存为2</v>
      </c>
      <c r="AV38" s="38" t="str">
        <f>IFERROR(时间!$B$4+AU38,"上周无销量")</f>
        <v>上周无销量</v>
      </c>
    </row>
    <row r="39" spans="1:48">
      <c r="A39" s="21" t="s">
        <v>84</v>
      </c>
      <c r="B39" t="str">
        <f>VLOOKUP(A39,'[4]sku-asin（子）'!$A$1:$B$65536,2,0)</f>
        <v>B0777H7826</v>
      </c>
      <c r="C39" t="str">
        <f>VLOOKUP(A39,'[4]子sku-父sku'!$A$1:$B$65536,2,0)</f>
        <v>LYQ-1001</v>
      </c>
      <c r="D39" s="33">
        <f>IFERROR(VLOOKUP(A39,[1]库存报告使用数据处理!$A:$C,3,0),0)</f>
        <v>0</v>
      </c>
      <c r="E39" s="33">
        <f>IFERROR(VLOOKUP(A39,[1]库存报告使用数据处理!$A:$D,4,0),0)</f>
        <v>0</v>
      </c>
      <c r="F39" s="33">
        <f>IFERROR(VLOOKUP(A39,[1]库存报告使用数据处理!$A:$E,5,0),0)</f>
        <v>0</v>
      </c>
      <c r="G39" s="33">
        <f>IFERROR(VLOOKUP(A39,[1]库存报告使用数据处理!$A:$F,6,0),0)</f>
        <v>0</v>
      </c>
      <c r="H39" s="34">
        <f>IFERROR(VLOOKUP(A39,[1]库存报告使用数据处理!$A:$G,7,0),0)</f>
        <v>0</v>
      </c>
      <c r="I39">
        <f>IFERROR(VLOOKUP(A39,[5]数据处理!$A:$B,2,0),0)</f>
        <v>4</v>
      </c>
      <c r="J39" s="35">
        <f>IFERROR(VLOOKUP(A39,[5]数据处理!$A:$D,4,0),0)</f>
        <v>0</v>
      </c>
      <c r="K39" s="35">
        <f>IFERROR(VLOOKUP(A39,[5]数据处理!$A:$E,5,0),0)</f>
        <v>0</v>
      </c>
      <c r="L39" s="35">
        <f>IFERROR(VLOOKUP(A39,[5]数据处理!$A:$G,7,0),0)</f>
        <v>0</v>
      </c>
      <c r="M39">
        <f t="shared" si="0"/>
        <v>4</v>
      </c>
      <c r="N39">
        <f>IFERROR(VLOOKUP(A39,[5]数据处理!$A:$C,3,0),0)</f>
        <v>0</v>
      </c>
      <c r="O39">
        <f>IFERROR(VLOOKUP(A39,[5]数据处理!$A:$N,14,0),0)</f>
        <v>4</v>
      </c>
      <c r="P39" t="str">
        <f>IFERROR(VLOOKUP(A39,[3]库存使用数据!$A:$B,2,0),"")</f>
        <v/>
      </c>
      <c r="Q39" t="str">
        <f>IFERROR(VLOOKUP(A39,[3]库存使用数据!$A:$E,5,0),"")</f>
        <v/>
      </c>
      <c r="R39" t="str">
        <f>IFERROR(VLOOKUP(A39,[3]库存使用数据!$A:$H,8,0),"")</f>
        <v/>
      </c>
      <c r="S39" t="str">
        <f>IFERROR(VLOOKUP(A39,[3]库存使用数据!$A:$K,11,0),"")</f>
        <v/>
      </c>
      <c r="T39" t="str">
        <f>IFERROR(VLOOKUP(A39,[3]库存使用数据!$A:$C,3,0),"")</f>
        <v/>
      </c>
      <c r="U39" t="str">
        <f>IFERROR(VLOOKUP(A39,[3]库存使用数据!$A:$F,6,0),"")</f>
        <v/>
      </c>
      <c r="V39" t="str">
        <f>IFERROR(VLOOKUP(A39,[3]库存使用数据!$A:$I,9,0),"")</f>
        <v/>
      </c>
      <c r="W39" t="str">
        <f>IFERROR(VLOOKUP(A39,[3]库存使用数据!$A:$L,12,0),"")</f>
        <v/>
      </c>
      <c r="X39" s="23" t="str">
        <f t="shared" si="8"/>
        <v/>
      </c>
      <c r="Y39" s="23" t="str">
        <f t="shared" si="9"/>
        <v/>
      </c>
      <c r="Z39" s="23" t="str">
        <f t="shared" si="10"/>
        <v/>
      </c>
      <c r="AA39" s="23" t="str">
        <f t="shared" si="11"/>
        <v/>
      </c>
      <c r="AB39" t="str">
        <f>IFERROR(VLOOKUP(A39,[3]库存使用数据!$A:$D,4,0),"")</f>
        <v/>
      </c>
      <c r="AC39" t="str">
        <f>IFERROR(VLOOKUP(A39,[3]库存使用数据!$A:$G,7,0),"")</f>
        <v/>
      </c>
      <c r="AD39" t="str">
        <f>IFERROR(VLOOKUP(A39,[3]库存使用数据!$A:$J,10,0),"")</f>
        <v/>
      </c>
      <c r="AE39" t="str">
        <f>IFERROR(VLOOKUP(A39,[3]库存使用数据!$A:$M,13,0),"")</f>
        <v/>
      </c>
      <c r="AF39" s="23" t="str">
        <f t="shared" si="12"/>
        <v/>
      </c>
      <c r="AG39" s="23" t="str">
        <f t="shared" si="13"/>
        <v/>
      </c>
      <c r="AH39" s="23" t="str">
        <f t="shared" si="14"/>
        <v/>
      </c>
      <c r="AI39" s="23" t="str">
        <f t="shared" si="15"/>
        <v/>
      </c>
      <c r="AJ39">
        <f>IFERROR(VLOOKUP($B39,[2]库存报告使用数据!$A$1:$B$65536,2,0),0)</f>
        <v>1</v>
      </c>
      <c r="AK39">
        <f>IFERROR(VLOOKUP($B39,[2]库存报告使用数据!$A$1:$C$65536,3,0),0)</f>
        <v>1</v>
      </c>
      <c r="AL39">
        <f>IFERROR(VLOOKUP($B39,[2]库存报告使用数据!$A$1:$D$65536,4,0),0)</f>
        <v>1</v>
      </c>
      <c r="AM39">
        <f>IFERROR(VLOOKUP($B39,[2]库存报告使用数据!$A$1:$E$65536,5,0),0)</f>
        <v>0</v>
      </c>
      <c r="AN39" s="23">
        <f t="shared" si="16"/>
        <v>0</v>
      </c>
      <c r="AO39" s="23">
        <f t="shared" si="17"/>
        <v>0</v>
      </c>
      <c r="AP39" s="23">
        <f t="shared" si="18"/>
        <v>0</v>
      </c>
      <c r="AQ39" s="23" t="str">
        <f t="shared" si="19"/>
        <v/>
      </c>
      <c r="AR39" s="37">
        <f t="shared" si="3"/>
        <v>0</v>
      </c>
      <c r="AS39" s="37">
        <f t="shared" si="4"/>
        <v>0</v>
      </c>
      <c r="AT39" s="37">
        <f t="shared" si="5"/>
        <v>4</v>
      </c>
      <c r="AU39" s="33" t="str">
        <f t="shared" si="6"/>
        <v>库存为4</v>
      </c>
      <c r="AV39" s="38" t="str">
        <f>IFERROR(时间!$B$4+AU39,"上周无销量")</f>
        <v>上周无销量</v>
      </c>
    </row>
    <row r="40" spans="1:48">
      <c r="A40" s="21" t="s">
        <v>85</v>
      </c>
      <c r="B40" t="str">
        <f>VLOOKUP(A40,'[4]sku-asin（子）'!$A$1:$B$65536,2,0)</f>
        <v>B0777F1BV6</v>
      </c>
      <c r="C40" t="str">
        <f>VLOOKUP(A40,'[4]子sku-父sku'!$A$1:$B$65536,2,0)</f>
        <v>LYQ-1001</v>
      </c>
      <c r="D40" s="33">
        <f>IFERROR(VLOOKUP(A40,[1]库存报告使用数据处理!$A:$C,3,0),0)</f>
        <v>0</v>
      </c>
      <c r="E40" s="33">
        <f>IFERROR(VLOOKUP(A40,[1]库存报告使用数据处理!$A:$D,4,0),0)</f>
        <v>0</v>
      </c>
      <c r="F40" s="33">
        <f>IFERROR(VLOOKUP(A40,[1]库存报告使用数据处理!$A:$E,5,0),0)</f>
        <v>0</v>
      </c>
      <c r="G40" s="33">
        <f>IFERROR(VLOOKUP(A40,[1]库存报告使用数据处理!$A:$F,6,0),0)</f>
        <v>0</v>
      </c>
      <c r="H40" s="34">
        <f>IFERROR(VLOOKUP(A40,[1]库存报告使用数据处理!$A:$G,7,0),0)</f>
        <v>0</v>
      </c>
      <c r="I40">
        <f>IFERROR(VLOOKUP(A40,[5]数据处理!$A:$B,2,0),0)</f>
        <v>2</v>
      </c>
      <c r="J40" s="35">
        <f>IFERROR(VLOOKUP(A40,[5]数据处理!$A:$D,4,0),0)</f>
        <v>0</v>
      </c>
      <c r="K40" s="35">
        <f>IFERROR(VLOOKUP(A40,[5]数据处理!$A:$E,5,0),0)</f>
        <v>0</v>
      </c>
      <c r="L40" s="35">
        <f>IFERROR(VLOOKUP(A40,[5]数据处理!$A:$G,7,0),0)</f>
        <v>0</v>
      </c>
      <c r="M40">
        <f t="shared" si="0"/>
        <v>2</v>
      </c>
      <c r="N40">
        <f>IFERROR(VLOOKUP(A40,[5]数据处理!$A:$C,3,0),0)</f>
        <v>0</v>
      </c>
      <c r="O40">
        <f>IFERROR(VLOOKUP(A40,[5]数据处理!$A:$N,14,0),0)</f>
        <v>2</v>
      </c>
      <c r="P40" t="str">
        <f>IFERROR(VLOOKUP(A40,[3]库存使用数据!$A:$B,2,0),"")</f>
        <v/>
      </c>
      <c r="Q40" t="str">
        <f>IFERROR(VLOOKUP(A40,[3]库存使用数据!$A:$E,5,0),"")</f>
        <v/>
      </c>
      <c r="R40" t="str">
        <f>IFERROR(VLOOKUP(A40,[3]库存使用数据!$A:$H,8,0),"")</f>
        <v/>
      </c>
      <c r="S40" t="str">
        <f>IFERROR(VLOOKUP(A40,[3]库存使用数据!$A:$K,11,0),"")</f>
        <v/>
      </c>
      <c r="T40" t="str">
        <f>IFERROR(VLOOKUP(A40,[3]库存使用数据!$A:$C,3,0),"")</f>
        <v/>
      </c>
      <c r="U40" t="str">
        <f>IFERROR(VLOOKUP(A40,[3]库存使用数据!$A:$F,6,0),"")</f>
        <v/>
      </c>
      <c r="V40" t="str">
        <f>IFERROR(VLOOKUP(A40,[3]库存使用数据!$A:$I,9,0),"")</f>
        <v/>
      </c>
      <c r="W40" t="str">
        <f>IFERROR(VLOOKUP(A40,[3]库存使用数据!$A:$L,12,0),"")</f>
        <v/>
      </c>
      <c r="X40" s="23" t="str">
        <f t="shared" si="8"/>
        <v/>
      </c>
      <c r="Y40" s="23" t="str">
        <f t="shared" si="9"/>
        <v/>
      </c>
      <c r="Z40" s="23" t="str">
        <f t="shared" si="10"/>
        <v/>
      </c>
      <c r="AA40" s="23" t="str">
        <f t="shared" si="11"/>
        <v/>
      </c>
      <c r="AB40" t="str">
        <f>IFERROR(VLOOKUP(A40,[3]库存使用数据!$A:$D,4,0),"")</f>
        <v/>
      </c>
      <c r="AC40" t="str">
        <f>IFERROR(VLOOKUP(A40,[3]库存使用数据!$A:$G,7,0),"")</f>
        <v/>
      </c>
      <c r="AD40" t="str">
        <f>IFERROR(VLOOKUP(A40,[3]库存使用数据!$A:$J,10,0),"")</f>
        <v/>
      </c>
      <c r="AE40" t="str">
        <f>IFERROR(VLOOKUP(A40,[3]库存使用数据!$A:$M,13,0),"")</f>
        <v/>
      </c>
      <c r="AF40" s="23" t="str">
        <f t="shared" si="12"/>
        <v/>
      </c>
      <c r="AG40" s="23" t="str">
        <f t="shared" si="13"/>
        <v/>
      </c>
      <c r="AH40" s="23" t="str">
        <f t="shared" si="14"/>
        <v/>
      </c>
      <c r="AI40" s="23" t="str">
        <f t="shared" si="15"/>
        <v/>
      </c>
      <c r="AJ40">
        <f>IFERROR(VLOOKUP($B40,[2]库存报告使用数据!$A$1:$B$65536,2,0),0)</f>
        <v>0</v>
      </c>
      <c r="AK40">
        <f>IFERROR(VLOOKUP($B40,[2]库存报告使用数据!$A$1:$C$65536,3,0),0)</f>
        <v>0</v>
      </c>
      <c r="AL40">
        <f>IFERROR(VLOOKUP($B40,[2]库存报告使用数据!$A$1:$D$65536,4,0),0)</f>
        <v>1</v>
      </c>
      <c r="AM40">
        <f>IFERROR(VLOOKUP($B40,[2]库存报告使用数据!$A$1:$E$65536,5,0),0)</f>
        <v>0</v>
      </c>
      <c r="AN40" s="23" t="str">
        <f t="shared" si="16"/>
        <v/>
      </c>
      <c r="AO40" s="23" t="str">
        <f t="shared" si="17"/>
        <v/>
      </c>
      <c r="AP40" s="23">
        <f t="shared" si="18"/>
        <v>0</v>
      </c>
      <c r="AQ40" s="23" t="str">
        <f t="shared" si="19"/>
        <v/>
      </c>
      <c r="AR40" s="37">
        <f t="shared" si="3"/>
        <v>0</v>
      </c>
      <c r="AS40" s="37">
        <f t="shared" si="4"/>
        <v>0</v>
      </c>
      <c r="AT40" s="37">
        <f t="shared" si="5"/>
        <v>2</v>
      </c>
      <c r="AU40" s="33" t="str">
        <f t="shared" si="6"/>
        <v>库存为2</v>
      </c>
      <c r="AV40" s="38" t="str">
        <f>IFERROR(时间!$B$4+AU40,"上周无销量")</f>
        <v>上周无销量</v>
      </c>
    </row>
    <row r="41" spans="1:48">
      <c r="A41" s="21" t="s">
        <v>86</v>
      </c>
      <c r="B41" t="str">
        <f>VLOOKUP(A41,'[4]sku-asin（子）'!$A$1:$B$65536,2,0)</f>
        <v>B0777F7ZK9</v>
      </c>
      <c r="C41" t="str">
        <f>VLOOKUP(A41,'[4]子sku-父sku'!$A$1:$B$65536,2,0)</f>
        <v>LYQ-1001</v>
      </c>
      <c r="D41" s="33">
        <f>IFERROR(VLOOKUP(A41,[1]库存报告使用数据处理!$A:$C,3,0),0)</f>
        <v>0</v>
      </c>
      <c r="E41" s="33">
        <f>IFERROR(VLOOKUP(A41,[1]库存报告使用数据处理!$A:$D,4,0),0)</f>
        <v>0</v>
      </c>
      <c r="F41" s="33">
        <f>IFERROR(VLOOKUP(A41,[1]库存报告使用数据处理!$A:$E,5,0),0)</f>
        <v>0</v>
      </c>
      <c r="G41" s="33">
        <f>IFERROR(VLOOKUP(A41,[1]库存报告使用数据处理!$A:$F,6,0),0)</f>
        <v>0</v>
      </c>
      <c r="H41" s="34">
        <f>IFERROR(VLOOKUP(A41,[1]库存报告使用数据处理!$A:$G,7,0),0)</f>
        <v>0</v>
      </c>
      <c r="I41">
        <f>IFERROR(VLOOKUP(A41,[5]数据处理!$A:$B,2,0),0)</f>
        <v>2</v>
      </c>
      <c r="J41" s="35">
        <f>IFERROR(VLOOKUP(A41,[5]数据处理!$A:$D,4,0),0)</f>
        <v>0</v>
      </c>
      <c r="K41" s="35">
        <f>IFERROR(VLOOKUP(A41,[5]数据处理!$A:$E,5,0),0)</f>
        <v>0</v>
      </c>
      <c r="L41" s="35">
        <f>IFERROR(VLOOKUP(A41,[5]数据处理!$A:$G,7,0),0)</f>
        <v>0</v>
      </c>
      <c r="M41">
        <f t="shared" si="0"/>
        <v>2</v>
      </c>
      <c r="N41">
        <f>IFERROR(VLOOKUP(A41,[5]数据处理!$A:$C,3,0),0)</f>
        <v>0</v>
      </c>
      <c r="O41">
        <f>IFERROR(VLOOKUP(A41,[5]数据处理!$A:$N,14,0),0)</f>
        <v>2</v>
      </c>
      <c r="P41" t="str">
        <f>IFERROR(VLOOKUP(A41,[3]库存使用数据!$A:$B,2,0),"")</f>
        <v/>
      </c>
      <c r="Q41" t="str">
        <f>IFERROR(VLOOKUP(A41,[3]库存使用数据!$A:$E,5,0),"")</f>
        <v/>
      </c>
      <c r="R41" t="str">
        <f>IFERROR(VLOOKUP(A41,[3]库存使用数据!$A:$H,8,0),"")</f>
        <v/>
      </c>
      <c r="S41" t="str">
        <f>IFERROR(VLOOKUP(A41,[3]库存使用数据!$A:$K,11,0),"")</f>
        <v/>
      </c>
      <c r="T41" t="str">
        <f>IFERROR(VLOOKUP(A41,[3]库存使用数据!$A:$C,3,0),"")</f>
        <v/>
      </c>
      <c r="U41" t="str">
        <f>IFERROR(VLOOKUP(A41,[3]库存使用数据!$A:$F,6,0),"")</f>
        <v/>
      </c>
      <c r="V41" t="str">
        <f>IFERROR(VLOOKUP(A41,[3]库存使用数据!$A:$I,9,0),"")</f>
        <v/>
      </c>
      <c r="W41" t="str">
        <f>IFERROR(VLOOKUP(A41,[3]库存使用数据!$A:$L,12,0),"")</f>
        <v/>
      </c>
      <c r="X41" s="23" t="str">
        <f t="shared" si="8"/>
        <v/>
      </c>
      <c r="Y41" s="23" t="str">
        <f t="shared" si="9"/>
        <v/>
      </c>
      <c r="Z41" s="23" t="str">
        <f t="shared" si="10"/>
        <v/>
      </c>
      <c r="AA41" s="23" t="str">
        <f t="shared" si="11"/>
        <v/>
      </c>
      <c r="AB41" t="str">
        <f>IFERROR(VLOOKUP(A41,[3]库存使用数据!$A:$D,4,0),"")</f>
        <v/>
      </c>
      <c r="AC41" t="str">
        <f>IFERROR(VLOOKUP(A41,[3]库存使用数据!$A:$G,7,0),"")</f>
        <v/>
      </c>
      <c r="AD41" t="str">
        <f>IFERROR(VLOOKUP(A41,[3]库存使用数据!$A:$J,10,0),"")</f>
        <v/>
      </c>
      <c r="AE41" t="str">
        <f>IFERROR(VLOOKUP(A41,[3]库存使用数据!$A:$M,13,0),"")</f>
        <v/>
      </c>
      <c r="AF41" s="23" t="str">
        <f t="shared" si="12"/>
        <v/>
      </c>
      <c r="AG41" s="23" t="str">
        <f t="shared" si="13"/>
        <v/>
      </c>
      <c r="AH41" s="23" t="str">
        <f t="shared" si="14"/>
        <v/>
      </c>
      <c r="AI41" s="23" t="str">
        <f t="shared" si="15"/>
        <v/>
      </c>
      <c r="AJ41">
        <f>IFERROR(VLOOKUP($B41,[2]库存报告使用数据!$A$1:$B$65536,2,0),0)</f>
        <v>1</v>
      </c>
      <c r="AK41">
        <f>IFERROR(VLOOKUP($B41,[2]库存报告使用数据!$A$1:$C$65536,3,0),0)</f>
        <v>1</v>
      </c>
      <c r="AL41">
        <f>IFERROR(VLOOKUP($B41,[2]库存报告使用数据!$A$1:$D$65536,4,0),0)</f>
        <v>0</v>
      </c>
      <c r="AM41">
        <f>IFERROR(VLOOKUP($B41,[2]库存报告使用数据!$A$1:$E$65536,5,0),0)</f>
        <v>0</v>
      </c>
      <c r="AN41" s="23">
        <f t="shared" si="16"/>
        <v>0</v>
      </c>
      <c r="AO41" s="23">
        <f t="shared" si="17"/>
        <v>0</v>
      </c>
      <c r="AP41" s="23" t="str">
        <f t="shared" si="18"/>
        <v/>
      </c>
      <c r="AQ41" s="23" t="str">
        <f t="shared" si="19"/>
        <v/>
      </c>
      <c r="AR41" s="37">
        <f t="shared" si="3"/>
        <v>0</v>
      </c>
      <c r="AS41" s="37">
        <f t="shared" si="4"/>
        <v>0</v>
      </c>
      <c r="AT41" s="37">
        <f t="shared" si="5"/>
        <v>2</v>
      </c>
      <c r="AU41" s="33" t="str">
        <f t="shared" si="6"/>
        <v>库存为2</v>
      </c>
      <c r="AV41" s="38" t="str">
        <f>IFERROR(时间!$B$4+AU41,"上周无销量")</f>
        <v>上周无销量</v>
      </c>
    </row>
    <row r="42" spans="1:48">
      <c r="A42" s="21" t="s">
        <v>87</v>
      </c>
      <c r="B42" t="str">
        <f>VLOOKUP(A42,'[4]sku-asin（子）'!$A$1:$B$65536,2,0)</f>
        <v>B0777JDW3Z</v>
      </c>
      <c r="C42" t="str">
        <f>VLOOKUP(A42,'[4]子sku-父sku'!$A$1:$B$65536,2,0)</f>
        <v>LYQ-1001</v>
      </c>
      <c r="D42" s="33">
        <f>IFERROR(VLOOKUP(A42,[1]库存报告使用数据处理!$A:$C,3,0),0)</f>
        <v>0</v>
      </c>
      <c r="E42" s="33">
        <f>IFERROR(VLOOKUP(A42,[1]库存报告使用数据处理!$A:$D,4,0),0)</f>
        <v>0</v>
      </c>
      <c r="F42" s="33">
        <f>IFERROR(VLOOKUP(A42,[1]库存报告使用数据处理!$A:$E,5,0),0)</f>
        <v>0</v>
      </c>
      <c r="G42" s="33">
        <f>IFERROR(VLOOKUP(A42,[1]库存报告使用数据处理!$A:$F,6,0),0)</f>
        <v>0</v>
      </c>
      <c r="H42" s="34">
        <f>IFERROR(VLOOKUP(A42,[1]库存报告使用数据处理!$A:$G,7,0),0)</f>
        <v>0</v>
      </c>
      <c r="I42">
        <f>IFERROR(VLOOKUP(A42,[5]数据处理!$A:$B,2,0),0)</f>
        <v>7</v>
      </c>
      <c r="J42" s="35">
        <f>IFERROR(VLOOKUP(A42,[5]数据处理!$A:$D,4,0),0)</f>
        <v>0</v>
      </c>
      <c r="K42" s="35">
        <f>IFERROR(VLOOKUP(A42,[5]数据处理!$A:$E,5,0),0)</f>
        <v>0</v>
      </c>
      <c r="L42" s="35">
        <f>IFERROR(VLOOKUP(A42,[5]数据处理!$A:$G,7,0),0)</f>
        <v>0</v>
      </c>
      <c r="M42">
        <f t="shared" si="0"/>
        <v>7</v>
      </c>
      <c r="N42">
        <f>IFERROR(VLOOKUP(A42,[5]数据处理!$A:$C,3,0),0)</f>
        <v>1</v>
      </c>
      <c r="O42">
        <f>IFERROR(VLOOKUP(A42,[5]数据处理!$A:$N,14,0),0)</f>
        <v>7</v>
      </c>
      <c r="P42" t="str">
        <f>IFERROR(VLOOKUP(A42,[3]库存使用数据!$A:$B,2,0),"")</f>
        <v/>
      </c>
      <c r="Q42" t="str">
        <f>IFERROR(VLOOKUP(A42,[3]库存使用数据!$A:$E,5,0),"")</f>
        <v/>
      </c>
      <c r="R42" t="str">
        <f>IFERROR(VLOOKUP(A42,[3]库存使用数据!$A:$H,8,0),"")</f>
        <v/>
      </c>
      <c r="S42" t="str">
        <f>IFERROR(VLOOKUP(A42,[3]库存使用数据!$A:$K,11,0),"")</f>
        <v/>
      </c>
      <c r="T42" t="str">
        <f>IFERROR(VLOOKUP(A42,[3]库存使用数据!$A:$C,3,0),"")</f>
        <v/>
      </c>
      <c r="U42" t="str">
        <f>IFERROR(VLOOKUP(A42,[3]库存使用数据!$A:$F,6,0),"")</f>
        <v/>
      </c>
      <c r="V42" t="str">
        <f>IFERROR(VLOOKUP(A42,[3]库存使用数据!$A:$I,9,0),"")</f>
        <v/>
      </c>
      <c r="W42" t="str">
        <f>IFERROR(VLOOKUP(A42,[3]库存使用数据!$A:$L,12,0),"")</f>
        <v/>
      </c>
      <c r="X42" s="23" t="str">
        <f t="shared" si="8"/>
        <v/>
      </c>
      <c r="Y42" s="23" t="str">
        <f t="shared" si="9"/>
        <v/>
      </c>
      <c r="Z42" s="23" t="str">
        <f t="shared" si="10"/>
        <v/>
      </c>
      <c r="AA42" s="23" t="str">
        <f t="shared" si="11"/>
        <v/>
      </c>
      <c r="AB42" t="str">
        <f>IFERROR(VLOOKUP(A42,[3]库存使用数据!$A:$D,4,0),"")</f>
        <v/>
      </c>
      <c r="AC42" t="str">
        <f>IFERROR(VLOOKUP(A42,[3]库存使用数据!$A:$G,7,0),"")</f>
        <v/>
      </c>
      <c r="AD42" t="str">
        <f>IFERROR(VLOOKUP(A42,[3]库存使用数据!$A:$J,10,0),"")</f>
        <v/>
      </c>
      <c r="AE42" t="str">
        <f>IFERROR(VLOOKUP(A42,[3]库存使用数据!$A:$M,13,0),"")</f>
        <v/>
      </c>
      <c r="AF42" s="23" t="str">
        <f t="shared" si="12"/>
        <v/>
      </c>
      <c r="AG42" s="23" t="str">
        <f t="shared" si="13"/>
        <v/>
      </c>
      <c r="AH42" s="23" t="str">
        <f t="shared" si="14"/>
        <v/>
      </c>
      <c r="AI42" s="23" t="str">
        <f t="shared" si="15"/>
        <v/>
      </c>
      <c r="AJ42">
        <f>IFERROR(VLOOKUP($B42,[2]库存报告使用数据!$A$1:$B$65536,2,0),0)</f>
        <v>2</v>
      </c>
      <c r="AK42">
        <f>IFERROR(VLOOKUP($B42,[2]库存报告使用数据!$A$1:$C$65536,3,0),0)</f>
        <v>2</v>
      </c>
      <c r="AL42">
        <f>IFERROR(VLOOKUP($B42,[2]库存报告使用数据!$A$1:$D$65536,4,0),0)</f>
        <v>0</v>
      </c>
      <c r="AM42">
        <f>IFERROR(VLOOKUP($B42,[2]库存报告使用数据!$A$1:$E$65536,5,0),0)</f>
        <v>1</v>
      </c>
      <c r="AN42" s="23">
        <f t="shared" si="16"/>
        <v>0</v>
      </c>
      <c r="AO42" s="23">
        <f t="shared" si="17"/>
        <v>0</v>
      </c>
      <c r="AP42" s="23" t="str">
        <f t="shared" si="18"/>
        <v/>
      </c>
      <c r="AQ42" s="23">
        <f t="shared" si="19"/>
        <v>0</v>
      </c>
      <c r="AR42" s="37">
        <f t="shared" si="3"/>
        <v>0</v>
      </c>
      <c r="AS42" s="37">
        <f t="shared" si="4"/>
        <v>0</v>
      </c>
      <c r="AT42" s="37">
        <f t="shared" si="5"/>
        <v>7</v>
      </c>
      <c r="AU42" s="33" t="str">
        <f t="shared" si="6"/>
        <v>库存为7</v>
      </c>
      <c r="AV42" s="38" t="str">
        <f>IFERROR(时间!$B$4+AU42,"上周无销量")</f>
        <v>上周无销量</v>
      </c>
    </row>
    <row r="43" spans="1:48">
      <c r="A43" s="21" t="s">
        <v>88</v>
      </c>
      <c r="B43" t="str">
        <f>VLOOKUP(A43,'[4]sku-asin（子）'!$A$1:$B$65536,2,0)</f>
        <v>B0777K2GXR</v>
      </c>
      <c r="C43" t="str">
        <f>VLOOKUP(A43,'[4]子sku-父sku'!$A$1:$B$65536,2,0)</f>
        <v>LYQ-1001</v>
      </c>
      <c r="D43" s="33">
        <f>IFERROR(VLOOKUP(A43,[1]库存报告使用数据处理!$A:$C,3,0),0)</f>
        <v>0</v>
      </c>
      <c r="E43" s="33">
        <f>IFERROR(VLOOKUP(A43,[1]库存报告使用数据处理!$A:$D,4,0),0)</f>
        <v>0</v>
      </c>
      <c r="F43" s="33">
        <f>IFERROR(VLOOKUP(A43,[1]库存报告使用数据处理!$A:$E,5,0),0)</f>
        <v>0</v>
      </c>
      <c r="G43" s="33">
        <f>IFERROR(VLOOKUP(A43,[1]库存报告使用数据处理!$A:$F,6,0),0)</f>
        <v>0</v>
      </c>
      <c r="H43" s="34">
        <f>IFERROR(VLOOKUP(A43,[1]库存报告使用数据处理!$A:$G,7,0),0)</f>
        <v>0</v>
      </c>
      <c r="I43">
        <f>IFERROR(VLOOKUP(A43,[5]数据处理!$A:$B,2,0),0)</f>
        <v>10</v>
      </c>
      <c r="J43" s="35">
        <f>IFERROR(VLOOKUP(A43,[5]数据处理!$A:$D,4,0),0)</f>
        <v>0</v>
      </c>
      <c r="K43" s="35">
        <f>IFERROR(VLOOKUP(A43,[5]数据处理!$A:$E,5,0),0)</f>
        <v>0</v>
      </c>
      <c r="L43" s="35">
        <f>IFERROR(VLOOKUP(A43,[5]数据处理!$A:$G,7,0),0)</f>
        <v>0</v>
      </c>
      <c r="M43">
        <f t="shared" si="0"/>
        <v>10</v>
      </c>
      <c r="N43">
        <f>IFERROR(VLOOKUP(A43,[5]数据处理!$A:$C,3,0),0)</f>
        <v>0</v>
      </c>
      <c r="O43">
        <f>IFERROR(VLOOKUP(A43,[5]数据处理!$A:$N,14,0),0)</f>
        <v>9</v>
      </c>
      <c r="P43" t="str">
        <f>IFERROR(VLOOKUP(A43,[3]库存使用数据!$A:$B,2,0),"")</f>
        <v/>
      </c>
      <c r="Q43" t="str">
        <f>IFERROR(VLOOKUP(A43,[3]库存使用数据!$A:$E,5,0),"")</f>
        <v/>
      </c>
      <c r="R43" t="str">
        <f>IFERROR(VLOOKUP(A43,[3]库存使用数据!$A:$H,8,0),"")</f>
        <v/>
      </c>
      <c r="S43" t="str">
        <f>IFERROR(VLOOKUP(A43,[3]库存使用数据!$A:$K,11,0),"")</f>
        <v/>
      </c>
      <c r="T43" t="str">
        <f>IFERROR(VLOOKUP(A43,[3]库存使用数据!$A:$C,3,0),"")</f>
        <v/>
      </c>
      <c r="U43" t="str">
        <f>IFERROR(VLOOKUP(A43,[3]库存使用数据!$A:$F,6,0),"")</f>
        <v/>
      </c>
      <c r="V43" t="str">
        <f>IFERROR(VLOOKUP(A43,[3]库存使用数据!$A:$I,9,0),"")</f>
        <v/>
      </c>
      <c r="W43" t="str">
        <f>IFERROR(VLOOKUP(A43,[3]库存使用数据!$A:$L,12,0),"")</f>
        <v/>
      </c>
      <c r="X43" s="23" t="str">
        <f t="shared" si="8"/>
        <v/>
      </c>
      <c r="Y43" s="23" t="str">
        <f t="shared" si="9"/>
        <v/>
      </c>
      <c r="Z43" s="23" t="str">
        <f t="shared" si="10"/>
        <v/>
      </c>
      <c r="AA43" s="23" t="str">
        <f t="shared" si="11"/>
        <v/>
      </c>
      <c r="AB43" t="str">
        <f>IFERROR(VLOOKUP(A43,[3]库存使用数据!$A:$D,4,0),"")</f>
        <v/>
      </c>
      <c r="AC43" t="str">
        <f>IFERROR(VLOOKUP(A43,[3]库存使用数据!$A:$G,7,0),"")</f>
        <v/>
      </c>
      <c r="AD43" t="str">
        <f>IFERROR(VLOOKUP(A43,[3]库存使用数据!$A:$J,10,0),"")</f>
        <v/>
      </c>
      <c r="AE43" t="str">
        <f>IFERROR(VLOOKUP(A43,[3]库存使用数据!$A:$M,13,0),"")</f>
        <v/>
      </c>
      <c r="AF43" s="23" t="str">
        <f t="shared" si="12"/>
        <v/>
      </c>
      <c r="AG43" s="23" t="str">
        <f t="shared" si="13"/>
        <v/>
      </c>
      <c r="AH43" s="23" t="str">
        <f t="shared" si="14"/>
        <v/>
      </c>
      <c r="AI43" s="23" t="str">
        <f t="shared" si="15"/>
        <v/>
      </c>
      <c r="AJ43">
        <f>IFERROR(VLOOKUP($B43,[2]库存报告使用数据!$A$1:$B$65536,2,0),0)</f>
        <v>0</v>
      </c>
      <c r="AK43">
        <f>IFERROR(VLOOKUP($B43,[2]库存报告使用数据!$A$1:$C$65536,3,0),0)</f>
        <v>0</v>
      </c>
      <c r="AL43">
        <f>IFERROR(VLOOKUP($B43,[2]库存报告使用数据!$A$1:$D$65536,4,0),0)</f>
        <v>0</v>
      </c>
      <c r="AM43">
        <f>IFERROR(VLOOKUP($B43,[2]库存报告使用数据!$A$1:$E$65536,5,0),0)</f>
        <v>0</v>
      </c>
      <c r="AN43" s="23" t="str">
        <f t="shared" si="16"/>
        <v/>
      </c>
      <c r="AO43" s="23" t="str">
        <f t="shared" si="17"/>
        <v/>
      </c>
      <c r="AP43" s="23" t="str">
        <f t="shared" si="18"/>
        <v/>
      </c>
      <c r="AQ43" s="23" t="str">
        <f t="shared" si="19"/>
        <v/>
      </c>
      <c r="AR43" s="37">
        <f t="shared" si="3"/>
        <v>0</v>
      </c>
      <c r="AS43" s="37">
        <f t="shared" si="4"/>
        <v>0</v>
      </c>
      <c r="AT43" s="37">
        <f t="shared" si="5"/>
        <v>10</v>
      </c>
      <c r="AU43" s="33" t="str">
        <f t="shared" si="6"/>
        <v>库存为10</v>
      </c>
      <c r="AV43" s="38" t="str">
        <f>IFERROR(时间!$B$4+AU43,"上周无销量")</f>
        <v>上周无销量</v>
      </c>
    </row>
    <row r="44" spans="1:48">
      <c r="A44" s="21" t="s">
        <v>89</v>
      </c>
      <c r="B44" t="str">
        <f>VLOOKUP(A44,'[4]sku-asin（子）'!$A$1:$B$65536,2,0)</f>
        <v>B0777FCWN1</v>
      </c>
      <c r="C44" t="str">
        <f>VLOOKUP(A44,'[4]子sku-父sku'!$A$1:$B$65536,2,0)</f>
        <v>LYQ-1001</v>
      </c>
      <c r="D44" s="33">
        <f>IFERROR(VLOOKUP(A44,[1]库存报告使用数据处理!$A:$C,3,0),0)</f>
        <v>0</v>
      </c>
      <c r="E44" s="33">
        <f>IFERROR(VLOOKUP(A44,[1]库存报告使用数据处理!$A:$D,4,0),0)</f>
        <v>0</v>
      </c>
      <c r="F44" s="33">
        <f>IFERROR(VLOOKUP(A44,[1]库存报告使用数据处理!$A:$E,5,0),0)</f>
        <v>0</v>
      </c>
      <c r="G44" s="33">
        <f>IFERROR(VLOOKUP(A44,[1]库存报告使用数据处理!$A:$F,6,0),0)</f>
        <v>0</v>
      </c>
      <c r="H44" s="34">
        <f>IFERROR(VLOOKUP(A44,[1]库存报告使用数据处理!$A:$G,7,0),0)</f>
        <v>0</v>
      </c>
      <c r="I44">
        <f>IFERROR(VLOOKUP(A44,[5]数据处理!$A:$B,2,0),0)</f>
        <v>4</v>
      </c>
      <c r="J44" s="35">
        <f>IFERROR(VLOOKUP(A44,[5]数据处理!$A:$D,4,0),0)</f>
        <v>0</v>
      </c>
      <c r="K44" s="35">
        <f>IFERROR(VLOOKUP(A44,[5]数据处理!$A:$E,5,0),0)</f>
        <v>0</v>
      </c>
      <c r="L44" s="35">
        <f>IFERROR(VLOOKUP(A44,[5]数据处理!$A:$G,7,0),0)</f>
        <v>0</v>
      </c>
      <c r="M44">
        <f t="shared" si="0"/>
        <v>4</v>
      </c>
      <c r="N44">
        <f>IFERROR(VLOOKUP(A44,[5]数据处理!$A:$C,3,0),0)</f>
        <v>0</v>
      </c>
      <c r="O44">
        <f>IFERROR(VLOOKUP(A44,[5]数据处理!$A:$N,14,0),0)</f>
        <v>4</v>
      </c>
      <c r="P44" t="str">
        <f>IFERROR(VLOOKUP(A44,[3]库存使用数据!$A:$B,2,0),"")</f>
        <v/>
      </c>
      <c r="Q44" t="str">
        <f>IFERROR(VLOOKUP(A44,[3]库存使用数据!$A:$E,5,0),"")</f>
        <v/>
      </c>
      <c r="R44" t="str">
        <f>IFERROR(VLOOKUP(A44,[3]库存使用数据!$A:$H,8,0),"")</f>
        <v/>
      </c>
      <c r="S44" t="str">
        <f>IFERROR(VLOOKUP(A44,[3]库存使用数据!$A:$K,11,0),"")</f>
        <v/>
      </c>
      <c r="T44" t="str">
        <f>IFERROR(VLOOKUP(A44,[3]库存使用数据!$A:$C,3,0),"")</f>
        <v/>
      </c>
      <c r="U44" t="str">
        <f>IFERROR(VLOOKUP(A44,[3]库存使用数据!$A:$F,6,0),"")</f>
        <v/>
      </c>
      <c r="V44" t="str">
        <f>IFERROR(VLOOKUP(A44,[3]库存使用数据!$A:$I,9,0),"")</f>
        <v/>
      </c>
      <c r="W44" t="str">
        <f>IFERROR(VLOOKUP(A44,[3]库存使用数据!$A:$L,12,0),"")</f>
        <v/>
      </c>
      <c r="X44" s="23" t="str">
        <f t="shared" si="8"/>
        <v/>
      </c>
      <c r="Y44" s="23" t="str">
        <f t="shared" si="9"/>
        <v/>
      </c>
      <c r="Z44" s="23" t="str">
        <f t="shared" si="10"/>
        <v/>
      </c>
      <c r="AA44" s="23" t="str">
        <f t="shared" si="11"/>
        <v/>
      </c>
      <c r="AB44" t="str">
        <f>IFERROR(VLOOKUP(A44,[3]库存使用数据!$A:$D,4,0),"")</f>
        <v/>
      </c>
      <c r="AC44" t="str">
        <f>IFERROR(VLOOKUP(A44,[3]库存使用数据!$A:$G,7,0),"")</f>
        <v/>
      </c>
      <c r="AD44" t="str">
        <f>IFERROR(VLOOKUP(A44,[3]库存使用数据!$A:$J,10,0),"")</f>
        <v/>
      </c>
      <c r="AE44" t="str">
        <f>IFERROR(VLOOKUP(A44,[3]库存使用数据!$A:$M,13,0),"")</f>
        <v/>
      </c>
      <c r="AF44" s="23" t="str">
        <f t="shared" si="12"/>
        <v/>
      </c>
      <c r="AG44" s="23" t="str">
        <f t="shared" si="13"/>
        <v/>
      </c>
      <c r="AH44" s="23" t="str">
        <f t="shared" si="14"/>
        <v/>
      </c>
      <c r="AI44" s="23" t="str">
        <f t="shared" si="15"/>
        <v/>
      </c>
      <c r="AJ44">
        <f>IFERROR(VLOOKUP($B44,[2]库存报告使用数据!$A$1:$B$65536,2,0),0)</f>
        <v>0</v>
      </c>
      <c r="AK44">
        <f>IFERROR(VLOOKUP($B44,[2]库存报告使用数据!$A$1:$C$65536,3,0),0)</f>
        <v>0</v>
      </c>
      <c r="AL44">
        <f>IFERROR(VLOOKUP($B44,[2]库存报告使用数据!$A$1:$D$65536,4,0),0)</f>
        <v>0</v>
      </c>
      <c r="AM44">
        <f>IFERROR(VLOOKUP($B44,[2]库存报告使用数据!$A$1:$E$65536,5,0),0)</f>
        <v>0</v>
      </c>
      <c r="AN44" s="23" t="str">
        <f t="shared" si="16"/>
        <v/>
      </c>
      <c r="AO44" s="23" t="str">
        <f t="shared" si="17"/>
        <v/>
      </c>
      <c r="AP44" s="23" t="str">
        <f t="shared" si="18"/>
        <v/>
      </c>
      <c r="AQ44" s="23" t="str">
        <f t="shared" si="19"/>
        <v/>
      </c>
      <c r="AR44" s="37">
        <f t="shared" si="3"/>
        <v>0</v>
      </c>
      <c r="AS44" s="37">
        <f t="shared" si="4"/>
        <v>0</v>
      </c>
      <c r="AT44" s="37">
        <f t="shared" si="5"/>
        <v>4</v>
      </c>
      <c r="AU44" s="33" t="str">
        <f t="shared" si="6"/>
        <v>库存为4</v>
      </c>
      <c r="AV44" s="38" t="str">
        <f>IFERROR(时间!$B$4+AU44,"上周无销量")</f>
        <v>上周无销量</v>
      </c>
    </row>
    <row r="45" spans="1:48">
      <c r="A45" s="21" t="s">
        <v>90</v>
      </c>
      <c r="B45" t="str">
        <f>VLOOKUP(A45,'[4]sku-asin（子）'!$A$1:$B$65536,2,0)</f>
        <v>B0777JXDMP</v>
      </c>
      <c r="C45" t="str">
        <f>VLOOKUP(A45,'[4]子sku-父sku'!$A$1:$B$65536,2,0)</f>
        <v>LYQ-1001</v>
      </c>
      <c r="D45" s="33">
        <f>IFERROR(VLOOKUP(A45,[1]库存报告使用数据处理!$A:$C,3,0),0)</f>
        <v>0</v>
      </c>
      <c r="E45" s="33">
        <f>IFERROR(VLOOKUP(A45,[1]库存报告使用数据处理!$A:$D,4,0),0)</f>
        <v>0</v>
      </c>
      <c r="F45" s="33">
        <f>IFERROR(VLOOKUP(A45,[1]库存报告使用数据处理!$A:$E,5,0),0)</f>
        <v>0</v>
      </c>
      <c r="G45" s="33">
        <f>IFERROR(VLOOKUP(A45,[1]库存报告使用数据处理!$A:$F,6,0),0)</f>
        <v>0</v>
      </c>
      <c r="H45" s="34">
        <f>IFERROR(VLOOKUP(A45,[1]库存报告使用数据处理!$A:$G,7,0),0)</f>
        <v>0</v>
      </c>
      <c r="I45">
        <f>IFERROR(VLOOKUP(A45,[5]数据处理!$A:$B,2,0),0)</f>
        <v>2</v>
      </c>
      <c r="J45" s="35">
        <f>IFERROR(VLOOKUP(A45,[5]数据处理!$A:$D,4,0),0)</f>
        <v>0</v>
      </c>
      <c r="K45" s="35">
        <f>IFERROR(VLOOKUP(A45,[5]数据处理!$A:$E,5,0),0)</f>
        <v>0</v>
      </c>
      <c r="L45" s="35">
        <f>IFERROR(VLOOKUP(A45,[5]数据处理!$A:$G,7,0),0)</f>
        <v>0</v>
      </c>
      <c r="M45">
        <f t="shared" si="0"/>
        <v>2</v>
      </c>
      <c r="N45">
        <f>IFERROR(VLOOKUP(A45,[5]数据处理!$A:$C,3,0),0)</f>
        <v>0</v>
      </c>
      <c r="O45">
        <f>IFERROR(VLOOKUP(A45,[5]数据处理!$A:$N,14,0),0)</f>
        <v>2</v>
      </c>
      <c r="P45" t="str">
        <f>IFERROR(VLOOKUP(A45,[3]库存使用数据!$A:$B,2,0),"")</f>
        <v/>
      </c>
      <c r="Q45" t="str">
        <f>IFERROR(VLOOKUP(A45,[3]库存使用数据!$A:$E,5,0),"")</f>
        <v/>
      </c>
      <c r="R45" t="str">
        <f>IFERROR(VLOOKUP(A45,[3]库存使用数据!$A:$H,8,0),"")</f>
        <v/>
      </c>
      <c r="S45" t="str">
        <f>IFERROR(VLOOKUP(A45,[3]库存使用数据!$A:$K,11,0),"")</f>
        <v/>
      </c>
      <c r="T45" t="str">
        <f>IFERROR(VLOOKUP(A45,[3]库存使用数据!$A:$C,3,0),"")</f>
        <v/>
      </c>
      <c r="U45" t="str">
        <f>IFERROR(VLOOKUP(A45,[3]库存使用数据!$A:$F,6,0),"")</f>
        <v/>
      </c>
      <c r="V45" t="str">
        <f>IFERROR(VLOOKUP(A45,[3]库存使用数据!$A:$I,9,0),"")</f>
        <v/>
      </c>
      <c r="W45" t="str">
        <f>IFERROR(VLOOKUP(A45,[3]库存使用数据!$A:$L,12,0),"")</f>
        <v/>
      </c>
      <c r="X45" s="23" t="str">
        <f t="shared" si="8"/>
        <v/>
      </c>
      <c r="Y45" s="23" t="str">
        <f t="shared" si="9"/>
        <v/>
      </c>
      <c r="Z45" s="23" t="str">
        <f t="shared" si="10"/>
        <v/>
      </c>
      <c r="AA45" s="23" t="str">
        <f t="shared" si="11"/>
        <v/>
      </c>
      <c r="AB45" t="str">
        <f>IFERROR(VLOOKUP(A45,[3]库存使用数据!$A:$D,4,0),"")</f>
        <v/>
      </c>
      <c r="AC45" t="str">
        <f>IFERROR(VLOOKUP(A45,[3]库存使用数据!$A:$G,7,0),"")</f>
        <v/>
      </c>
      <c r="AD45" t="str">
        <f>IFERROR(VLOOKUP(A45,[3]库存使用数据!$A:$J,10,0),"")</f>
        <v/>
      </c>
      <c r="AE45" t="str">
        <f>IFERROR(VLOOKUP(A45,[3]库存使用数据!$A:$M,13,0),"")</f>
        <v/>
      </c>
      <c r="AF45" s="23" t="str">
        <f t="shared" si="12"/>
        <v/>
      </c>
      <c r="AG45" s="23" t="str">
        <f t="shared" si="13"/>
        <v/>
      </c>
      <c r="AH45" s="23" t="str">
        <f t="shared" si="14"/>
        <v/>
      </c>
      <c r="AI45" s="23" t="str">
        <f t="shared" si="15"/>
        <v/>
      </c>
      <c r="AJ45">
        <f>IFERROR(VLOOKUP($B45,[2]库存报告使用数据!$A$1:$B$65536,2,0),0)</f>
        <v>0</v>
      </c>
      <c r="AK45">
        <f>IFERROR(VLOOKUP($B45,[2]库存报告使用数据!$A$1:$C$65536,3,0),0)</f>
        <v>0</v>
      </c>
      <c r="AL45">
        <f>IFERROR(VLOOKUP($B45,[2]库存报告使用数据!$A$1:$D$65536,4,0),0)</f>
        <v>0</v>
      </c>
      <c r="AM45">
        <f>IFERROR(VLOOKUP($B45,[2]库存报告使用数据!$A$1:$E$65536,5,0),0)</f>
        <v>1</v>
      </c>
      <c r="AN45" s="23" t="str">
        <f t="shared" si="16"/>
        <v/>
      </c>
      <c r="AO45" s="23" t="str">
        <f t="shared" si="17"/>
        <v/>
      </c>
      <c r="AP45" s="23" t="str">
        <f t="shared" si="18"/>
        <v/>
      </c>
      <c r="AQ45" s="23">
        <f t="shared" si="19"/>
        <v>0</v>
      </c>
      <c r="AR45" s="37">
        <f t="shared" si="3"/>
        <v>0</v>
      </c>
      <c r="AS45" s="37">
        <f t="shared" si="4"/>
        <v>0</v>
      </c>
      <c r="AT45" s="37">
        <f t="shared" si="5"/>
        <v>2</v>
      </c>
      <c r="AU45" s="33" t="str">
        <f t="shared" si="6"/>
        <v>库存为2</v>
      </c>
      <c r="AV45" s="38" t="str">
        <f>IFERROR(时间!$B$4+AU45,"上周无销量")</f>
        <v>上周无销量</v>
      </c>
    </row>
    <row r="46" spans="1:48">
      <c r="A46" s="21" t="s">
        <v>91</v>
      </c>
      <c r="B46" t="str">
        <f>VLOOKUP(A46,'[4]sku-asin（子）'!$A$1:$B$65536,2,0)</f>
        <v>B0777L24S5</v>
      </c>
      <c r="C46" t="str">
        <f>VLOOKUP(A46,'[4]子sku-父sku'!$A$1:$B$65536,2,0)</f>
        <v>LYQ-1001</v>
      </c>
      <c r="D46" s="33">
        <f>IFERROR(VLOOKUP(A46,[1]库存报告使用数据处理!$A:$C,3,0),0)</f>
        <v>0</v>
      </c>
      <c r="E46" s="33">
        <f>IFERROR(VLOOKUP(A46,[1]库存报告使用数据处理!$A:$D,4,0),0)</f>
        <v>0</v>
      </c>
      <c r="F46" s="33">
        <f>IFERROR(VLOOKUP(A46,[1]库存报告使用数据处理!$A:$E,5,0),0)</f>
        <v>0</v>
      </c>
      <c r="G46" s="33">
        <f>IFERROR(VLOOKUP(A46,[1]库存报告使用数据处理!$A:$F,6,0),0)</f>
        <v>0</v>
      </c>
      <c r="H46" s="34">
        <f>IFERROR(VLOOKUP(A46,[1]库存报告使用数据处理!$A:$G,7,0),0)</f>
        <v>0</v>
      </c>
      <c r="I46">
        <f>IFERROR(VLOOKUP(A46,[5]数据处理!$A:$B,2,0),0)</f>
        <v>4</v>
      </c>
      <c r="J46" s="35">
        <f>IFERROR(VLOOKUP(A46,[5]数据处理!$A:$D,4,0),0)</f>
        <v>0</v>
      </c>
      <c r="K46" s="35">
        <f>IFERROR(VLOOKUP(A46,[5]数据处理!$A:$E,5,0),0)</f>
        <v>0</v>
      </c>
      <c r="L46" s="35">
        <f>IFERROR(VLOOKUP(A46,[5]数据处理!$A:$G,7,0),0)</f>
        <v>0</v>
      </c>
      <c r="M46">
        <f t="shared" si="0"/>
        <v>4</v>
      </c>
      <c r="N46">
        <f>IFERROR(VLOOKUP(A46,[5]数据处理!$A:$C,3,0),0)</f>
        <v>0</v>
      </c>
      <c r="O46">
        <f>IFERROR(VLOOKUP(A46,[5]数据处理!$A:$N,14,0),0)</f>
        <v>3</v>
      </c>
      <c r="P46" t="str">
        <f>IFERROR(VLOOKUP(A46,[3]库存使用数据!$A:$B,2,0),"")</f>
        <v/>
      </c>
      <c r="Q46" t="str">
        <f>IFERROR(VLOOKUP(A46,[3]库存使用数据!$A:$E,5,0),"")</f>
        <v/>
      </c>
      <c r="R46" t="str">
        <f>IFERROR(VLOOKUP(A46,[3]库存使用数据!$A:$H,8,0),"")</f>
        <v/>
      </c>
      <c r="S46" t="str">
        <f>IFERROR(VLOOKUP(A46,[3]库存使用数据!$A:$K,11,0),"")</f>
        <v/>
      </c>
      <c r="T46" t="str">
        <f>IFERROR(VLOOKUP(A46,[3]库存使用数据!$A:$C,3,0),"")</f>
        <v/>
      </c>
      <c r="U46" t="str">
        <f>IFERROR(VLOOKUP(A46,[3]库存使用数据!$A:$F,6,0),"")</f>
        <v/>
      </c>
      <c r="V46" t="str">
        <f>IFERROR(VLOOKUP(A46,[3]库存使用数据!$A:$I,9,0),"")</f>
        <v/>
      </c>
      <c r="W46" t="str">
        <f>IFERROR(VLOOKUP(A46,[3]库存使用数据!$A:$L,12,0),"")</f>
        <v/>
      </c>
      <c r="X46" s="23" t="str">
        <f t="shared" si="8"/>
        <v/>
      </c>
      <c r="Y46" s="23" t="str">
        <f t="shared" si="9"/>
        <v/>
      </c>
      <c r="Z46" s="23" t="str">
        <f t="shared" si="10"/>
        <v/>
      </c>
      <c r="AA46" s="23" t="str">
        <f t="shared" si="11"/>
        <v/>
      </c>
      <c r="AB46" t="str">
        <f>IFERROR(VLOOKUP(A46,[3]库存使用数据!$A:$D,4,0),"")</f>
        <v/>
      </c>
      <c r="AC46" t="str">
        <f>IFERROR(VLOOKUP(A46,[3]库存使用数据!$A:$G,7,0),"")</f>
        <v/>
      </c>
      <c r="AD46" t="str">
        <f>IFERROR(VLOOKUP(A46,[3]库存使用数据!$A:$J,10,0),"")</f>
        <v/>
      </c>
      <c r="AE46" t="str">
        <f>IFERROR(VLOOKUP(A46,[3]库存使用数据!$A:$M,13,0),"")</f>
        <v/>
      </c>
      <c r="AF46" s="23" t="str">
        <f t="shared" si="12"/>
        <v/>
      </c>
      <c r="AG46" s="23" t="str">
        <f t="shared" si="13"/>
        <v/>
      </c>
      <c r="AH46" s="23" t="str">
        <f t="shared" si="14"/>
        <v/>
      </c>
      <c r="AI46" s="23" t="str">
        <f t="shared" si="15"/>
        <v/>
      </c>
      <c r="AJ46">
        <f>IFERROR(VLOOKUP($B46,[2]库存报告使用数据!$A$1:$B$65536,2,0),0)</f>
        <v>2</v>
      </c>
      <c r="AK46">
        <f>IFERROR(VLOOKUP($B46,[2]库存报告使用数据!$A$1:$C$65536,3,0),0)</f>
        <v>2</v>
      </c>
      <c r="AL46">
        <f>IFERROR(VLOOKUP($B46,[2]库存报告使用数据!$A$1:$D$65536,4,0),0)</f>
        <v>0</v>
      </c>
      <c r="AM46">
        <f>IFERROR(VLOOKUP($B46,[2]库存报告使用数据!$A$1:$E$65536,5,0),0)</f>
        <v>1</v>
      </c>
      <c r="AN46" s="23">
        <f t="shared" si="16"/>
        <v>0</v>
      </c>
      <c r="AO46" s="23">
        <f t="shared" si="17"/>
        <v>0</v>
      </c>
      <c r="AP46" s="23" t="str">
        <f t="shared" si="18"/>
        <v/>
      </c>
      <c r="AQ46" s="23">
        <f t="shared" si="19"/>
        <v>0</v>
      </c>
      <c r="AR46" s="37">
        <f t="shared" si="3"/>
        <v>0</v>
      </c>
      <c r="AS46" s="37">
        <f t="shared" si="4"/>
        <v>0</v>
      </c>
      <c r="AT46" s="37">
        <f t="shared" si="5"/>
        <v>4</v>
      </c>
      <c r="AU46" s="33" t="str">
        <f t="shared" si="6"/>
        <v>库存为4</v>
      </c>
      <c r="AV46" s="38" t="str">
        <f>IFERROR(时间!$B$4+AU46,"上周无销量")</f>
        <v>上周无销量</v>
      </c>
    </row>
    <row r="47" spans="1:48">
      <c r="A47" s="21" t="s">
        <v>92</v>
      </c>
      <c r="B47" t="str">
        <f>VLOOKUP(A47,'[4]sku-asin（子）'!$A$1:$B$65536,2,0)</f>
        <v>B0777FFKBW</v>
      </c>
      <c r="C47" t="str">
        <f>VLOOKUP(A47,'[4]子sku-父sku'!$A$1:$B$65536,2,0)</f>
        <v>LYQ-1001</v>
      </c>
      <c r="D47" s="33">
        <f>IFERROR(VLOOKUP(A47,[1]库存报告使用数据处理!$A:$C,3,0),0)</f>
        <v>0</v>
      </c>
      <c r="E47" s="33">
        <f>IFERROR(VLOOKUP(A47,[1]库存报告使用数据处理!$A:$D,4,0),0)</f>
        <v>0</v>
      </c>
      <c r="F47" s="33">
        <f>IFERROR(VLOOKUP(A47,[1]库存报告使用数据处理!$A:$E,5,0),0)</f>
        <v>0</v>
      </c>
      <c r="G47" s="33">
        <f>IFERROR(VLOOKUP(A47,[1]库存报告使用数据处理!$A:$F,6,0),0)</f>
        <v>0</v>
      </c>
      <c r="H47" s="34">
        <f>IFERROR(VLOOKUP(A47,[1]库存报告使用数据处理!$A:$G,7,0),0)</f>
        <v>0</v>
      </c>
      <c r="I47">
        <f>IFERROR(VLOOKUP(A47,[5]数据处理!$A:$B,2,0),0)</f>
        <v>5</v>
      </c>
      <c r="J47" s="35">
        <f>IFERROR(VLOOKUP(A47,[5]数据处理!$A:$D,4,0),0)</f>
        <v>0</v>
      </c>
      <c r="K47" s="35">
        <f>IFERROR(VLOOKUP(A47,[5]数据处理!$A:$E,5,0),0)</f>
        <v>0</v>
      </c>
      <c r="L47" s="35">
        <f>IFERROR(VLOOKUP(A47,[5]数据处理!$A:$G,7,0),0)</f>
        <v>0</v>
      </c>
      <c r="M47">
        <f t="shared" si="0"/>
        <v>5</v>
      </c>
      <c r="N47">
        <f>IFERROR(VLOOKUP(A47,[5]数据处理!$A:$C,3,0),0)</f>
        <v>0</v>
      </c>
      <c r="O47">
        <f>IFERROR(VLOOKUP(A47,[5]数据处理!$A:$N,14,0),0)</f>
        <v>5</v>
      </c>
      <c r="P47" t="str">
        <f>IFERROR(VLOOKUP(A47,[3]库存使用数据!$A:$B,2,0),"")</f>
        <v/>
      </c>
      <c r="Q47" t="str">
        <f>IFERROR(VLOOKUP(A47,[3]库存使用数据!$A:$E,5,0),"")</f>
        <v/>
      </c>
      <c r="R47" t="str">
        <f>IFERROR(VLOOKUP(A47,[3]库存使用数据!$A:$H,8,0),"")</f>
        <v/>
      </c>
      <c r="S47" t="str">
        <f>IFERROR(VLOOKUP(A47,[3]库存使用数据!$A:$K,11,0),"")</f>
        <v/>
      </c>
      <c r="T47" t="str">
        <f>IFERROR(VLOOKUP(A47,[3]库存使用数据!$A:$C,3,0),"")</f>
        <v/>
      </c>
      <c r="U47" t="str">
        <f>IFERROR(VLOOKUP(A47,[3]库存使用数据!$A:$F,6,0),"")</f>
        <v/>
      </c>
      <c r="V47" t="str">
        <f>IFERROR(VLOOKUP(A47,[3]库存使用数据!$A:$I,9,0),"")</f>
        <v/>
      </c>
      <c r="W47" t="str">
        <f>IFERROR(VLOOKUP(A47,[3]库存使用数据!$A:$L,12,0),"")</f>
        <v/>
      </c>
      <c r="X47" s="23" t="str">
        <f t="shared" si="8"/>
        <v/>
      </c>
      <c r="Y47" s="23" t="str">
        <f t="shared" si="9"/>
        <v/>
      </c>
      <c r="Z47" s="23" t="str">
        <f t="shared" si="10"/>
        <v/>
      </c>
      <c r="AA47" s="23" t="str">
        <f t="shared" si="11"/>
        <v/>
      </c>
      <c r="AB47" t="str">
        <f>IFERROR(VLOOKUP(A47,[3]库存使用数据!$A:$D,4,0),"")</f>
        <v/>
      </c>
      <c r="AC47" t="str">
        <f>IFERROR(VLOOKUP(A47,[3]库存使用数据!$A:$G,7,0),"")</f>
        <v/>
      </c>
      <c r="AD47" t="str">
        <f>IFERROR(VLOOKUP(A47,[3]库存使用数据!$A:$J,10,0),"")</f>
        <v/>
      </c>
      <c r="AE47" t="str">
        <f>IFERROR(VLOOKUP(A47,[3]库存使用数据!$A:$M,13,0),"")</f>
        <v/>
      </c>
      <c r="AF47" s="23" t="str">
        <f t="shared" si="12"/>
        <v/>
      </c>
      <c r="AG47" s="23" t="str">
        <f t="shared" si="13"/>
        <v/>
      </c>
      <c r="AH47" s="23" t="str">
        <f t="shared" si="14"/>
        <v/>
      </c>
      <c r="AI47" s="23" t="str">
        <f t="shared" si="15"/>
        <v/>
      </c>
      <c r="AJ47">
        <f>IFERROR(VLOOKUP($B47,[2]库存报告使用数据!$A$1:$B$65536,2,0),0)</f>
        <v>0</v>
      </c>
      <c r="AK47">
        <f>IFERROR(VLOOKUP($B47,[2]库存报告使用数据!$A$1:$C$65536,3,0),0)</f>
        <v>0</v>
      </c>
      <c r="AL47">
        <f>IFERROR(VLOOKUP($B47,[2]库存报告使用数据!$A$1:$D$65536,4,0),0)</f>
        <v>1</v>
      </c>
      <c r="AM47">
        <f>IFERROR(VLOOKUP($B47,[2]库存报告使用数据!$A$1:$E$65536,5,0),0)</f>
        <v>0</v>
      </c>
      <c r="AN47" s="23" t="str">
        <f t="shared" si="16"/>
        <v/>
      </c>
      <c r="AO47" s="23" t="str">
        <f t="shared" si="17"/>
        <v/>
      </c>
      <c r="AP47" s="23">
        <f t="shared" si="18"/>
        <v>0</v>
      </c>
      <c r="AQ47" s="23" t="str">
        <f t="shared" si="19"/>
        <v/>
      </c>
      <c r="AR47" s="37">
        <f t="shared" si="3"/>
        <v>0</v>
      </c>
      <c r="AS47" s="37">
        <f t="shared" si="4"/>
        <v>0</v>
      </c>
      <c r="AT47" s="37">
        <f t="shared" si="5"/>
        <v>5</v>
      </c>
      <c r="AU47" s="33" t="str">
        <f t="shared" si="6"/>
        <v>库存为5</v>
      </c>
      <c r="AV47" s="38" t="str">
        <f>IFERROR(时间!$B$4+AU47,"上周无销量")</f>
        <v>上周无销量</v>
      </c>
    </row>
    <row r="48" spans="1:48">
      <c r="A48" s="21" t="s">
        <v>93</v>
      </c>
      <c r="B48" t="str">
        <f>VLOOKUP(A48,'[4]sku-asin（子）'!$A$1:$B$65536,2,0)</f>
        <v>B0777H7DHH</v>
      </c>
      <c r="C48" t="str">
        <f>VLOOKUP(A48,'[4]子sku-父sku'!$A$1:$B$65536,2,0)</f>
        <v>LYQ-1001</v>
      </c>
      <c r="D48" s="33">
        <f>IFERROR(VLOOKUP(A48,[1]库存报告使用数据处理!$A:$C,3,0),0)</f>
        <v>0</v>
      </c>
      <c r="E48" s="33">
        <f>IFERROR(VLOOKUP(A48,[1]库存报告使用数据处理!$A:$D,4,0),0)</f>
        <v>0</v>
      </c>
      <c r="F48" s="33">
        <f>IFERROR(VLOOKUP(A48,[1]库存报告使用数据处理!$A:$E,5,0),0)</f>
        <v>0</v>
      </c>
      <c r="G48" s="33">
        <f>IFERROR(VLOOKUP(A48,[1]库存报告使用数据处理!$A:$F,6,0),0)</f>
        <v>0</v>
      </c>
      <c r="H48" s="34">
        <f>IFERROR(VLOOKUP(A48,[1]库存报告使用数据处理!$A:$G,7,0),0)</f>
        <v>0</v>
      </c>
      <c r="I48">
        <f>IFERROR(VLOOKUP(A48,[5]数据处理!$A:$B,2,0),0)</f>
        <v>1</v>
      </c>
      <c r="J48" s="35">
        <f>IFERROR(VLOOKUP(A48,[5]数据处理!$A:$D,4,0),0)</f>
        <v>0</v>
      </c>
      <c r="K48" s="35">
        <f>IFERROR(VLOOKUP(A48,[5]数据处理!$A:$E,5,0),0)</f>
        <v>0</v>
      </c>
      <c r="L48" s="35">
        <f>IFERROR(VLOOKUP(A48,[5]数据处理!$A:$G,7,0),0)</f>
        <v>0</v>
      </c>
      <c r="M48">
        <f t="shared" si="0"/>
        <v>1</v>
      </c>
      <c r="N48">
        <f>IFERROR(VLOOKUP(A48,[5]数据处理!$A:$C,3,0),0)</f>
        <v>0</v>
      </c>
      <c r="O48">
        <f>IFERROR(VLOOKUP(A48,[5]数据处理!$A:$N,14,0),0)</f>
        <v>1</v>
      </c>
      <c r="P48" t="str">
        <f>IFERROR(VLOOKUP(A48,[3]库存使用数据!$A:$B,2,0),"")</f>
        <v/>
      </c>
      <c r="Q48" t="str">
        <f>IFERROR(VLOOKUP(A48,[3]库存使用数据!$A:$E,5,0),"")</f>
        <v/>
      </c>
      <c r="R48" t="str">
        <f>IFERROR(VLOOKUP(A48,[3]库存使用数据!$A:$H,8,0),"")</f>
        <v/>
      </c>
      <c r="S48" t="str">
        <f>IFERROR(VLOOKUP(A48,[3]库存使用数据!$A:$K,11,0),"")</f>
        <v/>
      </c>
      <c r="T48" t="str">
        <f>IFERROR(VLOOKUP(A48,[3]库存使用数据!$A:$C,3,0),"")</f>
        <v/>
      </c>
      <c r="U48" t="str">
        <f>IFERROR(VLOOKUP(A48,[3]库存使用数据!$A:$F,6,0),"")</f>
        <v/>
      </c>
      <c r="V48" t="str">
        <f>IFERROR(VLOOKUP(A48,[3]库存使用数据!$A:$I,9,0),"")</f>
        <v/>
      </c>
      <c r="W48" t="str">
        <f>IFERROR(VLOOKUP(A48,[3]库存使用数据!$A:$L,12,0),"")</f>
        <v/>
      </c>
      <c r="X48" s="23" t="str">
        <f t="shared" si="8"/>
        <v/>
      </c>
      <c r="Y48" s="23" t="str">
        <f t="shared" si="9"/>
        <v/>
      </c>
      <c r="Z48" s="23" t="str">
        <f t="shared" si="10"/>
        <v/>
      </c>
      <c r="AA48" s="23" t="str">
        <f t="shared" si="11"/>
        <v/>
      </c>
      <c r="AB48" t="str">
        <f>IFERROR(VLOOKUP(A48,[3]库存使用数据!$A:$D,4,0),"")</f>
        <v/>
      </c>
      <c r="AC48" t="str">
        <f>IFERROR(VLOOKUP(A48,[3]库存使用数据!$A:$G,7,0),"")</f>
        <v/>
      </c>
      <c r="AD48" t="str">
        <f>IFERROR(VLOOKUP(A48,[3]库存使用数据!$A:$J,10,0),"")</f>
        <v/>
      </c>
      <c r="AE48" t="str">
        <f>IFERROR(VLOOKUP(A48,[3]库存使用数据!$A:$M,13,0),"")</f>
        <v/>
      </c>
      <c r="AF48" s="23" t="str">
        <f t="shared" si="12"/>
        <v/>
      </c>
      <c r="AG48" s="23" t="str">
        <f t="shared" si="13"/>
        <v/>
      </c>
      <c r="AH48" s="23" t="str">
        <f t="shared" si="14"/>
        <v/>
      </c>
      <c r="AI48" s="23" t="str">
        <f t="shared" si="15"/>
        <v/>
      </c>
      <c r="AJ48">
        <f>IFERROR(VLOOKUP($B48,[2]库存报告使用数据!$A$1:$B$65536,2,0),0)</f>
        <v>0</v>
      </c>
      <c r="AK48">
        <f>IFERROR(VLOOKUP($B48,[2]库存报告使用数据!$A$1:$C$65536,3,0),0)</f>
        <v>0</v>
      </c>
      <c r="AL48">
        <f>IFERROR(VLOOKUP($B48,[2]库存报告使用数据!$A$1:$D$65536,4,0),0)</f>
        <v>2</v>
      </c>
      <c r="AM48">
        <f>IFERROR(VLOOKUP($B48,[2]库存报告使用数据!$A$1:$E$65536,5,0),0)</f>
        <v>2</v>
      </c>
      <c r="AN48" s="23" t="str">
        <f t="shared" si="16"/>
        <v/>
      </c>
      <c r="AO48" s="23" t="str">
        <f t="shared" si="17"/>
        <v/>
      </c>
      <c r="AP48" s="23">
        <f t="shared" si="18"/>
        <v>0</v>
      </c>
      <c r="AQ48" s="23">
        <f t="shared" si="19"/>
        <v>0</v>
      </c>
      <c r="AR48" s="37">
        <f t="shared" si="3"/>
        <v>0</v>
      </c>
      <c r="AS48" s="37">
        <f t="shared" si="4"/>
        <v>0</v>
      </c>
      <c r="AT48" s="37">
        <f t="shared" si="5"/>
        <v>1</v>
      </c>
      <c r="AU48" s="33" t="str">
        <f t="shared" si="6"/>
        <v>库存为1</v>
      </c>
      <c r="AV48" s="38" t="str">
        <f>IFERROR(时间!$B$4+AU48,"上周无销量")</f>
        <v>上周无销量</v>
      </c>
    </row>
    <row r="49" spans="1:48">
      <c r="A49" s="21" t="s">
        <v>94</v>
      </c>
      <c r="B49" t="str">
        <f>VLOOKUP(A49,'[4]sku-asin（子）'!$A$1:$B$65536,2,0)</f>
        <v>B0789F983Z</v>
      </c>
      <c r="C49" t="str">
        <f>VLOOKUP(A49,'[4]子sku-父sku'!$A$1:$B$65536,2,0)</f>
        <v>LYQ-1001</v>
      </c>
      <c r="D49" s="33">
        <f>IFERROR(VLOOKUP(A49,[1]库存报告使用数据处理!$A:$C,3,0),0)</f>
        <v>0</v>
      </c>
      <c r="E49" s="33">
        <f>IFERROR(VLOOKUP(A49,[1]库存报告使用数据处理!$A:$D,4,0),0)</f>
        <v>0</v>
      </c>
      <c r="F49" s="33">
        <f>IFERROR(VLOOKUP(A49,[1]库存报告使用数据处理!$A:$E,5,0),0)</f>
        <v>0</v>
      </c>
      <c r="G49" s="33">
        <f>IFERROR(VLOOKUP(A49,[1]库存报告使用数据处理!$A:$F,6,0),0)</f>
        <v>0</v>
      </c>
      <c r="H49" s="34">
        <f>IFERROR(VLOOKUP(A49,[1]库存报告使用数据处理!$A:$G,7,0),0)</f>
        <v>0</v>
      </c>
      <c r="I49">
        <f>IFERROR(VLOOKUP(A49,[5]数据处理!$A:$B,2,0),0)</f>
        <v>5</v>
      </c>
      <c r="J49" s="35">
        <f>IFERROR(VLOOKUP(A49,[5]数据处理!$A:$D,4,0),0)</f>
        <v>0</v>
      </c>
      <c r="K49" s="35">
        <f>IFERROR(VLOOKUP(A49,[5]数据处理!$A:$E,5,0),0)</f>
        <v>0</v>
      </c>
      <c r="L49" s="35">
        <f>IFERROR(VLOOKUP(A49,[5]数据处理!$A:$G,7,0),0)</f>
        <v>0</v>
      </c>
      <c r="M49">
        <f t="shared" si="0"/>
        <v>5</v>
      </c>
      <c r="N49">
        <f>IFERROR(VLOOKUP(A49,[5]数据处理!$A:$C,3,0),0)</f>
        <v>0</v>
      </c>
      <c r="O49">
        <f>IFERROR(VLOOKUP(A49,[5]数据处理!$A:$N,14,0),0)</f>
        <v>5</v>
      </c>
      <c r="P49" t="str">
        <f>IFERROR(VLOOKUP(A49,[3]库存使用数据!$A:$B,2,0),"")</f>
        <v/>
      </c>
      <c r="Q49" t="str">
        <f>IFERROR(VLOOKUP(A49,[3]库存使用数据!$A:$E,5,0),"")</f>
        <v/>
      </c>
      <c r="R49" t="str">
        <f>IFERROR(VLOOKUP(A49,[3]库存使用数据!$A:$H,8,0),"")</f>
        <v/>
      </c>
      <c r="S49" t="str">
        <f>IFERROR(VLOOKUP(A49,[3]库存使用数据!$A:$K,11,0),"")</f>
        <v/>
      </c>
      <c r="T49" t="str">
        <f>IFERROR(VLOOKUP(A49,[3]库存使用数据!$A:$C,3,0),"")</f>
        <v/>
      </c>
      <c r="U49" t="str">
        <f>IFERROR(VLOOKUP(A49,[3]库存使用数据!$A:$F,6,0),"")</f>
        <v/>
      </c>
      <c r="V49" t="str">
        <f>IFERROR(VLOOKUP(A49,[3]库存使用数据!$A:$I,9,0),"")</f>
        <v/>
      </c>
      <c r="W49" t="str">
        <f>IFERROR(VLOOKUP(A49,[3]库存使用数据!$A:$L,12,0),"")</f>
        <v/>
      </c>
      <c r="X49" s="23" t="str">
        <f t="shared" si="8"/>
        <v/>
      </c>
      <c r="Y49" s="23" t="str">
        <f t="shared" si="9"/>
        <v/>
      </c>
      <c r="Z49" s="23" t="str">
        <f t="shared" si="10"/>
        <v/>
      </c>
      <c r="AA49" s="23" t="str">
        <f t="shared" si="11"/>
        <v/>
      </c>
      <c r="AB49" t="str">
        <f>IFERROR(VLOOKUP(A49,[3]库存使用数据!$A:$D,4,0),"")</f>
        <v/>
      </c>
      <c r="AC49" t="str">
        <f>IFERROR(VLOOKUP(A49,[3]库存使用数据!$A:$G,7,0),"")</f>
        <v/>
      </c>
      <c r="AD49" t="str">
        <f>IFERROR(VLOOKUP(A49,[3]库存使用数据!$A:$J,10,0),"")</f>
        <v/>
      </c>
      <c r="AE49" t="str">
        <f>IFERROR(VLOOKUP(A49,[3]库存使用数据!$A:$M,13,0),"")</f>
        <v/>
      </c>
      <c r="AF49" s="23" t="str">
        <f t="shared" si="12"/>
        <v/>
      </c>
      <c r="AG49" s="23" t="str">
        <f t="shared" si="13"/>
        <v/>
      </c>
      <c r="AH49" s="23" t="str">
        <f t="shared" si="14"/>
        <v/>
      </c>
      <c r="AI49" s="23" t="str">
        <f t="shared" si="15"/>
        <v/>
      </c>
      <c r="AJ49">
        <f>IFERROR(VLOOKUP($B49,[2]库存报告使用数据!$A$1:$B$65536,2,0),0)</f>
        <v>0</v>
      </c>
      <c r="AK49">
        <f>IFERROR(VLOOKUP($B49,[2]库存报告使用数据!$A$1:$C$65536,3,0),0)</f>
        <v>0</v>
      </c>
      <c r="AL49">
        <f>IFERROR(VLOOKUP($B49,[2]库存报告使用数据!$A$1:$D$65536,4,0),0)</f>
        <v>1</v>
      </c>
      <c r="AM49">
        <f>IFERROR(VLOOKUP($B49,[2]库存报告使用数据!$A$1:$E$65536,5,0),0)</f>
        <v>1</v>
      </c>
      <c r="AN49" s="23" t="str">
        <f t="shared" si="16"/>
        <v/>
      </c>
      <c r="AO49" s="23" t="str">
        <f t="shared" si="17"/>
        <v/>
      </c>
      <c r="AP49" s="23">
        <f t="shared" si="18"/>
        <v>0</v>
      </c>
      <c r="AQ49" s="23">
        <f t="shared" si="19"/>
        <v>0</v>
      </c>
      <c r="AR49" s="37">
        <f t="shared" si="3"/>
        <v>0</v>
      </c>
      <c r="AS49" s="37">
        <f t="shared" si="4"/>
        <v>0</v>
      </c>
      <c r="AT49" s="37">
        <f t="shared" si="5"/>
        <v>5</v>
      </c>
      <c r="AU49" s="33" t="str">
        <f t="shared" si="6"/>
        <v>库存为5</v>
      </c>
      <c r="AV49" s="38" t="str">
        <f>IFERROR(时间!$B$4+AU49,"上周无销量")</f>
        <v>上周无销量</v>
      </c>
    </row>
    <row r="50" spans="1:48">
      <c r="A50" s="21" t="s">
        <v>95</v>
      </c>
      <c r="B50" t="str">
        <f>VLOOKUP(A50,'[4]sku-asin（子）'!$A$1:$B$65536,2,0)</f>
        <v>B0789FVCFX</v>
      </c>
      <c r="C50" t="str">
        <f>VLOOKUP(A50,'[4]子sku-父sku'!$A$1:$B$65536,2,0)</f>
        <v>LYQ-1001</v>
      </c>
      <c r="D50" s="33">
        <f>IFERROR(VLOOKUP(A50,[1]库存报告使用数据处理!$A:$C,3,0),0)</f>
        <v>0</v>
      </c>
      <c r="E50" s="33">
        <f>IFERROR(VLOOKUP(A50,[1]库存报告使用数据处理!$A:$D,4,0),0)</f>
        <v>0</v>
      </c>
      <c r="F50" s="33">
        <f>IFERROR(VLOOKUP(A50,[1]库存报告使用数据处理!$A:$E,5,0),0)</f>
        <v>0</v>
      </c>
      <c r="G50" s="33">
        <f>IFERROR(VLOOKUP(A50,[1]库存报告使用数据处理!$A:$F,6,0),0)</f>
        <v>0</v>
      </c>
      <c r="H50" s="34">
        <f>IFERROR(VLOOKUP(A50,[1]库存报告使用数据处理!$A:$G,7,0),0)</f>
        <v>0</v>
      </c>
      <c r="I50">
        <f>IFERROR(VLOOKUP(A50,[5]数据处理!$A:$B,2,0),0)</f>
        <v>5</v>
      </c>
      <c r="J50" s="35">
        <f>IFERROR(VLOOKUP(A50,[5]数据处理!$A:$D,4,0),0)</f>
        <v>0</v>
      </c>
      <c r="K50" s="35">
        <f>IFERROR(VLOOKUP(A50,[5]数据处理!$A:$E,5,0),0)</f>
        <v>0</v>
      </c>
      <c r="L50" s="35">
        <f>IFERROR(VLOOKUP(A50,[5]数据处理!$A:$G,7,0),0)</f>
        <v>0</v>
      </c>
      <c r="M50">
        <f t="shared" si="0"/>
        <v>5</v>
      </c>
      <c r="N50">
        <f>IFERROR(VLOOKUP(A50,[5]数据处理!$A:$C,3,0),0)</f>
        <v>0</v>
      </c>
      <c r="O50">
        <f>IFERROR(VLOOKUP(A50,[5]数据处理!$A:$N,14,0),0)</f>
        <v>5</v>
      </c>
      <c r="P50" t="str">
        <f>IFERROR(VLOOKUP(A50,[3]库存使用数据!$A:$B,2,0),"")</f>
        <v/>
      </c>
      <c r="Q50" t="str">
        <f>IFERROR(VLOOKUP(A50,[3]库存使用数据!$A:$E,5,0),"")</f>
        <v/>
      </c>
      <c r="R50" t="str">
        <f>IFERROR(VLOOKUP(A50,[3]库存使用数据!$A:$H,8,0),"")</f>
        <v/>
      </c>
      <c r="S50" t="str">
        <f>IFERROR(VLOOKUP(A50,[3]库存使用数据!$A:$K,11,0),"")</f>
        <v/>
      </c>
      <c r="T50" t="str">
        <f>IFERROR(VLOOKUP(A50,[3]库存使用数据!$A:$C,3,0),"")</f>
        <v/>
      </c>
      <c r="U50" t="str">
        <f>IFERROR(VLOOKUP(A50,[3]库存使用数据!$A:$F,6,0),"")</f>
        <v/>
      </c>
      <c r="V50" t="str">
        <f>IFERROR(VLOOKUP(A50,[3]库存使用数据!$A:$I,9,0),"")</f>
        <v/>
      </c>
      <c r="W50" t="str">
        <f>IFERROR(VLOOKUP(A50,[3]库存使用数据!$A:$L,12,0),"")</f>
        <v/>
      </c>
      <c r="X50" s="23" t="str">
        <f t="shared" si="8"/>
        <v/>
      </c>
      <c r="Y50" s="23" t="str">
        <f t="shared" si="9"/>
        <v/>
      </c>
      <c r="Z50" s="23" t="str">
        <f t="shared" si="10"/>
        <v/>
      </c>
      <c r="AA50" s="23" t="str">
        <f t="shared" si="11"/>
        <v/>
      </c>
      <c r="AB50" t="str">
        <f>IFERROR(VLOOKUP(A50,[3]库存使用数据!$A:$D,4,0),"")</f>
        <v/>
      </c>
      <c r="AC50" t="str">
        <f>IFERROR(VLOOKUP(A50,[3]库存使用数据!$A:$G,7,0),"")</f>
        <v/>
      </c>
      <c r="AD50" t="str">
        <f>IFERROR(VLOOKUP(A50,[3]库存使用数据!$A:$J,10,0),"")</f>
        <v/>
      </c>
      <c r="AE50" t="str">
        <f>IFERROR(VLOOKUP(A50,[3]库存使用数据!$A:$M,13,0),"")</f>
        <v/>
      </c>
      <c r="AF50" s="23" t="str">
        <f t="shared" si="12"/>
        <v/>
      </c>
      <c r="AG50" s="23" t="str">
        <f t="shared" si="13"/>
        <v/>
      </c>
      <c r="AH50" s="23" t="str">
        <f t="shared" si="14"/>
        <v/>
      </c>
      <c r="AI50" s="23" t="str">
        <f t="shared" si="15"/>
        <v/>
      </c>
      <c r="AJ50">
        <f>IFERROR(VLOOKUP($B50,[2]库存报告使用数据!$A$1:$B$65536,2,0),0)</f>
        <v>1</v>
      </c>
      <c r="AK50">
        <f>IFERROR(VLOOKUP($B50,[2]库存报告使用数据!$A$1:$C$65536,3,0),0)</f>
        <v>1</v>
      </c>
      <c r="AL50">
        <f>IFERROR(VLOOKUP($B50,[2]库存报告使用数据!$A$1:$D$65536,4,0),0)</f>
        <v>0</v>
      </c>
      <c r="AM50">
        <f>IFERROR(VLOOKUP($B50,[2]库存报告使用数据!$A$1:$E$65536,5,0),0)</f>
        <v>0</v>
      </c>
      <c r="AN50" s="23">
        <f t="shared" si="16"/>
        <v>0</v>
      </c>
      <c r="AO50" s="23">
        <f t="shared" si="17"/>
        <v>0</v>
      </c>
      <c r="AP50" s="23" t="str">
        <f t="shared" si="18"/>
        <v/>
      </c>
      <c r="AQ50" s="23" t="str">
        <f t="shared" si="19"/>
        <v/>
      </c>
      <c r="AR50" s="37">
        <f t="shared" si="3"/>
        <v>0</v>
      </c>
      <c r="AS50" s="37">
        <f t="shared" si="4"/>
        <v>0</v>
      </c>
      <c r="AT50" s="37">
        <f t="shared" si="5"/>
        <v>5</v>
      </c>
      <c r="AU50" s="33" t="str">
        <f t="shared" si="6"/>
        <v>库存为5</v>
      </c>
      <c r="AV50" s="38" t="str">
        <f>IFERROR(时间!$B$4+AU50,"上周无销量")</f>
        <v>上周无销量</v>
      </c>
    </row>
    <row r="51" spans="1:48">
      <c r="A51" s="21" t="s">
        <v>96</v>
      </c>
      <c r="B51" t="str">
        <f>VLOOKUP(A51,'[4]sku-asin（子）'!$A$1:$B$65536,2,0)</f>
        <v>B0789GR5XL</v>
      </c>
      <c r="C51" t="str">
        <f>VLOOKUP(A51,'[4]子sku-父sku'!$A$1:$B$65536,2,0)</f>
        <v>LYQ-1001</v>
      </c>
      <c r="D51" s="33">
        <f>IFERROR(VLOOKUP(A51,[1]库存报告使用数据处理!$A:$C,3,0),0)</f>
        <v>0</v>
      </c>
      <c r="E51" s="33">
        <f>IFERROR(VLOOKUP(A51,[1]库存报告使用数据处理!$A:$D,4,0),0)</f>
        <v>0</v>
      </c>
      <c r="F51" s="33">
        <f>IFERROR(VLOOKUP(A51,[1]库存报告使用数据处理!$A:$E,5,0),0)</f>
        <v>0</v>
      </c>
      <c r="G51" s="33">
        <f>IFERROR(VLOOKUP(A51,[1]库存报告使用数据处理!$A:$F,6,0),0)</f>
        <v>0</v>
      </c>
      <c r="H51" s="34">
        <f>IFERROR(VLOOKUP(A51,[1]库存报告使用数据处理!$A:$G,7,0),0)</f>
        <v>0</v>
      </c>
      <c r="I51">
        <f>IFERROR(VLOOKUP(A51,[5]数据处理!$A:$B,2,0),0)</f>
        <v>5</v>
      </c>
      <c r="J51" s="35">
        <f>IFERROR(VLOOKUP(A51,[5]数据处理!$A:$D,4,0),0)</f>
        <v>0</v>
      </c>
      <c r="K51" s="35">
        <f>IFERROR(VLOOKUP(A51,[5]数据处理!$A:$E,5,0),0)</f>
        <v>0</v>
      </c>
      <c r="L51" s="35">
        <f>IFERROR(VLOOKUP(A51,[5]数据处理!$A:$G,7,0),0)</f>
        <v>0</v>
      </c>
      <c r="M51">
        <f t="shared" si="0"/>
        <v>5</v>
      </c>
      <c r="N51">
        <f>IFERROR(VLOOKUP(A51,[5]数据处理!$A:$C,3,0),0)</f>
        <v>0</v>
      </c>
      <c r="O51">
        <f>IFERROR(VLOOKUP(A51,[5]数据处理!$A:$N,14,0),0)</f>
        <v>5</v>
      </c>
      <c r="P51" t="str">
        <f>IFERROR(VLOOKUP(A51,[3]库存使用数据!$A:$B,2,0),"")</f>
        <v/>
      </c>
      <c r="Q51" t="str">
        <f>IFERROR(VLOOKUP(A51,[3]库存使用数据!$A:$E,5,0),"")</f>
        <v/>
      </c>
      <c r="R51" t="str">
        <f>IFERROR(VLOOKUP(A51,[3]库存使用数据!$A:$H,8,0),"")</f>
        <v/>
      </c>
      <c r="S51" t="str">
        <f>IFERROR(VLOOKUP(A51,[3]库存使用数据!$A:$K,11,0),"")</f>
        <v/>
      </c>
      <c r="T51" t="str">
        <f>IFERROR(VLOOKUP(A51,[3]库存使用数据!$A:$C,3,0),"")</f>
        <v/>
      </c>
      <c r="U51" t="str">
        <f>IFERROR(VLOOKUP(A51,[3]库存使用数据!$A:$F,6,0),"")</f>
        <v/>
      </c>
      <c r="V51" t="str">
        <f>IFERROR(VLOOKUP(A51,[3]库存使用数据!$A:$I,9,0),"")</f>
        <v/>
      </c>
      <c r="W51" t="str">
        <f>IFERROR(VLOOKUP(A51,[3]库存使用数据!$A:$L,12,0),"")</f>
        <v/>
      </c>
      <c r="X51" s="23" t="str">
        <f t="shared" si="8"/>
        <v/>
      </c>
      <c r="Y51" s="23" t="str">
        <f t="shared" si="9"/>
        <v/>
      </c>
      <c r="Z51" s="23" t="str">
        <f t="shared" si="10"/>
        <v/>
      </c>
      <c r="AA51" s="23" t="str">
        <f t="shared" si="11"/>
        <v/>
      </c>
      <c r="AB51" t="str">
        <f>IFERROR(VLOOKUP(A51,[3]库存使用数据!$A:$D,4,0),"")</f>
        <v/>
      </c>
      <c r="AC51" t="str">
        <f>IFERROR(VLOOKUP(A51,[3]库存使用数据!$A:$G,7,0),"")</f>
        <v/>
      </c>
      <c r="AD51" t="str">
        <f>IFERROR(VLOOKUP(A51,[3]库存使用数据!$A:$J,10,0),"")</f>
        <v/>
      </c>
      <c r="AE51" t="str">
        <f>IFERROR(VLOOKUP(A51,[3]库存使用数据!$A:$M,13,0),"")</f>
        <v/>
      </c>
      <c r="AF51" s="23" t="str">
        <f t="shared" si="12"/>
        <v/>
      </c>
      <c r="AG51" s="23" t="str">
        <f t="shared" si="13"/>
        <v/>
      </c>
      <c r="AH51" s="23" t="str">
        <f t="shared" si="14"/>
        <v/>
      </c>
      <c r="AI51" s="23" t="str">
        <f t="shared" si="15"/>
        <v/>
      </c>
      <c r="AJ51">
        <f>IFERROR(VLOOKUP($B51,[2]库存报告使用数据!$A$1:$B$65536,2,0),0)</f>
        <v>0</v>
      </c>
      <c r="AK51">
        <f>IFERROR(VLOOKUP($B51,[2]库存报告使用数据!$A$1:$C$65536,3,0),0)</f>
        <v>0</v>
      </c>
      <c r="AL51">
        <f>IFERROR(VLOOKUP($B51,[2]库存报告使用数据!$A$1:$D$65536,4,0),0)</f>
        <v>0</v>
      </c>
      <c r="AM51">
        <f>IFERROR(VLOOKUP($B51,[2]库存报告使用数据!$A$1:$E$65536,5,0),0)</f>
        <v>1</v>
      </c>
      <c r="AN51" s="23" t="str">
        <f t="shared" si="16"/>
        <v/>
      </c>
      <c r="AO51" s="23" t="str">
        <f t="shared" si="17"/>
        <v/>
      </c>
      <c r="AP51" s="23" t="str">
        <f t="shared" si="18"/>
        <v/>
      </c>
      <c r="AQ51" s="23">
        <f t="shared" si="19"/>
        <v>0</v>
      </c>
      <c r="AR51" s="37">
        <f t="shared" si="3"/>
        <v>0</v>
      </c>
      <c r="AS51" s="37">
        <f t="shared" si="4"/>
        <v>0</v>
      </c>
      <c r="AT51" s="37">
        <f t="shared" si="5"/>
        <v>5</v>
      </c>
      <c r="AU51" s="33" t="str">
        <f t="shared" si="6"/>
        <v>库存为5</v>
      </c>
      <c r="AV51" s="38" t="str">
        <f>IFERROR(时间!$B$4+AU51,"上周无销量")</f>
        <v>上周无销量</v>
      </c>
    </row>
    <row r="52" spans="1:48">
      <c r="A52" s="21" t="s">
        <v>97</v>
      </c>
      <c r="B52" t="str">
        <f>VLOOKUP(A52,'[4]sku-asin（子）'!$A$1:$B$65536,2,0)</f>
        <v>B0789G37HF</v>
      </c>
      <c r="C52" t="str">
        <f>VLOOKUP(A52,'[4]子sku-父sku'!$A$1:$B$65536,2,0)</f>
        <v>LYQ-1001</v>
      </c>
      <c r="D52" s="33">
        <f>IFERROR(VLOOKUP(A52,[1]库存报告使用数据处理!$A:$C,3,0),0)</f>
        <v>0</v>
      </c>
      <c r="E52" s="33">
        <f>IFERROR(VLOOKUP(A52,[1]库存报告使用数据处理!$A:$D,4,0),0)</f>
        <v>0</v>
      </c>
      <c r="F52" s="33">
        <f>IFERROR(VLOOKUP(A52,[1]库存报告使用数据处理!$A:$E,5,0),0)</f>
        <v>0</v>
      </c>
      <c r="G52" s="33">
        <f>IFERROR(VLOOKUP(A52,[1]库存报告使用数据处理!$A:$F,6,0),0)</f>
        <v>0</v>
      </c>
      <c r="H52" s="34">
        <f>IFERROR(VLOOKUP(A52,[1]库存报告使用数据处理!$A:$G,7,0),0)</f>
        <v>0</v>
      </c>
      <c r="I52">
        <f>IFERROR(VLOOKUP(A52,[5]数据处理!$A:$B,2,0),0)</f>
        <v>5</v>
      </c>
      <c r="J52" s="35">
        <f>IFERROR(VLOOKUP(A52,[5]数据处理!$A:$D,4,0),0)</f>
        <v>0</v>
      </c>
      <c r="K52" s="35">
        <f>IFERROR(VLOOKUP(A52,[5]数据处理!$A:$E,5,0),0)</f>
        <v>0</v>
      </c>
      <c r="L52" s="35">
        <f>IFERROR(VLOOKUP(A52,[5]数据处理!$A:$G,7,0),0)</f>
        <v>0</v>
      </c>
      <c r="M52">
        <f t="shared" si="0"/>
        <v>5</v>
      </c>
      <c r="N52">
        <f>IFERROR(VLOOKUP(A52,[5]数据处理!$A:$C,3,0),0)</f>
        <v>0</v>
      </c>
      <c r="O52">
        <f>IFERROR(VLOOKUP(A52,[5]数据处理!$A:$N,14,0),0)</f>
        <v>5</v>
      </c>
      <c r="P52" t="str">
        <f>IFERROR(VLOOKUP(A52,[3]库存使用数据!$A:$B,2,0),"")</f>
        <v/>
      </c>
      <c r="Q52" t="str">
        <f>IFERROR(VLOOKUP(A52,[3]库存使用数据!$A:$E,5,0),"")</f>
        <v/>
      </c>
      <c r="R52" t="str">
        <f>IFERROR(VLOOKUP(A52,[3]库存使用数据!$A:$H,8,0),"")</f>
        <v/>
      </c>
      <c r="S52" t="str">
        <f>IFERROR(VLOOKUP(A52,[3]库存使用数据!$A:$K,11,0),"")</f>
        <v/>
      </c>
      <c r="T52" t="str">
        <f>IFERROR(VLOOKUP(A52,[3]库存使用数据!$A:$C,3,0),"")</f>
        <v/>
      </c>
      <c r="U52" t="str">
        <f>IFERROR(VLOOKUP(A52,[3]库存使用数据!$A:$F,6,0),"")</f>
        <v/>
      </c>
      <c r="V52" t="str">
        <f>IFERROR(VLOOKUP(A52,[3]库存使用数据!$A:$I,9,0),"")</f>
        <v/>
      </c>
      <c r="W52" t="str">
        <f>IFERROR(VLOOKUP(A52,[3]库存使用数据!$A:$L,12,0),"")</f>
        <v/>
      </c>
      <c r="X52" s="23" t="str">
        <f t="shared" si="8"/>
        <v/>
      </c>
      <c r="Y52" s="23" t="str">
        <f t="shared" si="9"/>
        <v/>
      </c>
      <c r="Z52" s="23" t="str">
        <f t="shared" si="10"/>
        <v/>
      </c>
      <c r="AA52" s="23" t="str">
        <f t="shared" si="11"/>
        <v/>
      </c>
      <c r="AB52" t="str">
        <f>IFERROR(VLOOKUP(A52,[3]库存使用数据!$A:$D,4,0),"")</f>
        <v/>
      </c>
      <c r="AC52" t="str">
        <f>IFERROR(VLOOKUP(A52,[3]库存使用数据!$A:$G,7,0),"")</f>
        <v/>
      </c>
      <c r="AD52" t="str">
        <f>IFERROR(VLOOKUP(A52,[3]库存使用数据!$A:$J,10,0),"")</f>
        <v/>
      </c>
      <c r="AE52" t="str">
        <f>IFERROR(VLOOKUP(A52,[3]库存使用数据!$A:$M,13,0),"")</f>
        <v/>
      </c>
      <c r="AF52" s="23" t="str">
        <f t="shared" si="12"/>
        <v/>
      </c>
      <c r="AG52" s="23" t="str">
        <f t="shared" si="13"/>
        <v/>
      </c>
      <c r="AH52" s="23" t="str">
        <f t="shared" si="14"/>
        <v/>
      </c>
      <c r="AI52" s="23" t="str">
        <f t="shared" si="15"/>
        <v/>
      </c>
      <c r="AJ52">
        <f>IFERROR(VLOOKUP($B52,[2]库存报告使用数据!$A$1:$B$65536,2,0),0)</f>
        <v>1</v>
      </c>
      <c r="AK52">
        <f>IFERROR(VLOOKUP($B52,[2]库存报告使用数据!$A$1:$C$65536,3,0),0)</f>
        <v>1</v>
      </c>
      <c r="AL52">
        <f>IFERROR(VLOOKUP($B52,[2]库存报告使用数据!$A$1:$D$65536,4,0),0)</f>
        <v>0</v>
      </c>
      <c r="AM52">
        <f>IFERROR(VLOOKUP($B52,[2]库存报告使用数据!$A$1:$E$65536,5,0),0)</f>
        <v>0</v>
      </c>
      <c r="AN52" s="23">
        <f t="shared" si="16"/>
        <v>0</v>
      </c>
      <c r="AO52" s="23">
        <f t="shared" si="17"/>
        <v>0</v>
      </c>
      <c r="AP52" s="23" t="str">
        <f t="shared" si="18"/>
        <v/>
      </c>
      <c r="AQ52" s="23" t="str">
        <f t="shared" si="19"/>
        <v/>
      </c>
      <c r="AR52" s="37">
        <f t="shared" si="3"/>
        <v>0</v>
      </c>
      <c r="AS52" s="37">
        <f t="shared" si="4"/>
        <v>0</v>
      </c>
      <c r="AT52" s="37">
        <f t="shared" si="5"/>
        <v>5</v>
      </c>
      <c r="AU52" s="33" t="str">
        <f t="shared" si="6"/>
        <v>库存为5</v>
      </c>
      <c r="AV52" s="38" t="str">
        <f>IFERROR(时间!$B$4+AU52,"上周无销量")</f>
        <v>上周无销量</v>
      </c>
    </row>
    <row r="53" spans="1:48">
      <c r="A53" s="21" t="s">
        <v>98</v>
      </c>
      <c r="B53" t="str">
        <f>VLOOKUP(A53,'[4]sku-asin（子）'!$A$1:$B$65536,2,0)</f>
        <v>B0789HNYYF</v>
      </c>
      <c r="C53" t="str">
        <f>VLOOKUP(A53,'[4]子sku-父sku'!$A$1:$B$65536,2,0)</f>
        <v>LYQ-1001</v>
      </c>
      <c r="D53" s="33">
        <f>IFERROR(VLOOKUP(A53,[1]库存报告使用数据处理!$A:$C,3,0),0)</f>
        <v>0</v>
      </c>
      <c r="E53" s="33">
        <f>IFERROR(VLOOKUP(A53,[1]库存报告使用数据处理!$A:$D,4,0),0)</f>
        <v>0</v>
      </c>
      <c r="F53" s="33">
        <f>IFERROR(VLOOKUP(A53,[1]库存报告使用数据处理!$A:$E,5,0),0)</f>
        <v>0</v>
      </c>
      <c r="G53" s="33">
        <f>IFERROR(VLOOKUP(A53,[1]库存报告使用数据处理!$A:$F,6,0),0)</f>
        <v>0</v>
      </c>
      <c r="H53" s="34">
        <f>IFERROR(VLOOKUP(A53,[1]库存报告使用数据处理!$A:$G,7,0),0)</f>
        <v>0</v>
      </c>
      <c r="I53">
        <f>IFERROR(VLOOKUP(A53,[5]数据处理!$A:$B,2,0),0)</f>
        <v>5</v>
      </c>
      <c r="J53" s="35">
        <f>IFERROR(VLOOKUP(A53,[5]数据处理!$A:$D,4,0),0)</f>
        <v>0</v>
      </c>
      <c r="K53" s="35">
        <f>IFERROR(VLOOKUP(A53,[5]数据处理!$A:$E,5,0),0)</f>
        <v>0</v>
      </c>
      <c r="L53" s="35">
        <f>IFERROR(VLOOKUP(A53,[5]数据处理!$A:$G,7,0),0)</f>
        <v>0</v>
      </c>
      <c r="M53">
        <f t="shared" si="0"/>
        <v>5</v>
      </c>
      <c r="N53">
        <f>IFERROR(VLOOKUP(A53,[5]数据处理!$A:$C,3,0),0)</f>
        <v>0</v>
      </c>
      <c r="O53">
        <f>IFERROR(VLOOKUP(A53,[5]数据处理!$A:$N,14,0),0)</f>
        <v>5</v>
      </c>
      <c r="P53" t="str">
        <f>IFERROR(VLOOKUP(A53,[3]库存使用数据!$A:$B,2,0),"")</f>
        <v/>
      </c>
      <c r="Q53" t="str">
        <f>IFERROR(VLOOKUP(A53,[3]库存使用数据!$A:$E,5,0),"")</f>
        <v/>
      </c>
      <c r="R53" t="str">
        <f>IFERROR(VLOOKUP(A53,[3]库存使用数据!$A:$H,8,0),"")</f>
        <v/>
      </c>
      <c r="S53" t="str">
        <f>IFERROR(VLOOKUP(A53,[3]库存使用数据!$A:$K,11,0),"")</f>
        <v/>
      </c>
      <c r="T53" t="str">
        <f>IFERROR(VLOOKUP(A53,[3]库存使用数据!$A:$C,3,0),"")</f>
        <v/>
      </c>
      <c r="U53" t="str">
        <f>IFERROR(VLOOKUP(A53,[3]库存使用数据!$A:$F,6,0),"")</f>
        <v/>
      </c>
      <c r="V53" t="str">
        <f>IFERROR(VLOOKUP(A53,[3]库存使用数据!$A:$I,9,0),"")</f>
        <v/>
      </c>
      <c r="W53" t="str">
        <f>IFERROR(VLOOKUP(A53,[3]库存使用数据!$A:$L,12,0),"")</f>
        <v/>
      </c>
      <c r="X53" s="23" t="str">
        <f t="shared" si="8"/>
        <v/>
      </c>
      <c r="Y53" s="23" t="str">
        <f t="shared" si="9"/>
        <v/>
      </c>
      <c r="Z53" s="23" t="str">
        <f t="shared" si="10"/>
        <v/>
      </c>
      <c r="AA53" s="23" t="str">
        <f t="shared" si="11"/>
        <v/>
      </c>
      <c r="AB53" t="str">
        <f>IFERROR(VLOOKUP(A53,[3]库存使用数据!$A:$D,4,0),"")</f>
        <v/>
      </c>
      <c r="AC53" t="str">
        <f>IFERROR(VLOOKUP(A53,[3]库存使用数据!$A:$G,7,0),"")</f>
        <v/>
      </c>
      <c r="AD53" t="str">
        <f>IFERROR(VLOOKUP(A53,[3]库存使用数据!$A:$J,10,0),"")</f>
        <v/>
      </c>
      <c r="AE53" t="str">
        <f>IFERROR(VLOOKUP(A53,[3]库存使用数据!$A:$M,13,0),"")</f>
        <v/>
      </c>
      <c r="AF53" s="23" t="str">
        <f t="shared" si="12"/>
        <v/>
      </c>
      <c r="AG53" s="23" t="str">
        <f t="shared" si="13"/>
        <v/>
      </c>
      <c r="AH53" s="23" t="str">
        <f t="shared" si="14"/>
        <v/>
      </c>
      <c r="AI53" s="23" t="str">
        <f t="shared" si="15"/>
        <v/>
      </c>
      <c r="AJ53">
        <f>IFERROR(VLOOKUP($B53,[2]库存报告使用数据!$A$1:$B$65536,2,0),0)</f>
        <v>1</v>
      </c>
      <c r="AK53">
        <f>IFERROR(VLOOKUP($B53,[2]库存报告使用数据!$A$1:$C$65536,3,0),0)</f>
        <v>1</v>
      </c>
      <c r="AL53">
        <f>IFERROR(VLOOKUP($B53,[2]库存报告使用数据!$A$1:$D$65536,4,0),0)</f>
        <v>0</v>
      </c>
      <c r="AM53">
        <f>IFERROR(VLOOKUP($B53,[2]库存报告使用数据!$A$1:$E$65536,5,0),0)</f>
        <v>1</v>
      </c>
      <c r="AN53" s="23">
        <f t="shared" si="16"/>
        <v>0</v>
      </c>
      <c r="AO53" s="23">
        <f t="shared" si="17"/>
        <v>0</v>
      </c>
      <c r="AP53" s="23" t="str">
        <f t="shared" si="18"/>
        <v/>
      </c>
      <c r="AQ53" s="23">
        <f t="shared" si="19"/>
        <v>0</v>
      </c>
      <c r="AR53" s="37">
        <f t="shared" si="3"/>
        <v>0</v>
      </c>
      <c r="AS53" s="37">
        <f t="shared" si="4"/>
        <v>0</v>
      </c>
      <c r="AT53" s="37">
        <f t="shared" si="5"/>
        <v>5</v>
      </c>
      <c r="AU53" s="33" t="str">
        <f t="shared" si="6"/>
        <v>库存为5</v>
      </c>
      <c r="AV53" s="38" t="str">
        <f>IFERROR(时间!$B$4+AU53,"上周无销量")</f>
        <v>上周无销量</v>
      </c>
    </row>
    <row r="54" spans="1:48">
      <c r="A54" s="21" t="s">
        <v>99</v>
      </c>
      <c r="B54" t="str">
        <f>VLOOKUP(A54,'[4]sku-asin（子）'!$A$1:$B$65536,2,0)</f>
        <v>B0789GWZ7R</v>
      </c>
      <c r="C54" t="str">
        <f>VLOOKUP(A54,'[4]子sku-父sku'!$A$1:$B$65536,2,0)</f>
        <v>LYQ-1001</v>
      </c>
      <c r="D54" s="33">
        <f>IFERROR(VLOOKUP(A54,[1]库存报告使用数据处理!$A:$C,3,0),0)</f>
        <v>0</v>
      </c>
      <c r="E54" s="33">
        <f>IFERROR(VLOOKUP(A54,[1]库存报告使用数据处理!$A:$D,4,0),0)</f>
        <v>0</v>
      </c>
      <c r="F54" s="33">
        <f>IFERROR(VLOOKUP(A54,[1]库存报告使用数据处理!$A:$E,5,0),0)</f>
        <v>0</v>
      </c>
      <c r="G54" s="33">
        <f>IFERROR(VLOOKUP(A54,[1]库存报告使用数据处理!$A:$F,6,0),0)</f>
        <v>0</v>
      </c>
      <c r="H54" s="34">
        <f>IFERROR(VLOOKUP(A54,[1]库存报告使用数据处理!$A:$G,7,0),0)</f>
        <v>0</v>
      </c>
      <c r="I54">
        <f>IFERROR(VLOOKUP(A54,[5]数据处理!$A:$B,2,0),0)</f>
        <v>4</v>
      </c>
      <c r="J54" s="35">
        <f>IFERROR(VLOOKUP(A54,[5]数据处理!$A:$D,4,0),0)</f>
        <v>0</v>
      </c>
      <c r="K54" s="35">
        <f>IFERROR(VLOOKUP(A54,[5]数据处理!$A:$E,5,0),0)</f>
        <v>0</v>
      </c>
      <c r="L54" s="35">
        <f>IFERROR(VLOOKUP(A54,[5]数据处理!$A:$G,7,0),0)</f>
        <v>0</v>
      </c>
      <c r="M54">
        <f t="shared" si="0"/>
        <v>4</v>
      </c>
      <c r="N54">
        <f>IFERROR(VLOOKUP(A54,[5]数据处理!$A:$C,3,0),0)</f>
        <v>0</v>
      </c>
      <c r="O54">
        <f>IFERROR(VLOOKUP(A54,[5]数据处理!$A:$N,14,0),0)</f>
        <v>4</v>
      </c>
      <c r="P54" t="str">
        <f>IFERROR(VLOOKUP(A54,[3]库存使用数据!$A:$B,2,0),"")</f>
        <v/>
      </c>
      <c r="Q54" t="str">
        <f>IFERROR(VLOOKUP(A54,[3]库存使用数据!$A:$E,5,0),"")</f>
        <v/>
      </c>
      <c r="R54" t="str">
        <f>IFERROR(VLOOKUP(A54,[3]库存使用数据!$A:$H,8,0),"")</f>
        <v/>
      </c>
      <c r="S54" t="str">
        <f>IFERROR(VLOOKUP(A54,[3]库存使用数据!$A:$K,11,0),"")</f>
        <v/>
      </c>
      <c r="T54" t="str">
        <f>IFERROR(VLOOKUP(A54,[3]库存使用数据!$A:$C,3,0),"")</f>
        <v/>
      </c>
      <c r="U54" t="str">
        <f>IFERROR(VLOOKUP(A54,[3]库存使用数据!$A:$F,6,0),"")</f>
        <v/>
      </c>
      <c r="V54" t="str">
        <f>IFERROR(VLOOKUP(A54,[3]库存使用数据!$A:$I,9,0),"")</f>
        <v/>
      </c>
      <c r="W54" t="str">
        <f>IFERROR(VLOOKUP(A54,[3]库存使用数据!$A:$L,12,0),"")</f>
        <v/>
      </c>
      <c r="X54" s="23" t="str">
        <f t="shared" si="8"/>
        <v/>
      </c>
      <c r="Y54" s="23" t="str">
        <f t="shared" si="9"/>
        <v/>
      </c>
      <c r="Z54" s="23" t="str">
        <f t="shared" si="10"/>
        <v/>
      </c>
      <c r="AA54" s="23" t="str">
        <f t="shared" si="11"/>
        <v/>
      </c>
      <c r="AB54" t="str">
        <f>IFERROR(VLOOKUP(A54,[3]库存使用数据!$A:$D,4,0),"")</f>
        <v/>
      </c>
      <c r="AC54" t="str">
        <f>IFERROR(VLOOKUP(A54,[3]库存使用数据!$A:$G,7,0),"")</f>
        <v/>
      </c>
      <c r="AD54" t="str">
        <f>IFERROR(VLOOKUP(A54,[3]库存使用数据!$A:$J,10,0),"")</f>
        <v/>
      </c>
      <c r="AE54" t="str">
        <f>IFERROR(VLOOKUP(A54,[3]库存使用数据!$A:$M,13,0),"")</f>
        <v/>
      </c>
      <c r="AF54" s="23" t="str">
        <f t="shared" si="12"/>
        <v/>
      </c>
      <c r="AG54" s="23" t="str">
        <f t="shared" si="13"/>
        <v/>
      </c>
      <c r="AH54" s="23" t="str">
        <f t="shared" si="14"/>
        <v/>
      </c>
      <c r="AI54" s="23" t="str">
        <f t="shared" si="15"/>
        <v/>
      </c>
      <c r="AJ54">
        <f>IFERROR(VLOOKUP($B54,[2]库存报告使用数据!$A$1:$B$65536,2,0),0)</f>
        <v>0</v>
      </c>
      <c r="AK54">
        <f>IFERROR(VLOOKUP($B54,[2]库存报告使用数据!$A$1:$C$65536,3,0),0)</f>
        <v>0</v>
      </c>
      <c r="AL54">
        <f>IFERROR(VLOOKUP($B54,[2]库存报告使用数据!$A$1:$D$65536,4,0),0)</f>
        <v>0</v>
      </c>
      <c r="AM54">
        <f>IFERROR(VLOOKUP($B54,[2]库存报告使用数据!$A$1:$E$65536,5,0),0)</f>
        <v>0</v>
      </c>
      <c r="AN54" s="23" t="str">
        <f t="shared" si="16"/>
        <v/>
      </c>
      <c r="AO54" s="23" t="str">
        <f t="shared" si="17"/>
        <v/>
      </c>
      <c r="AP54" s="23" t="str">
        <f t="shared" si="18"/>
        <v/>
      </c>
      <c r="AQ54" s="23" t="str">
        <f t="shared" si="19"/>
        <v/>
      </c>
      <c r="AR54" s="37">
        <f t="shared" si="3"/>
        <v>0</v>
      </c>
      <c r="AS54" s="37">
        <f t="shared" si="4"/>
        <v>0</v>
      </c>
      <c r="AT54" s="37">
        <f t="shared" si="5"/>
        <v>4</v>
      </c>
      <c r="AU54" s="33" t="str">
        <f t="shared" si="6"/>
        <v>库存为4</v>
      </c>
      <c r="AV54" s="38" t="str">
        <f>IFERROR(时间!$B$4+AU54,"上周无销量")</f>
        <v>上周无销量</v>
      </c>
    </row>
    <row r="55" spans="1:48">
      <c r="A55" s="21" t="s">
        <v>100</v>
      </c>
      <c r="B55" t="str">
        <f>VLOOKUP(A55,'[4]sku-asin（子）'!$A$1:$B$65536,2,0)</f>
        <v>B074QKV2VR</v>
      </c>
      <c r="C55" t="str">
        <f>VLOOKUP(A55,'[4]子sku-父sku'!$A$1:$B$65536,2,0)</f>
        <v>LYQ-CL0045</v>
      </c>
      <c r="D55" s="33">
        <f>IFERROR(VLOOKUP(A55,[1]库存报告使用数据处理!$A:$C,3,0),0)</f>
        <v>0</v>
      </c>
      <c r="E55" s="33">
        <f>IFERROR(VLOOKUP(A55,[1]库存报告使用数据处理!$A:$D,4,0),0)</f>
        <v>0</v>
      </c>
      <c r="F55" s="33">
        <f>IFERROR(VLOOKUP(A55,[1]库存报告使用数据处理!$A:$E,5,0),0)</f>
        <v>0</v>
      </c>
      <c r="G55" s="33">
        <f>IFERROR(VLOOKUP(A55,[1]库存报告使用数据处理!$A:$F,6,0),0)</f>
        <v>0</v>
      </c>
      <c r="H55" s="34">
        <f>IFERROR(VLOOKUP(A55,[1]库存报告使用数据处理!$A:$G,7,0),0)</f>
        <v>0</v>
      </c>
      <c r="I55">
        <f>IFERROR(VLOOKUP(A55,[5]数据处理!$A:$B,2,0),0)</f>
        <v>0</v>
      </c>
      <c r="J55" s="35">
        <f>IFERROR(VLOOKUP(A55,[5]数据处理!$A:$D,4,0),0)</f>
        <v>0</v>
      </c>
      <c r="K55" s="35">
        <f>IFERROR(VLOOKUP(A55,[5]数据处理!$A:$E,5,0),0)</f>
        <v>0</v>
      </c>
      <c r="L55" s="35">
        <f>IFERROR(VLOOKUP(A55,[5]数据处理!$A:$G,7,0),0)</f>
        <v>0</v>
      </c>
      <c r="M55">
        <f t="shared" si="0"/>
        <v>0</v>
      </c>
      <c r="N55">
        <f>IFERROR(VLOOKUP(A55,[5]数据处理!$A:$C,3,0),0)</f>
        <v>0</v>
      </c>
      <c r="O55">
        <f>IFERROR(VLOOKUP(A55,[5]数据处理!$A:$N,14,0),0)</f>
        <v>0</v>
      </c>
      <c r="P55" t="str">
        <f>IFERROR(VLOOKUP(A55,[3]库存使用数据!$A:$B,2,0),"")</f>
        <v/>
      </c>
      <c r="Q55" t="str">
        <f>IFERROR(VLOOKUP(A55,[3]库存使用数据!$A:$E,5,0),"")</f>
        <v/>
      </c>
      <c r="R55" t="str">
        <f>IFERROR(VLOOKUP(A55,[3]库存使用数据!$A:$H,8,0),"")</f>
        <v/>
      </c>
      <c r="S55" t="str">
        <f>IFERROR(VLOOKUP(A55,[3]库存使用数据!$A:$K,11,0),"")</f>
        <v/>
      </c>
      <c r="T55" t="str">
        <f>IFERROR(VLOOKUP(A55,[3]库存使用数据!$A:$C,3,0),"")</f>
        <v/>
      </c>
      <c r="U55" t="str">
        <f>IFERROR(VLOOKUP(A55,[3]库存使用数据!$A:$F,6,0),"")</f>
        <v/>
      </c>
      <c r="V55" t="str">
        <f>IFERROR(VLOOKUP(A55,[3]库存使用数据!$A:$I,9,0),"")</f>
        <v/>
      </c>
      <c r="W55" t="str">
        <f>IFERROR(VLOOKUP(A55,[3]库存使用数据!$A:$L,12,0),"")</f>
        <v/>
      </c>
      <c r="X55" s="23" t="str">
        <f t="shared" si="8"/>
        <v/>
      </c>
      <c r="Y55" s="23" t="str">
        <f t="shared" si="9"/>
        <v/>
      </c>
      <c r="Z55" s="23" t="str">
        <f t="shared" si="10"/>
        <v/>
      </c>
      <c r="AA55" s="23" t="str">
        <f t="shared" si="11"/>
        <v/>
      </c>
      <c r="AB55" t="str">
        <f>IFERROR(VLOOKUP(A55,[3]库存使用数据!$A:$D,4,0),"")</f>
        <v/>
      </c>
      <c r="AC55" t="str">
        <f>IFERROR(VLOOKUP(A55,[3]库存使用数据!$A:$G,7,0),"")</f>
        <v/>
      </c>
      <c r="AD55" t="str">
        <f>IFERROR(VLOOKUP(A55,[3]库存使用数据!$A:$J,10,0),"")</f>
        <v/>
      </c>
      <c r="AE55" t="str">
        <f>IFERROR(VLOOKUP(A55,[3]库存使用数据!$A:$M,13,0),"")</f>
        <v/>
      </c>
      <c r="AF55" s="23" t="str">
        <f t="shared" si="12"/>
        <v/>
      </c>
      <c r="AG55" s="23" t="str">
        <f t="shared" si="13"/>
        <v/>
      </c>
      <c r="AH55" s="23" t="str">
        <f t="shared" si="14"/>
        <v/>
      </c>
      <c r="AI55" s="23" t="str">
        <f t="shared" si="15"/>
        <v/>
      </c>
      <c r="AJ55">
        <f>IFERROR(VLOOKUP($B55,[2]库存报告使用数据!$A$1:$B$65536,2,0),0)</f>
        <v>0</v>
      </c>
      <c r="AK55">
        <f>IFERROR(VLOOKUP($B55,[2]库存报告使用数据!$A$1:$C$65536,3,0),0)</f>
        <v>0</v>
      </c>
      <c r="AL55">
        <f>IFERROR(VLOOKUP($B55,[2]库存报告使用数据!$A$1:$D$65536,4,0),0)</f>
        <v>0</v>
      </c>
      <c r="AM55">
        <f>IFERROR(VLOOKUP($B55,[2]库存报告使用数据!$A$1:$E$65536,5,0),0)</f>
        <v>0</v>
      </c>
      <c r="AN55" s="23" t="str">
        <f t="shared" si="16"/>
        <v/>
      </c>
      <c r="AO55" s="23" t="str">
        <f t="shared" si="17"/>
        <v/>
      </c>
      <c r="AP55" s="23" t="str">
        <f t="shared" si="18"/>
        <v/>
      </c>
      <c r="AQ55" s="23" t="str">
        <f t="shared" si="19"/>
        <v/>
      </c>
      <c r="AR55" s="37">
        <f t="shared" si="3"/>
        <v>0</v>
      </c>
      <c r="AS55" s="37">
        <f t="shared" si="4"/>
        <v>0</v>
      </c>
      <c r="AT55" s="37">
        <f t="shared" si="5"/>
        <v>0</v>
      </c>
      <c r="AU55" s="33" t="str">
        <f t="shared" si="6"/>
        <v>库存为0</v>
      </c>
      <c r="AV55" s="38" t="str">
        <f>IFERROR(时间!$B$4+AU55,"上周无销量")</f>
        <v>上周无销量</v>
      </c>
    </row>
    <row r="56" spans="1:48">
      <c r="A56" s="21" t="s">
        <v>101</v>
      </c>
      <c r="B56" t="str">
        <f>VLOOKUP(A56,'[4]sku-asin（子）'!$A$1:$B$65536,2,0)</f>
        <v>B074QKCL9C</v>
      </c>
      <c r="C56" t="str">
        <f>VLOOKUP(A56,'[4]子sku-父sku'!$A$1:$B$65536,2,0)</f>
        <v>LYQ-CL0045</v>
      </c>
      <c r="D56" s="33">
        <f>IFERROR(VLOOKUP(A56,[1]库存报告使用数据处理!$A:$C,3,0),0)</f>
        <v>0</v>
      </c>
      <c r="E56" s="33">
        <f>IFERROR(VLOOKUP(A56,[1]库存报告使用数据处理!$A:$D,4,0),0)</f>
        <v>0</v>
      </c>
      <c r="F56" s="33">
        <f>IFERROR(VLOOKUP(A56,[1]库存报告使用数据处理!$A:$E,5,0),0)</f>
        <v>0</v>
      </c>
      <c r="G56" s="33">
        <f>IFERROR(VLOOKUP(A56,[1]库存报告使用数据处理!$A:$F,6,0),0)</f>
        <v>0</v>
      </c>
      <c r="H56" s="34">
        <f>IFERROR(VLOOKUP(A56,[1]库存报告使用数据处理!$A:$G,7,0),0)</f>
        <v>0</v>
      </c>
      <c r="I56">
        <f>IFERROR(VLOOKUP(A56,[5]数据处理!$A:$B,2,0),0)</f>
        <v>2</v>
      </c>
      <c r="J56" s="35">
        <f>IFERROR(VLOOKUP(A56,[5]数据处理!$A:$D,4,0),0)</f>
        <v>0</v>
      </c>
      <c r="K56" s="35">
        <f>IFERROR(VLOOKUP(A56,[5]数据处理!$A:$E,5,0),0)</f>
        <v>0</v>
      </c>
      <c r="L56" s="35">
        <f>IFERROR(VLOOKUP(A56,[5]数据处理!$A:$G,7,0),0)</f>
        <v>0</v>
      </c>
      <c r="M56">
        <f t="shared" si="0"/>
        <v>2</v>
      </c>
      <c r="N56">
        <f>IFERROR(VLOOKUP(A56,[5]数据处理!$A:$C,3,0),0)</f>
        <v>0</v>
      </c>
      <c r="O56">
        <f>IFERROR(VLOOKUP(A56,[5]数据处理!$A:$N,14,0),0)</f>
        <v>2</v>
      </c>
      <c r="P56" t="str">
        <f>IFERROR(VLOOKUP(A56,[3]库存使用数据!$A:$B,2,0),"")</f>
        <v/>
      </c>
      <c r="Q56" t="str">
        <f>IFERROR(VLOOKUP(A56,[3]库存使用数据!$A:$E,5,0),"")</f>
        <v/>
      </c>
      <c r="R56" t="str">
        <f>IFERROR(VLOOKUP(A56,[3]库存使用数据!$A:$H,8,0),"")</f>
        <v/>
      </c>
      <c r="S56" t="str">
        <f>IFERROR(VLOOKUP(A56,[3]库存使用数据!$A:$K,11,0),"")</f>
        <v/>
      </c>
      <c r="T56" t="str">
        <f>IFERROR(VLOOKUP(A56,[3]库存使用数据!$A:$C,3,0),"")</f>
        <v/>
      </c>
      <c r="U56" t="str">
        <f>IFERROR(VLOOKUP(A56,[3]库存使用数据!$A:$F,6,0),"")</f>
        <v/>
      </c>
      <c r="V56" t="str">
        <f>IFERROR(VLOOKUP(A56,[3]库存使用数据!$A:$I,9,0),"")</f>
        <v/>
      </c>
      <c r="W56" t="str">
        <f>IFERROR(VLOOKUP(A56,[3]库存使用数据!$A:$L,12,0),"")</f>
        <v/>
      </c>
      <c r="X56" s="23" t="str">
        <f t="shared" si="8"/>
        <v/>
      </c>
      <c r="Y56" s="23" t="str">
        <f t="shared" si="9"/>
        <v/>
      </c>
      <c r="Z56" s="23" t="str">
        <f t="shared" si="10"/>
        <v/>
      </c>
      <c r="AA56" s="23" t="str">
        <f t="shared" si="11"/>
        <v/>
      </c>
      <c r="AB56" t="str">
        <f>IFERROR(VLOOKUP(A56,[3]库存使用数据!$A:$D,4,0),"")</f>
        <v/>
      </c>
      <c r="AC56" t="str">
        <f>IFERROR(VLOOKUP(A56,[3]库存使用数据!$A:$G,7,0),"")</f>
        <v/>
      </c>
      <c r="AD56" t="str">
        <f>IFERROR(VLOOKUP(A56,[3]库存使用数据!$A:$J,10,0),"")</f>
        <v/>
      </c>
      <c r="AE56" t="str">
        <f>IFERROR(VLOOKUP(A56,[3]库存使用数据!$A:$M,13,0),"")</f>
        <v/>
      </c>
      <c r="AF56" s="23" t="str">
        <f t="shared" si="12"/>
        <v/>
      </c>
      <c r="AG56" s="23" t="str">
        <f t="shared" si="13"/>
        <v/>
      </c>
      <c r="AH56" s="23" t="str">
        <f t="shared" si="14"/>
        <v/>
      </c>
      <c r="AI56" s="23" t="str">
        <f t="shared" si="15"/>
        <v/>
      </c>
      <c r="AJ56">
        <f>IFERROR(VLOOKUP($B56,[2]库存报告使用数据!$A$1:$B$65536,2,0),0)</f>
        <v>0</v>
      </c>
      <c r="AK56">
        <f>IFERROR(VLOOKUP($B56,[2]库存报告使用数据!$A$1:$C$65536,3,0),0)</f>
        <v>0</v>
      </c>
      <c r="AL56">
        <f>IFERROR(VLOOKUP($B56,[2]库存报告使用数据!$A$1:$D$65536,4,0),0)</f>
        <v>0</v>
      </c>
      <c r="AM56">
        <f>IFERROR(VLOOKUP($B56,[2]库存报告使用数据!$A$1:$E$65536,5,0),0)</f>
        <v>0</v>
      </c>
      <c r="AN56" s="23" t="str">
        <f t="shared" si="16"/>
        <v/>
      </c>
      <c r="AO56" s="23" t="str">
        <f t="shared" si="17"/>
        <v/>
      </c>
      <c r="AP56" s="23" t="str">
        <f t="shared" si="18"/>
        <v/>
      </c>
      <c r="AQ56" s="23" t="str">
        <f t="shared" si="19"/>
        <v/>
      </c>
      <c r="AR56" s="37">
        <f t="shared" si="3"/>
        <v>0</v>
      </c>
      <c r="AS56" s="37">
        <f t="shared" si="4"/>
        <v>0</v>
      </c>
      <c r="AT56" s="37">
        <f t="shared" si="5"/>
        <v>2</v>
      </c>
      <c r="AU56" s="33" t="str">
        <f t="shared" si="6"/>
        <v>库存为2</v>
      </c>
      <c r="AV56" s="38" t="str">
        <f>IFERROR(时间!$B$4+AU56,"上周无销量")</f>
        <v>上周无销量</v>
      </c>
    </row>
    <row r="57" spans="1:48">
      <c r="A57" s="21" t="s">
        <v>102</v>
      </c>
      <c r="B57" t="str">
        <f>VLOOKUP(A57,'[4]sku-asin（子）'!$A$1:$B$65536,2,0)</f>
        <v>B074QQ1QJF</v>
      </c>
      <c r="C57" t="str">
        <f>VLOOKUP(A57,'[4]子sku-父sku'!$A$1:$B$65536,2,0)</f>
        <v>LYQ-CL0045</v>
      </c>
      <c r="D57" s="33">
        <f>IFERROR(VLOOKUP(A57,[1]库存报告使用数据处理!$A:$C,3,0),0)</f>
        <v>0</v>
      </c>
      <c r="E57" s="33">
        <f>IFERROR(VLOOKUP(A57,[1]库存报告使用数据处理!$A:$D,4,0),0)</f>
        <v>0</v>
      </c>
      <c r="F57" s="33">
        <f>IFERROR(VLOOKUP(A57,[1]库存报告使用数据处理!$A:$E,5,0),0)</f>
        <v>0</v>
      </c>
      <c r="G57" s="33">
        <f>IFERROR(VLOOKUP(A57,[1]库存报告使用数据处理!$A:$F,6,0),0)</f>
        <v>0</v>
      </c>
      <c r="H57" s="34">
        <f>IFERROR(VLOOKUP(A57,[1]库存报告使用数据处理!$A:$G,7,0),0)</f>
        <v>0</v>
      </c>
      <c r="I57">
        <f>IFERROR(VLOOKUP(A57,[5]数据处理!$A:$B,2,0),0)</f>
        <v>1</v>
      </c>
      <c r="J57" s="35">
        <f>IFERROR(VLOOKUP(A57,[5]数据处理!$A:$D,4,0),0)</f>
        <v>0</v>
      </c>
      <c r="K57" s="35">
        <f>IFERROR(VLOOKUP(A57,[5]数据处理!$A:$E,5,0),0)</f>
        <v>0</v>
      </c>
      <c r="L57" s="35">
        <f>IFERROR(VLOOKUP(A57,[5]数据处理!$A:$G,7,0),0)</f>
        <v>0</v>
      </c>
      <c r="M57">
        <f t="shared" si="0"/>
        <v>1</v>
      </c>
      <c r="N57">
        <f>IFERROR(VLOOKUP(A57,[5]数据处理!$A:$C,3,0),0)</f>
        <v>0</v>
      </c>
      <c r="O57">
        <f>IFERROR(VLOOKUP(A57,[5]数据处理!$A:$N,14,0),0)</f>
        <v>1</v>
      </c>
      <c r="P57" t="str">
        <f>IFERROR(VLOOKUP(A57,[3]库存使用数据!$A:$B,2,0),"")</f>
        <v/>
      </c>
      <c r="Q57" t="str">
        <f>IFERROR(VLOOKUP(A57,[3]库存使用数据!$A:$E,5,0),"")</f>
        <v/>
      </c>
      <c r="R57" t="str">
        <f>IFERROR(VLOOKUP(A57,[3]库存使用数据!$A:$H,8,0),"")</f>
        <v/>
      </c>
      <c r="S57" t="str">
        <f>IFERROR(VLOOKUP(A57,[3]库存使用数据!$A:$K,11,0),"")</f>
        <v/>
      </c>
      <c r="T57" t="str">
        <f>IFERROR(VLOOKUP(A57,[3]库存使用数据!$A:$C,3,0),"")</f>
        <v/>
      </c>
      <c r="U57" t="str">
        <f>IFERROR(VLOOKUP(A57,[3]库存使用数据!$A:$F,6,0),"")</f>
        <v/>
      </c>
      <c r="V57" t="str">
        <f>IFERROR(VLOOKUP(A57,[3]库存使用数据!$A:$I,9,0),"")</f>
        <v/>
      </c>
      <c r="W57" t="str">
        <f>IFERROR(VLOOKUP(A57,[3]库存使用数据!$A:$L,12,0),"")</f>
        <v/>
      </c>
      <c r="X57" s="23" t="str">
        <f t="shared" si="8"/>
        <v/>
      </c>
      <c r="Y57" s="23" t="str">
        <f t="shared" si="9"/>
        <v/>
      </c>
      <c r="Z57" s="23" t="str">
        <f t="shared" si="10"/>
        <v/>
      </c>
      <c r="AA57" s="23" t="str">
        <f t="shared" si="11"/>
        <v/>
      </c>
      <c r="AB57" t="str">
        <f>IFERROR(VLOOKUP(A57,[3]库存使用数据!$A:$D,4,0),"")</f>
        <v/>
      </c>
      <c r="AC57" t="str">
        <f>IFERROR(VLOOKUP(A57,[3]库存使用数据!$A:$G,7,0),"")</f>
        <v/>
      </c>
      <c r="AD57" t="str">
        <f>IFERROR(VLOOKUP(A57,[3]库存使用数据!$A:$J,10,0),"")</f>
        <v/>
      </c>
      <c r="AE57" t="str">
        <f>IFERROR(VLOOKUP(A57,[3]库存使用数据!$A:$M,13,0),"")</f>
        <v/>
      </c>
      <c r="AF57" s="23" t="str">
        <f t="shared" si="12"/>
        <v/>
      </c>
      <c r="AG57" s="23" t="str">
        <f t="shared" si="13"/>
        <v/>
      </c>
      <c r="AH57" s="23" t="str">
        <f t="shared" si="14"/>
        <v/>
      </c>
      <c r="AI57" s="23" t="str">
        <f t="shared" si="15"/>
        <v/>
      </c>
      <c r="AJ57">
        <f>IFERROR(VLOOKUP($B57,[2]库存报告使用数据!$A$1:$B$65536,2,0),0)</f>
        <v>0</v>
      </c>
      <c r="AK57">
        <f>IFERROR(VLOOKUP($B57,[2]库存报告使用数据!$A$1:$C$65536,3,0),0)</f>
        <v>0</v>
      </c>
      <c r="AL57">
        <f>IFERROR(VLOOKUP($B57,[2]库存报告使用数据!$A$1:$D$65536,4,0),0)</f>
        <v>0</v>
      </c>
      <c r="AM57">
        <f>IFERROR(VLOOKUP($B57,[2]库存报告使用数据!$A$1:$E$65536,5,0),0)</f>
        <v>0</v>
      </c>
      <c r="AN57" s="23" t="str">
        <f t="shared" si="16"/>
        <v/>
      </c>
      <c r="AO57" s="23" t="str">
        <f t="shared" si="17"/>
        <v/>
      </c>
      <c r="AP57" s="23" t="str">
        <f t="shared" si="18"/>
        <v/>
      </c>
      <c r="AQ57" s="23" t="str">
        <f t="shared" si="19"/>
        <v/>
      </c>
      <c r="AR57" s="37">
        <f t="shared" si="3"/>
        <v>0</v>
      </c>
      <c r="AS57" s="37">
        <f t="shared" si="4"/>
        <v>0</v>
      </c>
      <c r="AT57" s="37">
        <f t="shared" si="5"/>
        <v>1</v>
      </c>
      <c r="AU57" s="33" t="str">
        <f t="shared" si="6"/>
        <v>库存为1</v>
      </c>
      <c r="AV57" s="38" t="str">
        <f>IFERROR(时间!$B$4+AU57,"上周无销量")</f>
        <v>上周无销量</v>
      </c>
    </row>
    <row r="58" spans="1:48">
      <c r="A58" s="21" t="s">
        <v>103</v>
      </c>
      <c r="B58" t="str">
        <f>VLOOKUP(A58,'[4]sku-asin（子）'!$A$1:$B$65536,2,0)</f>
        <v>B074QFW9C4</v>
      </c>
      <c r="C58" t="str">
        <f>VLOOKUP(A58,'[4]子sku-父sku'!$A$1:$B$65536,2,0)</f>
        <v>LYQ-CL0045</v>
      </c>
      <c r="D58" s="33">
        <f>IFERROR(VLOOKUP(A58,[1]库存报告使用数据处理!$A:$C,3,0),0)</f>
        <v>0</v>
      </c>
      <c r="E58" s="33">
        <f>IFERROR(VLOOKUP(A58,[1]库存报告使用数据处理!$A:$D,4,0),0)</f>
        <v>0</v>
      </c>
      <c r="F58" s="33">
        <f>IFERROR(VLOOKUP(A58,[1]库存报告使用数据处理!$A:$E,5,0),0)</f>
        <v>0</v>
      </c>
      <c r="G58" s="33">
        <f>IFERROR(VLOOKUP(A58,[1]库存报告使用数据处理!$A:$F,6,0),0)</f>
        <v>0</v>
      </c>
      <c r="H58" s="34">
        <f>IFERROR(VLOOKUP(A58,[1]库存报告使用数据处理!$A:$G,7,0),0)</f>
        <v>0</v>
      </c>
      <c r="I58">
        <f>IFERROR(VLOOKUP(A58,[5]数据处理!$A:$B,2,0),0)</f>
        <v>1</v>
      </c>
      <c r="J58" s="35">
        <f>IFERROR(VLOOKUP(A58,[5]数据处理!$A:$D,4,0),0)</f>
        <v>0</v>
      </c>
      <c r="K58" s="35">
        <f>IFERROR(VLOOKUP(A58,[5]数据处理!$A:$E,5,0),0)</f>
        <v>0</v>
      </c>
      <c r="L58" s="35">
        <f>IFERROR(VLOOKUP(A58,[5]数据处理!$A:$G,7,0),0)</f>
        <v>0</v>
      </c>
      <c r="M58">
        <f t="shared" si="0"/>
        <v>1</v>
      </c>
      <c r="N58">
        <f>IFERROR(VLOOKUP(A58,[5]数据处理!$A:$C,3,0),0)</f>
        <v>0</v>
      </c>
      <c r="O58">
        <f>IFERROR(VLOOKUP(A58,[5]数据处理!$A:$N,14,0),0)</f>
        <v>1</v>
      </c>
      <c r="P58" t="str">
        <f>IFERROR(VLOOKUP(A58,[3]库存使用数据!$A:$B,2,0),"")</f>
        <v/>
      </c>
      <c r="Q58" t="str">
        <f>IFERROR(VLOOKUP(A58,[3]库存使用数据!$A:$E,5,0),"")</f>
        <v/>
      </c>
      <c r="R58" t="str">
        <f>IFERROR(VLOOKUP(A58,[3]库存使用数据!$A:$H,8,0),"")</f>
        <v/>
      </c>
      <c r="S58" t="str">
        <f>IFERROR(VLOOKUP(A58,[3]库存使用数据!$A:$K,11,0),"")</f>
        <v/>
      </c>
      <c r="T58" t="str">
        <f>IFERROR(VLOOKUP(A58,[3]库存使用数据!$A:$C,3,0),"")</f>
        <v/>
      </c>
      <c r="U58" t="str">
        <f>IFERROR(VLOOKUP(A58,[3]库存使用数据!$A:$F,6,0),"")</f>
        <v/>
      </c>
      <c r="V58" t="str">
        <f>IFERROR(VLOOKUP(A58,[3]库存使用数据!$A:$I,9,0),"")</f>
        <v/>
      </c>
      <c r="W58" t="str">
        <f>IFERROR(VLOOKUP(A58,[3]库存使用数据!$A:$L,12,0),"")</f>
        <v/>
      </c>
      <c r="X58" s="23" t="str">
        <f t="shared" si="8"/>
        <v/>
      </c>
      <c r="Y58" s="23" t="str">
        <f t="shared" si="9"/>
        <v/>
      </c>
      <c r="Z58" s="23" t="str">
        <f t="shared" si="10"/>
        <v/>
      </c>
      <c r="AA58" s="23" t="str">
        <f t="shared" si="11"/>
        <v/>
      </c>
      <c r="AB58" t="str">
        <f>IFERROR(VLOOKUP(A58,[3]库存使用数据!$A:$D,4,0),"")</f>
        <v/>
      </c>
      <c r="AC58" t="str">
        <f>IFERROR(VLOOKUP(A58,[3]库存使用数据!$A:$G,7,0),"")</f>
        <v/>
      </c>
      <c r="AD58" t="str">
        <f>IFERROR(VLOOKUP(A58,[3]库存使用数据!$A:$J,10,0),"")</f>
        <v/>
      </c>
      <c r="AE58" t="str">
        <f>IFERROR(VLOOKUP(A58,[3]库存使用数据!$A:$M,13,0),"")</f>
        <v/>
      </c>
      <c r="AF58" s="23" t="str">
        <f t="shared" si="12"/>
        <v/>
      </c>
      <c r="AG58" s="23" t="str">
        <f t="shared" si="13"/>
        <v/>
      </c>
      <c r="AH58" s="23" t="str">
        <f t="shared" si="14"/>
        <v/>
      </c>
      <c r="AI58" s="23" t="str">
        <f t="shared" si="15"/>
        <v/>
      </c>
      <c r="AJ58">
        <f>IFERROR(VLOOKUP($B58,[2]库存报告使用数据!$A$1:$B$65536,2,0),0)</f>
        <v>0</v>
      </c>
      <c r="AK58">
        <f>IFERROR(VLOOKUP($B58,[2]库存报告使用数据!$A$1:$C$65536,3,0),0)</f>
        <v>0</v>
      </c>
      <c r="AL58">
        <f>IFERROR(VLOOKUP($B58,[2]库存报告使用数据!$A$1:$D$65536,4,0),0)</f>
        <v>0</v>
      </c>
      <c r="AM58">
        <f>IFERROR(VLOOKUP($B58,[2]库存报告使用数据!$A$1:$E$65536,5,0),0)</f>
        <v>0</v>
      </c>
      <c r="AN58" s="23" t="str">
        <f t="shared" si="16"/>
        <v/>
      </c>
      <c r="AO58" s="23" t="str">
        <f t="shared" si="17"/>
        <v/>
      </c>
      <c r="AP58" s="23" t="str">
        <f t="shared" si="18"/>
        <v/>
      </c>
      <c r="AQ58" s="23" t="str">
        <f t="shared" si="19"/>
        <v/>
      </c>
      <c r="AR58" s="37">
        <f t="shared" si="3"/>
        <v>0</v>
      </c>
      <c r="AS58" s="37">
        <f t="shared" si="4"/>
        <v>0</v>
      </c>
      <c r="AT58" s="37">
        <f t="shared" si="5"/>
        <v>1</v>
      </c>
      <c r="AU58" s="33" t="str">
        <f t="shared" si="6"/>
        <v>库存为1</v>
      </c>
      <c r="AV58" s="38" t="str">
        <f>IFERROR(时间!$B$4+AU58,"上周无销量")</f>
        <v>上周无销量</v>
      </c>
    </row>
    <row r="59" spans="1:48">
      <c r="A59" s="21" t="s">
        <v>104</v>
      </c>
      <c r="B59" t="str">
        <f>VLOOKUP(A59,'[4]sku-asin（子）'!$A$1:$B$65536,2,0)</f>
        <v>B074QH1CSP</v>
      </c>
      <c r="C59" t="str">
        <f>VLOOKUP(A59,'[4]子sku-父sku'!$A$1:$B$65536,2,0)</f>
        <v>LYQ-CL0045</v>
      </c>
      <c r="D59" s="33">
        <f>IFERROR(VLOOKUP(A59,[1]库存报告使用数据处理!$A:$C,3,0),0)</f>
        <v>0</v>
      </c>
      <c r="E59" s="33">
        <f>IFERROR(VLOOKUP(A59,[1]库存报告使用数据处理!$A:$D,4,0),0)</f>
        <v>0</v>
      </c>
      <c r="F59" s="33">
        <f>IFERROR(VLOOKUP(A59,[1]库存报告使用数据处理!$A:$E,5,0),0)</f>
        <v>0</v>
      </c>
      <c r="G59" s="33">
        <f>IFERROR(VLOOKUP(A59,[1]库存报告使用数据处理!$A:$F,6,0),0)</f>
        <v>0</v>
      </c>
      <c r="H59" s="34">
        <f>IFERROR(VLOOKUP(A59,[1]库存报告使用数据处理!$A:$G,7,0),0)</f>
        <v>0</v>
      </c>
      <c r="I59">
        <f>IFERROR(VLOOKUP(A59,[5]数据处理!$A:$B,2,0),0)</f>
        <v>2</v>
      </c>
      <c r="J59" s="35">
        <f>IFERROR(VLOOKUP(A59,[5]数据处理!$A:$D,4,0),0)</f>
        <v>0</v>
      </c>
      <c r="K59" s="35">
        <f>IFERROR(VLOOKUP(A59,[5]数据处理!$A:$E,5,0),0)</f>
        <v>0</v>
      </c>
      <c r="L59" s="35">
        <f>IFERROR(VLOOKUP(A59,[5]数据处理!$A:$G,7,0),0)</f>
        <v>0</v>
      </c>
      <c r="M59">
        <f t="shared" si="0"/>
        <v>2</v>
      </c>
      <c r="N59">
        <f>IFERROR(VLOOKUP(A59,[5]数据处理!$A:$C,3,0),0)</f>
        <v>0</v>
      </c>
      <c r="O59">
        <f>IFERROR(VLOOKUP(A59,[5]数据处理!$A:$N,14,0),0)</f>
        <v>2</v>
      </c>
      <c r="P59" t="str">
        <f>IFERROR(VLOOKUP(A59,[3]库存使用数据!$A:$B,2,0),"")</f>
        <v/>
      </c>
      <c r="Q59" t="str">
        <f>IFERROR(VLOOKUP(A59,[3]库存使用数据!$A:$E,5,0),"")</f>
        <v/>
      </c>
      <c r="R59" t="str">
        <f>IFERROR(VLOOKUP(A59,[3]库存使用数据!$A:$H,8,0),"")</f>
        <v/>
      </c>
      <c r="S59" t="str">
        <f>IFERROR(VLOOKUP(A59,[3]库存使用数据!$A:$K,11,0),"")</f>
        <v/>
      </c>
      <c r="T59" t="str">
        <f>IFERROR(VLOOKUP(A59,[3]库存使用数据!$A:$C,3,0),"")</f>
        <v/>
      </c>
      <c r="U59" t="str">
        <f>IFERROR(VLOOKUP(A59,[3]库存使用数据!$A:$F,6,0),"")</f>
        <v/>
      </c>
      <c r="V59" t="str">
        <f>IFERROR(VLOOKUP(A59,[3]库存使用数据!$A:$I,9,0),"")</f>
        <v/>
      </c>
      <c r="W59" t="str">
        <f>IFERROR(VLOOKUP(A59,[3]库存使用数据!$A:$L,12,0),"")</f>
        <v/>
      </c>
      <c r="X59" s="23" t="str">
        <f t="shared" si="8"/>
        <v/>
      </c>
      <c r="Y59" s="23" t="str">
        <f t="shared" si="9"/>
        <v/>
      </c>
      <c r="Z59" s="23" t="str">
        <f t="shared" si="10"/>
        <v/>
      </c>
      <c r="AA59" s="23" t="str">
        <f t="shared" si="11"/>
        <v/>
      </c>
      <c r="AB59" t="str">
        <f>IFERROR(VLOOKUP(A59,[3]库存使用数据!$A:$D,4,0),"")</f>
        <v/>
      </c>
      <c r="AC59" t="str">
        <f>IFERROR(VLOOKUP(A59,[3]库存使用数据!$A:$G,7,0),"")</f>
        <v/>
      </c>
      <c r="AD59" t="str">
        <f>IFERROR(VLOOKUP(A59,[3]库存使用数据!$A:$J,10,0),"")</f>
        <v/>
      </c>
      <c r="AE59" t="str">
        <f>IFERROR(VLOOKUP(A59,[3]库存使用数据!$A:$M,13,0),"")</f>
        <v/>
      </c>
      <c r="AF59" s="23" t="str">
        <f t="shared" si="12"/>
        <v/>
      </c>
      <c r="AG59" s="23" t="str">
        <f t="shared" si="13"/>
        <v/>
      </c>
      <c r="AH59" s="23" t="str">
        <f t="shared" si="14"/>
        <v/>
      </c>
      <c r="AI59" s="23" t="str">
        <f t="shared" si="15"/>
        <v/>
      </c>
      <c r="AJ59">
        <f>IFERROR(VLOOKUP($B59,[2]库存报告使用数据!$A$1:$B$65536,2,0),0)</f>
        <v>2</v>
      </c>
      <c r="AK59">
        <f>IFERROR(VLOOKUP($B59,[2]库存报告使用数据!$A$1:$C$65536,3,0),0)</f>
        <v>2</v>
      </c>
      <c r="AL59">
        <f>IFERROR(VLOOKUP($B59,[2]库存报告使用数据!$A$1:$D$65536,4,0),0)</f>
        <v>0</v>
      </c>
      <c r="AM59">
        <f>IFERROR(VLOOKUP($B59,[2]库存报告使用数据!$A$1:$E$65536,5,0),0)</f>
        <v>2</v>
      </c>
      <c r="AN59" s="23">
        <f t="shared" si="16"/>
        <v>0</v>
      </c>
      <c r="AO59" s="23">
        <f t="shared" si="17"/>
        <v>0</v>
      </c>
      <c r="AP59" s="23" t="str">
        <f t="shared" si="18"/>
        <v/>
      </c>
      <c r="AQ59" s="23">
        <f t="shared" si="19"/>
        <v>0</v>
      </c>
      <c r="AR59" s="37">
        <f t="shared" si="3"/>
        <v>0</v>
      </c>
      <c r="AS59" s="37">
        <f t="shared" si="4"/>
        <v>0</v>
      </c>
      <c r="AT59" s="37">
        <f t="shared" si="5"/>
        <v>2</v>
      </c>
      <c r="AU59" s="33" t="str">
        <f t="shared" si="6"/>
        <v>库存为2</v>
      </c>
      <c r="AV59" s="38" t="str">
        <f>IFERROR(时间!$B$4+AU59,"上周无销量")</f>
        <v>上周无销量</v>
      </c>
    </row>
    <row r="60" spans="1:48">
      <c r="A60" s="21" t="s">
        <v>105</v>
      </c>
      <c r="B60" t="str">
        <f>VLOOKUP(A60,'[4]sku-asin（子）'!$A$1:$B$65536,2,0)</f>
        <v>B074QJ62P3</v>
      </c>
      <c r="C60" t="str">
        <f>VLOOKUP(A60,'[4]子sku-父sku'!$A$1:$B$65536,2,0)</f>
        <v>LYQ-CL0045</v>
      </c>
      <c r="D60" s="33">
        <f>IFERROR(VLOOKUP(A60,[1]库存报告使用数据处理!$A:$C,3,0),0)</f>
        <v>0</v>
      </c>
      <c r="E60" s="33">
        <f>IFERROR(VLOOKUP(A60,[1]库存报告使用数据处理!$A:$D,4,0),0)</f>
        <v>0</v>
      </c>
      <c r="F60" s="33">
        <f>IFERROR(VLOOKUP(A60,[1]库存报告使用数据处理!$A:$E,5,0),0)</f>
        <v>0</v>
      </c>
      <c r="G60" s="33">
        <f>IFERROR(VLOOKUP(A60,[1]库存报告使用数据处理!$A:$F,6,0),0)</f>
        <v>0</v>
      </c>
      <c r="H60" s="34">
        <f>IFERROR(VLOOKUP(A60,[1]库存报告使用数据处理!$A:$G,7,0),0)</f>
        <v>0</v>
      </c>
      <c r="I60">
        <f>IFERROR(VLOOKUP(A60,[5]数据处理!$A:$B,2,0),0)</f>
        <v>2</v>
      </c>
      <c r="J60" s="35">
        <f>IFERROR(VLOOKUP(A60,[5]数据处理!$A:$D,4,0),0)</f>
        <v>0</v>
      </c>
      <c r="K60" s="35">
        <f>IFERROR(VLOOKUP(A60,[5]数据处理!$A:$E,5,0),0)</f>
        <v>0</v>
      </c>
      <c r="L60" s="35">
        <f>IFERROR(VLOOKUP(A60,[5]数据处理!$A:$G,7,0),0)</f>
        <v>0</v>
      </c>
      <c r="M60">
        <f t="shared" si="0"/>
        <v>2</v>
      </c>
      <c r="N60">
        <f>IFERROR(VLOOKUP(A60,[5]数据处理!$A:$C,3,0),0)</f>
        <v>0</v>
      </c>
      <c r="O60">
        <f>IFERROR(VLOOKUP(A60,[5]数据处理!$A:$N,14,0),0)</f>
        <v>2</v>
      </c>
      <c r="P60" t="str">
        <f>IFERROR(VLOOKUP(A60,[3]库存使用数据!$A:$B,2,0),"")</f>
        <v/>
      </c>
      <c r="Q60" t="str">
        <f>IFERROR(VLOOKUP(A60,[3]库存使用数据!$A:$E,5,0),"")</f>
        <v/>
      </c>
      <c r="R60" t="str">
        <f>IFERROR(VLOOKUP(A60,[3]库存使用数据!$A:$H,8,0),"")</f>
        <v/>
      </c>
      <c r="S60" t="str">
        <f>IFERROR(VLOOKUP(A60,[3]库存使用数据!$A:$K,11,0),"")</f>
        <v/>
      </c>
      <c r="T60" t="str">
        <f>IFERROR(VLOOKUP(A60,[3]库存使用数据!$A:$C,3,0),"")</f>
        <v/>
      </c>
      <c r="U60" t="str">
        <f>IFERROR(VLOOKUP(A60,[3]库存使用数据!$A:$F,6,0),"")</f>
        <v/>
      </c>
      <c r="V60" t="str">
        <f>IFERROR(VLOOKUP(A60,[3]库存使用数据!$A:$I,9,0),"")</f>
        <v/>
      </c>
      <c r="W60" t="str">
        <f>IFERROR(VLOOKUP(A60,[3]库存使用数据!$A:$L,12,0),"")</f>
        <v/>
      </c>
      <c r="X60" s="23" t="str">
        <f t="shared" si="8"/>
        <v/>
      </c>
      <c r="Y60" s="23" t="str">
        <f t="shared" si="9"/>
        <v/>
      </c>
      <c r="Z60" s="23" t="str">
        <f t="shared" si="10"/>
        <v/>
      </c>
      <c r="AA60" s="23" t="str">
        <f t="shared" si="11"/>
        <v/>
      </c>
      <c r="AB60" t="str">
        <f>IFERROR(VLOOKUP(A60,[3]库存使用数据!$A:$D,4,0),"")</f>
        <v/>
      </c>
      <c r="AC60" t="str">
        <f>IFERROR(VLOOKUP(A60,[3]库存使用数据!$A:$G,7,0),"")</f>
        <v/>
      </c>
      <c r="AD60" t="str">
        <f>IFERROR(VLOOKUP(A60,[3]库存使用数据!$A:$J,10,0),"")</f>
        <v/>
      </c>
      <c r="AE60" t="str">
        <f>IFERROR(VLOOKUP(A60,[3]库存使用数据!$A:$M,13,0),"")</f>
        <v/>
      </c>
      <c r="AF60" s="23" t="str">
        <f t="shared" si="12"/>
        <v/>
      </c>
      <c r="AG60" s="23" t="str">
        <f t="shared" si="13"/>
        <v/>
      </c>
      <c r="AH60" s="23" t="str">
        <f t="shared" si="14"/>
        <v/>
      </c>
      <c r="AI60" s="23" t="str">
        <f t="shared" si="15"/>
        <v/>
      </c>
      <c r="AJ60">
        <f>IFERROR(VLOOKUP($B60,[2]库存报告使用数据!$A$1:$B$65536,2,0),0)</f>
        <v>0</v>
      </c>
      <c r="AK60">
        <f>IFERROR(VLOOKUP($B60,[2]库存报告使用数据!$A$1:$C$65536,3,0),0)</f>
        <v>0</v>
      </c>
      <c r="AL60">
        <f>IFERROR(VLOOKUP($B60,[2]库存报告使用数据!$A$1:$D$65536,4,0),0)</f>
        <v>0</v>
      </c>
      <c r="AM60">
        <f>IFERROR(VLOOKUP($B60,[2]库存报告使用数据!$A$1:$E$65536,5,0),0)</f>
        <v>1</v>
      </c>
      <c r="AN60" s="23" t="str">
        <f t="shared" si="16"/>
        <v/>
      </c>
      <c r="AO60" s="23" t="str">
        <f t="shared" si="17"/>
        <v/>
      </c>
      <c r="AP60" s="23" t="str">
        <f t="shared" si="18"/>
        <v/>
      </c>
      <c r="AQ60" s="23">
        <f t="shared" si="19"/>
        <v>0</v>
      </c>
      <c r="AR60" s="37">
        <f t="shared" si="3"/>
        <v>0</v>
      </c>
      <c r="AS60" s="37">
        <f t="shared" si="4"/>
        <v>0</v>
      </c>
      <c r="AT60" s="37">
        <f t="shared" si="5"/>
        <v>2</v>
      </c>
      <c r="AU60" s="33" t="str">
        <f t="shared" si="6"/>
        <v>库存为2</v>
      </c>
      <c r="AV60" s="38" t="str">
        <f>IFERROR(时间!$B$4+AU60,"上周无销量")</f>
        <v>上周无销量</v>
      </c>
    </row>
    <row r="61" spans="1:48">
      <c r="A61" s="21" t="s">
        <v>106</v>
      </c>
      <c r="B61" t="str">
        <f>VLOOKUP(A61,'[4]sku-asin（子）'!$A$1:$B$65536,2,0)</f>
        <v>B074QHQT8R</v>
      </c>
      <c r="C61" t="str">
        <f>VLOOKUP(A61,'[4]子sku-父sku'!$A$1:$B$65536,2,0)</f>
        <v>LYQ-CL0045</v>
      </c>
      <c r="D61" s="33">
        <f>IFERROR(VLOOKUP(A61,[1]库存报告使用数据处理!$A:$C,3,0),0)</f>
        <v>0</v>
      </c>
      <c r="E61" s="33">
        <f>IFERROR(VLOOKUP(A61,[1]库存报告使用数据处理!$A:$D,4,0),0)</f>
        <v>0</v>
      </c>
      <c r="F61" s="33">
        <f>IFERROR(VLOOKUP(A61,[1]库存报告使用数据处理!$A:$E,5,0),0)</f>
        <v>0</v>
      </c>
      <c r="G61" s="33">
        <f>IFERROR(VLOOKUP(A61,[1]库存报告使用数据处理!$A:$F,6,0),0)</f>
        <v>0</v>
      </c>
      <c r="H61" s="34">
        <f>IFERROR(VLOOKUP(A61,[1]库存报告使用数据处理!$A:$G,7,0),0)</f>
        <v>0</v>
      </c>
      <c r="I61">
        <f>IFERROR(VLOOKUP(A61,[5]数据处理!$A:$B,2,0),0)</f>
        <v>2</v>
      </c>
      <c r="J61" s="35">
        <f>IFERROR(VLOOKUP(A61,[5]数据处理!$A:$D,4,0),0)</f>
        <v>0</v>
      </c>
      <c r="K61" s="35">
        <f>IFERROR(VLOOKUP(A61,[5]数据处理!$A:$E,5,0),0)</f>
        <v>0</v>
      </c>
      <c r="L61" s="35">
        <f>IFERROR(VLOOKUP(A61,[5]数据处理!$A:$G,7,0),0)</f>
        <v>0</v>
      </c>
      <c r="M61">
        <f t="shared" si="0"/>
        <v>2</v>
      </c>
      <c r="N61">
        <f>IFERROR(VLOOKUP(A61,[5]数据处理!$A:$C,3,0),0)</f>
        <v>0</v>
      </c>
      <c r="O61">
        <f>IFERROR(VLOOKUP(A61,[5]数据处理!$A:$N,14,0),0)</f>
        <v>2</v>
      </c>
      <c r="P61" t="str">
        <f>IFERROR(VLOOKUP(A61,[3]库存使用数据!$A:$B,2,0),"")</f>
        <v/>
      </c>
      <c r="Q61" t="str">
        <f>IFERROR(VLOOKUP(A61,[3]库存使用数据!$A:$E,5,0),"")</f>
        <v/>
      </c>
      <c r="R61" t="str">
        <f>IFERROR(VLOOKUP(A61,[3]库存使用数据!$A:$H,8,0),"")</f>
        <v/>
      </c>
      <c r="S61" t="str">
        <f>IFERROR(VLOOKUP(A61,[3]库存使用数据!$A:$K,11,0),"")</f>
        <v/>
      </c>
      <c r="T61" t="str">
        <f>IFERROR(VLOOKUP(A61,[3]库存使用数据!$A:$C,3,0),"")</f>
        <v/>
      </c>
      <c r="U61" t="str">
        <f>IFERROR(VLOOKUP(A61,[3]库存使用数据!$A:$F,6,0),"")</f>
        <v/>
      </c>
      <c r="V61" t="str">
        <f>IFERROR(VLOOKUP(A61,[3]库存使用数据!$A:$I,9,0),"")</f>
        <v/>
      </c>
      <c r="W61" t="str">
        <f>IFERROR(VLOOKUP(A61,[3]库存使用数据!$A:$L,12,0),"")</f>
        <v/>
      </c>
      <c r="X61" s="23" t="str">
        <f t="shared" si="8"/>
        <v/>
      </c>
      <c r="Y61" s="23" t="str">
        <f t="shared" si="9"/>
        <v/>
      </c>
      <c r="Z61" s="23" t="str">
        <f t="shared" si="10"/>
        <v/>
      </c>
      <c r="AA61" s="23" t="str">
        <f t="shared" si="11"/>
        <v/>
      </c>
      <c r="AB61" t="str">
        <f>IFERROR(VLOOKUP(A61,[3]库存使用数据!$A:$D,4,0),"")</f>
        <v/>
      </c>
      <c r="AC61" t="str">
        <f>IFERROR(VLOOKUP(A61,[3]库存使用数据!$A:$G,7,0),"")</f>
        <v/>
      </c>
      <c r="AD61" t="str">
        <f>IFERROR(VLOOKUP(A61,[3]库存使用数据!$A:$J,10,0),"")</f>
        <v/>
      </c>
      <c r="AE61" t="str">
        <f>IFERROR(VLOOKUP(A61,[3]库存使用数据!$A:$M,13,0),"")</f>
        <v/>
      </c>
      <c r="AF61" s="23" t="str">
        <f t="shared" si="12"/>
        <v/>
      </c>
      <c r="AG61" s="23" t="str">
        <f t="shared" si="13"/>
        <v/>
      </c>
      <c r="AH61" s="23" t="str">
        <f t="shared" si="14"/>
        <v/>
      </c>
      <c r="AI61" s="23" t="str">
        <f t="shared" si="15"/>
        <v/>
      </c>
      <c r="AJ61">
        <f>IFERROR(VLOOKUP($B61,[2]库存报告使用数据!$A$1:$B$65536,2,0),0)</f>
        <v>2</v>
      </c>
      <c r="AK61">
        <f>IFERROR(VLOOKUP($B61,[2]库存报告使用数据!$A$1:$C$65536,3,0),0)</f>
        <v>2</v>
      </c>
      <c r="AL61">
        <f>IFERROR(VLOOKUP($B61,[2]库存报告使用数据!$A$1:$D$65536,4,0),0)</f>
        <v>0</v>
      </c>
      <c r="AM61">
        <f>IFERROR(VLOOKUP($B61,[2]库存报告使用数据!$A$1:$E$65536,5,0),0)</f>
        <v>0</v>
      </c>
      <c r="AN61" s="23">
        <f t="shared" si="16"/>
        <v>0</v>
      </c>
      <c r="AO61" s="23">
        <f t="shared" si="17"/>
        <v>0</v>
      </c>
      <c r="AP61" s="23" t="str">
        <f t="shared" si="18"/>
        <v/>
      </c>
      <c r="AQ61" s="23" t="str">
        <f t="shared" si="19"/>
        <v/>
      </c>
      <c r="AR61" s="37">
        <f t="shared" si="3"/>
        <v>0</v>
      </c>
      <c r="AS61" s="37">
        <f t="shared" si="4"/>
        <v>0</v>
      </c>
      <c r="AT61" s="37">
        <f t="shared" si="5"/>
        <v>2</v>
      </c>
      <c r="AU61" s="33" t="str">
        <f t="shared" si="6"/>
        <v>库存为2</v>
      </c>
      <c r="AV61" s="38" t="str">
        <f>IFERROR(时间!$B$4+AU61,"上周无销量")</f>
        <v>上周无销量</v>
      </c>
    </row>
    <row r="62" spans="1:48">
      <c r="A62" s="21" t="s">
        <v>107</v>
      </c>
      <c r="B62" t="str">
        <f>VLOOKUP(A62,'[4]sku-asin（子）'!$A$1:$B$65536,2,0)</f>
        <v>B074QGMP5Z</v>
      </c>
      <c r="C62" t="str">
        <f>VLOOKUP(A62,'[4]子sku-父sku'!$A$1:$B$65536,2,0)</f>
        <v>LYQ-CL61652</v>
      </c>
      <c r="D62" s="33">
        <f>IFERROR(VLOOKUP(A62,[1]库存报告使用数据处理!$A:$C,3,0),0)</f>
        <v>0</v>
      </c>
      <c r="E62" s="33">
        <f>IFERROR(VLOOKUP(A62,[1]库存报告使用数据处理!$A:$D,4,0),0)</f>
        <v>0</v>
      </c>
      <c r="F62" s="33">
        <f>IFERROR(VLOOKUP(A62,[1]库存报告使用数据处理!$A:$E,5,0),0)</f>
        <v>0</v>
      </c>
      <c r="G62" s="33">
        <f>IFERROR(VLOOKUP(A62,[1]库存报告使用数据处理!$A:$F,6,0),0)</f>
        <v>0</v>
      </c>
      <c r="H62" s="34">
        <f>IFERROR(VLOOKUP(A62,[1]库存报告使用数据处理!$A:$G,7,0),0)</f>
        <v>0</v>
      </c>
      <c r="I62">
        <f>IFERROR(VLOOKUP(A62,[5]数据处理!$A:$B,2,0),0)</f>
        <v>1</v>
      </c>
      <c r="J62" s="35">
        <f>IFERROR(VLOOKUP(A62,[5]数据处理!$A:$D,4,0),0)</f>
        <v>0</v>
      </c>
      <c r="K62" s="35">
        <f>IFERROR(VLOOKUP(A62,[5]数据处理!$A:$E,5,0),0)</f>
        <v>0</v>
      </c>
      <c r="L62" s="35">
        <f>IFERROR(VLOOKUP(A62,[5]数据处理!$A:$G,7,0),0)</f>
        <v>0</v>
      </c>
      <c r="M62">
        <f t="shared" si="0"/>
        <v>1</v>
      </c>
      <c r="N62">
        <f>IFERROR(VLOOKUP(A62,[5]数据处理!$A:$C,3,0),0)</f>
        <v>0</v>
      </c>
      <c r="O62">
        <f>IFERROR(VLOOKUP(A62,[5]数据处理!$A:$N,14,0),0)</f>
        <v>0</v>
      </c>
      <c r="P62" t="str">
        <f>IFERROR(VLOOKUP(A62,[3]库存使用数据!$A:$B,2,0),"")</f>
        <v/>
      </c>
      <c r="Q62" t="str">
        <f>IFERROR(VLOOKUP(A62,[3]库存使用数据!$A:$E,5,0),"")</f>
        <v/>
      </c>
      <c r="R62" t="str">
        <f>IFERROR(VLOOKUP(A62,[3]库存使用数据!$A:$H,8,0),"")</f>
        <v/>
      </c>
      <c r="S62" t="str">
        <f>IFERROR(VLOOKUP(A62,[3]库存使用数据!$A:$K,11,0),"")</f>
        <v/>
      </c>
      <c r="T62" t="str">
        <f>IFERROR(VLOOKUP(A62,[3]库存使用数据!$A:$C,3,0),"")</f>
        <v/>
      </c>
      <c r="U62" t="str">
        <f>IFERROR(VLOOKUP(A62,[3]库存使用数据!$A:$F,6,0),"")</f>
        <v/>
      </c>
      <c r="V62" t="str">
        <f>IFERROR(VLOOKUP(A62,[3]库存使用数据!$A:$I,9,0),"")</f>
        <v/>
      </c>
      <c r="W62" t="str">
        <f>IFERROR(VLOOKUP(A62,[3]库存使用数据!$A:$L,12,0),"")</f>
        <v/>
      </c>
      <c r="X62" s="23" t="str">
        <f t="shared" si="8"/>
        <v/>
      </c>
      <c r="Y62" s="23" t="str">
        <f t="shared" si="9"/>
        <v/>
      </c>
      <c r="Z62" s="23" t="str">
        <f t="shared" si="10"/>
        <v/>
      </c>
      <c r="AA62" s="23" t="str">
        <f t="shared" si="11"/>
        <v/>
      </c>
      <c r="AB62" t="str">
        <f>IFERROR(VLOOKUP(A62,[3]库存使用数据!$A:$D,4,0),"")</f>
        <v/>
      </c>
      <c r="AC62" t="str">
        <f>IFERROR(VLOOKUP(A62,[3]库存使用数据!$A:$G,7,0),"")</f>
        <v/>
      </c>
      <c r="AD62" t="str">
        <f>IFERROR(VLOOKUP(A62,[3]库存使用数据!$A:$J,10,0),"")</f>
        <v/>
      </c>
      <c r="AE62" t="str">
        <f>IFERROR(VLOOKUP(A62,[3]库存使用数据!$A:$M,13,0),"")</f>
        <v/>
      </c>
      <c r="AF62" s="23" t="str">
        <f t="shared" si="12"/>
        <v/>
      </c>
      <c r="AG62" s="23" t="str">
        <f t="shared" si="13"/>
        <v/>
      </c>
      <c r="AH62" s="23" t="str">
        <f t="shared" si="14"/>
        <v/>
      </c>
      <c r="AI62" s="23" t="str">
        <f t="shared" si="15"/>
        <v/>
      </c>
      <c r="AJ62">
        <f>IFERROR(VLOOKUP($B62,[2]库存报告使用数据!$A$1:$B$65536,2,0),0)</f>
        <v>0</v>
      </c>
      <c r="AK62">
        <f>IFERROR(VLOOKUP($B62,[2]库存报告使用数据!$A$1:$C$65536,3,0),0)</f>
        <v>0</v>
      </c>
      <c r="AL62">
        <f>IFERROR(VLOOKUP($B62,[2]库存报告使用数据!$A$1:$D$65536,4,0),0)</f>
        <v>1</v>
      </c>
      <c r="AM62">
        <f>IFERROR(VLOOKUP($B62,[2]库存报告使用数据!$A$1:$E$65536,5,0),0)</f>
        <v>1</v>
      </c>
      <c r="AN62" s="23" t="str">
        <f t="shared" si="16"/>
        <v/>
      </c>
      <c r="AO62" s="23" t="str">
        <f t="shared" si="17"/>
        <v/>
      </c>
      <c r="AP62" s="23">
        <f t="shared" si="18"/>
        <v>0</v>
      </c>
      <c r="AQ62" s="23">
        <f t="shared" si="19"/>
        <v>0</v>
      </c>
      <c r="AR62" s="37">
        <f t="shared" si="3"/>
        <v>0</v>
      </c>
      <c r="AS62" s="37">
        <f t="shared" si="4"/>
        <v>0</v>
      </c>
      <c r="AT62" s="37">
        <f t="shared" si="5"/>
        <v>1</v>
      </c>
      <c r="AU62" s="33" t="str">
        <f t="shared" si="6"/>
        <v>库存为1</v>
      </c>
      <c r="AV62" s="38" t="str">
        <f>IFERROR(时间!$B$4+AU62,"上周无销量")</f>
        <v>上周无销量</v>
      </c>
    </row>
    <row r="63" spans="1:48">
      <c r="A63" s="21" t="s">
        <v>108</v>
      </c>
      <c r="B63" t="str">
        <f>VLOOKUP(A63,'[4]sku-asin（子）'!$A$1:$B$65536,2,0)</f>
        <v>B0748FQTDN</v>
      </c>
      <c r="C63" t="str">
        <f>VLOOKUP(A63,'[4]子sku-父sku'!$A$1:$B$65536,2,0)</f>
        <v>LYQ-CL6287</v>
      </c>
      <c r="D63" s="33">
        <f>IFERROR(VLOOKUP(A63,[1]库存报告使用数据处理!$A:$C,3,0),0)</f>
        <v>0</v>
      </c>
      <c r="E63" s="33">
        <f>IFERROR(VLOOKUP(A63,[1]库存报告使用数据处理!$A:$D,4,0),0)</f>
        <v>0</v>
      </c>
      <c r="F63" s="33">
        <f>IFERROR(VLOOKUP(A63,[1]库存报告使用数据处理!$A:$E,5,0),0)</f>
        <v>0</v>
      </c>
      <c r="G63" s="33">
        <f>IFERROR(VLOOKUP(A63,[1]库存报告使用数据处理!$A:$F,6,0),0)</f>
        <v>0</v>
      </c>
      <c r="H63" s="34">
        <f>IFERROR(VLOOKUP(A63,[1]库存报告使用数据处理!$A:$G,7,0),0)</f>
        <v>0</v>
      </c>
      <c r="I63">
        <f>IFERROR(VLOOKUP(A63,[5]数据处理!$A:$B,2,0),0)</f>
        <v>3</v>
      </c>
      <c r="J63" s="35">
        <f>IFERROR(VLOOKUP(A63,[5]数据处理!$A:$D,4,0),0)</f>
        <v>0</v>
      </c>
      <c r="K63" s="35">
        <f>IFERROR(VLOOKUP(A63,[5]数据处理!$A:$E,5,0),0)</f>
        <v>0</v>
      </c>
      <c r="L63" s="35">
        <f>IFERROR(VLOOKUP(A63,[5]数据处理!$A:$G,7,0),0)</f>
        <v>0</v>
      </c>
      <c r="M63">
        <f t="shared" si="0"/>
        <v>3</v>
      </c>
      <c r="N63">
        <f>IFERROR(VLOOKUP(A63,[5]数据处理!$A:$C,3,0),0)</f>
        <v>0</v>
      </c>
      <c r="O63">
        <f>IFERROR(VLOOKUP(A63,[5]数据处理!$A:$N,14,0),0)</f>
        <v>3</v>
      </c>
      <c r="P63" t="str">
        <f>IFERROR(VLOOKUP(A63,[3]库存使用数据!$A:$B,2,0),"")</f>
        <v/>
      </c>
      <c r="Q63" t="str">
        <f>IFERROR(VLOOKUP(A63,[3]库存使用数据!$A:$E,5,0),"")</f>
        <v/>
      </c>
      <c r="R63" t="str">
        <f>IFERROR(VLOOKUP(A63,[3]库存使用数据!$A:$H,8,0),"")</f>
        <v/>
      </c>
      <c r="S63" t="str">
        <f>IFERROR(VLOOKUP(A63,[3]库存使用数据!$A:$K,11,0),"")</f>
        <v/>
      </c>
      <c r="T63" t="str">
        <f>IFERROR(VLOOKUP(A63,[3]库存使用数据!$A:$C,3,0),"")</f>
        <v/>
      </c>
      <c r="U63" t="str">
        <f>IFERROR(VLOOKUP(A63,[3]库存使用数据!$A:$F,6,0),"")</f>
        <v/>
      </c>
      <c r="V63" t="str">
        <f>IFERROR(VLOOKUP(A63,[3]库存使用数据!$A:$I,9,0),"")</f>
        <v/>
      </c>
      <c r="W63" t="str">
        <f>IFERROR(VLOOKUP(A63,[3]库存使用数据!$A:$L,12,0),"")</f>
        <v/>
      </c>
      <c r="X63" s="23" t="str">
        <f t="shared" si="8"/>
        <v/>
      </c>
      <c r="Y63" s="23" t="str">
        <f t="shared" si="9"/>
        <v/>
      </c>
      <c r="Z63" s="23" t="str">
        <f t="shared" si="10"/>
        <v/>
      </c>
      <c r="AA63" s="23" t="str">
        <f t="shared" si="11"/>
        <v/>
      </c>
      <c r="AB63" t="str">
        <f>IFERROR(VLOOKUP(A63,[3]库存使用数据!$A:$D,4,0),"")</f>
        <v/>
      </c>
      <c r="AC63" t="str">
        <f>IFERROR(VLOOKUP(A63,[3]库存使用数据!$A:$G,7,0),"")</f>
        <v/>
      </c>
      <c r="AD63" t="str">
        <f>IFERROR(VLOOKUP(A63,[3]库存使用数据!$A:$J,10,0),"")</f>
        <v/>
      </c>
      <c r="AE63" t="str">
        <f>IFERROR(VLOOKUP(A63,[3]库存使用数据!$A:$M,13,0),"")</f>
        <v/>
      </c>
      <c r="AF63" s="23" t="str">
        <f t="shared" si="12"/>
        <v/>
      </c>
      <c r="AG63" s="23" t="str">
        <f t="shared" si="13"/>
        <v/>
      </c>
      <c r="AH63" s="23" t="str">
        <f t="shared" si="14"/>
        <v/>
      </c>
      <c r="AI63" s="23" t="str">
        <f t="shared" si="15"/>
        <v/>
      </c>
      <c r="AJ63">
        <f>IFERROR(VLOOKUP($B63,[2]库存报告使用数据!$A$1:$B$65536,2,0),0)</f>
        <v>1</v>
      </c>
      <c r="AK63">
        <f>IFERROR(VLOOKUP($B63,[2]库存报告使用数据!$A$1:$C$65536,3,0),0)</f>
        <v>1</v>
      </c>
      <c r="AL63">
        <f>IFERROR(VLOOKUP($B63,[2]库存报告使用数据!$A$1:$D$65536,4,0),0)</f>
        <v>2</v>
      </c>
      <c r="AM63">
        <f>IFERROR(VLOOKUP($B63,[2]库存报告使用数据!$A$1:$E$65536,5,0),0)</f>
        <v>0</v>
      </c>
      <c r="AN63" s="23">
        <f t="shared" si="16"/>
        <v>0</v>
      </c>
      <c r="AO63" s="23">
        <f t="shared" si="17"/>
        <v>0</v>
      </c>
      <c r="AP63" s="23">
        <f t="shared" si="18"/>
        <v>0</v>
      </c>
      <c r="AQ63" s="23" t="str">
        <f t="shared" si="19"/>
        <v/>
      </c>
      <c r="AR63" s="37">
        <f t="shared" si="3"/>
        <v>0</v>
      </c>
      <c r="AS63" s="37">
        <f t="shared" si="4"/>
        <v>0</v>
      </c>
      <c r="AT63" s="37">
        <f t="shared" si="5"/>
        <v>3</v>
      </c>
      <c r="AU63" s="33" t="str">
        <f t="shared" si="6"/>
        <v>库存为3</v>
      </c>
      <c r="AV63" s="38" t="str">
        <f>IFERROR(时间!$B$4+AU63,"上周无销量")</f>
        <v>上周无销量</v>
      </c>
    </row>
    <row r="64" spans="1:48">
      <c r="A64" s="21" t="s">
        <v>109</v>
      </c>
      <c r="B64" t="str">
        <f>VLOOKUP(A64,'[4]sku-asin（子）'!$A$1:$B$65536,2,0)</f>
        <v>B0748FMXDW</v>
      </c>
      <c r="C64" t="str">
        <f>VLOOKUP(A64,'[4]子sku-父sku'!$A$1:$B$65536,2,0)</f>
        <v>LYQ-CL6287</v>
      </c>
      <c r="D64" s="33">
        <f>IFERROR(VLOOKUP(A64,[1]库存报告使用数据处理!$A:$C,3,0),0)</f>
        <v>0</v>
      </c>
      <c r="E64" s="33">
        <f>IFERROR(VLOOKUP(A64,[1]库存报告使用数据处理!$A:$D,4,0),0)</f>
        <v>0</v>
      </c>
      <c r="F64" s="33">
        <f>IFERROR(VLOOKUP(A64,[1]库存报告使用数据处理!$A:$E,5,0),0)</f>
        <v>0</v>
      </c>
      <c r="G64" s="33">
        <f>IFERROR(VLOOKUP(A64,[1]库存报告使用数据处理!$A:$F,6,0),0)</f>
        <v>0</v>
      </c>
      <c r="H64" s="34">
        <f>IFERROR(VLOOKUP(A64,[1]库存报告使用数据处理!$A:$G,7,0),0)</f>
        <v>0</v>
      </c>
      <c r="I64">
        <f>IFERROR(VLOOKUP(A64,[5]数据处理!$A:$B,2,0),0)</f>
        <v>3</v>
      </c>
      <c r="J64" s="35">
        <f>IFERROR(VLOOKUP(A64,[5]数据处理!$A:$D,4,0),0)</f>
        <v>0</v>
      </c>
      <c r="K64" s="35">
        <f>IFERROR(VLOOKUP(A64,[5]数据处理!$A:$E,5,0),0)</f>
        <v>0</v>
      </c>
      <c r="L64" s="35">
        <f>IFERROR(VLOOKUP(A64,[5]数据处理!$A:$G,7,0),0)</f>
        <v>0</v>
      </c>
      <c r="M64">
        <f t="shared" si="0"/>
        <v>3</v>
      </c>
      <c r="N64">
        <f>IFERROR(VLOOKUP(A64,[5]数据处理!$A:$C,3,0),0)</f>
        <v>0</v>
      </c>
      <c r="O64">
        <f>IFERROR(VLOOKUP(A64,[5]数据处理!$A:$N,14,0),0)</f>
        <v>3</v>
      </c>
      <c r="P64" t="str">
        <f>IFERROR(VLOOKUP(A64,[3]库存使用数据!$A:$B,2,0),"")</f>
        <v/>
      </c>
      <c r="Q64" t="str">
        <f>IFERROR(VLOOKUP(A64,[3]库存使用数据!$A:$E,5,0),"")</f>
        <v/>
      </c>
      <c r="R64" t="str">
        <f>IFERROR(VLOOKUP(A64,[3]库存使用数据!$A:$H,8,0),"")</f>
        <v/>
      </c>
      <c r="S64" t="str">
        <f>IFERROR(VLOOKUP(A64,[3]库存使用数据!$A:$K,11,0),"")</f>
        <v/>
      </c>
      <c r="T64" t="str">
        <f>IFERROR(VLOOKUP(A64,[3]库存使用数据!$A:$C,3,0),"")</f>
        <v/>
      </c>
      <c r="U64" t="str">
        <f>IFERROR(VLOOKUP(A64,[3]库存使用数据!$A:$F,6,0),"")</f>
        <v/>
      </c>
      <c r="V64" t="str">
        <f>IFERROR(VLOOKUP(A64,[3]库存使用数据!$A:$I,9,0),"")</f>
        <v/>
      </c>
      <c r="W64" t="str">
        <f>IFERROR(VLOOKUP(A64,[3]库存使用数据!$A:$L,12,0),"")</f>
        <v/>
      </c>
      <c r="X64" s="23" t="str">
        <f t="shared" si="8"/>
        <v/>
      </c>
      <c r="Y64" s="23" t="str">
        <f t="shared" si="9"/>
        <v/>
      </c>
      <c r="Z64" s="23" t="str">
        <f t="shared" si="10"/>
        <v/>
      </c>
      <c r="AA64" s="23" t="str">
        <f t="shared" si="11"/>
        <v/>
      </c>
      <c r="AB64" t="str">
        <f>IFERROR(VLOOKUP(A64,[3]库存使用数据!$A:$D,4,0),"")</f>
        <v/>
      </c>
      <c r="AC64" t="str">
        <f>IFERROR(VLOOKUP(A64,[3]库存使用数据!$A:$G,7,0),"")</f>
        <v/>
      </c>
      <c r="AD64" t="str">
        <f>IFERROR(VLOOKUP(A64,[3]库存使用数据!$A:$J,10,0),"")</f>
        <v/>
      </c>
      <c r="AE64" t="str">
        <f>IFERROR(VLOOKUP(A64,[3]库存使用数据!$A:$M,13,0),"")</f>
        <v/>
      </c>
      <c r="AF64" s="23" t="str">
        <f t="shared" si="12"/>
        <v/>
      </c>
      <c r="AG64" s="23" t="str">
        <f t="shared" si="13"/>
        <v/>
      </c>
      <c r="AH64" s="23" t="str">
        <f t="shared" si="14"/>
        <v/>
      </c>
      <c r="AI64" s="23" t="str">
        <f t="shared" si="15"/>
        <v/>
      </c>
      <c r="AJ64">
        <f>IFERROR(VLOOKUP($B64,[2]库存报告使用数据!$A$1:$B$65536,2,0),0)</f>
        <v>1</v>
      </c>
      <c r="AK64">
        <f>IFERROR(VLOOKUP($B64,[2]库存报告使用数据!$A$1:$C$65536,3,0),0)</f>
        <v>1</v>
      </c>
      <c r="AL64">
        <f>IFERROR(VLOOKUP($B64,[2]库存报告使用数据!$A$1:$D$65536,4,0),0)</f>
        <v>0</v>
      </c>
      <c r="AM64">
        <f>IFERROR(VLOOKUP($B64,[2]库存报告使用数据!$A$1:$E$65536,5,0),0)</f>
        <v>0</v>
      </c>
      <c r="AN64" s="23">
        <f t="shared" si="16"/>
        <v>0</v>
      </c>
      <c r="AO64" s="23">
        <f t="shared" si="17"/>
        <v>0</v>
      </c>
      <c r="AP64" s="23" t="str">
        <f t="shared" si="18"/>
        <v/>
      </c>
      <c r="AQ64" s="23" t="str">
        <f t="shared" si="19"/>
        <v/>
      </c>
      <c r="AR64" s="37">
        <f t="shared" si="3"/>
        <v>0</v>
      </c>
      <c r="AS64" s="37">
        <f t="shared" si="4"/>
        <v>0</v>
      </c>
      <c r="AT64" s="37">
        <f t="shared" si="5"/>
        <v>3</v>
      </c>
      <c r="AU64" s="33" t="str">
        <f t="shared" si="6"/>
        <v>库存为3</v>
      </c>
      <c r="AV64" s="38" t="str">
        <f>IFERROR(时间!$B$4+AU64,"上周无销量")</f>
        <v>上周无销量</v>
      </c>
    </row>
    <row r="65" spans="1:48">
      <c r="A65" s="21" t="s">
        <v>110</v>
      </c>
      <c r="B65" t="str">
        <f>VLOOKUP(A65,'[4]sku-asin（子）'!$A$1:$B$65536,2,0)</f>
        <v>B0748FGBZZ</v>
      </c>
      <c r="C65" t="str">
        <f>VLOOKUP(A65,'[4]子sku-父sku'!$A$1:$B$65536,2,0)</f>
        <v>LYQ-CL6287</v>
      </c>
      <c r="D65" s="33">
        <f>IFERROR(VLOOKUP(A65,[1]库存报告使用数据处理!$A:$C,3,0),0)</f>
        <v>0</v>
      </c>
      <c r="E65" s="33">
        <f>IFERROR(VLOOKUP(A65,[1]库存报告使用数据处理!$A:$D,4,0),0)</f>
        <v>0</v>
      </c>
      <c r="F65" s="33">
        <f>IFERROR(VLOOKUP(A65,[1]库存报告使用数据处理!$A:$E,5,0),0)</f>
        <v>0</v>
      </c>
      <c r="G65" s="33">
        <f>IFERROR(VLOOKUP(A65,[1]库存报告使用数据处理!$A:$F,6,0),0)</f>
        <v>0</v>
      </c>
      <c r="H65" s="34">
        <f>IFERROR(VLOOKUP(A65,[1]库存报告使用数据处理!$A:$G,7,0),0)</f>
        <v>0</v>
      </c>
      <c r="I65">
        <f>IFERROR(VLOOKUP(A65,[5]数据处理!$A:$B,2,0),0)</f>
        <v>3</v>
      </c>
      <c r="J65" s="35">
        <f>IFERROR(VLOOKUP(A65,[5]数据处理!$A:$D,4,0),0)</f>
        <v>0</v>
      </c>
      <c r="K65" s="35">
        <f>IFERROR(VLOOKUP(A65,[5]数据处理!$A:$E,5,0),0)</f>
        <v>0</v>
      </c>
      <c r="L65" s="35">
        <f>IFERROR(VLOOKUP(A65,[5]数据处理!$A:$G,7,0),0)</f>
        <v>0</v>
      </c>
      <c r="M65">
        <f t="shared" si="0"/>
        <v>3</v>
      </c>
      <c r="N65">
        <f>IFERROR(VLOOKUP(A65,[5]数据处理!$A:$C,3,0),0)</f>
        <v>0</v>
      </c>
      <c r="O65">
        <f>IFERROR(VLOOKUP(A65,[5]数据处理!$A:$N,14,0),0)</f>
        <v>3</v>
      </c>
      <c r="P65" t="str">
        <f>IFERROR(VLOOKUP(A65,[3]库存使用数据!$A:$B,2,0),"")</f>
        <v/>
      </c>
      <c r="Q65" t="str">
        <f>IFERROR(VLOOKUP(A65,[3]库存使用数据!$A:$E,5,0),"")</f>
        <v/>
      </c>
      <c r="R65" t="str">
        <f>IFERROR(VLOOKUP(A65,[3]库存使用数据!$A:$H,8,0),"")</f>
        <v/>
      </c>
      <c r="S65" t="str">
        <f>IFERROR(VLOOKUP(A65,[3]库存使用数据!$A:$K,11,0),"")</f>
        <v/>
      </c>
      <c r="T65" t="str">
        <f>IFERROR(VLOOKUP(A65,[3]库存使用数据!$A:$C,3,0),"")</f>
        <v/>
      </c>
      <c r="U65" t="str">
        <f>IFERROR(VLOOKUP(A65,[3]库存使用数据!$A:$F,6,0),"")</f>
        <v/>
      </c>
      <c r="V65" t="str">
        <f>IFERROR(VLOOKUP(A65,[3]库存使用数据!$A:$I,9,0),"")</f>
        <v/>
      </c>
      <c r="W65" t="str">
        <f>IFERROR(VLOOKUP(A65,[3]库存使用数据!$A:$L,12,0),"")</f>
        <v/>
      </c>
      <c r="X65" s="23" t="str">
        <f t="shared" si="8"/>
        <v/>
      </c>
      <c r="Y65" s="23" t="str">
        <f t="shared" si="9"/>
        <v/>
      </c>
      <c r="Z65" s="23" t="str">
        <f t="shared" si="10"/>
        <v/>
      </c>
      <c r="AA65" s="23" t="str">
        <f t="shared" si="11"/>
        <v/>
      </c>
      <c r="AB65" t="str">
        <f>IFERROR(VLOOKUP(A65,[3]库存使用数据!$A:$D,4,0),"")</f>
        <v/>
      </c>
      <c r="AC65" t="str">
        <f>IFERROR(VLOOKUP(A65,[3]库存使用数据!$A:$G,7,0),"")</f>
        <v/>
      </c>
      <c r="AD65" t="str">
        <f>IFERROR(VLOOKUP(A65,[3]库存使用数据!$A:$J,10,0),"")</f>
        <v/>
      </c>
      <c r="AE65" t="str">
        <f>IFERROR(VLOOKUP(A65,[3]库存使用数据!$A:$M,13,0),"")</f>
        <v/>
      </c>
      <c r="AF65" s="23" t="str">
        <f t="shared" si="12"/>
        <v/>
      </c>
      <c r="AG65" s="23" t="str">
        <f t="shared" si="13"/>
        <v/>
      </c>
      <c r="AH65" s="23" t="str">
        <f t="shared" si="14"/>
        <v/>
      </c>
      <c r="AI65" s="23" t="str">
        <f t="shared" si="15"/>
        <v/>
      </c>
      <c r="AJ65">
        <f>IFERROR(VLOOKUP($B65,[2]库存报告使用数据!$A$1:$B$65536,2,0),0)</f>
        <v>0</v>
      </c>
      <c r="AK65">
        <f>IFERROR(VLOOKUP($B65,[2]库存报告使用数据!$A$1:$C$65536,3,0),0)</f>
        <v>0</v>
      </c>
      <c r="AL65">
        <f>IFERROR(VLOOKUP($B65,[2]库存报告使用数据!$A$1:$D$65536,4,0),0)</f>
        <v>2</v>
      </c>
      <c r="AM65">
        <f>IFERROR(VLOOKUP($B65,[2]库存报告使用数据!$A$1:$E$65536,5,0),0)</f>
        <v>2</v>
      </c>
      <c r="AN65" s="23" t="str">
        <f t="shared" si="16"/>
        <v/>
      </c>
      <c r="AO65" s="23" t="str">
        <f t="shared" si="17"/>
        <v/>
      </c>
      <c r="AP65" s="23">
        <f t="shared" si="18"/>
        <v>0</v>
      </c>
      <c r="AQ65" s="23">
        <f t="shared" si="19"/>
        <v>0</v>
      </c>
      <c r="AR65" s="37">
        <f t="shared" si="3"/>
        <v>0</v>
      </c>
      <c r="AS65" s="37">
        <f t="shared" si="4"/>
        <v>0</v>
      </c>
      <c r="AT65" s="37">
        <f t="shared" si="5"/>
        <v>3</v>
      </c>
      <c r="AU65" s="33" t="str">
        <f t="shared" si="6"/>
        <v>库存为3</v>
      </c>
      <c r="AV65" s="38" t="str">
        <f>IFERROR(时间!$B$4+AU65,"上周无销量")</f>
        <v>上周无销量</v>
      </c>
    </row>
    <row r="66" spans="1:48">
      <c r="A66" s="21" t="s">
        <v>111</v>
      </c>
      <c r="B66" t="str">
        <f>VLOOKUP(A66,'[4]sku-asin（子）'!$A$1:$B$65536,2,0)</f>
        <v>B0748G9CH7</v>
      </c>
      <c r="C66" t="str">
        <f>VLOOKUP(A66,'[4]子sku-父sku'!$A$1:$B$65536,2,0)</f>
        <v>LYQ-CL6287</v>
      </c>
      <c r="D66" s="33">
        <f>IFERROR(VLOOKUP(A66,[1]库存报告使用数据处理!$A:$C,3,0),0)</f>
        <v>0</v>
      </c>
      <c r="E66" s="33">
        <f>IFERROR(VLOOKUP(A66,[1]库存报告使用数据处理!$A:$D,4,0),0)</f>
        <v>0</v>
      </c>
      <c r="F66" s="33">
        <f>IFERROR(VLOOKUP(A66,[1]库存报告使用数据处理!$A:$E,5,0),0)</f>
        <v>0</v>
      </c>
      <c r="G66" s="33">
        <f>IFERROR(VLOOKUP(A66,[1]库存报告使用数据处理!$A:$F,6,0),0)</f>
        <v>0</v>
      </c>
      <c r="H66" s="34">
        <f>IFERROR(VLOOKUP(A66,[1]库存报告使用数据处理!$A:$G,7,0),0)</f>
        <v>0</v>
      </c>
      <c r="I66">
        <f>IFERROR(VLOOKUP(A66,[5]数据处理!$A:$B,2,0),0)</f>
        <v>3</v>
      </c>
      <c r="J66" s="35">
        <f>IFERROR(VLOOKUP(A66,[5]数据处理!$A:$D,4,0),0)</f>
        <v>0</v>
      </c>
      <c r="K66" s="35">
        <f>IFERROR(VLOOKUP(A66,[5]数据处理!$A:$E,5,0),0)</f>
        <v>0</v>
      </c>
      <c r="L66" s="35">
        <f>IFERROR(VLOOKUP(A66,[5]数据处理!$A:$G,7,0),0)</f>
        <v>0</v>
      </c>
      <c r="M66">
        <f t="shared" si="0"/>
        <v>3</v>
      </c>
      <c r="N66">
        <f>IFERROR(VLOOKUP(A66,[5]数据处理!$A:$C,3,0),0)</f>
        <v>0</v>
      </c>
      <c r="O66">
        <f>IFERROR(VLOOKUP(A66,[5]数据处理!$A:$N,14,0),0)</f>
        <v>3</v>
      </c>
      <c r="P66" t="str">
        <f>IFERROR(VLOOKUP(A66,[3]库存使用数据!$A:$B,2,0),"")</f>
        <v/>
      </c>
      <c r="Q66" t="str">
        <f>IFERROR(VLOOKUP(A66,[3]库存使用数据!$A:$E,5,0),"")</f>
        <v/>
      </c>
      <c r="R66" t="str">
        <f>IFERROR(VLOOKUP(A66,[3]库存使用数据!$A:$H,8,0),"")</f>
        <v/>
      </c>
      <c r="S66" t="str">
        <f>IFERROR(VLOOKUP(A66,[3]库存使用数据!$A:$K,11,0),"")</f>
        <v/>
      </c>
      <c r="T66" t="str">
        <f>IFERROR(VLOOKUP(A66,[3]库存使用数据!$A:$C,3,0),"")</f>
        <v/>
      </c>
      <c r="U66" t="str">
        <f>IFERROR(VLOOKUP(A66,[3]库存使用数据!$A:$F,6,0),"")</f>
        <v/>
      </c>
      <c r="V66" t="str">
        <f>IFERROR(VLOOKUP(A66,[3]库存使用数据!$A:$I,9,0),"")</f>
        <v/>
      </c>
      <c r="W66" t="str">
        <f>IFERROR(VLOOKUP(A66,[3]库存使用数据!$A:$L,12,0),"")</f>
        <v/>
      </c>
      <c r="X66" s="23" t="str">
        <f t="shared" si="8"/>
        <v/>
      </c>
      <c r="Y66" s="23" t="str">
        <f t="shared" si="9"/>
        <v/>
      </c>
      <c r="Z66" s="23" t="str">
        <f t="shared" si="10"/>
        <v/>
      </c>
      <c r="AA66" s="23" t="str">
        <f t="shared" si="11"/>
        <v/>
      </c>
      <c r="AB66" t="str">
        <f>IFERROR(VLOOKUP(A66,[3]库存使用数据!$A:$D,4,0),"")</f>
        <v/>
      </c>
      <c r="AC66" t="str">
        <f>IFERROR(VLOOKUP(A66,[3]库存使用数据!$A:$G,7,0),"")</f>
        <v/>
      </c>
      <c r="AD66" t="str">
        <f>IFERROR(VLOOKUP(A66,[3]库存使用数据!$A:$J,10,0),"")</f>
        <v/>
      </c>
      <c r="AE66" t="str">
        <f>IFERROR(VLOOKUP(A66,[3]库存使用数据!$A:$M,13,0),"")</f>
        <v/>
      </c>
      <c r="AF66" s="23" t="str">
        <f t="shared" si="12"/>
        <v/>
      </c>
      <c r="AG66" s="23" t="str">
        <f t="shared" si="13"/>
        <v/>
      </c>
      <c r="AH66" s="23" t="str">
        <f t="shared" si="14"/>
        <v/>
      </c>
      <c r="AI66" s="23" t="str">
        <f t="shared" si="15"/>
        <v/>
      </c>
      <c r="AJ66">
        <f>IFERROR(VLOOKUP($B66,[2]库存报告使用数据!$A$1:$B$65536,2,0),0)</f>
        <v>2</v>
      </c>
      <c r="AK66">
        <f>IFERROR(VLOOKUP($B66,[2]库存报告使用数据!$A$1:$C$65536,3,0),0)</f>
        <v>2</v>
      </c>
      <c r="AL66">
        <f>IFERROR(VLOOKUP($B66,[2]库存报告使用数据!$A$1:$D$65536,4,0),0)</f>
        <v>3</v>
      </c>
      <c r="AM66">
        <f>IFERROR(VLOOKUP($B66,[2]库存报告使用数据!$A$1:$E$65536,5,0),0)</f>
        <v>0</v>
      </c>
      <c r="AN66" s="23">
        <f t="shared" si="16"/>
        <v>0</v>
      </c>
      <c r="AO66" s="23">
        <f t="shared" si="17"/>
        <v>0</v>
      </c>
      <c r="AP66" s="23">
        <f t="shared" si="18"/>
        <v>0</v>
      </c>
      <c r="AQ66" s="23" t="str">
        <f t="shared" si="19"/>
        <v/>
      </c>
      <c r="AR66" s="37">
        <f t="shared" si="3"/>
        <v>0</v>
      </c>
      <c r="AS66" s="37">
        <f t="shared" si="4"/>
        <v>0</v>
      </c>
      <c r="AT66" s="37">
        <f t="shared" si="5"/>
        <v>3</v>
      </c>
      <c r="AU66" s="33" t="str">
        <f t="shared" si="6"/>
        <v>库存为3</v>
      </c>
      <c r="AV66" s="38" t="str">
        <f>IFERROR(时间!$B$4+AU66,"上周无销量")</f>
        <v>上周无销量</v>
      </c>
    </row>
    <row r="67" spans="1:48">
      <c r="A67" s="21" t="s">
        <v>112</v>
      </c>
      <c r="B67" t="str">
        <f>VLOOKUP(A67,'[4]sku-asin（子）'!$A$1:$B$65536,2,0)</f>
        <v>B0748FHP41</v>
      </c>
      <c r="C67" t="str">
        <f>VLOOKUP(A67,'[4]子sku-父sku'!$A$1:$B$65536,2,0)</f>
        <v>LYQ-CL6287</v>
      </c>
      <c r="D67" s="33">
        <f>IFERROR(VLOOKUP(A67,[1]库存报告使用数据处理!$A:$C,3,0),0)</f>
        <v>0</v>
      </c>
      <c r="E67" s="33">
        <f>IFERROR(VLOOKUP(A67,[1]库存报告使用数据处理!$A:$D,4,0),0)</f>
        <v>0</v>
      </c>
      <c r="F67" s="33">
        <f>IFERROR(VLOOKUP(A67,[1]库存报告使用数据处理!$A:$E,5,0),0)</f>
        <v>0</v>
      </c>
      <c r="G67" s="33">
        <f>IFERROR(VLOOKUP(A67,[1]库存报告使用数据处理!$A:$F,6,0),0)</f>
        <v>0</v>
      </c>
      <c r="H67" s="34">
        <f>IFERROR(VLOOKUP(A67,[1]库存报告使用数据处理!$A:$G,7,0),0)</f>
        <v>0</v>
      </c>
      <c r="I67">
        <f>IFERROR(VLOOKUP(A67,[5]数据处理!$A:$B,2,0),0)</f>
        <v>0</v>
      </c>
      <c r="J67" s="35">
        <f>IFERROR(VLOOKUP(A67,[5]数据处理!$A:$D,4,0),0)</f>
        <v>0</v>
      </c>
      <c r="K67" s="35">
        <f>IFERROR(VLOOKUP(A67,[5]数据处理!$A:$E,5,0),0)</f>
        <v>0</v>
      </c>
      <c r="L67" s="35">
        <f>IFERROR(VLOOKUP(A67,[5]数据处理!$A:$G,7,0),0)</f>
        <v>0</v>
      </c>
      <c r="M67">
        <f t="shared" si="0"/>
        <v>0</v>
      </c>
      <c r="N67">
        <f>IFERROR(VLOOKUP(A67,[5]数据处理!$A:$C,3,0),0)</f>
        <v>0</v>
      </c>
      <c r="O67">
        <f>IFERROR(VLOOKUP(A67,[5]数据处理!$A:$N,14,0),0)</f>
        <v>0</v>
      </c>
      <c r="P67" t="str">
        <f>IFERROR(VLOOKUP(A67,[3]库存使用数据!$A:$B,2,0),"")</f>
        <v/>
      </c>
      <c r="Q67" t="str">
        <f>IFERROR(VLOOKUP(A67,[3]库存使用数据!$A:$E,5,0),"")</f>
        <v/>
      </c>
      <c r="R67" t="str">
        <f>IFERROR(VLOOKUP(A67,[3]库存使用数据!$A:$H,8,0),"")</f>
        <v/>
      </c>
      <c r="S67" t="str">
        <f>IFERROR(VLOOKUP(A67,[3]库存使用数据!$A:$K,11,0),"")</f>
        <v/>
      </c>
      <c r="T67" t="str">
        <f>IFERROR(VLOOKUP(A67,[3]库存使用数据!$A:$C,3,0),"")</f>
        <v/>
      </c>
      <c r="U67" t="str">
        <f>IFERROR(VLOOKUP(A67,[3]库存使用数据!$A:$F,6,0),"")</f>
        <v/>
      </c>
      <c r="V67" t="str">
        <f>IFERROR(VLOOKUP(A67,[3]库存使用数据!$A:$I,9,0),"")</f>
        <v/>
      </c>
      <c r="W67" t="str">
        <f>IFERROR(VLOOKUP(A67,[3]库存使用数据!$A:$L,12,0),"")</f>
        <v/>
      </c>
      <c r="X67" s="23" t="str">
        <f t="shared" si="8"/>
        <v/>
      </c>
      <c r="Y67" s="23" t="str">
        <f t="shared" si="9"/>
        <v/>
      </c>
      <c r="Z67" s="23" t="str">
        <f t="shared" si="10"/>
        <v/>
      </c>
      <c r="AA67" s="23" t="str">
        <f t="shared" si="11"/>
        <v/>
      </c>
      <c r="AB67" t="str">
        <f>IFERROR(VLOOKUP(A67,[3]库存使用数据!$A:$D,4,0),"")</f>
        <v/>
      </c>
      <c r="AC67" t="str">
        <f>IFERROR(VLOOKUP(A67,[3]库存使用数据!$A:$G,7,0),"")</f>
        <v/>
      </c>
      <c r="AD67" t="str">
        <f>IFERROR(VLOOKUP(A67,[3]库存使用数据!$A:$J,10,0),"")</f>
        <v/>
      </c>
      <c r="AE67" t="str">
        <f>IFERROR(VLOOKUP(A67,[3]库存使用数据!$A:$M,13,0),"")</f>
        <v/>
      </c>
      <c r="AF67" s="23" t="str">
        <f t="shared" si="12"/>
        <v/>
      </c>
      <c r="AG67" s="23" t="str">
        <f t="shared" si="13"/>
        <v/>
      </c>
      <c r="AH67" s="23" t="str">
        <f t="shared" si="14"/>
        <v/>
      </c>
      <c r="AI67" s="23" t="str">
        <f t="shared" si="15"/>
        <v/>
      </c>
      <c r="AJ67">
        <f>IFERROR(VLOOKUP($B67,[2]库存报告使用数据!$A$1:$B$65536,2,0),0)</f>
        <v>0</v>
      </c>
      <c r="AK67">
        <f>IFERROR(VLOOKUP($B67,[2]库存报告使用数据!$A$1:$C$65536,3,0),0)</f>
        <v>0</v>
      </c>
      <c r="AL67">
        <f>IFERROR(VLOOKUP($B67,[2]库存报告使用数据!$A$1:$D$65536,4,0),0)</f>
        <v>0</v>
      </c>
      <c r="AM67">
        <f>IFERROR(VLOOKUP($B67,[2]库存报告使用数据!$A$1:$E$65536,5,0),0)</f>
        <v>0</v>
      </c>
      <c r="AN67" s="23" t="str">
        <f t="shared" si="16"/>
        <v/>
      </c>
      <c r="AO67" s="23" t="str">
        <f t="shared" si="17"/>
        <v/>
      </c>
      <c r="AP67" s="23" t="str">
        <f t="shared" si="18"/>
        <v/>
      </c>
      <c r="AQ67" s="23" t="str">
        <f t="shared" si="19"/>
        <v/>
      </c>
      <c r="AR67" s="37">
        <f t="shared" si="3"/>
        <v>0</v>
      </c>
      <c r="AS67" s="37">
        <f t="shared" si="4"/>
        <v>0</v>
      </c>
      <c r="AT67" s="37">
        <f t="shared" si="5"/>
        <v>0</v>
      </c>
      <c r="AU67" s="33" t="str">
        <f t="shared" si="6"/>
        <v>库存为0</v>
      </c>
      <c r="AV67" s="38" t="str">
        <f>IFERROR(时间!$B$4+AU67,"上周无销量")</f>
        <v>上周无销量</v>
      </c>
    </row>
    <row r="68" spans="1:48">
      <c r="A68" s="21" t="s">
        <v>113</v>
      </c>
      <c r="B68" t="str">
        <f>VLOOKUP(A68,'[4]sku-asin（子）'!$A$1:$B$65536,2,0)</f>
        <v>B0748G1ZTW</v>
      </c>
      <c r="C68" t="str">
        <f>VLOOKUP(A68,'[4]子sku-父sku'!$A$1:$B$65536,2,0)</f>
        <v>LYQ-CL6287</v>
      </c>
      <c r="D68" s="33">
        <f>IFERROR(VLOOKUP(A68,[1]库存报告使用数据处理!$A:$C,3,0),0)</f>
        <v>0</v>
      </c>
      <c r="E68" s="33">
        <f>IFERROR(VLOOKUP(A68,[1]库存报告使用数据处理!$A:$D,4,0),0)</f>
        <v>0</v>
      </c>
      <c r="F68" s="33">
        <f>IFERROR(VLOOKUP(A68,[1]库存报告使用数据处理!$A:$E,5,0),0)</f>
        <v>0</v>
      </c>
      <c r="G68" s="33">
        <f>IFERROR(VLOOKUP(A68,[1]库存报告使用数据处理!$A:$F,6,0),0)</f>
        <v>0</v>
      </c>
      <c r="H68" s="34">
        <f>IFERROR(VLOOKUP(A68,[1]库存报告使用数据处理!$A:$G,7,0),0)</f>
        <v>0</v>
      </c>
      <c r="I68">
        <f>IFERROR(VLOOKUP(A68,[5]数据处理!$A:$B,2,0),0)</f>
        <v>0</v>
      </c>
      <c r="J68" s="35">
        <f>IFERROR(VLOOKUP(A68,[5]数据处理!$A:$D,4,0),0)</f>
        <v>0</v>
      </c>
      <c r="K68" s="35">
        <f>IFERROR(VLOOKUP(A68,[5]数据处理!$A:$E,5,0),0)</f>
        <v>0</v>
      </c>
      <c r="L68" s="35">
        <f>IFERROR(VLOOKUP(A68,[5]数据处理!$A:$G,7,0),0)</f>
        <v>0</v>
      </c>
      <c r="M68">
        <f t="shared" si="0"/>
        <v>0</v>
      </c>
      <c r="N68">
        <f>IFERROR(VLOOKUP(A68,[5]数据处理!$A:$C,3,0),0)</f>
        <v>0</v>
      </c>
      <c r="O68">
        <f>IFERROR(VLOOKUP(A68,[5]数据处理!$A:$N,14,0),0)</f>
        <v>0</v>
      </c>
      <c r="P68" t="str">
        <f>IFERROR(VLOOKUP(A68,[3]库存使用数据!$A:$B,2,0),"")</f>
        <v/>
      </c>
      <c r="Q68" t="str">
        <f>IFERROR(VLOOKUP(A68,[3]库存使用数据!$A:$E,5,0),"")</f>
        <v/>
      </c>
      <c r="R68" t="str">
        <f>IFERROR(VLOOKUP(A68,[3]库存使用数据!$A:$H,8,0),"")</f>
        <v/>
      </c>
      <c r="S68" t="str">
        <f>IFERROR(VLOOKUP(A68,[3]库存使用数据!$A:$K,11,0),"")</f>
        <v/>
      </c>
      <c r="T68" t="str">
        <f>IFERROR(VLOOKUP(A68,[3]库存使用数据!$A:$C,3,0),"")</f>
        <v/>
      </c>
      <c r="U68" t="str">
        <f>IFERROR(VLOOKUP(A68,[3]库存使用数据!$A:$F,6,0),"")</f>
        <v/>
      </c>
      <c r="V68" t="str">
        <f>IFERROR(VLOOKUP(A68,[3]库存使用数据!$A:$I,9,0),"")</f>
        <v/>
      </c>
      <c r="W68" t="str">
        <f>IFERROR(VLOOKUP(A68,[3]库存使用数据!$A:$L,12,0),"")</f>
        <v/>
      </c>
      <c r="X68" s="23" t="str">
        <f t="shared" si="8"/>
        <v/>
      </c>
      <c r="Y68" s="23" t="str">
        <f t="shared" si="9"/>
        <v/>
      </c>
      <c r="Z68" s="23" t="str">
        <f t="shared" si="10"/>
        <v/>
      </c>
      <c r="AA68" s="23" t="str">
        <f t="shared" si="11"/>
        <v/>
      </c>
      <c r="AB68" t="str">
        <f>IFERROR(VLOOKUP(A68,[3]库存使用数据!$A:$D,4,0),"")</f>
        <v/>
      </c>
      <c r="AC68" t="str">
        <f>IFERROR(VLOOKUP(A68,[3]库存使用数据!$A:$G,7,0),"")</f>
        <v/>
      </c>
      <c r="AD68" t="str">
        <f>IFERROR(VLOOKUP(A68,[3]库存使用数据!$A:$J,10,0),"")</f>
        <v/>
      </c>
      <c r="AE68" t="str">
        <f>IFERROR(VLOOKUP(A68,[3]库存使用数据!$A:$M,13,0),"")</f>
        <v/>
      </c>
      <c r="AF68" s="23" t="str">
        <f t="shared" si="12"/>
        <v/>
      </c>
      <c r="AG68" s="23" t="str">
        <f t="shared" si="13"/>
        <v/>
      </c>
      <c r="AH68" s="23" t="str">
        <f t="shared" si="14"/>
        <v/>
      </c>
      <c r="AI68" s="23" t="str">
        <f t="shared" si="15"/>
        <v/>
      </c>
      <c r="AJ68">
        <f>IFERROR(VLOOKUP($B68,[2]库存报告使用数据!$A$1:$B$65536,2,0),0)</f>
        <v>0</v>
      </c>
      <c r="AK68">
        <f>IFERROR(VLOOKUP($B68,[2]库存报告使用数据!$A$1:$C$65536,3,0),0)</f>
        <v>0</v>
      </c>
      <c r="AL68">
        <f>IFERROR(VLOOKUP($B68,[2]库存报告使用数据!$A$1:$D$65536,4,0),0)</f>
        <v>0</v>
      </c>
      <c r="AM68">
        <f>IFERROR(VLOOKUP($B68,[2]库存报告使用数据!$A$1:$E$65536,5,0),0)</f>
        <v>0</v>
      </c>
      <c r="AN68" s="23" t="str">
        <f t="shared" si="16"/>
        <v/>
      </c>
      <c r="AO68" s="23" t="str">
        <f t="shared" si="17"/>
        <v/>
      </c>
      <c r="AP68" s="23" t="str">
        <f t="shared" si="18"/>
        <v/>
      </c>
      <c r="AQ68" s="23" t="str">
        <f t="shared" si="19"/>
        <v/>
      </c>
      <c r="AR68" s="37">
        <f t="shared" si="3"/>
        <v>0</v>
      </c>
      <c r="AS68" s="37">
        <f t="shared" si="4"/>
        <v>0</v>
      </c>
      <c r="AT68" s="37">
        <f t="shared" si="5"/>
        <v>0</v>
      </c>
      <c r="AU68" s="33" t="str">
        <f t="shared" si="6"/>
        <v>库存为0</v>
      </c>
      <c r="AV68" s="38" t="str">
        <f>IFERROR(时间!$B$4+AU68,"上周无销量")</f>
        <v>上周无销量</v>
      </c>
    </row>
    <row r="69" spans="1:48">
      <c r="A69" s="21" t="s">
        <v>114</v>
      </c>
      <c r="B69" t="str">
        <f>VLOOKUP(A69,'[4]sku-asin（子）'!$A$1:$B$65536,2,0)</f>
        <v>B0749DS1D6</v>
      </c>
      <c r="C69" t="str">
        <f>VLOOKUP(A69,'[4]子sku-父sku'!$A$1:$B$65536,2,0)</f>
        <v>LYQ-CL6408</v>
      </c>
      <c r="D69" s="33">
        <f>IFERROR(VLOOKUP(A69,[1]库存报告使用数据处理!$A:$C,3,0),0)</f>
        <v>0</v>
      </c>
      <c r="E69" s="33">
        <f>IFERROR(VLOOKUP(A69,[1]库存报告使用数据处理!$A:$D,4,0),0)</f>
        <v>0</v>
      </c>
      <c r="F69" s="33">
        <f>IFERROR(VLOOKUP(A69,[1]库存报告使用数据处理!$A:$E,5,0),0)</f>
        <v>0</v>
      </c>
      <c r="G69" s="33">
        <f>IFERROR(VLOOKUP(A69,[1]库存报告使用数据处理!$A:$F,6,0),0)</f>
        <v>0</v>
      </c>
      <c r="H69" s="34">
        <f>IFERROR(VLOOKUP(A69,[1]库存报告使用数据处理!$A:$G,7,0),0)</f>
        <v>0</v>
      </c>
      <c r="I69">
        <f>IFERROR(VLOOKUP(A69,[5]数据处理!$A:$B,2,0),0)</f>
        <v>2</v>
      </c>
      <c r="J69" s="35">
        <f>IFERROR(VLOOKUP(A69,[5]数据处理!$A:$D,4,0),0)</f>
        <v>0</v>
      </c>
      <c r="K69" s="35">
        <f>IFERROR(VLOOKUP(A69,[5]数据处理!$A:$E,5,0),0)</f>
        <v>0</v>
      </c>
      <c r="L69" s="35">
        <f>IFERROR(VLOOKUP(A69,[5]数据处理!$A:$G,7,0),0)</f>
        <v>0</v>
      </c>
      <c r="M69">
        <f t="shared" ref="M69:M132" si="20">SUM(I69:L69)</f>
        <v>2</v>
      </c>
      <c r="N69">
        <f>IFERROR(VLOOKUP(A69,[5]数据处理!$A:$C,3,0),0)</f>
        <v>0</v>
      </c>
      <c r="O69">
        <f>IFERROR(VLOOKUP(A69,[5]数据处理!$A:$N,14,0),0)</f>
        <v>2</v>
      </c>
      <c r="P69" t="str">
        <f>IFERROR(VLOOKUP(A69,[3]库存使用数据!$A:$B,2,0),"")</f>
        <v/>
      </c>
      <c r="Q69" t="str">
        <f>IFERROR(VLOOKUP(A69,[3]库存使用数据!$A:$E,5,0),"")</f>
        <v/>
      </c>
      <c r="R69" t="str">
        <f>IFERROR(VLOOKUP(A69,[3]库存使用数据!$A:$H,8,0),"")</f>
        <v/>
      </c>
      <c r="S69" t="str">
        <f>IFERROR(VLOOKUP(A69,[3]库存使用数据!$A:$K,11,0),"")</f>
        <v/>
      </c>
      <c r="T69" t="str">
        <f>IFERROR(VLOOKUP(A69,[3]库存使用数据!$A:$C,3,0),"")</f>
        <v/>
      </c>
      <c r="U69" t="str">
        <f>IFERROR(VLOOKUP(A69,[3]库存使用数据!$A:$F,6,0),"")</f>
        <v/>
      </c>
      <c r="V69" t="str">
        <f>IFERROR(VLOOKUP(A69,[3]库存使用数据!$A:$I,9,0),"")</f>
        <v/>
      </c>
      <c r="W69" t="str">
        <f>IFERROR(VLOOKUP(A69,[3]库存使用数据!$A:$L,12,0),"")</f>
        <v/>
      </c>
      <c r="X69" s="23" t="str">
        <f t="shared" si="8"/>
        <v/>
      </c>
      <c r="Y69" s="23" t="str">
        <f t="shared" si="9"/>
        <v/>
      </c>
      <c r="Z69" s="23" t="str">
        <f t="shared" si="10"/>
        <v/>
      </c>
      <c r="AA69" s="23" t="str">
        <f t="shared" si="11"/>
        <v/>
      </c>
      <c r="AB69" t="str">
        <f>IFERROR(VLOOKUP(A69,[3]库存使用数据!$A:$D,4,0),"")</f>
        <v/>
      </c>
      <c r="AC69" t="str">
        <f>IFERROR(VLOOKUP(A69,[3]库存使用数据!$A:$G,7,0),"")</f>
        <v/>
      </c>
      <c r="AD69" t="str">
        <f>IFERROR(VLOOKUP(A69,[3]库存使用数据!$A:$J,10,0),"")</f>
        <v/>
      </c>
      <c r="AE69" t="str">
        <f>IFERROR(VLOOKUP(A69,[3]库存使用数据!$A:$M,13,0),"")</f>
        <v/>
      </c>
      <c r="AF69" s="23" t="str">
        <f t="shared" si="12"/>
        <v/>
      </c>
      <c r="AG69" s="23" t="str">
        <f t="shared" si="13"/>
        <v/>
      </c>
      <c r="AH69" s="23" t="str">
        <f t="shared" si="14"/>
        <v/>
      </c>
      <c r="AI69" s="23" t="str">
        <f t="shared" si="15"/>
        <v/>
      </c>
      <c r="AJ69">
        <f>IFERROR(VLOOKUP($B69,[2]库存报告使用数据!$A$1:$B$65536,2,0),0)</f>
        <v>1</v>
      </c>
      <c r="AK69">
        <f>IFERROR(VLOOKUP($B69,[2]库存报告使用数据!$A$1:$C$65536,3,0),0)</f>
        <v>1</v>
      </c>
      <c r="AL69">
        <f>IFERROR(VLOOKUP($B69,[2]库存报告使用数据!$A$1:$D$65536,4,0),0)</f>
        <v>0</v>
      </c>
      <c r="AM69">
        <f>IFERROR(VLOOKUP($B69,[2]库存报告使用数据!$A$1:$E$65536,5,0),0)</f>
        <v>1</v>
      </c>
      <c r="AN69" s="23">
        <f t="shared" si="16"/>
        <v>0</v>
      </c>
      <c r="AO69" s="23">
        <f t="shared" si="17"/>
        <v>0</v>
      </c>
      <c r="AP69" s="23" t="str">
        <f t="shared" si="18"/>
        <v/>
      </c>
      <c r="AQ69" s="23">
        <f t="shared" si="19"/>
        <v>0</v>
      </c>
      <c r="AR69" s="37">
        <f t="shared" ref="AR69:AR132" si="21">IFERROR(D69/7,"")</f>
        <v>0</v>
      </c>
      <c r="AS69" s="37">
        <f t="shared" ref="AS69:AS132" si="22">IF(AR69="","上周无销量",60*AR69)</f>
        <v>0</v>
      </c>
      <c r="AT69" s="37">
        <f t="shared" ref="AT69:AT132" si="23">IF(AS69="上周无销量","上周无销量/总库存"&amp;M69,M69-AS69)</f>
        <v>2</v>
      </c>
      <c r="AU69" s="33" t="str">
        <f t="shared" ref="AU69:AU132" si="24">IF(AR69="","库存为"&amp;M69,IF(AS69=0,"库存为"&amp;M69,INT(M69/AR69)))</f>
        <v>库存为2</v>
      </c>
      <c r="AV69" s="38" t="str">
        <f>IFERROR(时间!$B$4+AU69,"上周无销量")</f>
        <v>上周无销量</v>
      </c>
    </row>
    <row r="70" spans="1:48">
      <c r="A70" s="21" t="s">
        <v>115</v>
      </c>
      <c r="B70" t="str">
        <f>VLOOKUP(A70,'[4]sku-asin（子）'!$A$1:$B$65536,2,0)</f>
        <v>B07496B6ZV</v>
      </c>
      <c r="C70" t="str">
        <f>VLOOKUP(A70,'[4]子sku-父sku'!$A$1:$B$65536,2,0)</f>
        <v>LYQ-CL6408</v>
      </c>
      <c r="D70" s="33">
        <f>IFERROR(VLOOKUP(A70,[1]库存报告使用数据处理!$A:$C,3,0),0)</f>
        <v>0</v>
      </c>
      <c r="E70" s="33">
        <f>IFERROR(VLOOKUP(A70,[1]库存报告使用数据处理!$A:$D,4,0),0)</f>
        <v>0</v>
      </c>
      <c r="F70" s="33">
        <f>IFERROR(VLOOKUP(A70,[1]库存报告使用数据处理!$A:$E,5,0),0)</f>
        <v>0</v>
      </c>
      <c r="G70" s="33">
        <f>IFERROR(VLOOKUP(A70,[1]库存报告使用数据处理!$A:$F,6,0),0)</f>
        <v>0</v>
      </c>
      <c r="H70" s="34">
        <f>IFERROR(VLOOKUP(A70,[1]库存报告使用数据处理!$A:$G,7,0),0)</f>
        <v>0</v>
      </c>
      <c r="I70">
        <f>IFERROR(VLOOKUP(A70,[5]数据处理!$A:$B,2,0),0)</f>
        <v>1</v>
      </c>
      <c r="J70" s="35">
        <f>IFERROR(VLOOKUP(A70,[5]数据处理!$A:$D,4,0),0)</f>
        <v>0</v>
      </c>
      <c r="K70" s="35">
        <f>IFERROR(VLOOKUP(A70,[5]数据处理!$A:$E,5,0),0)</f>
        <v>0</v>
      </c>
      <c r="L70" s="35">
        <f>IFERROR(VLOOKUP(A70,[5]数据处理!$A:$G,7,0),0)</f>
        <v>0</v>
      </c>
      <c r="M70">
        <f t="shared" si="20"/>
        <v>1</v>
      </c>
      <c r="N70">
        <f>IFERROR(VLOOKUP(A70,[5]数据处理!$A:$C,3,0),0)</f>
        <v>0</v>
      </c>
      <c r="O70">
        <f>IFERROR(VLOOKUP(A70,[5]数据处理!$A:$N,14,0),0)</f>
        <v>1</v>
      </c>
      <c r="P70" t="str">
        <f>IFERROR(VLOOKUP(A70,[3]库存使用数据!$A:$B,2,0),"")</f>
        <v/>
      </c>
      <c r="Q70" t="str">
        <f>IFERROR(VLOOKUP(A70,[3]库存使用数据!$A:$E,5,0),"")</f>
        <v/>
      </c>
      <c r="R70" t="str">
        <f>IFERROR(VLOOKUP(A70,[3]库存使用数据!$A:$H,8,0),"")</f>
        <v/>
      </c>
      <c r="S70" t="str">
        <f>IFERROR(VLOOKUP(A70,[3]库存使用数据!$A:$K,11,0),"")</f>
        <v/>
      </c>
      <c r="T70" t="str">
        <f>IFERROR(VLOOKUP(A70,[3]库存使用数据!$A:$C,3,0),"")</f>
        <v/>
      </c>
      <c r="U70" t="str">
        <f>IFERROR(VLOOKUP(A70,[3]库存使用数据!$A:$F,6,0),"")</f>
        <v/>
      </c>
      <c r="V70" t="str">
        <f>IFERROR(VLOOKUP(A70,[3]库存使用数据!$A:$I,9,0),"")</f>
        <v/>
      </c>
      <c r="W70" t="str">
        <f>IFERROR(VLOOKUP(A70,[3]库存使用数据!$A:$L,12,0),"")</f>
        <v/>
      </c>
      <c r="X70" s="23" t="str">
        <f t="shared" ref="X70:X133" si="25">IFERROR(T70/P70,"")</f>
        <v/>
      </c>
      <c r="Y70" s="23" t="str">
        <f t="shared" ref="Y70:Y133" si="26">IFERROR(U70/Q70,"")</f>
        <v/>
      </c>
      <c r="Z70" s="23" t="str">
        <f t="shared" ref="Z70:Z133" si="27">IFERROR(V70/R70,"")</f>
        <v/>
      </c>
      <c r="AA70" s="23" t="str">
        <f t="shared" ref="AA70:AA133" si="28">IFERROR(W70/S70,"")</f>
        <v/>
      </c>
      <c r="AB70" t="str">
        <f>IFERROR(VLOOKUP(A70,[3]库存使用数据!$A:$D,4,0),"")</f>
        <v/>
      </c>
      <c r="AC70" t="str">
        <f>IFERROR(VLOOKUP(A70,[3]库存使用数据!$A:$G,7,0),"")</f>
        <v/>
      </c>
      <c r="AD70" t="str">
        <f>IFERROR(VLOOKUP(A70,[3]库存使用数据!$A:$J,10,0),"")</f>
        <v/>
      </c>
      <c r="AE70" t="str">
        <f>IFERROR(VLOOKUP(A70,[3]库存使用数据!$A:$M,13,0),"")</f>
        <v/>
      </c>
      <c r="AF70" s="23" t="str">
        <f t="shared" ref="AF70:AF133" si="29">IF(OR(AB70="",AB70=0),"",IF(AND(D70*$H70=0,AB70&gt;0),0,AB70/(D70*$H70)))</f>
        <v/>
      </c>
      <c r="AG70" s="23" t="str">
        <f t="shared" ref="AG70:AG133" si="30">IF(OR(AC70="",AC70=0),"",IF(AND(E70*$H70=0,AC70&gt;0),0,AC70/(E70*$H70)))</f>
        <v/>
      </c>
      <c r="AH70" s="23" t="str">
        <f t="shared" ref="AH70:AH133" si="31">IF(OR(AD70="",AD70=0),"",IF(AND(F70*$H70=0,AD70&gt;0),0,AD70/(F70*$H70)))</f>
        <v/>
      </c>
      <c r="AI70" s="23" t="str">
        <f t="shared" ref="AI70:AI133" si="32">IF(OR(AE70="",AE70=0),"",IF(AND(G70*$H70=0,AE70&gt;0),0,AE70/(G70*$H70)))</f>
        <v/>
      </c>
      <c r="AJ70">
        <f>IFERROR(VLOOKUP($B70,[2]库存报告使用数据!$A$1:$B$65536,2,0),0)</f>
        <v>0</v>
      </c>
      <c r="AK70">
        <f>IFERROR(VLOOKUP($B70,[2]库存报告使用数据!$A$1:$C$65536,3,0),0)</f>
        <v>0</v>
      </c>
      <c r="AL70">
        <f>IFERROR(VLOOKUP($B70,[2]库存报告使用数据!$A$1:$D$65536,4,0),0)</f>
        <v>2</v>
      </c>
      <c r="AM70">
        <f>IFERROR(VLOOKUP($B70,[2]库存报告使用数据!$A$1:$E$65536,5,0),0)</f>
        <v>1</v>
      </c>
      <c r="AN70" s="23" t="str">
        <f t="shared" ref="AN70:AN133" si="33">IFERROR(D70/AJ70,"")</f>
        <v/>
      </c>
      <c r="AO70" s="23" t="str">
        <f t="shared" ref="AO70:AO133" si="34">IFERROR(E70/AK70,"")</f>
        <v/>
      </c>
      <c r="AP70" s="23">
        <f t="shared" ref="AP70:AP133" si="35">IFERROR(F70/AL70,"")</f>
        <v>0</v>
      </c>
      <c r="AQ70" s="23">
        <f t="shared" ref="AQ70:AQ133" si="36">IFERROR(G70/AM70,"")</f>
        <v>0</v>
      </c>
      <c r="AR70" s="37">
        <f t="shared" si="21"/>
        <v>0</v>
      </c>
      <c r="AS70" s="37">
        <f t="shared" si="22"/>
        <v>0</v>
      </c>
      <c r="AT70" s="37">
        <f t="shared" si="23"/>
        <v>1</v>
      </c>
      <c r="AU70" s="33" t="str">
        <f t="shared" si="24"/>
        <v>库存为1</v>
      </c>
      <c r="AV70" s="38" t="str">
        <f>IFERROR(时间!$B$4+AU70,"上周无销量")</f>
        <v>上周无销量</v>
      </c>
    </row>
    <row r="71" spans="1:48">
      <c r="A71" s="21" t="s">
        <v>116</v>
      </c>
      <c r="B71" t="str">
        <f>VLOOKUP(A71,'[4]sku-asin（子）'!$A$1:$B$65536,2,0)</f>
        <v>B0749JQKHD</v>
      </c>
      <c r="C71" t="str">
        <f>VLOOKUP(A71,'[4]子sku-父sku'!$A$1:$B$65536,2,0)</f>
        <v>LYQ-CL6408</v>
      </c>
      <c r="D71" s="33">
        <f>IFERROR(VLOOKUP(A71,[1]库存报告使用数据处理!$A:$C,3,0),0)</f>
        <v>0</v>
      </c>
      <c r="E71" s="33">
        <f>IFERROR(VLOOKUP(A71,[1]库存报告使用数据处理!$A:$D,4,0),0)</f>
        <v>0</v>
      </c>
      <c r="F71" s="33">
        <f>IFERROR(VLOOKUP(A71,[1]库存报告使用数据处理!$A:$E,5,0),0)</f>
        <v>0</v>
      </c>
      <c r="G71" s="33">
        <f>IFERROR(VLOOKUP(A71,[1]库存报告使用数据处理!$A:$F,6,0),0)</f>
        <v>0</v>
      </c>
      <c r="H71" s="34">
        <f>IFERROR(VLOOKUP(A71,[1]库存报告使用数据处理!$A:$G,7,0),0)</f>
        <v>0</v>
      </c>
      <c r="I71">
        <f>IFERROR(VLOOKUP(A71,[5]数据处理!$A:$B,2,0),0)</f>
        <v>2</v>
      </c>
      <c r="J71" s="35">
        <f>IFERROR(VLOOKUP(A71,[5]数据处理!$A:$D,4,0),0)</f>
        <v>0</v>
      </c>
      <c r="K71" s="35">
        <f>IFERROR(VLOOKUP(A71,[5]数据处理!$A:$E,5,0),0)</f>
        <v>0</v>
      </c>
      <c r="L71" s="35">
        <f>IFERROR(VLOOKUP(A71,[5]数据处理!$A:$G,7,0),0)</f>
        <v>0</v>
      </c>
      <c r="M71">
        <f t="shared" si="20"/>
        <v>2</v>
      </c>
      <c r="N71">
        <f>IFERROR(VLOOKUP(A71,[5]数据处理!$A:$C,3,0),0)</f>
        <v>0</v>
      </c>
      <c r="O71">
        <f>IFERROR(VLOOKUP(A71,[5]数据处理!$A:$N,14,0),0)</f>
        <v>2</v>
      </c>
      <c r="P71" t="str">
        <f>IFERROR(VLOOKUP(A71,[3]库存使用数据!$A:$B,2,0),"")</f>
        <v/>
      </c>
      <c r="Q71" t="str">
        <f>IFERROR(VLOOKUP(A71,[3]库存使用数据!$A:$E,5,0),"")</f>
        <v/>
      </c>
      <c r="R71" t="str">
        <f>IFERROR(VLOOKUP(A71,[3]库存使用数据!$A:$H,8,0),"")</f>
        <v/>
      </c>
      <c r="S71" t="str">
        <f>IFERROR(VLOOKUP(A71,[3]库存使用数据!$A:$K,11,0),"")</f>
        <v/>
      </c>
      <c r="T71" t="str">
        <f>IFERROR(VLOOKUP(A71,[3]库存使用数据!$A:$C,3,0),"")</f>
        <v/>
      </c>
      <c r="U71" t="str">
        <f>IFERROR(VLOOKUP(A71,[3]库存使用数据!$A:$F,6,0),"")</f>
        <v/>
      </c>
      <c r="V71" t="str">
        <f>IFERROR(VLOOKUP(A71,[3]库存使用数据!$A:$I,9,0),"")</f>
        <v/>
      </c>
      <c r="W71" t="str">
        <f>IFERROR(VLOOKUP(A71,[3]库存使用数据!$A:$L,12,0),"")</f>
        <v/>
      </c>
      <c r="X71" s="23" t="str">
        <f t="shared" si="25"/>
        <v/>
      </c>
      <c r="Y71" s="23" t="str">
        <f t="shared" si="26"/>
        <v/>
      </c>
      <c r="Z71" s="23" t="str">
        <f t="shared" si="27"/>
        <v/>
      </c>
      <c r="AA71" s="23" t="str">
        <f t="shared" si="28"/>
        <v/>
      </c>
      <c r="AB71" t="str">
        <f>IFERROR(VLOOKUP(A71,[3]库存使用数据!$A:$D,4,0),"")</f>
        <v/>
      </c>
      <c r="AC71" t="str">
        <f>IFERROR(VLOOKUP(A71,[3]库存使用数据!$A:$G,7,0),"")</f>
        <v/>
      </c>
      <c r="AD71" t="str">
        <f>IFERROR(VLOOKUP(A71,[3]库存使用数据!$A:$J,10,0),"")</f>
        <v/>
      </c>
      <c r="AE71" t="str">
        <f>IFERROR(VLOOKUP(A71,[3]库存使用数据!$A:$M,13,0),"")</f>
        <v/>
      </c>
      <c r="AF71" s="23" t="str">
        <f t="shared" si="29"/>
        <v/>
      </c>
      <c r="AG71" s="23" t="str">
        <f t="shared" si="30"/>
        <v/>
      </c>
      <c r="AH71" s="23" t="str">
        <f t="shared" si="31"/>
        <v/>
      </c>
      <c r="AI71" s="23" t="str">
        <f t="shared" si="32"/>
        <v/>
      </c>
      <c r="AJ71">
        <f>IFERROR(VLOOKUP($B71,[2]库存报告使用数据!$A$1:$B$65536,2,0),0)</f>
        <v>0</v>
      </c>
      <c r="AK71">
        <f>IFERROR(VLOOKUP($B71,[2]库存报告使用数据!$A$1:$C$65536,3,0),0)</f>
        <v>0</v>
      </c>
      <c r="AL71">
        <f>IFERROR(VLOOKUP($B71,[2]库存报告使用数据!$A$1:$D$65536,4,0),0)</f>
        <v>2</v>
      </c>
      <c r="AM71">
        <f>IFERROR(VLOOKUP($B71,[2]库存报告使用数据!$A$1:$E$65536,5,0),0)</f>
        <v>0</v>
      </c>
      <c r="AN71" s="23" t="str">
        <f t="shared" si="33"/>
        <v/>
      </c>
      <c r="AO71" s="23" t="str">
        <f t="shared" si="34"/>
        <v/>
      </c>
      <c r="AP71" s="23">
        <f t="shared" si="35"/>
        <v>0</v>
      </c>
      <c r="AQ71" s="23" t="str">
        <f t="shared" si="36"/>
        <v/>
      </c>
      <c r="AR71" s="37">
        <f t="shared" si="21"/>
        <v>0</v>
      </c>
      <c r="AS71" s="37">
        <f t="shared" si="22"/>
        <v>0</v>
      </c>
      <c r="AT71" s="37">
        <f t="shared" si="23"/>
        <v>2</v>
      </c>
      <c r="AU71" s="33" t="str">
        <f t="shared" si="24"/>
        <v>库存为2</v>
      </c>
      <c r="AV71" s="38" t="str">
        <f>IFERROR(时间!$B$4+AU71,"上周无销量")</f>
        <v>上周无销量</v>
      </c>
    </row>
    <row r="72" spans="1:48">
      <c r="A72" s="21" t="s">
        <v>117</v>
      </c>
      <c r="B72" t="str">
        <f>VLOOKUP(A72,'[4]sku-asin（子）'!$A$1:$B$65536,2,0)</f>
        <v>B0749GG9C5</v>
      </c>
      <c r="C72" t="str">
        <f>VLOOKUP(A72,'[4]子sku-父sku'!$A$1:$B$65536,2,0)</f>
        <v>LYQ-CL6408</v>
      </c>
      <c r="D72" s="33">
        <f>IFERROR(VLOOKUP(A72,[1]库存报告使用数据处理!$A:$C,3,0),0)</f>
        <v>0</v>
      </c>
      <c r="E72" s="33">
        <f>IFERROR(VLOOKUP(A72,[1]库存报告使用数据处理!$A:$D,4,0),0)</f>
        <v>0</v>
      </c>
      <c r="F72" s="33">
        <f>IFERROR(VLOOKUP(A72,[1]库存报告使用数据处理!$A:$E,5,0),0)</f>
        <v>0</v>
      </c>
      <c r="G72" s="33">
        <f>IFERROR(VLOOKUP(A72,[1]库存报告使用数据处理!$A:$F,6,0),0)</f>
        <v>0</v>
      </c>
      <c r="H72" s="34">
        <f>IFERROR(VLOOKUP(A72,[1]库存报告使用数据处理!$A:$G,7,0),0)</f>
        <v>0</v>
      </c>
      <c r="I72">
        <f>IFERROR(VLOOKUP(A72,[5]数据处理!$A:$B,2,0),0)</f>
        <v>2</v>
      </c>
      <c r="J72" s="35">
        <f>IFERROR(VLOOKUP(A72,[5]数据处理!$A:$D,4,0),0)</f>
        <v>0</v>
      </c>
      <c r="K72" s="35">
        <f>IFERROR(VLOOKUP(A72,[5]数据处理!$A:$E,5,0),0)</f>
        <v>0</v>
      </c>
      <c r="L72" s="35">
        <f>IFERROR(VLOOKUP(A72,[5]数据处理!$A:$G,7,0),0)</f>
        <v>0</v>
      </c>
      <c r="M72">
        <f t="shared" si="20"/>
        <v>2</v>
      </c>
      <c r="N72">
        <f>IFERROR(VLOOKUP(A72,[5]数据处理!$A:$C,3,0),0)</f>
        <v>0</v>
      </c>
      <c r="O72">
        <f>IFERROR(VLOOKUP(A72,[5]数据处理!$A:$N,14,0),0)</f>
        <v>2</v>
      </c>
      <c r="P72" t="str">
        <f>IFERROR(VLOOKUP(A72,[3]库存使用数据!$A:$B,2,0),"")</f>
        <v/>
      </c>
      <c r="Q72" t="str">
        <f>IFERROR(VLOOKUP(A72,[3]库存使用数据!$A:$E,5,0),"")</f>
        <v/>
      </c>
      <c r="R72" t="str">
        <f>IFERROR(VLOOKUP(A72,[3]库存使用数据!$A:$H,8,0),"")</f>
        <v/>
      </c>
      <c r="S72" t="str">
        <f>IFERROR(VLOOKUP(A72,[3]库存使用数据!$A:$K,11,0),"")</f>
        <v/>
      </c>
      <c r="T72" t="str">
        <f>IFERROR(VLOOKUP(A72,[3]库存使用数据!$A:$C,3,0),"")</f>
        <v/>
      </c>
      <c r="U72" t="str">
        <f>IFERROR(VLOOKUP(A72,[3]库存使用数据!$A:$F,6,0),"")</f>
        <v/>
      </c>
      <c r="V72" t="str">
        <f>IFERROR(VLOOKUP(A72,[3]库存使用数据!$A:$I,9,0),"")</f>
        <v/>
      </c>
      <c r="W72" t="str">
        <f>IFERROR(VLOOKUP(A72,[3]库存使用数据!$A:$L,12,0),"")</f>
        <v/>
      </c>
      <c r="X72" s="23" t="str">
        <f t="shared" si="25"/>
        <v/>
      </c>
      <c r="Y72" s="23" t="str">
        <f t="shared" si="26"/>
        <v/>
      </c>
      <c r="Z72" s="23" t="str">
        <f t="shared" si="27"/>
        <v/>
      </c>
      <c r="AA72" s="23" t="str">
        <f t="shared" si="28"/>
        <v/>
      </c>
      <c r="AB72" t="str">
        <f>IFERROR(VLOOKUP(A72,[3]库存使用数据!$A:$D,4,0),"")</f>
        <v/>
      </c>
      <c r="AC72" t="str">
        <f>IFERROR(VLOOKUP(A72,[3]库存使用数据!$A:$G,7,0),"")</f>
        <v/>
      </c>
      <c r="AD72" t="str">
        <f>IFERROR(VLOOKUP(A72,[3]库存使用数据!$A:$J,10,0),"")</f>
        <v/>
      </c>
      <c r="AE72" t="str">
        <f>IFERROR(VLOOKUP(A72,[3]库存使用数据!$A:$M,13,0),"")</f>
        <v/>
      </c>
      <c r="AF72" s="23" t="str">
        <f t="shared" si="29"/>
        <v/>
      </c>
      <c r="AG72" s="23" t="str">
        <f t="shared" si="30"/>
        <v/>
      </c>
      <c r="AH72" s="23" t="str">
        <f t="shared" si="31"/>
        <v/>
      </c>
      <c r="AI72" s="23" t="str">
        <f t="shared" si="32"/>
        <v/>
      </c>
      <c r="AJ72">
        <f>IFERROR(VLOOKUP($B72,[2]库存报告使用数据!$A$1:$B$65536,2,0),0)</f>
        <v>0</v>
      </c>
      <c r="AK72">
        <f>IFERROR(VLOOKUP($B72,[2]库存报告使用数据!$A$1:$C$65536,3,0),0)</f>
        <v>0</v>
      </c>
      <c r="AL72">
        <f>IFERROR(VLOOKUP($B72,[2]库存报告使用数据!$A$1:$D$65536,4,0),0)</f>
        <v>0</v>
      </c>
      <c r="AM72">
        <f>IFERROR(VLOOKUP($B72,[2]库存报告使用数据!$A$1:$E$65536,5,0),0)</f>
        <v>2</v>
      </c>
      <c r="AN72" s="23" t="str">
        <f t="shared" si="33"/>
        <v/>
      </c>
      <c r="AO72" s="23" t="str">
        <f t="shared" si="34"/>
        <v/>
      </c>
      <c r="AP72" s="23" t="str">
        <f t="shared" si="35"/>
        <v/>
      </c>
      <c r="AQ72" s="23">
        <f t="shared" si="36"/>
        <v>0</v>
      </c>
      <c r="AR72" s="37">
        <f t="shared" si="21"/>
        <v>0</v>
      </c>
      <c r="AS72" s="37">
        <f t="shared" si="22"/>
        <v>0</v>
      </c>
      <c r="AT72" s="37">
        <f t="shared" si="23"/>
        <v>2</v>
      </c>
      <c r="AU72" s="33" t="str">
        <f t="shared" si="24"/>
        <v>库存为2</v>
      </c>
      <c r="AV72" s="38" t="str">
        <f>IFERROR(时间!$B$4+AU72,"上周无销量")</f>
        <v>上周无销量</v>
      </c>
    </row>
    <row r="73" spans="1:48">
      <c r="A73" s="21" t="s">
        <v>118</v>
      </c>
      <c r="B73" t="str">
        <f>VLOOKUP(A73,'[4]sku-asin（子）'!$A$1:$B$65536,2,0)</f>
        <v>B0758936QQ</v>
      </c>
      <c r="C73" t="str">
        <f>VLOOKUP(A73,'[4]子sku-父sku'!$A$1:$B$65536,2,0)</f>
        <v>LYQ-CLBAH002</v>
      </c>
      <c r="D73" s="33">
        <f>IFERROR(VLOOKUP(A73,[1]库存报告使用数据处理!$A:$C,3,0),0)</f>
        <v>1</v>
      </c>
      <c r="E73" s="33">
        <f>IFERROR(VLOOKUP(A73,[1]库存报告使用数据处理!$A:$D,4,0),0)</f>
        <v>1</v>
      </c>
      <c r="F73" s="33">
        <f>IFERROR(VLOOKUP(A73,[1]库存报告使用数据处理!$A:$E,5,0),0)</f>
        <v>1</v>
      </c>
      <c r="G73" s="33">
        <f>IFERROR(VLOOKUP(A73,[1]库存报告使用数据处理!$A:$F,6,0),0)</f>
        <v>1</v>
      </c>
      <c r="H73" s="34">
        <f>IFERROR(VLOOKUP(A73,[1]库存报告使用数据处理!$A:$G,7,0),0)</f>
        <v>29.99</v>
      </c>
      <c r="I73">
        <f>IFERROR(VLOOKUP(A73,[5]数据处理!$A:$B,2,0),0)</f>
        <v>1</v>
      </c>
      <c r="J73" s="35">
        <f>IFERROR(VLOOKUP(A73,[5]数据处理!$A:$D,4,0),0)</f>
        <v>0</v>
      </c>
      <c r="K73" s="35">
        <f>IFERROR(VLOOKUP(A73,[5]数据处理!$A:$E,5,0),0)</f>
        <v>0</v>
      </c>
      <c r="L73" s="35">
        <f>IFERROR(VLOOKUP(A73,[5]数据处理!$A:$G,7,0),0)</f>
        <v>0</v>
      </c>
      <c r="M73">
        <f t="shared" si="20"/>
        <v>1</v>
      </c>
      <c r="N73">
        <f>IFERROR(VLOOKUP(A73,[5]数据处理!$A:$C,3,0),0)</f>
        <v>0</v>
      </c>
      <c r="O73">
        <f>IFERROR(VLOOKUP(A73,[5]数据处理!$A:$N,14,0),0)</f>
        <v>0</v>
      </c>
      <c r="P73" t="str">
        <f>IFERROR(VLOOKUP(A73,[3]库存使用数据!$A:$B,2,0),"")</f>
        <v/>
      </c>
      <c r="Q73" t="str">
        <f>IFERROR(VLOOKUP(A73,[3]库存使用数据!$A:$E,5,0),"")</f>
        <v/>
      </c>
      <c r="R73" t="str">
        <f>IFERROR(VLOOKUP(A73,[3]库存使用数据!$A:$H,8,0),"")</f>
        <v/>
      </c>
      <c r="S73" t="str">
        <f>IFERROR(VLOOKUP(A73,[3]库存使用数据!$A:$K,11,0),"")</f>
        <v/>
      </c>
      <c r="T73" t="str">
        <f>IFERROR(VLOOKUP(A73,[3]库存使用数据!$A:$C,3,0),"")</f>
        <v/>
      </c>
      <c r="U73" t="str">
        <f>IFERROR(VLOOKUP(A73,[3]库存使用数据!$A:$F,6,0),"")</f>
        <v/>
      </c>
      <c r="V73" t="str">
        <f>IFERROR(VLOOKUP(A73,[3]库存使用数据!$A:$I,9,0),"")</f>
        <v/>
      </c>
      <c r="W73" t="str">
        <f>IFERROR(VLOOKUP(A73,[3]库存使用数据!$A:$L,12,0),"")</f>
        <v/>
      </c>
      <c r="X73" s="23" t="str">
        <f t="shared" si="25"/>
        <v/>
      </c>
      <c r="Y73" s="23" t="str">
        <f t="shared" si="26"/>
        <v/>
      </c>
      <c r="Z73" s="23" t="str">
        <f t="shared" si="27"/>
        <v/>
      </c>
      <c r="AA73" s="23" t="str">
        <f t="shared" si="28"/>
        <v/>
      </c>
      <c r="AB73" t="str">
        <f>IFERROR(VLOOKUP(A73,[3]库存使用数据!$A:$D,4,0),"")</f>
        <v/>
      </c>
      <c r="AC73" t="str">
        <f>IFERROR(VLOOKUP(A73,[3]库存使用数据!$A:$G,7,0),"")</f>
        <v/>
      </c>
      <c r="AD73" t="str">
        <f>IFERROR(VLOOKUP(A73,[3]库存使用数据!$A:$J,10,0),"")</f>
        <v/>
      </c>
      <c r="AE73" t="str">
        <f>IFERROR(VLOOKUP(A73,[3]库存使用数据!$A:$M,13,0),"")</f>
        <v/>
      </c>
      <c r="AF73" s="23" t="str">
        <f t="shared" si="29"/>
        <v/>
      </c>
      <c r="AG73" s="23" t="str">
        <f t="shared" si="30"/>
        <v/>
      </c>
      <c r="AH73" s="23" t="str">
        <f t="shared" si="31"/>
        <v/>
      </c>
      <c r="AI73" s="23" t="str">
        <f t="shared" si="32"/>
        <v/>
      </c>
      <c r="AJ73">
        <f>IFERROR(VLOOKUP($B73,[2]库存报告使用数据!$A$1:$B$65536,2,0),0)</f>
        <v>3</v>
      </c>
      <c r="AK73">
        <f>IFERROR(VLOOKUP($B73,[2]库存报告使用数据!$A$1:$C$65536,3,0),0)</f>
        <v>3</v>
      </c>
      <c r="AL73">
        <f>IFERROR(VLOOKUP($B73,[2]库存报告使用数据!$A$1:$D$65536,4,0),0)</f>
        <v>5</v>
      </c>
      <c r="AM73">
        <f>IFERROR(VLOOKUP($B73,[2]库存报告使用数据!$A$1:$E$65536,5,0),0)</f>
        <v>4</v>
      </c>
      <c r="AN73" s="23">
        <f t="shared" si="33"/>
        <v>0.333333333333333</v>
      </c>
      <c r="AO73" s="23">
        <f t="shared" si="34"/>
        <v>0.333333333333333</v>
      </c>
      <c r="AP73" s="23">
        <f t="shared" si="35"/>
        <v>0.2</v>
      </c>
      <c r="AQ73" s="23">
        <f t="shared" si="36"/>
        <v>0.25</v>
      </c>
      <c r="AR73" s="37">
        <f t="shared" si="21"/>
        <v>0.142857142857143</v>
      </c>
      <c r="AS73" s="37">
        <f t="shared" si="22"/>
        <v>8.57142857142857</v>
      </c>
      <c r="AT73" s="37">
        <f t="shared" si="23"/>
        <v>-7.57142857142857</v>
      </c>
      <c r="AU73" s="33">
        <f t="shared" si="24"/>
        <v>7</v>
      </c>
      <c r="AV73" s="38">
        <f>IFERROR(时间!$B$4+AU73,"上周无销量")</f>
        <v>43290</v>
      </c>
    </row>
    <row r="74" spans="1:48">
      <c r="A74" s="21" t="s">
        <v>119</v>
      </c>
      <c r="B74" t="str">
        <f>VLOOKUP(A74,'[4]sku-asin（子）'!$A$1:$B$65536,2,0)</f>
        <v>B0758CM83M</v>
      </c>
      <c r="C74" t="str">
        <f>VLOOKUP(A74,'[4]子sku-父sku'!$A$1:$B$65536,2,0)</f>
        <v>LYQ-CLBAH002</v>
      </c>
      <c r="D74" s="33">
        <f>IFERROR(VLOOKUP(A74,[1]库存报告使用数据处理!$A:$C,3,0),0)</f>
        <v>0</v>
      </c>
      <c r="E74" s="33">
        <f>IFERROR(VLOOKUP(A74,[1]库存报告使用数据处理!$A:$D,4,0),0)</f>
        <v>1</v>
      </c>
      <c r="F74" s="33">
        <f>IFERROR(VLOOKUP(A74,[1]库存报告使用数据处理!$A:$E,5,0),0)</f>
        <v>0</v>
      </c>
      <c r="G74" s="33">
        <f>IFERROR(VLOOKUP(A74,[1]库存报告使用数据处理!$A:$F,6,0),0)</f>
        <v>0</v>
      </c>
      <c r="H74" s="34">
        <f>IFERROR(VLOOKUP(A74,[1]库存报告使用数据处理!$A:$G,7,0),0)</f>
        <v>29.99</v>
      </c>
      <c r="I74">
        <f>IFERROR(VLOOKUP(A74,[5]数据处理!$A:$B,2,0),0)</f>
        <v>2</v>
      </c>
      <c r="J74" s="35">
        <f>IFERROR(VLOOKUP(A74,[5]数据处理!$A:$D,4,0),0)</f>
        <v>0</v>
      </c>
      <c r="K74" s="35">
        <f>IFERROR(VLOOKUP(A74,[5]数据处理!$A:$E,5,0),0)</f>
        <v>0</v>
      </c>
      <c r="L74" s="35">
        <f>IFERROR(VLOOKUP(A74,[5]数据处理!$A:$G,7,0),0)</f>
        <v>0</v>
      </c>
      <c r="M74">
        <f t="shared" si="20"/>
        <v>2</v>
      </c>
      <c r="N74">
        <f>IFERROR(VLOOKUP(A74,[5]数据处理!$A:$C,3,0),0)</f>
        <v>0</v>
      </c>
      <c r="O74">
        <f>IFERROR(VLOOKUP(A74,[5]数据处理!$A:$N,14,0),0)</f>
        <v>0</v>
      </c>
      <c r="P74" t="str">
        <f>IFERROR(VLOOKUP(A74,[3]库存使用数据!$A:$B,2,0),"")</f>
        <v/>
      </c>
      <c r="Q74" t="str">
        <f>IFERROR(VLOOKUP(A74,[3]库存使用数据!$A:$E,5,0),"")</f>
        <v/>
      </c>
      <c r="R74" t="str">
        <f>IFERROR(VLOOKUP(A74,[3]库存使用数据!$A:$H,8,0),"")</f>
        <v/>
      </c>
      <c r="S74" t="str">
        <f>IFERROR(VLOOKUP(A74,[3]库存使用数据!$A:$K,11,0),"")</f>
        <v/>
      </c>
      <c r="T74" t="str">
        <f>IFERROR(VLOOKUP(A74,[3]库存使用数据!$A:$C,3,0),"")</f>
        <v/>
      </c>
      <c r="U74" t="str">
        <f>IFERROR(VLOOKUP(A74,[3]库存使用数据!$A:$F,6,0),"")</f>
        <v/>
      </c>
      <c r="V74" t="str">
        <f>IFERROR(VLOOKUP(A74,[3]库存使用数据!$A:$I,9,0),"")</f>
        <v/>
      </c>
      <c r="W74" t="str">
        <f>IFERROR(VLOOKUP(A74,[3]库存使用数据!$A:$L,12,0),"")</f>
        <v/>
      </c>
      <c r="X74" s="23" t="str">
        <f t="shared" si="25"/>
        <v/>
      </c>
      <c r="Y74" s="23" t="str">
        <f t="shared" si="26"/>
        <v/>
      </c>
      <c r="Z74" s="23" t="str">
        <f t="shared" si="27"/>
        <v/>
      </c>
      <c r="AA74" s="23" t="str">
        <f t="shared" si="28"/>
        <v/>
      </c>
      <c r="AB74" t="str">
        <f>IFERROR(VLOOKUP(A74,[3]库存使用数据!$A:$D,4,0),"")</f>
        <v/>
      </c>
      <c r="AC74" t="str">
        <f>IFERROR(VLOOKUP(A74,[3]库存使用数据!$A:$G,7,0),"")</f>
        <v/>
      </c>
      <c r="AD74" t="str">
        <f>IFERROR(VLOOKUP(A74,[3]库存使用数据!$A:$J,10,0),"")</f>
        <v/>
      </c>
      <c r="AE74" t="str">
        <f>IFERROR(VLOOKUP(A74,[3]库存使用数据!$A:$M,13,0),"")</f>
        <v/>
      </c>
      <c r="AF74" s="23" t="str">
        <f t="shared" si="29"/>
        <v/>
      </c>
      <c r="AG74" s="23" t="str">
        <f t="shared" si="30"/>
        <v/>
      </c>
      <c r="AH74" s="23" t="str">
        <f t="shared" si="31"/>
        <v/>
      </c>
      <c r="AI74" s="23" t="str">
        <f t="shared" si="32"/>
        <v/>
      </c>
      <c r="AJ74">
        <f>IFERROR(VLOOKUP($B74,[2]库存报告使用数据!$A$1:$B$65536,2,0),0)</f>
        <v>5</v>
      </c>
      <c r="AK74">
        <f>IFERROR(VLOOKUP($B74,[2]库存报告使用数据!$A$1:$C$65536,3,0),0)</f>
        <v>5</v>
      </c>
      <c r="AL74">
        <f>IFERROR(VLOOKUP($B74,[2]库存报告使用数据!$A$1:$D$65536,4,0),0)</f>
        <v>3</v>
      </c>
      <c r="AM74">
        <f>IFERROR(VLOOKUP($B74,[2]库存报告使用数据!$A$1:$E$65536,5,0),0)</f>
        <v>4</v>
      </c>
      <c r="AN74" s="23">
        <f t="shared" si="33"/>
        <v>0</v>
      </c>
      <c r="AO74" s="23">
        <f t="shared" si="34"/>
        <v>0.2</v>
      </c>
      <c r="AP74" s="23">
        <f t="shared" si="35"/>
        <v>0</v>
      </c>
      <c r="AQ74" s="23">
        <f t="shared" si="36"/>
        <v>0</v>
      </c>
      <c r="AR74" s="37">
        <f t="shared" si="21"/>
        <v>0</v>
      </c>
      <c r="AS74" s="37">
        <f t="shared" si="22"/>
        <v>0</v>
      </c>
      <c r="AT74" s="37">
        <f t="shared" si="23"/>
        <v>2</v>
      </c>
      <c r="AU74" s="33" t="str">
        <f t="shared" si="24"/>
        <v>库存为2</v>
      </c>
      <c r="AV74" s="38" t="str">
        <f>IFERROR(时间!$B$4+AU74,"上周无销量")</f>
        <v>上周无销量</v>
      </c>
    </row>
    <row r="75" spans="1:48">
      <c r="A75" s="21" t="s">
        <v>120</v>
      </c>
      <c r="B75" t="str">
        <f>VLOOKUP(A75,'[4]sku-asin（子）'!$A$1:$B$65536,2,0)</f>
        <v>B075893214</v>
      </c>
      <c r="C75" t="str">
        <f>VLOOKUP(A75,'[4]子sku-父sku'!$A$1:$B$65536,2,0)</f>
        <v>LYQ-CLBAH002</v>
      </c>
      <c r="D75" s="33">
        <f>IFERROR(VLOOKUP(A75,[1]库存报告使用数据处理!$A:$C,3,0),0)</f>
        <v>1</v>
      </c>
      <c r="E75" s="33">
        <f>IFERROR(VLOOKUP(A75,[1]库存报告使用数据处理!$A:$D,4,0),0)</f>
        <v>0</v>
      </c>
      <c r="F75" s="33">
        <f>IFERROR(VLOOKUP(A75,[1]库存报告使用数据处理!$A:$E,5,0),0)</f>
        <v>0</v>
      </c>
      <c r="G75" s="33">
        <f>IFERROR(VLOOKUP(A75,[1]库存报告使用数据处理!$A:$F,6,0),0)</f>
        <v>0</v>
      </c>
      <c r="H75" s="34">
        <f>IFERROR(VLOOKUP(A75,[1]库存报告使用数据处理!$A:$G,7,0),0)</f>
        <v>29.99</v>
      </c>
      <c r="I75">
        <f>IFERROR(VLOOKUP(A75,[5]数据处理!$A:$B,2,0),0)</f>
        <v>2</v>
      </c>
      <c r="J75" s="35">
        <f>IFERROR(VLOOKUP(A75,[5]数据处理!$A:$D,4,0),0)</f>
        <v>0</v>
      </c>
      <c r="K75" s="35">
        <f>IFERROR(VLOOKUP(A75,[5]数据处理!$A:$E,5,0),0)</f>
        <v>0</v>
      </c>
      <c r="L75" s="35">
        <f>IFERROR(VLOOKUP(A75,[5]数据处理!$A:$G,7,0),0)</f>
        <v>0</v>
      </c>
      <c r="M75">
        <f t="shared" si="20"/>
        <v>2</v>
      </c>
      <c r="N75">
        <f>IFERROR(VLOOKUP(A75,[5]数据处理!$A:$C,3,0),0)</f>
        <v>0</v>
      </c>
      <c r="O75">
        <f>IFERROR(VLOOKUP(A75,[5]数据处理!$A:$N,14,0),0)</f>
        <v>0</v>
      </c>
      <c r="P75" t="str">
        <f>IFERROR(VLOOKUP(A75,[3]库存使用数据!$A:$B,2,0),"")</f>
        <v/>
      </c>
      <c r="Q75" t="str">
        <f>IFERROR(VLOOKUP(A75,[3]库存使用数据!$A:$E,5,0),"")</f>
        <v/>
      </c>
      <c r="R75" t="str">
        <f>IFERROR(VLOOKUP(A75,[3]库存使用数据!$A:$H,8,0),"")</f>
        <v/>
      </c>
      <c r="S75" t="str">
        <f>IFERROR(VLOOKUP(A75,[3]库存使用数据!$A:$K,11,0),"")</f>
        <v/>
      </c>
      <c r="T75" t="str">
        <f>IFERROR(VLOOKUP(A75,[3]库存使用数据!$A:$C,3,0),"")</f>
        <v/>
      </c>
      <c r="U75" t="str">
        <f>IFERROR(VLOOKUP(A75,[3]库存使用数据!$A:$F,6,0),"")</f>
        <v/>
      </c>
      <c r="V75" t="str">
        <f>IFERROR(VLOOKUP(A75,[3]库存使用数据!$A:$I,9,0),"")</f>
        <v/>
      </c>
      <c r="W75" t="str">
        <f>IFERROR(VLOOKUP(A75,[3]库存使用数据!$A:$L,12,0),"")</f>
        <v/>
      </c>
      <c r="X75" s="23" t="str">
        <f t="shared" si="25"/>
        <v/>
      </c>
      <c r="Y75" s="23" t="str">
        <f t="shared" si="26"/>
        <v/>
      </c>
      <c r="Z75" s="23" t="str">
        <f t="shared" si="27"/>
        <v/>
      </c>
      <c r="AA75" s="23" t="str">
        <f t="shared" si="28"/>
        <v/>
      </c>
      <c r="AB75" t="str">
        <f>IFERROR(VLOOKUP(A75,[3]库存使用数据!$A:$D,4,0),"")</f>
        <v/>
      </c>
      <c r="AC75" t="str">
        <f>IFERROR(VLOOKUP(A75,[3]库存使用数据!$A:$G,7,0),"")</f>
        <v/>
      </c>
      <c r="AD75" t="str">
        <f>IFERROR(VLOOKUP(A75,[3]库存使用数据!$A:$J,10,0),"")</f>
        <v/>
      </c>
      <c r="AE75" t="str">
        <f>IFERROR(VLOOKUP(A75,[3]库存使用数据!$A:$M,13,0),"")</f>
        <v/>
      </c>
      <c r="AF75" s="23" t="str">
        <f t="shared" si="29"/>
        <v/>
      </c>
      <c r="AG75" s="23" t="str">
        <f t="shared" si="30"/>
        <v/>
      </c>
      <c r="AH75" s="23" t="str">
        <f t="shared" si="31"/>
        <v/>
      </c>
      <c r="AI75" s="23" t="str">
        <f t="shared" si="32"/>
        <v/>
      </c>
      <c r="AJ75">
        <f>IFERROR(VLOOKUP($B75,[2]库存报告使用数据!$A$1:$B$65536,2,0),0)</f>
        <v>1</v>
      </c>
      <c r="AK75">
        <f>IFERROR(VLOOKUP($B75,[2]库存报告使用数据!$A$1:$C$65536,3,0),0)</f>
        <v>1</v>
      </c>
      <c r="AL75">
        <f>IFERROR(VLOOKUP($B75,[2]库存报告使用数据!$A$1:$D$65536,4,0),0)</f>
        <v>2</v>
      </c>
      <c r="AM75">
        <f>IFERROR(VLOOKUP($B75,[2]库存报告使用数据!$A$1:$E$65536,5,0),0)</f>
        <v>4</v>
      </c>
      <c r="AN75" s="23">
        <f t="shared" si="33"/>
        <v>1</v>
      </c>
      <c r="AO75" s="23">
        <f t="shared" si="34"/>
        <v>0</v>
      </c>
      <c r="AP75" s="23">
        <f t="shared" si="35"/>
        <v>0</v>
      </c>
      <c r="AQ75" s="23">
        <f t="shared" si="36"/>
        <v>0</v>
      </c>
      <c r="AR75" s="37">
        <f t="shared" si="21"/>
        <v>0.142857142857143</v>
      </c>
      <c r="AS75" s="37">
        <f t="shared" si="22"/>
        <v>8.57142857142857</v>
      </c>
      <c r="AT75" s="37">
        <f t="shared" si="23"/>
        <v>-6.57142857142857</v>
      </c>
      <c r="AU75" s="33">
        <f t="shared" si="24"/>
        <v>14</v>
      </c>
      <c r="AV75" s="38">
        <f>IFERROR(时间!$B$4+AU75,"上周无销量")</f>
        <v>43297</v>
      </c>
    </row>
    <row r="76" spans="1:48">
      <c r="A76" s="21" t="s">
        <v>121</v>
      </c>
      <c r="B76" t="str">
        <f>VLOOKUP(A76,'[4]sku-asin（子）'!$A$1:$B$65536,2,0)</f>
        <v>B0758D78JH</v>
      </c>
      <c r="C76" t="str">
        <f>VLOOKUP(A76,'[4]子sku-父sku'!$A$1:$B$65536,2,0)</f>
        <v>LYQ-CLBAH002</v>
      </c>
      <c r="D76" s="33">
        <f>IFERROR(VLOOKUP(A76,[1]库存报告使用数据处理!$A:$C,3,0),0)</f>
        <v>0</v>
      </c>
      <c r="E76" s="33">
        <f>IFERROR(VLOOKUP(A76,[1]库存报告使用数据处理!$A:$D,4,0),0)</f>
        <v>1</v>
      </c>
      <c r="F76" s="33">
        <f>IFERROR(VLOOKUP(A76,[1]库存报告使用数据处理!$A:$E,5,0),0)</f>
        <v>2</v>
      </c>
      <c r="G76" s="33">
        <f>IFERROR(VLOOKUP(A76,[1]库存报告使用数据处理!$A:$F,6,0),0)</f>
        <v>1</v>
      </c>
      <c r="H76" s="34">
        <f>IFERROR(VLOOKUP(A76,[1]库存报告使用数据处理!$A:$G,7,0),0)</f>
        <v>29.99</v>
      </c>
      <c r="I76">
        <f>IFERROR(VLOOKUP(A76,[5]数据处理!$A:$B,2,0),0)</f>
        <v>0</v>
      </c>
      <c r="J76" s="35">
        <f>IFERROR(VLOOKUP(A76,[5]数据处理!$A:$D,4,0),0)</f>
        <v>0</v>
      </c>
      <c r="K76" s="35">
        <f>IFERROR(VLOOKUP(A76,[5]数据处理!$A:$E,5,0),0)</f>
        <v>0</v>
      </c>
      <c r="L76" s="35">
        <f>IFERROR(VLOOKUP(A76,[5]数据处理!$A:$G,7,0),0)</f>
        <v>0</v>
      </c>
      <c r="M76">
        <f t="shared" si="20"/>
        <v>0</v>
      </c>
      <c r="N76">
        <f>IFERROR(VLOOKUP(A76,[5]数据处理!$A:$C,3,0),0)</f>
        <v>1</v>
      </c>
      <c r="O76">
        <f>IFERROR(VLOOKUP(A76,[5]数据处理!$A:$N,14,0),0)</f>
        <v>0</v>
      </c>
      <c r="P76" t="str">
        <f>IFERROR(VLOOKUP(A76,[3]库存使用数据!$A:$B,2,0),"")</f>
        <v/>
      </c>
      <c r="Q76" t="str">
        <f>IFERROR(VLOOKUP(A76,[3]库存使用数据!$A:$E,5,0),"")</f>
        <v/>
      </c>
      <c r="R76" t="str">
        <f>IFERROR(VLOOKUP(A76,[3]库存使用数据!$A:$H,8,0),"")</f>
        <v/>
      </c>
      <c r="S76" t="str">
        <f>IFERROR(VLOOKUP(A76,[3]库存使用数据!$A:$K,11,0),"")</f>
        <v/>
      </c>
      <c r="T76" t="str">
        <f>IFERROR(VLOOKUP(A76,[3]库存使用数据!$A:$C,3,0),"")</f>
        <v/>
      </c>
      <c r="U76" t="str">
        <f>IFERROR(VLOOKUP(A76,[3]库存使用数据!$A:$F,6,0),"")</f>
        <v/>
      </c>
      <c r="V76" t="str">
        <f>IFERROR(VLOOKUP(A76,[3]库存使用数据!$A:$I,9,0),"")</f>
        <v/>
      </c>
      <c r="W76" t="str">
        <f>IFERROR(VLOOKUP(A76,[3]库存使用数据!$A:$L,12,0),"")</f>
        <v/>
      </c>
      <c r="X76" s="23" t="str">
        <f t="shared" si="25"/>
        <v/>
      </c>
      <c r="Y76" s="23" t="str">
        <f t="shared" si="26"/>
        <v/>
      </c>
      <c r="Z76" s="23" t="str">
        <f t="shared" si="27"/>
        <v/>
      </c>
      <c r="AA76" s="23" t="str">
        <f t="shared" si="28"/>
        <v/>
      </c>
      <c r="AB76" t="str">
        <f>IFERROR(VLOOKUP(A76,[3]库存使用数据!$A:$D,4,0),"")</f>
        <v/>
      </c>
      <c r="AC76" t="str">
        <f>IFERROR(VLOOKUP(A76,[3]库存使用数据!$A:$G,7,0),"")</f>
        <v/>
      </c>
      <c r="AD76" t="str">
        <f>IFERROR(VLOOKUP(A76,[3]库存使用数据!$A:$J,10,0),"")</f>
        <v/>
      </c>
      <c r="AE76" t="str">
        <f>IFERROR(VLOOKUP(A76,[3]库存使用数据!$A:$M,13,0),"")</f>
        <v/>
      </c>
      <c r="AF76" s="23" t="str">
        <f t="shared" si="29"/>
        <v/>
      </c>
      <c r="AG76" s="23" t="str">
        <f t="shared" si="30"/>
        <v/>
      </c>
      <c r="AH76" s="23" t="str">
        <f t="shared" si="31"/>
        <v/>
      </c>
      <c r="AI76" s="23" t="str">
        <f t="shared" si="32"/>
        <v/>
      </c>
      <c r="AJ76">
        <f>IFERROR(VLOOKUP($B76,[2]库存报告使用数据!$A$1:$B$65536,2,0),0)</f>
        <v>2</v>
      </c>
      <c r="AK76">
        <f>IFERROR(VLOOKUP($B76,[2]库存报告使用数据!$A$1:$C$65536,3,0),0)</f>
        <v>2</v>
      </c>
      <c r="AL76">
        <f>IFERROR(VLOOKUP($B76,[2]库存报告使用数据!$A$1:$D$65536,4,0),0)</f>
        <v>2</v>
      </c>
      <c r="AM76">
        <f>IFERROR(VLOOKUP($B76,[2]库存报告使用数据!$A$1:$E$65536,5,0),0)</f>
        <v>3</v>
      </c>
      <c r="AN76" s="23">
        <f t="shared" si="33"/>
        <v>0</v>
      </c>
      <c r="AO76" s="23">
        <f t="shared" si="34"/>
        <v>0.5</v>
      </c>
      <c r="AP76" s="23">
        <f t="shared" si="35"/>
        <v>1</v>
      </c>
      <c r="AQ76" s="23">
        <f t="shared" si="36"/>
        <v>0.333333333333333</v>
      </c>
      <c r="AR76" s="37">
        <f t="shared" si="21"/>
        <v>0</v>
      </c>
      <c r="AS76" s="37">
        <f t="shared" si="22"/>
        <v>0</v>
      </c>
      <c r="AT76" s="37">
        <f t="shared" si="23"/>
        <v>0</v>
      </c>
      <c r="AU76" s="33" t="str">
        <f t="shared" si="24"/>
        <v>库存为0</v>
      </c>
      <c r="AV76" s="38" t="str">
        <f>IFERROR(时间!$B$4+AU76,"上周无销量")</f>
        <v>上周无销量</v>
      </c>
    </row>
    <row r="77" spans="1:48">
      <c r="A77" s="21" t="s">
        <v>122</v>
      </c>
      <c r="B77" t="str">
        <f>VLOOKUP(A77,'[4]sku-asin（子）'!$A$1:$B$65536,2,0)</f>
        <v>B074PS9L37</v>
      </c>
      <c r="C77" t="str">
        <f>VLOOKUP(A77,'[4]子sku-父sku'!$A$1:$B$65536,2,0)</f>
        <v>LYQ-CSM048</v>
      </c>
      <c r="D77" s="33">
        <f>IFERROR(VLOOKUP(A77,[1]库存报告使用数据处理!$A:$C,3,0),0)</f>
        <v>0</v>
      </c>
      <c r="E77" s="33">
        <f>IFERROR(VLOOKUP(A77,[1]库存报告使用数据处理!$A:$D,4,0),0)</f>
        <v>0</v>
      </c>
      <c r="F77" s="33">
        <f>IFERROR(VLOOKUP(A77,[1]库存报告使用数据处理!$A:$E,5,0),0)</f>
        <v>0</v>
      </c>
      <c r="G77" s="33">
        <f>IFERROR(VLOOKUP(A77,[1]库存报告使用数据处理!$A:$F,6,0),0)</f>
        <v>0</v>
      </c>
      <c r="H77" s="34">
        <f>IFERROR(VLOOKUP(A77,[1]库存报告使用数据处理!$A:$G,7,0),0)</f>
        <v>0</v>
      </c>
      <c r="I77">
        <f>IFERROR(VLOOKUP(A77,[5]数据处理!$A:$B,2,0),0)</f>
        <v>1</v>
      </c>
      <c r="J77" s="35">
        <f>IFERROR(VLOOKUP(A77,[5]数据处理!$A:$D,4,0),0)</f>
        <v>0</v>
      </c>
      <c r="K77" s="35">
        <f>IFERROR(VLOOKUP(A77,[5]数据处理!$A:$E,5,0),0)</f>
        <v>0</v>
      </c>
      <c r="L77" s="35">
        <f>IFERROR(VLOOKUP(A77,[5]数据处理!$A:$G,7,0),0)</f>
        <v>0</v>
      </c>
      <c r="M77">
        <f t="shared" si="20"/>
        <v>1</v>
      </c>
      <c r="N77">
        <f>IFERROR(VLOOKUP(A77,[5]数据处理!$A:$C,3,0),0)</f>
        <v>0</v>
      </c>
      <c r="O77">
        <f>IFERROR(VLOOKUP(A77,[5]数据处理!$A:$N,14,0),0)</f>
        <v>1</v>
      </c>
      <c r="P77" t="str">
        <f>IFERROR(VLOOKUP(A77,[3]库存使用数据!$A:$B,2,0),"")</f>
        <v/>
      </c>
      <c r="Q77" t="str">
        <f>IFERROR(VLOOKUP(A77,[3]库存使用数据!$A:$E,5,0),"")</f>
        <v/>
      </c>
      <c r="R77" t="str">
        <f>IFERROR(VLOOKUP(A77,[3]库存使用数据!$A:$H,8,0),"")</f>
        <v/>
      </c>
      <c r="S77" t="str">
        <f>IFERROR(VLOOKUP(A77,[3]库存使用数据!$A:$K,11,0),"")</f>
        <v/>
      </c>
      <c r="T77" t="str">
        <f>IFERROR(VLOOKUP(A77,[3]库存使用数据!$A:$C,3,0),"")</f>
        <v/>
      </c>
      <c r="U77" t="str">
        <f>IFERROR(VLOOKUP(A77,[3]库存使用数据!$A:$F,6,0),"")</f>
        <v/>
      </c>
      <c r="V77" t="str">
        <f>IFERROR(VLOOKUP(A77,[3]库存使用数据!$A:$I,9,0),"")</f>
        <v/>
      </c>
      <c r="W77" t="str">
        <f>IFERROR(VLOOKUP(A77,[3]库存使用数据!$A:$L,12,0),"")</f>
        <v/>
      </c>
      <c r="X77" s="23" t="str">
        <f t="shared" si="25"/>
        <v/>
      </c>
      <c r="Y77" s="23" t="str">
        <f t="shared" si="26"/>
        <v/>
      </c>
      <c r="Z77" s="23" t="str">
        <f t="shared" si="27"/>
        <v/>
      </c>
      <c r="AA77" s="23" t="str">
        <f t="shared" si="28"/>
        <v/>
      </c>
      <c r="AB77" t="str">
        <f>IFERROR(VLOOKUP(A77,[3]库存使用数据!$A:$D,4,0),"")</f>
        <v/>
      </c>
      <c r="AC77" t="str">
        <f>IFERROR(VLOOKUP(A77,[3]库存使用数据!$A:$G,7,0),"")</f>
        <v/>
      </c>
      <c r="AD77" t="str">
        <f>IFERROR(VLOOKUP(A77,[3]库存使用数据!$A:$J,10,0),"")</f>
        <v/>
      </c>
      <c r="AE77" t="str">
        <f>IFERROR(VLOOKUP(A77,[3]库存使用数据!$A:$M,13,0),"")</f>
        <v/>
      </c>
      <c r="AF77" s="23" t="str">
        <f t="shared" si="29"/>
        <v/>
      </c>
      <c r="AG77" s="23" t="str">
        <f t="shared" si="30"/>
        <v/>
      </c>
      <c r="AH77" s="23" t="str">
        <f t="shared" si="31"/>
        <v/>
      </c>
      <c r="AI77" s="23" t="str">
        <f t="shared" si="32"/>
        <v/>
      </c>
      <c r="AJ77">
        <f>IFERROR(VLOOKUP($B77,[2]库存报告使用数据!$A$1:$B$65536,2,0),0)</f>
        <v>0</v>
      </c>
      <c r="AK77">
        <f>IFERROR(VLOOKUP($B77,[2]库存报告使用数据!$A$1:$C$65536,3,0),0)</f>
        <v>0</v>
      </c>
      <c r="AL77">
        <f>IFERROR(VLOOKUP($B77,[2]库存报告使用数据!$A$1:$D$65536,4,0),0)</f>
        <v>1</v>
      </c>
      <c r="AM77">
        <f>IFERROR(VLOOKUP($B77,[2]库存报告使用数据!$A$1:$E$65536,5,0),0)</f>
        <v>2</v>
      </c>
      <c r="AN77" s="23" t="str">
        <f t="shared" si="33"/>
        <v/>
      </c>
      <c r="AO77" s="23" t="str">
        <f t="shared" si="34"/>
        <v/>
      </c>
      <c r="AP77" s="23">
        <f t="shared" si="35"/>
        <v>0</v>
      </c>
      <c r="AQ77" s="23">
        <f t="shared" si="36"/>
        <v>0</v>
      </c>
      <c r="AR77" s="37">
        <f t="shared" si="21"/>
        <v>0</v>
      </c>
      <c r="AS77" s="37">
        <f t="shared" si="22"/>
        <v>0</v>
      </c>
      <c r="AT77" s="37">
        <f t="shared" si="23"/>
        <v>1</v>
      </c>
      <c r="AU77" s="33" t="str">
        <f t="shared" si="24"/>
        <v>库存为1</v>
      </c>
      <c r="AV77" s="38" t="str">
        <f>IFERROR(时间!$B$4+AU77,"上周无销量")</f>
        <v>上周无销量</v>
      </c>
    </row>
    <row r="78" spans="1:48">
      <c r="A78" s="21" t="s">
        <v>123</v>
      </c>
      <c r="B78" t="str">
        <f>VLOOKUP(A78,'[4]sku-asin（子）'!$A$1:$B$65536,2,0)</f>
        <v>B074PRQCYP</v>
      </c>
      <c r="C78" t="str">
        <f>VLOOKUP(A78,'[4]子sku-父sku'!$A$1:$B$65536,2,0)</f>
        <v>LYQ-CSM048</v>
      </c>
      <c r="D78" s="33">
        <f>IFERROR(VLOOKUP(A78,[1]库存报告使用数据处理!$A:$C,3,0),0)</f>
        <v>0</v>
      </c>
      <c r="E78" s="33">
        <f>IFERROR(VLOOKUP(A78,[1]库存报告使用数据处理!$A:$D,4,0),0)</f>
        <v>0</v>
      </c>
      <c r="F78" s="33">
        <f>IFERROR(VLOOKUP(A78,[1]库存报告使用数据处理!$A:$E,5,0),0)</f>
        <v>0</v>
      </c>
      <c r="G78" s="33">
        <f>IFERROR(VLOOKUP(A78,[1]库存报告使用数据处理!$A:$F,6,0),0)</f>
        <v>0</v>
      </c>
      <c r="H78" s="34">
        <f>IFERROR(VLOOKUP(A78,[1]库存报告使用数据处理!$A:$G,7,0),0)</f>
        <v>0</v>
      </c>
      <c r="I78">
        <f>IFERROR(VLOOKUP(A78,[5]数据处理!$A:$B,2,0),0)</f>
        <v>1</v>
      </c>
      <c r="J78" s="35">
        <f>IFERROR(VLOOKUP(A78,[5]数据处理!$A:$D,4,0),0)</f>
        <v>0</v>
      </c>
      <c r="K78" s="35">
        <f>IFERROR(VLOOKUP(A78,[5]数据处理!$A:$E,5,0),0)</f>
        <v>0</v>
      </c>
      <c r="L78" s="35">
        <f>IFERROR(VLOOKUP(A78,[5]数据处理!$A:$G,7,0),0)</f>
        <v>0</v>
      </c>
      <c r="M78">
        <f t="shared" si="20"/>
        <v>1</v>
      </c>
      <c r="N78">
        <f>IFERROR(VLOOKUP(A78,[5]数据处理!$A:$C,3,0),0)</f>
        <v>0</v>
      </c>
      <c r="O78">
        <f>IFERROR(VLOOKUP(A78,[5]数据处理!$A:$N,14,0),0)</f>
        <v>1</v>
      </c>
      <c r="P78" t="str">
        <f>IFERROR(VLOOKUP(A78,[3]库存使用数据!$A:$B,2,0),"")</f>
        <v/>
      </c>
      <c r="Q78" t="str">
        <f>IFERROR(VLOOKUP(A78,[3]库存使用数据!$A:$E,5,0),"")</f>
        <v/>
      </c>
      <c r="R78" t="str">
        <f>IFERROR(VLOOKUP(A78,[3]库存使用数据!$A:$H,8,0),"")</f>
        <v/>
      </c>
      <c r="S78" t="str">
        <f>IFERROR(VLOOKUP(A78,[3]库存使用数据!$A:$K,11,0),"")</f>
        <v/>
      </c>
      <c r="T78" t="str">
        <f>IFERROR(VLOOKUP(A78,[3]库存使用数据!$A:$C,3,0),"")</f>
        <v/>
      </c>
      <c r="U78" t="str">
        <f>IFERROR(VLOOKUP(A78,[3]库存使用数据!$A:$F,6,0),"")</f>
        <v/>
      </c>
      <c r="V78" t="str">
        <f>IFERROR(VLOOKUP(A78,[3]库存使用数据!$A:$I,9,0),"")</f>
        <v/>
      </c>
      <c r="W78" t="str">
        <f>IFERROR(VLOOKUP(A78,[3]库存使用数据!$A:$L,12,0),"")</f>
        <v/>
      </c>
      <c r="X78" s="23" t="str">
        <f t="shared" si="25"/>
        <v/>
      </c>
      <c r="Y78" s="23" t="str">
        <f t="shared" si="26"/>
        <v/>
      </c>
      <c r="Z78" s="23" t="str">
        <f t="shared" si="27"/>
        <v/>
      </c>
      <c r="AA78" s="23" t="str">
        <f t="shared" si="28"/>
        <v/>
      </c>
      <c r="AB78" t="str">
        <f>IFERROR(VLOOKUP(A78,[3]库存使用数据!$A:$D,4,0),"")</f>
        <v/>
      </c>
      <c r="AC78" t="str">
        <f>IFERROR(VLOOKUP(A78,[3]库存使用数据!$A:$G,7,0),"")</f>
        <v/>
      </c>
      <c r="AD78" t="str">
        <f>IFERROR(VLOOKUP(A78,[3]库存使用数据!$A:$J,10,0),"")</f>
        <v/>
      </c>
      <c r="AE78" t="str">
        <f>IFERROR(VLOOKUP(A78,[3]库存使用数据!$A:$M,13,0),"")</f>
        <v/>
      </c>
      <c r="AF78" s="23" t="str">
        <f t="shared" si="29"/>
        <v/>
      </c>
      <c r="AG78" s="23" t="str">
        <f t="shared" si="30"/>
        <v/>
      </c>
      <c r="AH78" s="23" t="str">
        <f t="shared" si="31"/>
        <v/>
      </c>
      <c r="AI78" s="23" t="str">
        <f t="shared" si="32"/>
        <v/>
      </c>
      <c r="AJ78">
        <f>IFERROR(VLOOKUP($B78,[2]库存报告使用数据!$A$1:$B$65536,2,0),0)</f>
        <v>1</v>
      </c>
      <c r="AK78">
        <f>IFERROR(VLOOKUP($B78,[2]库存报告使用数据!$A$1:$C$65536,3,0),0)</f>
        <v>1</v>
      </c>
      <c r="AL78">
        <f>IFERROR(VLOOKUP($B78,[2]库存报告使用数据!$A$1:$D$65536,4,0),0)</f>
        <v>1</v>
      </c>
      <c r="AM78">
        <f>IFERROR(VLOOKUP($B78,[2]库存报告使用数据!$A$1:$E$65536,5,0),0)</f>
        <v>0</v>
      </c>
      <c r="AN78" s="23">
        <f t="shared" si="33"/>
        <v>0</v>
      </c>
      <c r="AO78" s="23">
        <f t="shared" si="34"/>
        <v>0</v>
      </c>
      <c r="AP78" s="23">
        <f t="shared" si="35"/>
        <v>0</v>
      </c>
      <c r="AQ78" s="23" t="str">
        <f t="shared" si="36"/>
        <v/>
      </c>
      <c r="AR78" s="37">
        <f t="shared" si="21"/>
        <v>0</v>
      </c>
      <c r="AS78" s="37">
        <f t="shared" si="22"/>
        <v>0</v>
      </c>
      <c r="AT78" s="37">
        <f t="shared" si="23"/>
        <v>1</v>
      </c>
      <c r="AU78" s="33" t="str">
        <f t="shared" si="24"/>
        <v>库存为1</v>
      </c>
      <c r="AV78" s="38" t="str">
        <f>IFERROR(时间!$B$4+AU78,"上周无销量")</f>
        <v>上周无销量</v>
      </c>
    </row>
    <row r="79" spans="1:48">
      <c r="A79" s="21" t="s">
        <v>124</v>
      </c>
      <c r="B79" t="str">
        <f>VLOOKUP(A79,'[4]sku-asin（子）'!$A$1:$B$65536,2,0)</f>
        <v>B074PRZ2YJ</v>
      </c>
      <c r="C79" t="str">
        <f>VLOOKUP(A79,'[4]子sku-父sku'!$A$1:$B$65536,2,0)</f>
        <v>LYQ-CSM048</v>
      </c>
      <c r="D79" s="33">
        <f>IFERROR(VLOOKUP(A79,[1]库存报告使用数据处理!$A:$C,3,0),0)</f>
        <v>0</v>
      </c>
      <c r="E79" s="33">
        <f>IFERROR(VLOOKUP(A79,[1]库存报告使用数据处理!$A:$D,4,0),0)</f>
        <v>0</v>
      </c>
      <c r="F79" s="33">
        <f>IFERROR(VLOOKUP(A79,[1]库存报告使用数据处理!$A:$E,5,0),0)</f>
        <v>0</v>
      </c>
      <c r="G79" s="33">
        <f>IFERROR(VLOOKUP(A79,[1]库存报告使用数据处理!$A:$F,6,0),0)</f>
        <v>0</v>
      </c>
      <c r="H79" s="34">
        <f>IFERROR(VLOOKUP(A79,[1]库存报告使用数据处理!$A:$G,7,0),0)</f>
        <v>0</v>
      </c>
      <c r="I79">
        <f>IFERROR(VLOOKUP(A79,[5]数据处理!$A:$B,2,0),0)</f>
        <v>1</v>
      </c>
      <c r="J79" s="35">
        <f>IFERROR(VLOOKUP(A79,[5]数据处理!$A:$D,4,0),0)</f>
        <v>0</v>
      </c>
      <c r="K79" s="35">
        <f>IFERROR(VLOOKUP(A79,[5]数据处理!$A:$E,5,0),0)</f>
        <v>0</v>
      </c>
      <c r="L79" s="35">
        <f>IFERROR(VLOOKUP(A79,[5]数据处理!$A:$G,7,0),0)</f>
        <v>0</v>
      </c>
      <c r="M79">
        <f t="shared" si="20"/>
        <v>1</v>
      </c>
      <c r="N79">
        <f>IFERROR(VLOOKUP(A79,[5]数据处理!$A:$C,3,0),0)</f>
        <v>0</v>
      </c>
      <c r="O79">
        <f>IFERROR(VLOOKUP(A79,[5]数据处理!$A:$N,14,0),0)</f>
        <v>1</v>
      </c>
      <c r="P79" t="str">
        <f>IFERROR(VLOOKUP(A79,[3]库存使用数据!$A:$B,2,0),"")</f>
        <v/>
      </c>
      <c r="Q79" t="str">
        <f>IFERROR(VLOOKUP(A79,[3]库存使用数据!$A:$E,5,0),"")</f>
        <v/>
      </c>
      <c r="R79" t="str">
        <f>IFERROR(VLOOKUP(A79,[3]库存使用数据!$A:$H,8,0),"")</f>
        <v/>
      </c>
      <c r="S79" t="str">
        <f>IFERROR(VLOOKUP(A79,[3]库存使用数据!$A:$K,11,0),"")</f>
        <v/>
      </c>
      <c r="T79" t="str">
        <f>IFERROR(VLOOKUP(A79,[3]库存使用数据!$A:$C,3,0),"")</f>
        <v/>
      </c>
      <c r="U79" t="str">
        <f>IFERROR(VLOOKUP(A79,[3]库存使用数据!$A:$F,6,0),"")</f>
        <v/>
      </c>
      <c r="V79" t="str">
        <f>IFERROR(VLOOKUP(A79,[3]库存使用数据!$A:$I,9,0),"")</f>
        <v/>
      </c>
      <c r="W79" t="str">
        <f>IFERROR(VLOOKUP(A79,[3]库存使用数据!$A:$L,12,0),"")</f>
        <v/>
      </c>
      <c r="X79" s="23" t="str">
        <f t="shared" si="25"/>
        <v/>
      </c>
      <c r="Y79" s="23" t="str">
        <f t="shared" si="26"/>
        <v/>
      </c>
      <c r="Z79" s="23" t="str">
        <f t="shared" si="27"/>
        <v/>
      </c>
      <c r="AA79" s="23" t="str">
        <f t="shared" si="28"/>
        <v/>
      </c>
      <c r="AB79" t="str">
        <f>IFERROR(VLOOKUP(A79,[3]库存使用数据!$A:$D,4,0),"")</f>
        <v/>
      </c>
      <c r="AC79" t="str">
        <f>IFERROR(VLOOKUP(A79,[3]库存使用数据!$A:$G,7,0),"")</f>
        <v/>
      </c>
      <c r="AD79" t="str">
        <f>IFERROR(VLOOKUP(A79,[3]库存使用数据!$A:$J,10,0),"")</f>
        <v/>
      </c>
      <c r="AE79" t="str">
        <f>IFERROR(VLOOKUP(A79,[3]库存使用数据!$A:$M,13,0),"")</f>
        <v/>
      </c>
      <c r="AF79" s="23" t="str">
        <f t="shared" si="29"/>
        <v/>
      </c>
      <c r="AG79" s="23" t="str">
        <f t="shared" si="30"/>
        <v/>
      </c>
      <c r="AH79" s="23" t="str">
        <f t="shared" si="31"/>
        <v/>
      </c>
      <c r="AI79" s="23" t="str">
        <f t="shared" si="32"/>
        <v/>
      </c>
      <c r="AJ79">
        <f>IFERROR(VLOOKUP($B79,[2]库存报告使用数据!$A$1:$B$65536,2,0),0)</f>
        <v>1</v>
      </c>
      <c r="AK79">
        <f>IFERROR(VLOOKUP($B79,[2]库存报告使用数据!$A$1:$C$65536,3,0),0)</f>
        <v>1</v>
      </c>
      <c r="AL79">
        <f>IFERROR(VLOOKUP($B79,[2]库存报告使用数据!$A$1:$D$65536,4,0),0)</f>
        <v>1</v>
      </c>
      <c r="AM79">
        <f>IFERROR(VLOOKUP($B79,[2]库存报告使用数据!$A$1:$E$65536,5,0),0)</f>
        <v>0</v>
      </c>
      <c r="AN79" s="23">
        <f t="shared" si="33"/>
        <v>0</v>
      </c>
      <c r="AO79" s="23">
        <f t="shared" si="34"/>
        <v>0</v>
      </c>
      <c r="AP79" s="23">
        <f t="shared" si="35"/>
        <v>0</v>
      </c>
      <c r="AQ79" s="23" t="str">
        <f t="shared" si="36"/>
        <v/>
      </c>
      <c r="AR79" s="37">
        <f t="shared" si="21"/>
        <v>0</v>
      </c>
      <c r="AS79" s="37">
        <f t="shared" si="22"/>
        <v>0</v>
      </c>
      <c r="AT79" s="37">
        <f t="shared" si="23"/>
        <v>1</v>
      </c>
      <c r="AU79" s="33" t="str">
        <f t="shared" si="24"/>
        <v>库存为1</v>
      </c>
      <c r="AV79" s="38" t="str">
        <f>IFERROR(时间!$B$4+AU79,"上周无销量")</f>
        <v>上周无销量</v>
      </c>
    </row>
    <row r="80" spans="1:48">
      <c r="A80" s="21" t="s">
        <v>125</v>
      </c>
      <c r="B80" t="str">
        <f>VLOOKUP(A80,'[4]sku-asin（子）'!$A$1:$B$65536,2,0)</f>
        <v>B074PRDCG7</v>
      </c>
      <c r="C80" t="str">
        <f>VLOOKUP(A80,'[4]子sku-父sku'!$A$1:$B$65536,2,0)</f>
        <v>LYQ-CSM048</v>
      </c>
      <c r="D80" s="33">
        <f>IFERROR(VLOOKUP(A80,[1]库存报告使用数据处理!$A:$C,3,0),0)</f>
        <v>0</v>
      </c>
      <c r="E80" s="33">
        <f>IFERROR(VLOOKUP(A80,[1]库存报告使用数据处理!$A:$D,4,0),0)</f>
        <v>0</v>
      </c>
      <c r="F80" s="33">
        <f>IFERROR(VLOOKUP(A80,[1]库存报告使用数据处理!$A:$E,5,0),0)</f>
        <v>0</v>
      </c>
      <c r="G80" s="33">
        <f>IFERROR(VLOOKUP(A80,[1]库存报告使用数据处理!$A:$F,6,0),0)</f>
        <v>0</v>
      </c>
      <c r="H80" s="34">
        <f>IFERROR(VLOOKUP(A80,[1]库存报告使用数据处理!$A:$G,7,0),0)</f>
        <v>0</v>
      </c>
      <c r="I80">
        <f>IFERROR(VLOOKUP(A80,[5]数据处理!$A:$B,2,0),0)</f>
        <v>1</v>
      </c>
      <c r="J80" s="35">
        <f>IFERROR(VLOOKUP(A80,[5]数据处理!$A:$D,4,0),0)</f>
        <v>0</v>
      </c>
      <c r="K80" s="35">
        <f>IFERROR(VLOOKUP(A80,[5]数据处理!$A:$E,5,0),0)</f>
        <v>0</v>
      </c>
      <c r="L80" s="35">
        <f>IFERROR(VLOOKUP(A80,[5]数据处理!$A:$G,7,0),0)</f>
        <v>0</v>
      </c>
      <c r="M80">
        <f t="shared" si="20"/>
        <v>1</v>
      </c>
      <c r="N80">
        <f>IFERROR(VLOOKUP(A80,[5]数据处理!$A:$C,3,0),0)</f>
        <v>0</v>
      </c>
      <c r="O80">
        <f>IFERROR(VLOOKUP(A80,[5]数据处理!$A:$N,14,0),0)</f>
        <v>1</v>
      </c>
      <c r="P80" t="str">
        <f>IFERROR(VLOOKUP(A80,[3]库存使用数据!$A:$B,2,0),"")</f>
        <v/>
      </c>
      <c r="Q80" t="str">
        <f>IFERROR(VLOOKUP(A80,[3]库存使用数据!$A:$E,5,0),"")</f>
        <v/>
      </c>
      <c r="R80" t="str">
        <f>IFERROR(VLOOKUP(A80,[3]库存使用数据!$A:$H,8,0),"")</f>
        <v/>
      </c>
      <c r="S80" t="str">
        <f>IFERROR(VLOOKUP(A80,[3]库存使用数据!$A:$K,11,0),"")</f>
        <v/>
      </c>
      <c r="T80" t="str">
        <f>IFERROR(VLOOKUP(A80,[3]库存使用数据!$A:$C,3,0),"")</f>
        <v/>
      </c>
      <c r="U80" t="str">
        <f>IFERROR(VLOOKUP(A80,[3]库存使用数据!$A:$F,6,0),"")</f>
        <v/>
      </c>
      <c r="V80" t="str">
        <f>IFERROR(VLOOKUP(A80,[3]库存使用数据!$A:$I,9,0),"")</f>
        <v/>
      </c>
      <c r="W80" t="str">
        <f>IFERROR(VLOOKUP(A80,[3]库存使用数据!$A:$L,12,0),"")</f>
        <v/>
      </c>
      <c r="X80" s="23" t="str">
        <f t="shared" si="25"/>
        <v/>
      </c>
      <c r="Y80" s="23" t="str">
        <f t="shared" si="26"/>
        <v/>
      </c>
      <c r="Z80" s="23" t="str">
        <f t="shared" si="27"/>
        <v/>
      </c>
      <c r="AA80" s="23" t="str">
        <f t="shared" si="28"/>
        <v/>
      </c>
      <c r="AB80" t="str">
        <f>IFERROR(VLOOKUP(A80,[3]库存使用数据!$A:$D,4,0),"")</f>
        <v/>
      </c>
      <c r="AC80" t="str">
        <f>IFERROR(VLOOKUP(A80,[3]库存使用数据!$A:$G,7,0),"")</f>
        <v/>
      </c>
      <c r="AD80" t="str">
        <f>IFERROR(VLOOKUP(A80,[3]库存使用数据!$A:$J,10,0),"")</f>
        <v/>
      </c>
      <c r="AE80" t="str">
        <f>IFERROR(VLOOKUP(A80,[3]库存使用数据!$A:$M,13,0),"")</f>
        <v/>
      </c>
      <c r="AF80" s="23" t="str">
        <f t="shared" si="29"/>
        <v/>
      </c>
      <c r="AG80" s="23" t="str">
        <f t="shared" si="30"/>
        <v/>
      </c>
      <c r="AH80" s="23" t="str">
        <f t="shared" si="31"/>
        <v/>
      </c>
      <c r="AI80" s="23" t="str">
        <f t="shared" si="32"/>
        <v/>
      </c>
      <c r="AJ80">
        <f>IFERROR(VLOOKUP($B80,[2]库存报告使用数据!$A$1:$B$65536,2,0),0)</f>
        <v>0</v>
      </c>
      <c r="AK80">
        <f>IFERROR(VLOOKUP($B80,[2]库存报告使用数据!$A$1:$C$65536,3,0),0)</f>
        <v>0</v>
      </c>
      <c r="AL80">
        <f>IFERROR(VLOOKUP($B80,[2]库存报告使用数据!$A$1:$D$65536,4,0),0)</f>
        <v>1</v>
      </c>
      <c r="AM80">
        <f>IFERROR(VLOOKUP($B80,[2]库存报告使用数据!$A$1:$E$65536,5,0),0)</f>
        <v>0</v>
      </c>
      <c r="AN80" s="23" t="str">
        <f t="shared" si="33"/>
        <v/>
      </c>
      <c r="AO80" s="23" t="str">
        <f t="shared" si="34"/>
        <v/>
      </c>
      <c r="AP80" s="23">
        <f t="shared" si="35"/>
        <v>0</v>
      </c>
      <c r="AQ80" s="23" t="str">
        <f t="shared" si="36"/>
        <v/>
      </c>
      <c r="AR80" s="37">
        <f t="shared" si="21"/>
        <v>0</v>
      </c>
      <c r="AS80" s="37">
        <f t="shared" si="22"/>
        <v>0</v>
      </c>
      <c r="AT80" s="37">
        <f t="shared" si="23"/>
        <v>1</v>
      </c>
      <c r="AU80" s="33" t="str">
        <f t="shared" si="24"/>
        <v>库存为1</v>
      </c>
      <c r="AV80" s="38" t="str">
        <f>IFERROR(时间!$B$4+AU80,"上周无销量")</f>
        <v>上周无销量</v>
      </c>
    </row>
    <row r="81" spans="1:48">
      <c r="A81" s="21" t="s">
        <v>126</v>
      </c>
      <c r="B81" t="str">
        <f>VLOOKUP(A81,'[4]sku-asin（子）'!$A$1:$B$65536,2,0)</f>
        <v>B074PS35PF</v>
      </c>
      <c r="C81" t="str">
        <f>VLOOKUP(A81,'[4]子sku-父sku'!$A$1:$B$65536,2,0)</f>
        <v>LYQ-CSM048</v>
      </c>
      <c r="D81" s="33">
        <f>IFERROR(VLOOKUP(A81,[1]库存报告使用数据处理!$A:$C,3,0),0)</f>
        <v>0</v>
      </c>
      <c r="E81" s="33">
        <f>IFERROR(VLOOKUP(A81,[1]库存报告使用数据处理!$A:$D,4,0),0)</f>
        <v>0</v>
      </c>
      <c r="F81" s="33">
        <f>IFERROR(VLOOKUP(A81,[1]库存报告使用数据处理!$A:$E,5,0),0)</f>
        <v>0</v>
      </c>
      <c r="G81" s="33">
        <f>IFERROR(VLOOKUP(A81,[1]库存报告使用数据处理!$A:$F,6,0),0)</f>
        <v>0</v>
      </c>
      <c r="H81" s="34">
        <f>IFERROR(VLOOKUP(A81,[1]库存报告使用数据处理!$A:$G,7,0),0)</f>
        <v>0</v>
      </c>
      <c r="I81">
        <f>IFERROR(VLOOKUP(A81,[5]数据处理!$A:$B,2,0),0)</f>
        <v>1</v>
      </c>
      <c r="J81" s="35">
        <f>IFERROR(VLOOKUP(A81,[5]数据处理!$A:$D,4,0),0)</f>
        <v>0</v>
      </c>
      <c r="K81" s="35">
        <f>IFERROR(VLOOKUP(A81,[5]数据处理!$A:$E,5,0),0)</f>
        <v>0</v>
      </c>
      <c r="L81" s="35">
        <f>IFERROR(VLOOKUP(A81,[5]数据处理!$A:$G,7,0),0)</f>
        <v>0</v>
      </c>
      <c r="M81">
        <f t="shared" si="20"/>
        <v>1</v>
      </c>
      <c r="N81">
        <f>IFERROR(VLOOKUP(A81,[5]数据处理!$A:$C,3,0),0)</f>
        <v>0</v>
      </c>
      <c r="O81">
        <f>IFERROR(VLOOKUP(A81,[5]数据处理!$A:$N,14,0),0)</f>
        <v>0</v>
      </c>
      <c r="P81" t="str">
        <f>IFERROR(VLOOKUP(A81,[3]库存使用数据!$A:$B,2,0),"")</f>
        <v/>
      </c>
      <c r="Q81" t="str">
        <f>IFERROR(VLOOKUP(A81,[3]库存使用数据!$A:$E,5,0),"")</f>
        <v/>
      </c>
      <c r="R81" t="str">
        <f>IFERROR(VLOOKUP(A81,[3]库存使用数据!$A:$H,8,0),"")</f>
        <v/>
      </c>
      <c r="S81" t="str">
        <f>IFERROR(VLOOKUP(A81,[3]库存使用数据!$A:$K,11,0),"")</f>
        <v/>
      </c>
      <c r="T81" t="str">
        <f>IFERROR(VLOOKUP(A81,[3]库存使用数据!$A:$C,3,0),"")</f>
        <v/>
      </c>
      <c r="U81" t="str">
        <f>IFERROR(VLOOKUP(A81,[3]库存使用数据!$A:$F,6,0),"")</f>
        <v/>
      </c>
      <c r="V81" t="str">
        <f>IFERROR(VLOOKUP(A81,[3]库存使用数据!$A:$I,9,0),"")</f>
        <v/>
      </c>
      <c r="W81" t="str">
        <f>IFERROR(VLOOKUP(A81,[3]库存使用数据!$A:$L,12,0),"")</f>
        <v/>
      </c>
      <c r="X81" s="23" t="str">
        <f t="shared" si="25"/>
        <v/>
      </c>
      <c r="Y81" s="23" t="str">
        <f t="shared" si="26"/>
        <v/>
      </c>
      <c r="Z81" s="23" t="str">
        <f t="shared" si="27"/>
        <v/>
      </c>
      <c r="AA81" s="23" t="str">
        <f t="shared" si="28"/>
        <v/>
      </c>
      <c r="AB81" t="str">
        <f>IFERROR(VLOOKUP(A81,[3]库存使用数据!$A:$D,4,0),"")</f>
        <v/>
      </c>
      <c r="AC81" t="str">
        <f>IFERROR(VLOOKUP(A81,[3]库存使用数据!$A:$G,7,0),"")</f>
        <v/>
      </c>
      <c r="AD81" t="str">
        <f>IFERROR(VLOOKUP(A81,[3]库存使用数据!$A:$J,10,0),"")</f>
        <v/>
      </c>
      <c r="AE81" t="str">
        <f>IFERROR(VLOOKUP(A81,[3]库存使用数据!$A:$M,13,0),"")</f>
        <v/>
      </c>
      <c r="AF81" s="23" t="str">
        <f t="shared" si="29"/>
        <v/>
      </c>
      <c r="AG81" s="23" t="str">
        <f t="shared" si="30"/>
        <v/>
      </c>
      <c r="AH81" s="23" t="str">
        <f t="shared" si="31"/>
        <v/>
      </c>
      <c r="AI81" s="23" t="str">
        <f t="shared" si="32"/>
        <v/>
      </c>
      <c r="AJ81">
        <f>IFERROR(VLOOKUP($B81,[2]库存报告使用数据!$A$1:$B$65536,2,0),0)</f>
        <v>0</v>
      </c>
      <c r="AK81">
        <f>IFERROR(VLOOKUP($B81,[2]库存报告使用数据!$A$1:$C$65536,3,0),0)</f>
        <v>0</v>
      </c>
      <c r="AL81">
        <f>IFERROR(VLOOKUP($B81,[2]库存报告使用数据!$A$1:$D$65536,4,0),0)</f>
        <v>0</v>
      </c>
      <c r="AM81">
        <f>IFERROR(VLOOKUP($B81,[2]库存报告使用数据!$A$1:$E$65536,5,0),0)</f>
        <v>2</v>
      </c>
      <c r="AN81" s="23" t="str">
        <f t="shared" si="33"/>
        <v/>
      </c>
      <c r="AO81" s="23" t="str">
        <f t="shared" si="34"/>
        <v/>
      </c>
      <c r="AP81" s="23" t="str">
        <f t="shared" si="35"/>
        <v/>
      </c>
      <c r="AQ81" s="23">
        <f t="shared" si="36"/>
        <v>0</v>
      </c>
      <c r="AR81" s="37">
        <f t="shared" si="21"/>
        <v>0</v>
      </c>
      <c r="AS81" s="37">
        <f t="shared" si="22"/>
        <v>0</v>
      </c>
      <c r="AT81" s="37">
        <f t="shared" si="23"/>
        <v>1</v>
      </c>
      <c r="AU81" s="33" t="str">
        <f t="shared" si="24"/>
        <v>库存为1</v>
      </c>
      <c r="AV81" s="38" t="str">
        <f>IFERROR(时间!$B$4+AU81,"上周无销量")</f>
        <v>上周无销量</v>
      </c>
    </row>
    <row r="82" spans="1:48">
      <c r="A82" s="21" t="s">
        <v>127</v>
      </c>
      <c r="B82" t="str">
        <f>VLOOKUP(A82,'[4]sku-asin（子）'!$A$1:$B$65536,2,0)</f>
        <v>B074PR63YW</v>
      </c>
      <c r="C82" t="str">
        <f>VLOOKUP(A82,'[4]子sku-父sku'!$A$1:$B$65536,2,0)</f>
        <v>LYQ-CSM048</v>
      </c>
      <c r="D82" s="33">
        <f>IFERROR(VLOOKUP(A82,[1]库存报告使用数据处理!$A:$C,3,0),0)</f>
        <v>0</v>
      </c>
      <c r="E82" s="33">
        <f>IFERROR(VLOOKUP(A82,[1]库存报告使用数据处理!$A:$D,4,0),0)</f>
        <v>0</v>
      </c>
      <c r="F82" s="33">
        <f>IFERROR(VLOOKUP(A82,[1]库存报告使用数据处理!$A:$E,5,0),0)</f>
        <v>0</v>
      </c>
      <c r="G82" s="33">
        <f>IFERROR(VLOOKUP(A82,[1]库存报告使用数据处理!$A:$F,6,0),0)</f>
        <v>0</v>
      </c>
      <c r="H82" s="34">
        <f>IFERROR(VLOOKUP(A82,[1]库存报告使用数据处理!$A:$G,7,0),0)</f>
        <v>0</v>
      </c>
      <c r="I82">
        <f>IFERROR(VLOOKUP(A82,[5]数据处理!$A:$B,2,0),0)</f>
        <v>3</v>
      </c>
      <c r="J82" s="35">
        <f>IFERROR(VLOOKUP(A82,[5]数据处理!$A:$D,4,0),0)</f>
        <v>0</v>
      </c>
      <c r="K82" s="35">
        <f>IFERROR(VLOOKUP(A82,[5]数据处理!$A:$E,5,0),0)</f>
        <v>0</v>
      </c>
      <c r="L82" s="35">
        <f>IFERROR(VLOOKUP(A82,[5]数据处理!$A:$G,7,0),0)</f>
        <v>0</v>
      </c>
      <c r="M82">
        <f t="shared" si="20"/>
        <v>3</v>
      </c>
      <c r="N82">
        <f>IFERROR(VLOOKUP(A82,[5]数据处理!$A:$C,3,0),0)</f>
        <v>0</v>
      </c>
      <c r="O82">
        <f>IFERROR(VLOOKUP(A82,[5]数据处理!$A:$N,14,0),0)</f>
        <v>2</v>
      </c>
      <c r="P82" t="str">
        <f>IFERROR(VLOOKUP(A82,[3]库存使用数据!$A:$B,2,0),"")</f>
        <v/>
      </c>
      <c r="Q82" t="str">
        <f>IFERROR(VLOOKUP(A82,[3]库存使用数据!$A:$E,5,0),"")</f>
        <v/>
      </c>
      <c r="R82" t="str">
        <f>IFERROR(VLOOKUP(A82,[3]库存使用数据!$A:$H,8,0),"")</f>
        <v/>
      </c>
      <c r="S82" t="str">
        <f>IFERROR(VLOOKUP(A82,[3]库存使用数据!$A:$K,11,0),"")</f>
        <v/>
      </c>
      <c r="T82" t="str">
        <f>IFERROR(VLOOKUP(A82,[3]库存使用数据!$A:$C,3,0),"")</f>
        <v/>
      </c>
      <c r="U82" t="str">
        <f>IFERROR(VLOOKUP(A82,[3]库存使用数据!$A:$F,6,0),"")</f>
        <v/>
      </c>
      <c r="V82" t="str">
        <f>IFERROR(VLOOKUP(A82,[3]库存使用数据!$A:$I,9,0),"")</f>
        <v/>
      </c>
      <c r="W82" t="str">
        <f>IFERROR(VLOOKUP(A82,[3]库存使用数据!$A:$L,12,0),"")</f>
        <v/>
      </c>
      <c r="X82" s="23" t="str">
        <f t="shared" si="25"/>
        <v/>
      </c>
      <c r="Y82" s="23" t="str">
        <f t="shared" si="26"/>
        <v/>
      </c>
      <c r="Z82" s="23" t="str">
        <f t="shared" si="27"/>
        <v/>
      </c>
      <c r="AA82" s="23" t="str">
        <f t="shared" si="28"/>
        <v/>
      </c>
      <c r="AB82" t="str">
        <f>IFERROR(VLOOKUP(A82,[3]库存使用数据!$A:$D,4,0),"")</f>
        <v/>
      </c>
      <c r="AC82" t="str">
        <f>IFERROR(VLOOKUP(A82,[3]库存使用数据!$A:$G,7,0),"")</f>
        <v/>
      </c>
      <c r="AD82" t="str">
        <f>IFERROR(VLOOKUP(A82,[3]库存使用数据!$A:$J,10,0),"")</f>
        <v/>
      </c>
      <c r="AE82" t="str">
        <f>IFERROR(VLOOKUP(A82,[3]库存使用数据!$A:$M,13,0),"")</f>
        <v/>
      </c>
      <c r="AF82" s="23" t="str">
        <f t="shared" si="29"/>
        <v/>
      </c>
      <c r="AG82" s="23" t="str">
        <f t="shared" si="30"/>
        <v/>
      </c>
      <c r="AH82" s="23" t="str">
        <f t="shared" si="31"/>
        <v/>
      </c>
      <c r="AI82" s="23" t="str">
        <f t="shared" si="32"/>
        <v/>
      </c>
      <c r="AJ82">
        <f>IFERROR(VLOOKUP($B82,[2]库存报告使用数据!$A$1:$B$65536,2,0),0)</f>
        <v>0</v>
      </c>
      <c r="AK82">
        <f>IFERROR(VLOOKUP($B82,[2]库存报告使用数据!$A$1:$C$65536,3,0),0)</f>
        <v>0</v>
      </c>
      <c r="AL82">
        <f>IFERROR(VLOOKUP($B82,[2]库存报告使用数据!$A$1:$D$65536,4,0),0)</f>
        <v>1</v>
      </c>
      <c r="AM82">
        <f>IFERROR(VLOOKUP($B82,[2]库存报告使用数据!$A$1:$E$65536,5,0),0)</f>
        <v>0</v>
      </c>
      <c r="AN82" s="23" t="str">
        <f t="shared" si="33"/>
        <v/>
      </c>
      <c r="AO82" s="23" t="str">
        <f t="shared" si="34"/>
        <v/>
      </c>
      <c r="AP82" s="23">
        <f t="shared" si="35"/>
        <v>0</v>
      </c>
      <c r="AQ82" s="23" t="str">
        <f t="shared" si="36"/>
        <v/>
      </c>
      <c r="AR82" s="37">
        <f t="shared" si="21"/>
        <v>0</v>
      </c>
      <c r="AS82" s="37">
        <f t="shared" si="22"/>
        <v>0</v>
      </c>
      <c r="AT82" s="37">
        <f t="shared" si="23"/>
        <v>3</v>
      </c>
      <c r="AU82" s="33" t="str">
        <f t="shared" si="24"/>
        <v>库存为3</v>
      </c>
      <c r="AV82" s="38" t="str">
        <f>IFERROR(时间!$B$4+AU82,"上周无销量")</f>
        <v>上周无销量</v>
      </c>
    </row>
    <row r="83" spans="1:48">
      <c r="A83" s="21" t="s">
        <v>128</v>
      </c>
      <c r="B83" t="str">
        <f>VLOOKUP(A83,'[4]sku-asin（子）'!$A$1:$B$65536,2,0)</f>
        <v>B01M29W1XF</v>
      </c>
      <c r="C83" t="str">
        <f>VLOOKUP(A83,'[4]子sku-父sku'!$A$1:$B$65536,2,0)</f>
        <v>LYQ-HM1205</v>
      </c>
      <c r="D83" s="33">
        <f>IFERROR(VLOOKUP(A83,[1]库存报告使用数据处理!$A:$C,3,0),0)</f>
        <v>0</v>
      </c>
      <c r="E83" s="33">
        <f>IFERROR(VLOOKUP(A83,[1]库存报告使用数据处理!$A:$D,4,0),0)</f>
        <v>0</v>
      </c>
      <c r="F83" s="33">
        <f>IFERROR(VLOOKUP(A83,[1]库存报告使用数据处理!$A:$E,5,0),0)</f>
        <v>0</v>
      </c>
      <c r="G83" s="33">
        <f>IFERROR(VLOOKUP(A83,[1]库存报告使用数据处理!$A:$F,6,0),0)</f>
        <v>0</v>
      </c>
      <c r="H83" s="34">
        <f>IFERROR(VLOOKUP(A83,[1]库存报告使用数据处理!$A:$G,7,0),0)</f>
        <v>0</v>
      </c>
      <c r="I83">
        <f>IFERROR(VLOOKUP(A83,[5]数据处理!$A:$B,2,0),0)</f>
        <v>8</v>
      </c>
      <c r="J83" s="35">
        <f>IFERROR(VLOOKUP(A83,[5]数据处理!$A:$D,4,0),0)</f>
        <v>0</v>
      </c>
      <c r="K83" s="35">
        <f>IFERROR(VLOOKUP(A83,[5]数据处理!$A:$E,5,0),0)</f>
        <v>0</v>
      </c>
      <c r="L83" s="35">
        <f>IFERROR(VLOOKUP(A83,[5]数据处理!$A:$G,7,0),0)</f>
        <v>0</v>
      </c>
      <c r="M83">
        <f t="shared" si="20"/>
        <v>8</v>
      </c>
      <c r="N83">
        <f>IFERROR(VLOOKUP(A83,[5]数据处理!$A:$C,3,0),0)</f>
        <v>0</v>
      </c>
      <c r="O83">
        <f>IFERROR(VLOOKUP(A83,[5]数据处理!$A:$N,14,0),0)</f>
        <v>8</v>
      </c>
      <c r="P83">
        <f>IFERROR(VLOOKUP(A83,[3]库存使用数据!$A:$B,2,0),"")</f>
        <v>0</v>
      </c>
      <c r="Q83">
        <f>IFERROR(VLOOKUP(A83,[3]库存使用数据!$A:$E,5,0),"")</f>
        <v>38</v>
      </c>
      <c r="R83">
        <f>IFERROR(VLOOKUP(A83,[3]库存使用数据!$A:$H,8,0),"")</f>
        <v>0</v>
      </c>
      <c r="S83">
        <f>IFERROR(VLOOKUP(A83,[3]库存使用数据!$A:$K,11,0),"")</f>
        <v>133</v>
      </c>
      <c r="T83">
        <f>IFERROR(VLOOKUP(A83,[3]库存使用数据!$A:$C,3,0),"")</f>
        <v>0</v>
      </c>
      <c r="U83">
        <f>IFERROR(VLOOKUP(A83,[3]库存使用数据!$A:$F,6,0),"")</f>
        <v>2</v>
      </c>
      <c r="V83">
        <f>IFERROR(VLOOKUP(A83,[3]库存使用数据!$A:$I,9,0),"")</f>
        <v>0</v>
      </c>
      <c r="W83">
        <f>IFERROR(VLOOKUP(A83,[3]库存使用数据!$A:$L,12,0),"")</f>
        <v>2</v>
      </c>
      <c r="X83" s="23" t="str">
        <f t="shared" si="25"/>
        <v/>
      </c>
      <c r="Y83" s="23">
        <f t="shared" si="26"/>
        <v>0.0526315789473684</v>
      </c>
      <c r="Z83" s="23" t="str">
        <f t="shared" si="27"/>
        <v/>
      </c>
      <c r="AA83" s="23">
        <f t="shared" si="28"/>
        <v>0.0150375939849624</v>
      </c>
      <c r="AB83">
        <f>IFERROR(VLOOKUP(A83,[3]库存使用数据!$A:$D,4,0),"")</f>
        <v>0</v>
      </c>
      <c r="AC83">
        <f>IFERROR(VLOOKUP(A83,[3]库存使用数据!$A:$G,7,0),"")</f>
        <v>0.25</v>
      </c>
      <c r="AD83">
        <f>IFERROR(VLOOKUP(A83,[3]库存使用数据!$A:$J,10,0),"")</f>
        <v>0</v>
      </c>
      <c r="AE83">
        <f>IFERROR(VLOOKUP(A83,[3]库存使用数据!$A:$M,13,0),"")</f>
        <v>0.27</v>
      </c>
      <c r="AF83" s="23" t="str">
        <f t="shared" si="29"/>
        <v/>
      </c>
      <c r="AG83" s="23">
        <f t="shared" si="30"/>
        <v>0</v>
      </c>
      <c r="AH83" s="23" t="str">
        <f t="shared" si="31"/>
        <v/>
      </c>
      <c r="AI83" s="23">
        <f t="shared" si="32"/>
        <v>0</v>
      </c>
      <c r="AJ83">
        <f>IFERROR(VLOOKUP($B83,[2]库存报告使用数据!$A$1:$B$65536,2,0),0)</f>
        <v>1</v>
      </c>
      <c r="AK83">
        <f>IFERROR(VLOOKUP($B83,[2]库存报告使用数据!$A$1:$C$65536,3,0),0)</f>
        <v>1</v>
      </c>
      <c r="AL83">
        <f>IFERROR(VLOOKUP($B83,[2]库存报告使用数据!$A$1:$D$65536,4,0),0)</f>
        <v>0</v>
      </c>
      <c r="AM83">
        <f>IFERROR(VLOOKUP($B83,[2]库存报告使用数据!$A$1:$E$65536,5,0),0)</f>
        <v>5</v>
      </c>
      <c r="AN83" s="23">
        <f t="shared" si="33"/>
        <v>0</v>
      </c>
      <c r="AO83" s="23">
        <f t="shared" si="34"/>
        <v>0</v>
      </c>
      <c r="AP83" s="23" t="str">
        <f t="shared" si="35"/>
        <v/>
      </c>
      <c r="AQ83" s="23">
        <f t="shared" si="36"/>
        <v>0</v>
      </c>
      <c r="AR83" s="37">
        <f t="shared" si="21"/>
        <v>0</v>
      </c>
      <c r="AS83" s="37">
        <f t="shared" si="22"/>
        <v>0</v>
      </c>
      <c r="AT83" s="37">
        <f t="shared" si="23"/>
        <v>8</v>
      </c>
      <c r="AU83" s="33" t="str">
        <f t="shared" si="24"/>
        <v>库存为8</v>
      </c>
      <c r="AV83" s="38" t="str">
        <f>IFERROR(时间!$B$4+AU83,"上周无销量")</f>
        <v>上周无销量</v>
      </c>
    </row>
    <row r="84" spans="1:48">
      <c r="A84" s="21" t="s">
        <v>129</v>
      </c>
      <c r="B84" t="str">
        <f>VLOOKUP(A84,'[4]sku-asin（子）'!$A$1:$B$65536,2,0)</f>
        <v>B01MPXO3HC</v>
      </c>
      <c r="C84" t="str">
        <f>VLOOKUP(A84,'[4]子sku-父sku'!$A$1:$B$65536,2,0)</f>
        <v>LYQ-HM1205</v>
      </c>
      <c r="D84" s="33">
        <f>IFERROR(VLOOKUP(A84,[1]库存报告使用数据处理!$A:$C,3,0),0)</f>
        <v>0</v>
      </c>
      <c r="E84" s="33">
        <f>IFERROR(VLOOKUP(A84,[1]库存报告使用数据处理!$A:$D,4,0),0)</f>
        <v>0</v>
      </c>
      <c r="F84" s="33">
        <f>IFERROR(VLOOKUP(A84,[1]库存报告使用数据处理!$A:$E,5,0),0)</f>
        <v>1</v>
      </c>
      <c r="G84" s="33">
        <f>IFERROR(VLOOKUP(A84,[1]库存报告使用数据处理!$A:$F,6,0),0)</f>
        <v>0</v>
      </c>
      <c r="H84" s="34">
        <f>IFERROR(VLOOKUP(A84,[1]库存报告使用数据处理!$A:$G,7,0),0)</f>
        <v>25.99</v>
      </c>
      <c r="I84">
        <f>IFERROR(VLOOKUP(A84,[5]数据处理!$A:$B,2,0),0)</f>
        <v>4</v>
      </c>
      <c r="J84" s="35">
        <f>IFERROR(VLOOKUP(A84,[5]数据处理!$A:$D,4,0),0)</f>
        <v>0</v>
      </c>
      <c r="K84" s="35">
        <f>IFERROR(VLOOKUP(A84,[5]数据处理!$A:$E,5,0),0)</f>
        <v>0</v>
      </c>
      <c r="L84" s="35">
        <f>IFERROR(VLOOKUP(A84,[5]数据处理!$A:$G,7,0),0)</f>
        <v>0</v>
      </c>
      <c r="M84">
        <f t="shared" si="20"/>
        <v>4</v>
      </c>
      <c r="N84">
        <f>IFERROR(VLOOKUP(A84,[5]数据处理!$A:$C,3,0),0)</f>
        <v>0</v>
      </c>
      <c r="O84">
        <f>IFERROR(VLOOKUP(A84,[5]数据处理!$A:$N,14,0),0)</f>
        <v>4</v>
      </c>
      <c r="P84" t="str">
        <f>IFERROR(VLOOKUP(A84,[3]库存使用数据!$A:$B,2,0),"")</f>
        <v/>
      </c>
      <c r="Q84" t="str">
        <f>IFERROR(VLOOKUP(A84,[3]库存使用数据!$A:$E,5,0),"")</f>
        <v/>
      </c>
      <c r="R84" t="str">
        <f>IFERROR(VLOOKUP(A84,[3]库存使用数据!$A:$H,8,0),"")</f>
        <v/>
      </c>
      <c r="S84" t="str">
        <f>IFERROR(VLOOKUP(A84,[3]库存使用数据!$A:$K,11,0),"")</f>
        <v/>
      </c>
      <c r="T84" t="str">
        <f>IFERROR(VLOOKUP(A84,[3]库存使用数据!$A:$C,3,0),"")</f>
        <v/>
      </c>
      <c r="U84" t="str">
        <f>IFERROR(VLOOKUP(A84,[3]库存使用数据!$A:$F,6,0),"")</f>
        <v/>
      </c>
      <c r="V84" t="str">
        <f>IFERROR(VLOOKUP(A84,[3]库存使用数据!$A:$I,9,0),"")</f>
        <v/>
      </c>
      <c r="W84" t="str">
        <f>IFERROR(VLOOKUP(A84,[3]库存使用数据!$A:$L,12,0),"")</f>
        <v/>
      </c>
      <c r="X84" s="23" t="str">
        <f t="shared" si="25"/>
        <v/>
      </c>
      <c r="Y84" s="23" t="str">
        <f t="shared" si="26"/>
        <v/>
      </c>
      <c r="Z84" s="23" t="str">
        <f t="shared" si="27"/>
        <v/>
      </c>
      <c r="AA84" s="23" t="str">
        <f t="shared" si="28"/>
        <v/>
      </c>
      <c r="AB84" t="str">
        <f>IFERROR(VLOOKUP(A84,[3]库存使用数据!$A:$D,4,0),"")</f>
        <v/>
      </c>
      <c r="AC84" t="str">
        <f>IFERROR(VLOOKUP(A84,[3]库存使用数据!$A:$G,7,0),"")</f>
        <v/>
      </c>
      <c r="AD84" t="str">
        <f>IFERROR(VLOOKUP(A84,[3]库存使用数据!$A:$J,10,0),"")</f>
        <v/>
      </c>
      <c r="AE84" t="str">
        <f>IFERROR(VLOOKUP(A84,[3]库存使用数据!$A:$M,13,0),"")</f>
        <v/>
      </c>
      <c r="AF84" s="23" t="str">
        <f t="shared" si="29"/>
        <v/>
      </c>
      <c r="AG84" s="23" t="str">
        <f t="shared" si="30"/>
        <v/>
      </c>
      <c r="AH84" s="23" t="str">
        <f t="shared" si="31"/>
        <v/>
      </c>
      <c r="AI84" s="23" t="str">
        <f t="shared" si="32"/>
        <v/>
      </c>
      <c r="AJ84">
        <f>IFERROR(VLOOKUP($B84,[2]库存报告使用数据!$A$1:$B$65536,2,0),0)</f>
        <v>3</v>
      </c>
      <c r="AK84">
        <f>IFERROR(VLOOKUP($B84,[2]库存报告使用数据!$A$1:$C$65536,3,0),0)</f>
        <v>3</v>
      </c>
      <c r="AL84">
        <f>IFERROR(VLOOKUP($B84,[2]库存报告使用数据!$A$1:$D$65536,4,0),0)</f>
        <v>2</v>
      </c>
      <c r="AM84">
        <f>IFERROR(VLOOKUP($B84,[2]库存报告使用数据!$A$1:$E$65536,5,0),0)</f>
        <v>1</v>
      </c>
      <c r="AN84" s="23">
        <f t="shared" si="33"/>
        <v>0</v>
      </c>
      <c r="AO84" s="23">
        <f t="shared" si="34"/>
        <v>0</v>
      </c>
      <c r="AP84" s="23">
        <f t="shared" si="35"/>
        <v>0.5</v>
      </c>
      <c r="AQ84" s="23">
        <f t="shared" si="36"/>
        <v>0</v>
      </c>
      <c r="AR84" s="37">
        <f t="shared" si="21"/>
        <v>0</v>
      </c>
      <c r="AS84" s="37">
        <f t="shared" si="22"/>
        <v>0</v>
      </c>
      <c r="AT84" s="37">
        <f t="shared" si="23"/>
        <v>4</v>
      </c>
      <c r="AU84" s="33" t="str">
        <f t="shared" si="24"/>
        <v>库存为4</v>
      </c>
      <c r="AV84" s="38" t="str">
        <f>IFERROR(时间!$B$4+AU84,"上周无销量")</f>
        <v>上周无销量</v>
      </c>
    </row>
    <row r="85" spans="1:48">
      <c r="A85" s="21" t="s">
        <v>130</v>
      </c>
      <c r="B85" t="str">
        <f>VLOOKUP(A85,'[4]sku-asin（子）'!$A$1:$B$65536,2,0)</f>
        <v>B01M29W17K</v>
      </c>
      <c r="C85" t="str">
        <f>VLOOKUP(A85,'[4]子sku-父sku'!$A$1:$B$65536,2,0)</f>
        <v>LYQ-HM1205</v>
      </c>
      <c r="D85" s="33">
        <f>IFERROR(VLOOKUP(A85,[1]库存报告使用数据处理!$A:$C,3,0),0)</f>
        <v>0</v>
      </c>
      <c r="E85" s="33">
        <f>IFERROR(VLOOKUP(A85,[1]库存报告使用数据处理!$A:$D,4,0),0)</f>
        <v>0</v>
      </c>
      <c r="F85" s="33">
        <f>IFERROR(VLOOKUP(A85,[1]库存报告使用数据处理!$A:$E,5,0),0)</f>
        <v>0</v>
      </c>
      <c r="G85" s="33">
        <f>IFERROR(VLOOKUP(A85,[1]库存报告使用数据处理!$A:$F,6,0),0)</f>
        <v>0</v>
      </c>
      <c r="H85" s="34">
        <f>IFERROR(VLOOKUP(A85,[1]库存报告使用数据处理!$A:$G,7,0),0)</f>
        <v>0</v>
      </c>
      <c r="I85">
        <f>IFERROR(VLOOKUP(A85,[5]数据处理!$A:$B,2,0),0)</f>
        <v>3</v>
      </c>
      <c r="J85" s="35">
        <f>IFERROR(VLOOKUP(A85,[5]数据处理!$A:$D,4,0),0)</f>
        <v>0</v>
      </c>
      <c r="K85" s="35">
        <f>IFERROR(VLOOKUP(A85,[5]数据处理!$A:$E,5,0),0)</f>
        <v>0</v>
      </c>
      <c r="L85" s="35">
        <f>IFERROR(VLOOKUP(A85,[5]数据处理!$A:$G,7,0),0)</f>
        <v>0</v>
      </c>
      <c r="M85">
        <f t="shared" si="20"/>
        <v>3</v>
      </c>
      <c r="N85">
        <f>IFERROR(VLOOKUP(A85,[5]数据处理!$A:$C,3,0),0)</f>
        <v>0</v>
      </c>
      <c r="O85">
        <f>IFERROR(VLOOKUP(A85,[5]数据处理!$A:$N,14,0),0)</f>
        <v>2</v>
      </c>
      <c r="P85" t="str">
        <f>IFERROR(VLOOKUP(A85,[3]库存使用数据!$A:$B,2,0),"")</f>
        <v/>
      </c>
      <c r="Q85" t="str">
        <f>IFERROR(VLOOKUP(A85,[3]库存使用数据!$A:$E,5,0),"")</f>
        <v/>
      </c>
      <c r="R85" t="str">
        <f>IFERROR(VLOOKUP(A85,[3]库存使用数据!$A:$H,8,0),"")</f>
        <v/>
      </c>
      <c r="S85" t="str">
        <f>IFERROR(VLOOKUP(A85,[3]库存使用数据!$A:$K,11,0),"")</f>
        <v/>
      </c>
      <c r="T85" t="str">
        <f>IFERROR(VLOOKUP(A85,[3]库存使用数据!$A:$C,3,0),"")</f>
        <v/>
      </c>
      <c r="U85" t="str">
        <f>IFERROR(VLOOKUP(A85,[3]库存使用数据!$A:$F,6,0),"")</f>
        <v/>
      </c>
      <c r="V85" t="str">
        <f>IFERROR(VLOOKUP(A85,[3]库存使用数据!$A:$I,9,0),"")</f>
        <v/>
      </c>
      <c r="W85" t="str">
        <f>IFERROR(VLOOKUP(A85,[3]库存使用数据!$A:$L,12,0),"")</f>
        <v/>
      </c>
      <c r="X85" s="23" t="str">
        <f t="shared" si="25"/>
        <v/>
      </c>
      <c r="Y85" s="23" t="str">
        <f t="shared" si="26"/>
        <v/>
      </c>
      <c r="Z85" s="23" t="str">
        <f t="shared" si="27"/>
        <v/>
      </c>
      <c r="AA85" s="23" t="str">
        <f t="shared" si="28"/>
        <v/>
      </c>
      <c r="AB85" t="str">
        <f>IFERROR(VLOOKUP(A85,[3]库存使用数据!$A:$D,4,0),"")</f>
        <v/>
      </c>
      <c r="AC85" t="str">
        <f>IFERROR(VLOOKUP(A85,[3]库存使用数据!$A:$G,7,0),"")</f>
        <v/>
      </c>
      <c r="AD85" t="str">
        <f>IFERROR(VLOOKUP(A85,[3]库存使用数据!$A:$J,10,0),"")</f>
        <v/>
      </c>
      <c r="AE85" t="str">
        <f>IFERROR(VLOOKUP(A85,[3]库存使用数据!$A:$M,13,0),"")</f>
        <v/>
      </c>
      <c r="AF85" s="23" t="str">
        <f t="shared" si="29"/>
        <v/>
      </c>
      <c r="AG85" s="23" t="str">
        <f t="shared" si="30"/>
        <v/>
      </c>
      <c r="AH85" s="23" t="str">
        <f t="shared" si="31"/>
        <v/>
      </c>
      <c r="AI85" s="23" t="str">
        <f t="shared" si="32"/>
        <v/>
      </c>
      <c r="AJ85">
        <f>IFERROR(VLOOKUP($B85,[2]库存报告使用数据!$A$1:$B$65536,2,0),0)</f>
        <v>0</v>
      </c>
      <c r="AK85">
        <f>IFERROR(VLOOKUP($B85,[2]库存报告使用数据!$A$1:$C$65536,3,0),0)</f>
        <v>0</v>
      </c>
      <c r="AL85">
        <f>IFERROR(VLOOKUP($B85,[2]库存报告使用数据!$A$1:$D$65536,4,0),0)</f>
        <v>1</v>
      </c>
      <c r="AM85">
        <f>IFERROR(VLOOKUP($B85,[2]库存报告使用数据!$A$1:$E$65536,5,0),0)</f>
        <v>2</v>
      </c>
      <c r="AN85" s="23" t="str">
        <f t="shared" si="33"/>
        <v/>
      </c>
      <c r="AO85" s="23" t="str">
        <f t="shared" si="34"/>
        <v/>
      </c>
      <c r="AP85" s="23">
        <f t="shared" si="35"/>
        <v>0</v>
      </c>
      <c r="AQ85" s="23">
        <f t="shared" si="36"/>
        <v>0</v>
      </c>
      <c r="AR85" s="37">
        <f t="shared" si="21"/>
        <v>0</v>
      </c>
      <c r="AS85" s="37">
        <f t="shared" si="22"/>
        <v>0</v>
      </c>
      <c r="AT85" s="37">
        <f t="shared" si="23"/>
        <v>3</v>
      </c>
      <c r="AU85" s="33" t="str">
        <f t="shared" si="24"/>
        <v>库存为3</v>
      </c>
      <c r="AV85" s="38" t="str">
        <f>IFERROR(时间!$B$4+AU85,"上周无销量")</f>
        <v>上周无销量</v>
      </c>
    </row>
    <row r="86" spans="1:48">
      <c r="A86" s="21" t="s">
        <v>131</v>
      </c>
      <c r="B86" t="str">
        <f>VLOOKUP(A86,'[4]sku-asin（子）'!$A$1:$B$65536,2,0)</f>
        <v>B01M9G5R04</v>
      </c>
      <c r="C86" t="str">
        <f>VLOOKUP(A86,'[4]子sku-父sku'!$A$1:$B$65536,2,0)</f>
        <v>LYQ-HM1205</v>
      </c>
      <c r="D86" s="33">
        <f>IFERROR(VLOOKUP(A86,[1]库存报告使用数据处理!$A:$C,3,0),0)</f>
        <v>0</v>
      </c>
      <c r="E86" s="33">
        <f>IFERROR(VLOOKUP(A86,[1]库存报告使用数据处理!$A:$D,4,0),0)</f>
        <v>0</v>
      </c>
      <c r="F86" s="33">
        <f>IFERROR(VLOOKUP(A86,[1]库存报告使用数据处理!$A:$E,5,0),0)</f>
        <v>0</v>
      </c>
      <c r="G86" s="33">
        <f>IFERROR(VLOOKUP(A86,[1]库存报告使用数据处理!$A:$F,6,0),0)</f>
        <v>0</v>
      </c>
      <c r="H86" s="34">
        <f>IFERROR(VLOOKUP(A86,[1]库存报告使用数据处理!$A:$G,7,0),0)</f>
        <v>0</v>
      </c>
      <c r="I86">
        <f>IFERROR(VLOOKUP(A86,[5]数据处理!$A:$B,2,0),0)</f>
        <v>5</v>
      </c>
      <c r="J86" s="35">
        <f>IFERROR(VLOOKUP(A86,[5]数据处理!$A:$D,4,0),0)</f>
        <v>0</v>
      </c>
      <c r="K86" s="35">
        <f>IFERROR(VLOOKUP(A86,[5]数据处理!$A:$E,5,0),0)</f>
        <v>0</v>
      </c>
      <c r="L86" s="35">
        <f>IFERROR(VLOOKUP(A86,[5]数据处理!$A:$G,7,0),0)</f>
        <v>0</v>
      </c>
      <c r="M86">
        <f t="shared" si="20"/>
        <v>5</v>
      </c>
      <c r="N86">
        <f>IFERROR(VLOOKUP(A86,[5]数据处理!$A:$C,3,0),0)</f>
        <v>0</v>
      </c>
      <c r="O86">
        <f>IFERROR(VLOOKUP(A86,[5]数据处理!$A:$N,14,0),0)</f>
        <v>5</v>
      </c>
      <c r="P86" t="str">
        <f>IFERROR(VLOOKUP(A86,[3]库存使用数据!$A:$B,2,0),"")</f>
        <v/>
      </c>
      <c r="Q86" t="str">
        <f>IFERROR(VLOOKUP(A86,[3]库存使用数据!$A:$E,5,0),"")</f>
        <v/>
      </c>
      <c r="R86" t="str">
        <f>IFERROR(VLOOKUP(A86,[3]库存使用数据!$A:$H,8,0),"")</f>
        <v/>
      </c>
      <c r="S86" t="str">
        <f>IFERROR(VLOOKUP(A86,[3]库存使用数据!$A:$K,11,0),"")</f>
        <v/>
      </c>
      <c r="T86" t="str">
        <f>IFERROR(VLOOKUP(A86,[3]库存使用数据!$A:$C,3,0),"")</f>
        <v/>
      </c>
      <c r="U86" t="str">
        <f>IFERROR(VLOOKUP(A86,[3]库存使用数据!$A:$F,6,0),"")</f>
        <v/>
      </c>
      <c r="V86" t="str">
        <f>IFERROR(VLOOKUP(A86,[3]库存使用数据!$A:$I,9,0),"")</f>
        <v/>
      </c>
      <c r="W86" t="str">
        <f>IFERROR(VLOOKUP(A86,[3]库存使用数据!$A:$L,12,0),"")</f>
        <v/>
      </c>
      <c r="X86" s="23" t="str">
        <f t="shared" si="25"/>
        <v/>
      </c>
      <c r="Y86" s="23" t="str">
        <f t="shared" si="26"/>
        <v/>
      </c>
      <c r="Z86" s="23" t="str">
        <f t="shared" si="27"/>
        <v/>
      </c>
      <c r="AA86" s="23" t="str">
        <f t="shared" si="28"/>
        <v/>
      </c>
      <c r="AB86" t="str">
        <f>IFERROR(VLOOKUP(A86,[3]库存使用数据!$A:$D,4,0),"")</f>
        <v/>
      </c>
      <c r="AC86" t="str">
        <f>IFERROR(VLOOKUP(A86,[3]库存使用数据!$A:$G,7,0),"")</f>
        <v/>
      </c>
      <c r="AD86" t="str">
        <f>IFERROR(VLOOKUP(A86,[3]库存使用数据!$A:$J,10,0),"")</f>
        <v/>
      </c>
      <c r="AE86" t="str">
        <f>IFERROR(VLOOKUP(A86,[3]库存使用数据!$A:$M,13,0),"")</f>
        <v/>
      </c>
      <c r="AF86" s="23" t="str">
        <f t="shared" si="29"/>
        <v/>
      </c>
      <c r="AG86" s="23" t="str">
        <f t="shared" si="30"/>
        <v/>
      </c>
      <c r="AH86" s="23" t="str">
        <f t="shared" si="31"/>
        <v/>
      </c>
      <c r="AI86" s="23" t="str">
        <f t="shared" si="32"/>
        <v/>
      </c>
      <c r="AJ86">
        <f>IFERROR(VLOOKUP($B86,[2]库存报告使用数据!$A$1:$B$65536,2,0),0)</f>
        <v>0</v>
      </c>
      <c r="AK86">
        <f>IFERROR(VLOOKUP($B86,[2]库存报告使用数据!$A$1:$C$65536,3,0),0)</f>
        <v>0</v>
      </c>
      <c r="AL86">
        <f>IFERROR(VLOOKUP($B86,[2]库存报告使用数据!$A$1:$D$65536,4,0),0)</f>
        <v>0</v>
      </c>
      <c r="AM86">
        <f>IFERROR(VLOOKUP($B86,[2]库存报告使用数据!$A$1:$E$65536,5,0),0)</f>
        <v>1</v>
      </c>
      <c r="AN86" s="23" t="str">
        <f t="shared" si="33"/>
        <v/>
      </c>
      <c r="AO86" s="23" t="str">
        <f t="shared" si="34"/>
        <v/>
      </c>
      <c r="AP86" s="23" t="str">
        <f t="shared" si="35"/>
        <v/>
      </c>
      <c r="AQ86" s="23">
        <f t="shared" si="36"/>
        <v>0</v>
      </c>
      <c r="AR86" s="37">
        <f t="shared" si="21"/>
        <v>0</v>
      </c>
      <c r="AS86" s="37">
        <f t="shared" si="22"/>
        <v>0</v>
      </c>
      <c r="AT86" s="37">
        <f t="shared" si="23"/>
        <v>5</v>
      </c>
      <c r="AU86" s="33" t="str">
        <f t="shared" si="24"/>
        <v>库存为5</v>
      </c>
      <c r="AV86" s="38" t="str">
        <f>IFERROR(时间!$B$4+AU86,"上周无销量")</f>
        <v>上周无销量</v>
      </c>
    </row>
    <row r="87" spans="1:48">
      <c r="A87" s="21" t="s">
        <v>132</v>
      </c>
      <c r="B87" t="str">
        <f>VLOOKUP(A87,'[4]sku-asin（子）'!$A$1:$B$65536,2,0)</f>
        <v>B07433FQ65</v>
      </c>
      <c r="C87" t="str">
        <f>VLOOKUP(A87,'[4]子sku-父sku'!$A$1:$B$65536,2,0)</f>
        <v>LYQ-HM1205</v>
      </c>
      <c r="D87" s="33">
        <f>IFERROR(VLOOKUP(A87,[1]库存报告使用数据处理!$A:$C,3,0),0)</f>
        <v>0</v>
      </c>
      <c r="E87" s="33">
        <f>IFERROR(VLOOKUP(A87,[1]库存报告使用数据处理!$A:$D,4,0),0)</f>
        <v>0</v>
      </c>
      <c r="F87" s="33">
        <f>IFERROR(VLOOKUP(A87,[1]库存报告使用数据处理!$A:$E,5,0),0)</f>
        <v>0</v>
      </c>
      <c r="G87" s="33">
        <f>IFERROR(VLOOKUP(A87,[1]库存报告使用数据处理!$A:$F,6,0),0)</f>
        <v>0</v>
      </c>
      <c r="H87" s="34">
        <f>IFERROR(VLOOKUP(A87,[1]库存报告使用数据处理!$A:$G,7,0),0)</f>
        <v>0</v>
      </c>
      <c r="I87">
        <f>IFERROR(VLOOKUP(A87,[5]数据处理!$A:$B,2,0),0)</f>
        <v>4</v>
      </c>
      <c r="J87" s="35">
        <f>IFERROR(VLOOKUP(A87,[5]数据处理!$A:$D,4,0),0)</f>
        <v>0</v>
      </c>
      <c r="K87" s="35">
        <f>IFERROR(VLOOKUP(A87,[5]数据处理!$A:$E,5,0),0)</f>
        <v>0</v>
      </c>
      <c r="L87" s="35">
        <f>IFERROR(VLOOKUP(A87,[5]数据处理!$A:$G,7,0),0)</f>
        <v>0</v>
      </c>
      <c r="M87">
        <f t="shared" si="20"/>
        <v>4</v>
      </c>
      <c r="N87">
        <f>IFERROR(VLOOKUP(A87,[5]数据处理!$A:$C,3,0),0)</f>
        <v>0</v>
      </c>
      <c r="O87">
        <f>IFERROR(VLOOKUP(A87,[5]数据处理!$A:$N,14,0),0)</f>
        <v>4</v>
      </c>
      <c r="P87" t="str">
        <f>IFERROR(VLOOKUP(A87,[3]库存使用数据!$A:$B,2,0),"")</f>
        <v/>
      </c>
      <c r="Q87" t="str">
        <f>IFERROR(VLOOKUP(A87,[3]库存使用数据!$A:$E,5,0),"")</f>
        <v/>
      </c>
      <c r="R87" t="str">
        <f>IFERROR(VLOOKUP(A87,[3]库存使用数据!$A:$H,8,0),"")</f>
        <v/>
      </c>
      <c r="S87" t="str">
        <f>IFERROR(VLOOKUP(A87,[3]库存使用数据!$A:$K,11,0),"")</f>
        <v/>
      </c>
      <c r="T87" t="str">
        <f>IFERROR(VLOOKUP(A87,[3]库存使用数据!$A:$C,3,0),"")</f>
        <v/>
      </c>
      <c r="U87" t="str">
        <f>IFERROR(VLOOKUP(A87,[3]库存使用数据!$A:$F,6,0),"")</f>
        <v/>
      </c>
      <c r="V87" t="str">
        <f>IFERROR(VLOOKUP(A87,[3]库存使用数据!$A:$I,9,0),"")</f>
        <v/>
      </c>
      <c r="W87" t="str">
        <f>IFERROR(VLOOKUP(A87,[3]库存使用数据!$A:$L,12,0),"")</f>
        <v/>
      </c>
      <c r="X87" s="23" t="str">
        <f t="shared" si="25"/>
        <v/>
      </c>
      <c r="Y87" s="23" t="str">
        <f t="shared" si="26"/>
        <v/>
      </c>
      <c r="Z87" s="23" t="str">
        <f t="shared" si="27"/>
        <v/>
      </c>
      <c r="AA87" s="23" t="str">
        <f t="shared" si="28"/>
        <v/>
      </c>
      <c r="AB87" t="str">
        <f>IFERROR(VLOOKUP(A87,[3]库存使用数据!$A:$D,4,0),"")</f>
        <v/>
      </c>
      <c r="AC87" t="str">
        <f>IFERROR(VLOOKUP(A87,[3]库存使用数据!$A:$G,7,0),"")</f>
        <v/>
      </c>
      <c r="AD87" t="str">
        <f>IFERROR(VLOOKUP(A87,[3]库存使用数据!$A:$J,10,0),"")</f>
        <v/>
      </c>
      <c r="AE87" t="str">
        <f>IFERROR(VLOOKUP(A87,[3]库存使用数据!$A:$M,13,0),"")</f>
        <v/>
      </c>
      <c r="AF87" s="23" t="str">
        <f t="shared" si="29"/>
        <v/>
      </c>
      <c r="AG87" s="23" t="str">
        <f t="shared" si="30"/>
        <v/>
      </c>
      <c r="AH87" s="23" t="str">
        <f t="shared" si="31"/>
        <v/>
      </c>
      <c r="AI87" s="23" t="str">
        <f t="shared" si="32"/>
        <v/>
      </c>
      <c r="AJ87">
        <f>IFERROR(VLOOKUP($B87,[2]库存报告使用数据!$A$1:$B$65536,2,0),0)</f>
        <v>3</v>
      </c>
      <c r="AK87">
        <f>IFERROR(VLOOKUP($B87,[2]库存报告使用数据!$A$1:$C$65536,3,0),0)</f>
        <v>3</v>
      </c>
      <c r="AL87">
        <f>IFERROR(VLOOKUP($B87,[2]库存报告使用数据!$A$1:$D$65536,4,0),0)</f>
        <v>2</v>
      </c>
      <c r="AM87">
        <f>IFERROR(VLOOKUP($B87,[2]库存报告使用数据!$A$1:$E$65536,5,0),0)</f>
        <v>0</v>
      </c>
      <c r="AN87" s="23">
        <f t="shared" si="33"/>
        <v>0</v>
      </c>
      <c r="AO87" s="23">
        <f t="shared" si="34"/>
        <v>0</v>
      </c>
      <c r="AP87" s="23">
        <f t="shared" si="35"/>
        <v>0</v>
      </c>
      <c r="AQ87" s="23" t="str">
        <f t="shared" si="36"/>
        <v/>
      </c>
      <c r="AR87" s="37">
        <f t="shared" si="21"/>
        <v>0</v>
      </c>
      <c r="AS87" s="37">
        <f t="shared" si="22"/>
        <v>0</v>
      </c>
      <c r="AT87" s="37">
        <f t="shared" si="23"/>
        <v>4</v>
      </c>
      <c r="AU87" s="33" t="str">
        <f t="shared" si="24"/>
        <v>库存为4</v>
      </c>
      <c r="AV87" s="38" t="str">
        <f>IFERROR(时间!$B$4+AU87,"上周无销量")</f>
        <v>上周无销量</v>
      </c>
    </row>
    <row r="88" spans="1:48">
      <c r="A88" s="21" t="s">
        <v>133</v>
      </c>
      <c r="B88" t="str">
        <f>VLOOKUP(A88,'[4]sku-asin（子）'!$A$1:$B$65536,2,0)</f>
        <v>B01M3V96EA</v>
      </c>
      <c r="C88" t="str">
        <f>VLOOKUP(A88,'[4]子sku-父sku'!$A$1:$B$65536,2,0)</f>
        <v>LYQ-HM1205</v>
      </c>
      <c r="D88" s="33">
        <f>IFERROR(VLOOKUP(A88,[1]库存报告使用数据处理!$A:$C,3,0),0)</f>
        <v>0</v>
      </c>
      <c r="E88" s="33">
        <f>IFERROR(VLOOKUP(A88,[1]库存报告使用数据处理!$A:$D,4,0),0)</f>
        <v>0</v>
      </c>
      <c r="F88" s="33">
        <f>IFERROR(VLOOKUP(A88,[1]库存报告使用数据处理!$A:$E,5,0),0)</f>
        <v>0</v>
      </c>
      <c r="G88" s="33">
        <f>IFERROR(VLOOKUP(A88,[1]库存报告使用数据处理!$A:$F,6,0),0)</f>
        <v>0</v>
      </c>
      <c r="H88" s="34">
        <f>IFERROR(VLOOKUP(A88,[1]库存报告使用数据处理!$A:$G,7,0),0)</f>
        <v>0</v>
      </c>
      <c r="I88">
        <f>IFERROR(VLOOKUP(A88,[5]数据处理!$A:$B,2,0),0)</f>
        <v>1</v>
      </c>
      <c r="J88" s="35">
        <f>IFERROR(VLOOKUP(A88,[5]数据处理!$A:$D,4,0),0)</f>
        <v>0</v>
      </c>
      <c r="K88" s="35">
        <f>IFERROR(VLOOKUP(A88,[5]数据处理!$A:$E,5,0),0)</f>
        <v>0</v>
      </c>
      <c r="L88" s="35">
        <f>IFERROR(VLOOKUP(A88,[5]数据处理!$A:$G,7,0),0)</f>
        <v>0</v>
      </c>
      <c r="M88">
        <f t="shared" si="20"/>
        <v>1</v>
      </c>
      <c r="N88">
        <f>IFERROR(VLOOKUP(A88,[5]数据处理!$A:$C,3,0),0)</f>
        <v>0</v>
      </c>
      <c r="O88">
        <f>IFERROR(VLOOKUP(A88,[5]数据处理!$A:$N,14,0),0)</f>
        <v>1</v>
      </c>
      <c r="P88" t="str">
        <f>IFERROR(VLOOKUP(A88,[3]库存使用数据!$A:$B,2,0),"")</f>
        <v/>
      </c>
      <c r="Q88" t="str">
        <f>IFERROR(VLOOKUP(A88,[3]库存使用数据!$A:$E,5,0),"")</f>
        <v/>
      </c>
      <c r="R88" t="str">
        <f>IFERROR(VLOOKUP(A88,[3]库存使用数据!$A:$H,8,0),"")</f>
        <v/>
      </c>
      <c r="S88" t="str">
        <f>IFERROR(VLOOKUP(A88,[3]库存使用数据!$A:$K,11,0),"")</f>
        <v/>
      </c>
      <c r="T88" t="str">
        <f>IFERROR(VLOOKUP(A88,[3]库存使用数据!$A:$C,3,0),"")</f>
        <v/>
      </c>
      <c r="U88" t="str">
        <f>IFERROR(VLOOKUP(A88,[3]库存使用数据!$A:$F,6,0),"")</f>
        <v/>
      </c>
      <c r="V88" t="str">
        <f>IFERROR(VLOOKUP(A88,[3]库存使用数据!$A:$I,9,0),"")</f>
        <v/>
      </c>
      <c r="W88" t="str">
        <f>IFERROR(VLOOKUP(A88,[3]库存使用数据!$A:$L,12,0),"")</f>
        <v/>
      </c>
      <c r="X88" s="23" t="str">
        <f t="shared" si="25"/>
        <v/>
      </c>
      <c r="Y88" s="23" t="str">
        <f t="shared" si="26"/>
        <v/>
      </c>
      <c r="Z88" s="23" t="str">
        <f t="shared" si="27"/>
        <v/>
      </c>
      <c r="AA88" s="23" t="str">
        <f t="shared" si="28"/>
        <v/>
      </c>
      <c r="AB88" t="str">
        <f>IFERROR(VLOOKUP(A88,[3]库存使用数据!$A:$D,4,0),"")</f>
        <v/>
      </c>
      <c r="AC88" t="str">
        <f>IFERROR(VLOOKUP(A88,[3]库存使用数据!$A:$G,7,0),"")</f>
        <v/>
      </c>
      <c r="AD88" t="str">
        <f>IFERROR(VLOOKUP(A88,[3]库存使用数据!$A:$J,10,0),"")</f>
        <v/>
      </c>
      <c r="AE88" t="str">
        <f>IFERROR(VLOOKUP(A88,[3]库存使用数据!$A:$M,13,0),"")</f>
        <v/>
      </c>
      <c r="AF88" s="23" t="str">
        <f t="shared" si="29"/>
        <v/>
      </c>
      <c r="AG88" s="23" t="str">
        <f t="shared" si="30"/>
        <v/>
      </c>
      <c r="AH88" s="23" t="str">
        <f t="shared" si="31"/>
        <v/>
      </c>
      <c r="AI88" s="23" t="str">
        <f t="shared" si="32"/>
        <v/>
      </c>
      <c r="AJ88">
        <f>IFERROR(VLOOKUP($B88,[2]库存报告使用数据!$A$1:$B$65536,2,0),0)</f>
        <v>0</v>
      </c>
      <c r="AK88">
        <f>IFERROR(VLOOKUP($B88,[2]库存报告使用数据!$A$1:$C$65536,3,0),0)</f>
        <v>0</v>
      </c>
      <c r="AL88">
        <f>IFERROR(VLOOKUP($B88,[2]库存报告使用数据!$A$1:$D$65536,4,0),0)</f>
        <v>0</v>
      </c>
      <c r="AM88">
        <f>IFERROR(VLOOKUP($B88,[2]库存报告使用数据!$A$1:$E$65536,5,0),0)</f>
        <v>0</v>
      </c>
      <c r="AN88" s="23" t="str">
        <f t="shared" si="33"/>
        <v/>
      </c>
      <c r="AO88" s="23" t="str">
        <f t="shared" si="34"/>
        <v/>
      </c>
      <c r="AP88" s="23" t="str">
        <f t="shared" si="35"/>
        <v/>
      </c>
      <c r="AQ88" s="23" t="str">
        <f t="shared" si="36"/>
        <v/>
      </c>
      <c r="AR88" s="37">
        <f t="shared" si="21"/>
        <v>0</v>
      </c>
      <c r="AS88" s="37">
        <f t="shared" si="22"/>
        <v>0</v>
      </c>
      <c r="AT88" s="37">
        <f t="shared" si="23"/>
        <v>1</v>
      </c>
      <c r="AU88" s="33" t="str">
        <f t="shared" si="24"/>
        <v>库存为1</v>
      </c>
      <c r="AV88" s="38" t="str">
        <f>IFERROR(时间!$B$4+AU88,"上周无销量")</f>
        <v>上周无销量</v>
      </c>
    </row>
    <row r="89" spans="1:48">
      <c r="A89" s="21" t="s">
        <v>134</v>
      </c>
      <c r="B89" t="str">
        <f>VLOOKUP(A89,'[4]sku-asin（子）'!$A$1:$B$65536,2,0)</f>
        <v>B01M8NN6DC</v>
      </c>
      <c r="C89" t="str">
        <f>VLOOKUP(A89,'[4]子sku-父sku'!$A$1:$B$65536,2,0)</f>
        <v>LYQ-HM1205</v>
      </c>
      <c r="D89" s="33">
        <f>IFERROR(VLOOKUP(A89,[1]库存报告使用数据处理!$A:$C,3,0),0)</f>
        <v>0</v>
      </c>
      <c r="E89" s="33">
        <f>IFERROR(VLOOKUP(A89,[1]库存报告使用数据处理!$A:$D,4,0),0)</f>
        <v>0</v>
      </c>
      <c r="F89" s="33">
        <f>IFERROR(VLOOKUP(A89,[1]库存报告使用数据处理!$A:$E,5,0),0)</f>
        <v>0</v>
      </c>
      <c r="G89" s="33">
        <f>IFERROR(VLOOKUP(A89,[1]库存报告使用数据处理!$A:$F,6,0),0)</f>
        <v>0</v>
      </c>
      <c r="H89" s="34">
        <f>IFERROR(VLOOKUP(A89,[1]库存报告使用数据处理!$A:$G,7,0),0)</f>
        <v>0</v>
      </c>
      <c r="I89">
        <f>IFERROR(VLOOKUP(A89,[5]数据处理!$A:$B,2,0),0)</f>
        <v>2</v>
      </c>
      <c r="J89" s="35">
        <f>IFERROR(VLOOKUP(A89,[5]数据处理!$A:$D,4,0),0)</f>
        <v>0</v>
      </c>
      <c r="K89" s="35">
        <f>IFERROR(VLOOKUP(A89,[5]数据处理!$A:$E,5,0),0)</f>
        <v>0</v>
      </c>
      <c r="L89" s="35">
        <f>IFERROR(VLOOKUP(A89,[5]数据处理!$A:$G,7,0),0)</f>
        <v>0</v>
      </c>
      <c r="M89">
        <f t="shared" si="20"/>
        <v>2</v>
      </c>
      <c r="N89">
        <f>IFERROR(VLOOKUP(A89,[5]数据处理!$A:$C,3,0),0)</f>
        <v>0</v>
      </c>
      <c r="O89">
        <f>IFERROR(VLOOKUP(A89,[5]数据处理!$A:$N,14,0),0)</f>
        <v>2</v>
      </c>
      <c r="P89" t="str">
        <f>IFERROR(VLOOKUP(A89,[3]库存使用数据!$A:$B,2,0),"")</f>
        <v/>
      </c>
      <c r="Q89" t="str">
        <f>IFERROR(VLOOKUP(A89,[3]库存使用数据!$A:$E,5,0),"")</f>
        <v/>
      </c>
      <c r="R89" t="str">
        <f>IFERROR(VLOOKUP(A89,[3]库存使用数据!$A:$H,8,0),"")</f>
        <v/>
      </c>
      <c r="S89" t="str">
        <f>IFERROR(VLOOKUP(A89,[3]库存使用数据!$A:$K,11,0),"")</f>
        <v/>
      </c>
      <c r="T89" t="str">
        <f>IFERROR(VLOOKUP(A89,[3]库存使用数据!$A:$C,3,0),"")</f>
        <v/>
      </c>
      <c r="U89" t="str">
        <f>IFERROR(VLOOKUP(A89,[3]库存使用数据!$A:$F,6,0),"")</f>
        <v/>
      </c>
      <c r="V89" t="str">
        <f>IFERROR(VLOOKUP(A89,[3]库存使用数据!$A:$I,9,0),"")</f>
        <v/>
      </c>
      <c r="W89" t="str">
        <f>IFERROR(VLOOKUP(A89,[3]库存使用数据!$A:$L,12,0),"")</f>
        <v/>
      </c>
      <c r="X89" s="23" t="str">
        <f t="shared" si="25"/>
        <v/>
      </c>
      <c r="Y89" s="23" t="str">
        <f t="shared" si="26"/>
        <v/>
      </c>
      <c r="Z89" s="23" t="str">
        <f t="shared" si="27"/>
        <v/>
      </c>
      <c r="AA89" s="23" t="str">
        <f t="shared" si="28"/>
        <v/>
      </c>
      <c r="AB89" t="str">
        <f>IFERROR(VLOOKUP(A89,[3]库存使用数据!$A:$D,4,0),"")</f>
        <v/>
      </c>
      <c r="AC89" t="str">
        <f>IFERROR(VLOOKUP(A89,[3]库存使用数据!$A:$G,7,0),"")</f>
        <v/>
      </c>
      <c r="AD89" t="str">
        <f>IFERROR(VLOOKUP(A89,[3]库存使用数据!$A:$J,10,0),"")</f>
        <v/>
      </c>
      <c r="AE89" t="str">
        <f>IFERROR(VLOOKUP(A89,[3]库存使用数据!$A:$M,13,0),"")</f>
        <v/>
      </c>
      <c r="AF89" s="23" t="str">
        <f t="shared" si="29"/>
        <v/>
      </c>
      <c r="AG89" s="23" t="str">
        <f t="shared" si="30"/>
        <v/>
      </c>
      <c r="AH89" s="23" t="str">
        <f t="shared" si="31"/>
        <v/>
      </c>
      <c r="AI89" s="23" t="str">
        <f t="shared" si="32"/>
        <v/>
      </c>
      <c r="AJ89">
        <f>IFERROR(VLOOKUP($B89,[2]库存报告使用数据!$A$1:$B$65536,2,0),0)</f>
        <v>2</v>
      </c>
      <c r="AK89">
        <f>IFERROR(VLOOKUP($B89,[2]库存报告使用数据!$A$1:$C$65536,3,0),0)</f>
        <v>2</v>
      </c>
      <c r="AL89">
        <f>IFERROR(VLOOKUP($B89,[2]库存报告使用数据!$A$1:$D$65536,4,0),0)</f>
        <v>2</v>
      </c>
      <c r="AM89">
        <f>IFERROR(VLOOKUP($B89,[2]库存报告使用数据!$A$1:$E$65536,5,0),0)</f>
        <v>2</v>
      </c>
      <c r="AN89" s="23">
        <f t="shared" si="33"/>
        <v>0</v>
      </c>
      <c r="AO89" s="23">
        <f t="shared" si="34"/>
        <v>0</v>
      </c>
      <c r="AP89" s="23">
        <f t="shared" si="35"/>
        <v>0</v>
      </c>
      <c r="AQ89" s="23">
        <f t="shared" si="36"/>
        <v>0</v>
      </c>
      <c r="AR89" s="37">
        <f t="shared" si="21"/>
        <v>0</v>
      </c>
      <c r="AS89" s="37">
        <f t="shared" si="22"/>
        <v>0</v>
      </c>
      <c r="AT89" s="37">
        <f t="shared" si="23"/>
        <v>2</v>
      </c>
      <c r="AU89" s="33" t="str">
        <f t="shared" si="24"/>
        <v>库存为2</v>
      </c>
      <c r="AV89" s="38" t="str">
        <f>IFERROR(时间!$B$4+AU89,"上周无销量")</f>
        <v>上周无销量</v>
      </c>
    </row>
    <row r="90" spans="1:48">
      <c r="A90" s="21" t="s">
        <v>135</v>
      </c>
      <c r="B90" t="str">
        <f>VLOOKUP(A90,'[4]sku-asin（子）'!$A$1:$B$65536,2,0)</f>
        <v>B01MCYYCOC</v>
      </c>
      <c r="C90" t="str">
        <f>VLOOKUP(A90,'[4]子sku-父sku'!$A$1:$B$65536,2,0)</f>
        <v>LYQ-HM1205</v>
      </c>
      <c r="D90" s="33">
        <f>IFERROR(VLOOKUP(A90,[1]库存报告使用数据处理!$A:$C,3,0),0)</f>
        <v>0</v>
      </c>
      <c r="E90" s="33">
        <f>IFERROR(VLOOKUP(A90,[1]库存报告使用数据处理!$A:$D,4,0),0)</f>
        <v>0</v>
      </c>
      <c r="F90" s="33">
        <f>IFERROR(VLOOKUP(A90,[1]库存报告使用数据处理!$A:$E,5,0),0)</f>
        <v>0</v>
      </c>
      <c r="G90" s="33">
        <f>IFERROR(VLOOKUP(A90,[1]库存报告使用数据处理!$A:$F,6,0),0)</f>
        <v>0</v>
      </c>
      <c r="H90" s="34">
        <f>IFERROR(VLOOKUP(A90,[1]库存报告使用数据处理!$A:$G,7,0),0)</f>
        <v>0</v>
      </c>
      <c r="I90">
        <f>IFERROR(VLOOKUP(A90,[5]数据处理!$A:$B,2,0),0)</f>
        <v>2</v>
      </c>
      <c r="J90" s="35">
        <f>IFERROR(VLOOKUP(A90,[5]数据处理!$A:$D,4,0),0)</f>
        <v>0</v>
      </c>
      <c r="K90" s="35">
        <f>IFERROR(VLOOKUP(A90,[5]数据处理!$A:$E,5,0),0)</f>
        <v>0</v>
      </c>
      <c r="L90" s="35">
        <f>IFERROR(VLOOKUP(A90,[5]数据处理!$A:$G,7,0),0)</f>
        <v>0</v>
      </c>
      <c r="M90">
        <f t="shared" si="20"/>
        <v>2</v>
      </c>
      <c r="N90">
        <f>IFERROR(VLOOKUP(A90,[5]数据处理!$A:$C,3,0),0)</f>
        <v>0</v>
      </c>
      <c r="O90">
        <f>IFERROR(VLOOKUP(A90,[5]数据处理!$A:$N,14,0),0)</f>
        <v>2</v>
      </c>
      <c r="P90">
        <f>IFERROR(VLOOKUP(A90,[3]库存使用数据!$A:$B,2,0),"")</f>
        <v>398</v>
      </c>
      <c r="Q90">
        <f>IFERROR(VLOOKUP(A90,[3]库存使用数据!$A:$E,5,0),"")</f>
        <v>462</v>
      </c>
      <c r="R90">
        <f>IFERROR(VLOOKUP(A90,[3]库存使用数据!$A:$H,8,0),"")</f>
        <v>374</v>
      </c>
      <c r="S90">
        <f>IFERROR(VLOOKUP(A90,[3]库存使用数据!$A:$K,11,0),"")</f>
        <v>550</v>
      </c>
      <c r="T90">
        <f>IFERROR(VLOOKUP(A90,[3]库存使用数据!$A:$C,3,0),"")</f>
        <v>1</v>
      </c>
      <c r="U90">
        <f>IFERROR(VLOOKUP(A90,[3]库存使用数据!$A:$F,6,0),"")</f>
        <v>0</v>
      </c>
      <c r="V90">
        <f>IFERROR(VLOOKUP(A90,[3]库存使用数据!$A:$I,9,0),"")</f>
        <v>4</v>
      </c>
      <c r="W90">
        <f>IFERROR(VLOOKUP(A90,[3]库存使用数据!$A:$L,12,0),"")</f>
        <v>3</v>
      </c>
      <c r="X90" s="23">
        <f t="shared" si="25"/>
        <v>0.00251256281407035</v>
      </c>
      <c r="Y90" s="23">
        <f t="shared" si="26"/>
        <v>0</v>
      </c>
      <c r="Z90" s="23">
        <f t="shared" si="27"/>
        <v>0.0106951871657754</v>
      </c>
      <c r="AA90" s="23">
        <f t="shared" si="28"/>
        <v>0.00545454545454545</v>
      </c>
      <c r="AB90">
        <f>IFERROR(VLOOKUP(A90,[3]库存使用数据!$A:$D,4,0),"")</f>
        <v>0.04</v>
      </c>
      <c r="AC90">
        <f>IFERROR(VLOOKUP(A90,[3]库存使用数据!$A:$G,7,0),"")</f>
        <v>0</v>
      </c>
      <c r="AD90">
        <f>IFERROR(VLOOKUP(A90,[3]库存使用数据!$A:$J,10,0),"")</f>
        <v>0.61</v>
      </c>
      <c r="AE90">
        <f>IFERROR(VLOOKUP(A90,[3]库存使用数据!$A:$M,13,0),"")</f>
        <v>0.41</v>
      </c>
      <c r="AF90" s="23">
        <f t="shared" si="29"/>
        <v>0</v>
      </c>
      <c r="AG90" s="23" t="str">
        <f t="shared" si="30"/>
        <v/>
      </c>
      <c r="AH90" s="23">
        <f t="shared" si="31"/>
        <v>0</v>
      </c>
      <c r="AI90" s="23">
        <f t="shared" si="32"/>
        <v>0</v>
      </c>
      <c r="AJ90">
        <f>IFERROR(VLOOKUP($B90,[2]库存报告使用数据!$A$1:$B$65536,2,0),0)</f>
        <v>2</v>
      </c>
      <c r="AK90">
        <f>IFERROR(VLOOKUP($B90,[2]库存报告使用数据!$A$1:$C$65536,3,0),0)</f>
        <v>2</v>
      </c>
      <c r="AL90">
        <f>IFERROR(VLOOKUP($B90,[2]库存报告使用数据!$A$1:$D$65536,4,0),0)</f>
        <v>2</v>
      </c>
      <c r="AM90">
        <f>IFERROR(VLOOKUP($B90,[2]库存报告使用数据!$A$1:$E$65536,5,0),0)</f>
        <v>1</v>
      </c>
      <c r="AN90" s="23">
        <f t="shared" si="33"/>
        <v>0</v>
      </c>
      <c r="AO90" s="23">
        <f t="shared" si="34"/>
        <v>0</v>
      </c>
      <c r="AP90" s="23">
        <f t="shared" si="35"/>
        <v>0</v>
      </c>
      <c r="AQ90" s="23">
        <f t="shared" si="36"/>
        <v>0</v>
      </c>
      <c r="AR90" s="37">
        <f t="shared" si="21"/>
        <v>0</v>
      </c>
      <c r="AS90" s="37">
        <f t="shared" si="22"/>
        <v>0</v>
      </c>
      <c r="AT90" s="37">
        <f t="shared" si="23"/>
        <v>2</v>
      </c>
      <c r="AU90" s="33" t="str">
        <f t="shared" si="24"/>
        <v>库存为2</v>
      </c>
      <c r="AV90" s="38" t="str">
        <f>IFERROR(时间!$B$4+AU90,"上周无销量")</f>
        <v>上周无销量</v>
      </c>
    </row>
    <row r="91" spans="1:48">
      <c r="A91" s="21" t="s">
        <v>136</v>
      </c>
      <c r="B91" t="str">
        <f>VLOOKUP(A91,'[4]sku-asin（子）'!$A$1:$B$65536,2,0)</f>
        <v>B01MCYXYTX</v>
      </c>
      <c r="C91" t="str">
        <f>VLOOKUP(A91,'[4]子sku-父sku'!$A$1:$B$65536,2,0)</f>
        <v>LYQ-HM1205</v>
      </c>
      <c r="D91" s="33">
        <f>IFERROR(VLOOKUP(A91,[1]库存报告使用数据处理!$A:$C,3,0),0)</f>
        <v>0</v>
      </c>
      <c r="E91" s="33">
        <f>IFERROR(VLOOKUP(A91,[1]库存报告使用数据处理!$A:$D,4,0),0)</f>
        <v>0</v>
      </c>
      <c r="F91" s="33">
        <f>IFERROR(VLOOKUP(A91,[1]库存报告使用数据处理!$A:$E,5,0),0)</f>
        <v>0</v>
      </c>
      <c r="G91" s="33">
        <f>IFERROR(VLOOKUP(A91,[1]库存报告使用数据处理!$A:$F,6,0),0)</f>
        <v>0</v>
      </c>
      <c r="H91" s="34">
        <f>IFERROR(VLOOKUP(A91,[1]库存报告使用数据处理!$A:$G,7,0),0)</f>
        <v>0</v>
      </c>
      <c r="I91">
        <f>IFERROR(VLOOKUP(A91,[5]数据处理!$A:$B,2,0),0)</f>
        <v>2</v>
      </c>
      <c r="J91" s="35">
        <f>IFERROR(VLOOKUP(A91,[5]数据处理!$A:$D,4,0),0)</f>
        <v>0</v>
      </c>
      <c r="K91" s="35">
        <f>IFERROR(VLOOKUP(A91,[5]数据处理!$A:$E,5,0),0)</f>
        <v>0</v>
      </c>
      <c r="L91" s="35">
        <f>IFERROR(VLOOKUP(A91,[5]数据处理!$A:$G,7,0),0)</f>
        <v>0</v>
      </c>
      <c r="M91">
        <f t="shared" si="20"/>
        <v>2</v>
      </c>
      <c r="N91">
        <f>IFERROR(VLOOKUP(A91,[5]数据处理!$A:$C,3,0),0)</f>
        <v>0</v>
      </c>
      <c r="O91">
        <f>IFERROR(VLOOKUP(A91,[5]数据处理!$A:$N,14,0),0)</f>
        <v>1</v>
      </c>
      <c r="P91" t="str">
        <f>IFERROR(VLOOKUP(A91,[3]库存使用数据!$A:$B,2,0),"")</f>
        <v/>
      </c>
      <c r="Q91" t="str">
        <f>IFERROR(VLOOKUP(A91,[3]库存使用数据!$A:$E,5,0),"")</f>
        <v/>
      </c>
      <c r="R91" t="str">
        <f>IFERROR(VLOOKUP(A91,[3]库存使用数据!$A:$H,8,0),"")</f>
        <v/>
      </c>
      <c r="S91" t="str">
        <f>IFERROR(VLOOKUP(A91,[3]库存使用数据!$A:$K,11,0),"")</f>
        <v/>
      </c>
      <c r="T91" t="str">
        <f>IFERROR(VLOOKUP(A91,[3]库存使用数据!$A:$C,3,0),"")</f>
        <v/>
      </c>
      <c r="U91" t="str">
        <f>IFERROR(VLOOKUP(A91,[3]库存使用数据!$A:$F,6,0),"")</f>
        <v/>
      </c>
      <c r="V91" t="str">
        <f>IFERROR(VLOOKUP(A91,[3]库存使用数据!$A:$I,9,0),"")</f>
        <v/>
      </c>
      <c r="W91" t="str">
        <f>IFERROR(VLOOKUP(A91,[3]库存使用数据!$A:$L,12,0),"")</f>
        <v/>
      </c>
      <c r="X91" s="23" t="str">
        <f t="shared" si="25"/>
        <v/>
      </c>
      <c r="Y91" s="23" t="str">
        <f t="shared" si="26"/>
        <v/>
      </c>
      <c r="Z91" s="23" t="str">
        <f t="shared" si="27"/>
        <v/>
      </c>
      <c r="AA91" s="23" t="str">
        <f t="shared" si="28"/>
        <v/>
      </c>
      <c r="AB91" t="str">
        <f>IFERROR(VLOOKUP(A91,[3]库存使用数据!$A:$D,4,0),"")</f>
        <v/>
      </c>
      <c r="AC91" t="str">
        <f>IFERROR(VLOOKUP(A91,[3]库存使用数据!$A:$G,7,0),"")</f>
        <v/>
      </c>
      <c r="AD91" t="str">
        <f>IFERROR(VLOOKUP(A91,[3]库存使用数据!$A:$J,10,0),"")</f>
        <v/>
      </c>
      <c r="AE91" t="str">
        <f>IFERROR(VLOOKUP(A91,[3]库存使用数据!$A:$M,13,0),"")</f>
        <v/>
      </c>
      <c r="AF91" s="23" t="str">
        <f t="shared" si="29"/>
        <v/>
      </c>
      <c r="AG91" s="23" t="str">
        <f t="shared" si="30"/>
        <v/>
      </c>
      <c r="AH91" s="23" t="str">
        <f t="shared" si="31"/>
        <v/>
      </c>
      <c r="AI91" s="23" t="str">
        <f t="shared" si="32"/>
        <v/>
      </c>
      <c r="AJ91">
        <f>IFERROR(VLOOKUP($B91,[2]库存报告使用数据!$A$1:$B$65536,2,0),0)</f>
        <v>3</v>
      </c>
      <c r="AK91">
        <f>IFERROR(VLOOKUP($B91,[2]库存报告使用数据!$A$1:$C$65536,3,0),0)</f>
        <v>3</v>
      </c>
      <c r="AL91">
        <f>IFERROR(VLOOKUP($B91,[2]库存报告使用数据!$A$1:$D$65536,4,0),0)</f>
        <v>0</v>
      </c>
      <c r="AM91">
        <f>IFERROR(VLOOKUP($B91,[2]库存报告使用数据!$A$1:$E$65536,5,0),0)</f>
        <v>1</v>
      </c>
      <c r="AN91" s="23">
        <f t="shared" si="33"/>
        <v>0</v>
      </c>
      <c r="AO91" s="23">
        <f t="shared" si="34"/>
        <v>0</v>
      </c>
      <c r="AP91" s="23" t="str">
        <f t="shared" si="35"/>
        <v/>
      </c>
      <c r="AQ91" s="23">
        <f t="shared" si="36"/>
        <v>0</v>
      </c>
      <c r="AR91" s="37">
        <f t="shared" si="21"/>
        <v>0</v>
      </c>
      <c r="AS91" s="37">
        <f t="shared" si="22"/>
        <v>0</v>
      </c>
      <c r="AT91" s="37">
        <f t="shared" si="23"/>
        <v>2</v>
      </c>
      <c r="AU91" s="33" t="str">
        <f t="shared" si="24"/>
        <v>库存为2</v>
      </c>
      <c r="AV91" s="38" t="str">
        <f>IFERROR(时间!$B$4+AU91,"上周无销量")</f>
        <v>上周无销量</v>
      </c>
    </row>
    <row r="92" spans="1:48">
      <c r="A92" s="21" t="s">
        <v>137</v>
      </c>
      <c r="B92" t="str">
        <f>VLOOKUP(A92,'[4]sku-asin（子）'!$A$1:$B$65536,2,0)</f>
        <v>B01M29W35H</v>
      </c>
      <c r="C92" t="str">
        <f>VLOOKUP(A92,'[4]子sku-父sku'!$A$1:$B$65536,2,0)</f>
        <v>LYQ-HM1205</v>
      </c>
      <c r="D92" s="33">
        <f>IFERROR(VLOOKUP(A92,[1]库存报告使用数据处理!$A:$C,3,0),0)</f>
        <v>0</v>
      </c>
      <c r="E92" s="33">
        <f>IFERROR(VLOOKUP(A92,[1]库存报告使用数据处理!$A:$D,4,0),0)</f>
        <v>0</v>
      </c>
      <c r="F92" s="33">
        <f>IFERROR(VLOOKUP(A92,[1]库存报告使用数据处理!$A:$E,5,0),0)</f>
        <v>0</v>
      </c>
      <c r="G92" s="33">
        <f>IFERROR(VLOOKUP(A92,[1]库存报告使用数据处理!$A:$F,6,0),0)</f>
        <v>0</v>
      </c>
      <c r="H92" s="34">
        <f>IFERROR(VLOOKUP(A92,[1]库存报告使用数据处理!$A:$G,7,0),0)</f>
        <v>0</v>
      </c>
      <c r="I92">
        <f>IFERROR(VLOOKUP(A92,[5]数据处理!$A:$B,2,0),0)</f>
        <v>0</v>
      </c>
      <c r="J92" s="35">
        <f>IFERROR(VLOOKUP(A92,[5]数据处理!$A:$D,4,0),0)</f>
        <v>0</v>
      </c>
      <c r="K92" s="35">
        <f>IFERROR(VLOOKUP(A92,[5]数据处理!$A:$E,5,0),0)</f>
        <v>0</v>
      </c>
      <c r="L92" s="35">
        <f>IFERROR(VLOOKUP(A92,[5]数据处理!$A:$G,7,0),0)</f>
        <v>0</v>
      </c>
      <c r="M92">
        <f t="shared" si="20"/>
        <v>0</v>
      </c>
      <c r="N92">
        <f>IFERROR(VLOOKUP(A92,[5]数据处理!$A:$C,3,0),0)</f>
        <v>0</v>
      </c>
      <c r="O92">
        <f>IFERROR(VLOOKUP(A92,[5]数据处理!$A:$N,14,0),0)</f>
        <v>0</v>
      </c>
      <c r="P92" t="str">
        <f>IFERROR(VLOOKUP(A92,[3]库存使用数据!$A:$B,2,0),"")</f>
        <v/>
      </c>
      <c r="Q92" t="str">
        <f>IFERROR(VLOOKUP(A92,[3]库存使用数据!$A:$E,5,0),"")</f>
        <v/>
      </c>
      <c r="R92" t="str">
        <f>IFERROR(VLOOKUP(A92,[3]库存使用数据!$A:$H,8,0),"")</f>
        <v/>
      </c>
      <c r="S92" t="str">
        <f>IFERROR(VLOOKUP(A92,[3]库存使用数据!$A:$K,11,0),"")</f>
        <v/>
      </c>
      <c r="T92" t="str">
        <f>IFERROR(VLOOKUP(A92,[3]库存使用数据!$A:$C,3,0),"")</f>
        <v/>
      </c>
      <c r="U92" t="str">
        <f>IFERROR(VLOOKUP(A92,[3]库存使用数据!$A:$F,6,0),"")</f>
        <v/>
      </c>
      <c r="V92" t="str">
        <f>IFERROR(VLOOKUP(A92,[3]库存使用数据!$A:$I,9,0),"")</f>
        <v/>
      </c>
      <c r="W92" t="str">
        <f>IFERROR(VLOOKUP(A92,[3]库存使用数据!$A:$L,12,0),"")</f>
        <v/>
      </c>
      <c r="X92" s="23" t="str">
        <f t="shared" si="25"/>
        <v/>
      </c>
      <c r="Y92" s="23" t="str">
        <f t="shared" si="26"/>
        <v/>
      </c>
      <c r="Z92" s="23" t="str">
        <f t="shared" si="27"/>
        <v/>
      </c>
      <c r="AA92" s="23" t="str">
        <f t="shared" si="28"/>
        <v/>
      </c>
      <c r="AB92" t="str">
        <f>IFERROR(VLOOKUP(A92,[3]库存使用数据!$A:$D,4,0),"")</f>
        <v/>
      </c>
      <c r="AC92" t="str">
        <f>IFERROR(VLOOKUP(A92,[3]库存使用数据!$A:$G,7,0),"")</f>
        <v/>
      </c>
      <c r="AD92" t="str">
        <f>IFERROR(VLOOKUP(A92,[3]库存使用数据!$A:$J,10,0),"")</f>
        <v/>
      </c>
      <c r="AE92" t="str">
        <f>IFERROR(VLOOKUP(A92,[3]库存使用数据!$A:$M,13,0),"")</f>
        <v/>
      </c>
      <c r="AF92" s="23" t="str">
        <f t="shared" si="29"/>
        <v/>
      </c>
      <c r="AG92" s="23" t="str">
        <f t="shared" si="30"/>
        <v/>
      </c>
      <c r="AH92" s="23" t="str">
        <f t="shared" si="31"/>
        <v/>
      </c>
      <c r="AI92" s="23" t="str">
        <f t="shared" si="32"/>
        <v/>
      </c>
      <c r="AJ92">
        <f>IFERROR(VLOOKUP($B92,[2]库存报告使用数据!$A$1:$B$65536,2,0),0)</f>
        <v>0</v>
      </c>
      <c r="AK92">
        <f>IFERROR(VLOOKUP($B92,[2]库存报告使用数据!$A$1:$C$65536,3,0),0)</f>
        <v>0</v>
      </c>
      <c r="AL92">
        <f>IFERROR(VLOOKUP($B92,[2]库存报告使用数据!$A$1:$D$65536,4,0),0)</f>
        <v>0</v>
      </c>
      <c r="AM92">
        <f>IFERROR(VLOOKUP($B92,[2]库存报告使用数据!$A$1:$E$65536,5,0),0)</f>
        <v>0</v>
      </c>
      <c r="AN92" s="23" t="str">
        <f t="shared" si="33"/>
        <v/>
      </c>
      <c r="AO92" s="23" t="str">
        <f t="shared" si="34"/>
        <v/>
      </c>
      <c r="AP92" s="23" t="str">
        <f t="shared" si="35"/>
        <v/>
      </c>
      <c r="AQ92" s="23" t="str">
        <f t="shared" si="36"/>
        <v/>
      </c>
      <c r="AR92" s="37">
        <f t="shared" si="21"/>
        <v>0</v>
      </c>
      <c r="AS92" s="37">
        <f t="shared" si="22"/>
        <v>0</v>
      </c>
      <c r="AT92" s="37">
        <f t="shared" si="23"/>
        <v>0</v>
      </c>
      <c r="AU92" s="33" t="str">
        <f t="shared" si="24"/>
        <v>库存为0</v>
      </c>
      <c r="AV92" s="38" t="str">
        <f>IFERROR(时间!$B$4+AU92,"上周无销量")</f>
        <v>上周无销量</v>
      </c>
    </row>
    <row r="93" spans="1:48">
      <c r="A93" s="21" t="s">
        <v>138</v>
      </c>
      <c r="B93" t="str">
        <f>VLOOKUP(A93,'[4]sku-asin（子）'!$A$1:$B$65536,2,0)</f>
        <v>B01M7UYYSQ</v>
      </c>
      <c r="C93" t="str">
        <f>VLOOKUP(A93,'[4]子sku-父sku'!$A$1:$B$65536,2,0)</f>
        <v>LYQ-HM1205</v>
      </c>
      <c r="D93" s="33">
        <f>IFERROR(VLOOKUP(A93,[1]库存报告使用数据处理!$A:$C,3,0),0)</f>
        <v>0</v>
      </c>
      <c r="E93" s="33">
        <f>IFERROR(VLOOKUP(A93,[1]库存报告使用数据处理!$A:$D,4,0),0)</f>
        <v>0</v>
      </c>
      <c r="F93" s="33">
        <f>IFERROR(VLOOKUP(A93,[1]库存报告使用数据处理!$A:$E,5,0),0)</f>
        <v>0</v>
      </c>
      <c r="G93" s="33">
        <f>IFERROR(VLOOKUP(A93,[1]库存报告使用数据处理!$A:$F,6,0),0)</f>
        <v>0</v>
      </c>
      <c r="H93" s="34">
        <f>IFERROR(VLOOKUP(A93,[1]库存报告使用数据处理!$A:$G,7,0),0)</f>
        <v>0</v>
      </c>
      <c r="I93">
        <f>IFERROR(VLOOKUP(A93,[5]数据处理!$A:$B,2,0),0)</f>
        <v>1</v>
      </c>
      <c r="J93" s="35">
        <f>IFERROR(VLOOKUP(A93,[5]数据处理!$A:$D,4,0),0)</f>
        <v>0</v>
      </c>
      <c r="K93" s="35">
        <f>IFERROR(VLOOKUP(A93,[5]数据处理!$A:$E,5,0),0)</f>
        <v>0</v>
      </c>
      <c r="L93" s="35">
        <f>IFERROR(VLOOKUP(A93,[5]数据处理!$A:$G,7,0),0)</f>
        <v>0</v>
      </c>
      <c r="M93">
        <f t="shared" si="20"/>
        <v>1</v>
      </c>
      <c r="N93">
        <f>IFERROR(VLOOKUP(A93,[5]数据处理!$A:$C,3,0),0)</f>
        <v>0</v>
      </c>
      <c r="O93">
        <f>IFERROR(VLOOKUP(A93,[5]数据处理!$A:$N,14,0),0)</f>
        <v>1</v>
      </c>
      <c r="P93" t="str">
        <f>IFERROR(VLOOKUP(A93,[3]库存使用数据!$A:$B,2,0),"")</f>
        <v/>
      </c>
      <c r="Q93" t="str">
        <f>IFERROR(VLOOKUP(A93,[3]库存使用数据!$A:$E,5,0),"")</f>
        <v/>
      </c>
      <c r="R93" t="str">
        <f>IFERROR(VLOOKUP(A93,[3]库存使用数据!$A:$H,8,0),"")</f>
        <v/>
      </c>
      <c r="S93" t="str">
        <f>IFERROR(VLOOKUP(A93,[3]库存使用数据!$A:$K,11,0),"")</f>
        <v/>
      </c>
      <c r="T93" t="str">
        <f>IFERROR(VLOOKUP(A93,[3]库存使用数据!$A:$C,3,0),"")</f>
        <v/>
      </c>
      <c r="U93" t="str">
        <f>IFERROR(VLOOKUP(A93,[3]库存使用数据!$A:$F,6,0),"")</f>
        <v/>
      </c>
      <c r="V93" t="str">
        <f>IFERROR(VLOOKUP(A93,[3]库存使用数据!$A:$I,9,0),"")</f>
        <v/>
      </c>
      <c r="W93" t="str">
        <f>IFERROR(VLOOKUP(A93,[3]库存使用数据!$A:$L,12,0),"")</f>
        <v/>
      </c>
      <c r="X93" s="23" t="str">
        <f t="shared" si="25"/>
        <v/>
      </c>
      <c r="Y93" s="23" t="str">
        <f t="shared" si="26"/>
        <v/>
      </c>
      <c r="Z93" s="23" t="str">
        <f t="shared" si="27"/>
        <v/>
      </c>
      <c r="AA93" s="23" t="str">
        <f t="shared" si="28"/>
        <v/>
      </c>
      <c r="AB93" t="str">
        <f>IFERROR(VLOOKUP(A93,[3]库存使用数据!$A:$D,4,0),"")</f>
        <v/>
      </c>
      <c r="AC93" t="str">
        <f>IFERROR(VLOOKUP(A93,[3]库存使用数据!$A:$G,7,0),"")</f>
        <v/>
      </c>
      <c r="AD93" t="str">
        <f>IFERROR(VLOOKUP(A93,[3]库存使用数据!$A:$J,10,0),"")</f>
        <v/>
      </c>
      <c r="AE93" t="str">
        <f>IFERROR(VLOOKUP(A93,[3]库存使用数据!$A:$M,13,0),"")</f>
        <v/>
      </c>
      <c r="AF93" s="23" t="str">
        <f t="shared" si="29"/>
        <v/>
      </c>
      <c r="AG93" s="23" t="str">
        <f t="shared" si="30"/>
        <v/>
      </c>
      <c r="AH93" s="23" t="str">
        <f t="shared" si="31"/>
        <v/>
      </c>
      <c r="AI93" s="23" t="str">
        <f t="shared" si="32"/>
        <v/>
      </c>
      <c r="AJ93">
        <f>IFERROR(VLOOKUP($B93,[2]库存报告使用数据!$A$1:$B$65536,2,0),0)</f>
        <v>1</v>
      </c>
      <c r="AK93">
        <f>IFERROR(VLOOKUP($B93,[2]库存报告使用数据!$A$1:$C$65536,3,0),0)</f>
        <v>1</v>
      </c>
      <c r="AL93">
        <f>IFERROR(VLOOKUP($B93,[2]库存报告使用数据!$A$1:$D$65536,4,0),0)</f>
        <v>2</v>
      </c>
      <c r="AM93">
        <f>IFERROR(VLOOKUP($B93,[2]库存报告使用数据!$A$1:$E$65536,5,0),0)</f>
        <v>0</v>
      </c>
      <c r="AN93" s="23">
        <f t="shared" si="33"/>
        <v>0</v>
      </c>
      <c r="AO93" s="23">
        <f t="shared" si="34"/>
        <v>0</v>
      </c>
      <c r="AP93" s="23">
        <f t="shared" si="35"/>
        <v>0</v>
      </c>
      <c r="AQ93" s="23" t="str">
        <f t="shared" si="36"/>
        <v/>
      </c>
      <c r="AR93" s="37">
        <f t="shared" si="21"/>
        <v>0</v>
      </c>
      <c r="AS93" s="37">
        <f t="shared" si="22"/>
        <v>0</v>
      </c>
      <c r="AT93" s="37">
        <f t="shared" si="23"/>
        <v>1</v>
      </c>
      <c r="AU93" s="33" t="str">
        <f t="shared" si="24"/>
        <v>库存为1</v>
      </c>
      <c r="AV93" s="38" t="str">
        <f>IFERROR(时间!$B$4+AU93,"上周无销量")</f>
        <v>上周无销量</v>
      </c>
    </row>
    <row r="94" spans="1:48">
      <c r="A94" s="21" t="s">
        <v>139</v>
      </c>
      <c r="B94" t="str">
        <f>VLOOKUP(A94,'[4]sku-asin（子）'!$A$1:$B$65536,2,0)</f>
        <v>B01M29W3LC</v>
      </c>
      <c r="C94" t="str">
        <f>VLOOKUP(A94,'[4]子sku-父sku'!$A$1:$B$65536,2,0)</f>
        <v>LYQ-HM1205</v>
      </c>
      <c r="D94" s="33">
        <f>IFERROR(VLOOKUP(A94,[1]库存报告使用数据处理!$A:$C,3,0),0)</f>
        <v>0</v>
      </c>
      <c r="E94" s="33">
        <f>IFERROR(VLOOKUP(A94,[1]库存报告使用数据处理!$A:$D,4,0),0)</f>
        <v>0</v>
      </c>
      <c r="F94" s="33">
        <f>IFERROR(VLOOKUP(A94,[1]库存报告使用数据处理!$A:$E,5,0),0)</f>
        <v>0</v>
      </c>
      <c r="G94" s="33">
        <f>IFERROR(VLOOKUP(A94,[1]库存报告使用数据处理!$A:$F,6,0),0)</f>
        <v>0</v>
      </c>
      <c r="H94" s="34">
        <f>IFERROR(VLOOKUP(A94,[1]库存报告使用数据处理!$A:$G,7,0),0)</f>
        <v>0</v>
      </c>
      <c r="I94">
        <f>IFERROR(VLOOKUP(A94,[5]数据处理!$A:$B,2,0),0)</f>
        <v>0</v>
      </c>
      <c r="J94" s="35">
        <f>IFERROR(VLOOKUP(A94,[5]数据处理!$A:$D,4,0),0)</f>
        <v>0</v>
      </c>
      <c r="K94" s="35">
        <f>IFERROR(VLOOKUP(A94,[5]数据处理!$A:$E,5,0),0)</f>
        <v>0</v>
      </c>
      <c r="L94" s="35">
        <f>IFERROR(VLOOKUP(A94,[5]数据处理!$A:$G,7,0),0)</f>
        <v>0</v>
      </c>
      <c r="M94">
        <f t="shared" si="20"/>
        <v>0</v>
      </c>
      <c r="N94">
        <f>IFERROR(VLOOKUP(A94,[5]数据处理!$A:$C,3,0),0)</f>
        <v>0</v>
      </c>
      <c r="O94">
        <f>IFERROR(VLOOKUP(A94,[5]数据处理!$A:$N,14,0),0)</f>
        <v>0</v>
      </c>
      <c r="P94" t="str">
        <f>IFERROR(VLOOKUP(A94,[3]库存使用数据!$A:$B,2,0),"")</f>
        <v/>
      </c>
      <c r="Q94" t="str">
        <f>IFERROR(VLOOKUP(A94,[3]库存使用数据!$A:$E,5,0),"")</f>
        <v/>
      </c>
      <c r="R94" t="str">
        <f>IFERROR(VLOOKUP(A94,[3]库存使用数据!$A:$H,8,0),"")</f>
        <v/>
      </c>
      <c r="S94" t="str">
        <f>IFERROR(VLOOKUP(A94,[3]库存使用数据!$A:$K,11,0),"")</f>
        <v/>
      </c>
      <c r="T94" t="str">
        <f>IFERROR(VLOOKUP(A94,[3]库存使用数据!$A:$C,3,0),"")</f>
        <v/>
      </c>
      <c r="U94" t="str">
        <f>IFERROR(VLOOKUP(A94,[3]库存使用数据!$A:$F,6,0),"")</f>
        <v/>
      </c>
      <c r="V94" t="str">
        <f>IFERROR(VLOOKUP(A94,[3]库存使用数据!$A:$I,9,0),"")</f>
        <v/>
      </c>
      <c r="W94" t="str">
        <f>IFERROR(VLOOKUP(A94,[3]库存使用数据!$A:$L,12,0),"")</f>
        <v/>
      </c>
      <c r="X94" s="23" t="str">
        <f t="shared" si="25"/>
        <v/>
      </c>
      <c r="Y94" s="23" t="str">
        <f t="shared" si="26"/>
        <v/>
      </c>
      <c r="Z94" s="23" t="str">
        <f t="shared" si="27"/>
        <v/>
      </c>
      <c r="AA94" s="23" t="str">
        <f t="shared" si="28"/>
        <v/>
      </c>
      <c r="AB94" t="str">
        <f>IFERROR(VLOOKUP(A94,[3]库存使用数据!$A:$D,4,0),"")</f>
        <v/>
      </c>
      <c r="AC94" t="str">
        <f>IFERROR(VLOOKUP(A94,[3]库存使用数据!$A:$G,7,0),"")</f>
        <v/>
      </c>
      <c r="AD94" t="str">
        <f>IFERROR(VLOOKUP(A94,[3]库存使用数据!$A:$J,10,0),"")</f>
        <v/>
      </c>
      <c r="AE94" t="str">
        <f>IFERROR(VLOOKUP(A94,[3]库存使用数据!$A:$M,13,0),"")</f>
        <v/>
      </c>
      <c r="AF94" s="23" t="str">
        <f t="shared" si="29"/>
        <v/>
      </c>
      <c r="AG94" s="23" t="str">
        <f t="shared" si="30"/>
        <v/>
      </c>
      <c r="AH94" s="23" t="str">
        <f t="shared" si="31"/>
        <v/>
      </c>
      <c r="AI94" s="23" t="str">
        <f t="shared" si="32"/>
        <v/>
      </c>
      <c r="AJ94">
        <f>IFERROR(VLOOKUP($B94,[2]库存报告使用数据!$A$1:$B$65536,2,0),0)</f>
        <v>0</v>
      </c>
      <c r="AK94">
        <f>IFERROR(VLOOKUP($B94,[2]库存报告使用数据!$A$1:$C$65536,3,0),0)</f>
        <v>0</v>
      </c>
      <c r="AL94">
        <f>IFERROR(VLOOKUP($B94,[2]库存报告使用数据!$A$1:$D$65536,4,0),0)</f>
        <v>0</v>
      </c>
      <c r="AM94">
        <f>IFERROR(VLOOKUP($B94,[2]库存报告使用数据!$A$1:$E$65536,5,0),0)</f>
        <v>0</v>
      </c>
      <c r="AN94" s="23" t="str">
        <f t="shared" si="33"/>
        <v/>
      </c>
      <c r="AO94" s="23" t="str">
        <f t="shared" si="34"/>
        <v/>
      </c>
      <c r="AP94" s="23" t="str">
        <f t="shared" si="35"/>
        <v/>
      </c>
      <c r="AQ94" s="23" t="str">
        <f t="shared" si="36"/>
        <v/>
      </c>
      <c r="AR94" s="37">
        <f t="shared" si="21"/>
        <v>0</v>
      </c>
      <c r="AS94" s="37">
        <f t="shared" si="22"/>
        <v>0</v>
      </c>
      <c r="AT94" s="37">
        <f t="shared" si="23"/>
        <v>0</v>
      </c>
      <c r="AU94" s="33" t="str">
        <f t="shared" si="24"/>
        <v>库存为0</v>
      </c>
      <c r="AV94" s="38" t="str">
        <f>IFERROR(时间!$B$4+AU94,"上周无销量")</f>
        <v>上周无销量</v>
      </c>
    </row>
    <row r="95" spans="1:48">
      <c r="A95" s="21" t="s">
        <v>140</v>
      </c>
      <c r="B95" t="str">
        <f>VLOOKUP(A95,'[4]sku-asin（子）'!$A$1:$B$65536,2,0)</f>
        <v>B01M4OHRH9</v>
      </c>
      <c r="C95" t="str">
        <f>VLOOKUP(A95,'[4]子sku-父sku'!$A$1:$B$65536,2,0)</f>
        <v>LYQ-HM1205</v>
      </c>
      <c r="D95" s="33">
        <f>IFERROR(VLOOKUP(A95,[1]库存报告使用数据处理!$A:$C,3,0),0)</f>
        <v>0</v>
      </c>
      <c r="E95" s="33">
        <f>IFERROR(VLOOKUP(A95,[1]库存报告使用数据处理!$A:$D,4,0),0)</f>
        <v>0</v>
      </c>
      <c r="F95" s="33">
        <f>IFERROR(VLOOKUP(A95,[1]库存报告使用数据处理!$A:$E,5,0),0)</f>
        <v>0</v>
      </c>
      <c r="G95" s="33">
        <f>IFERROR(VLOOKUP(A95,[1]库存报告使用数据处理!$A:$F,6,0),0)</f>
        <v>0</v>
      </c>
      <c r="H95" s="34">
        <f>IFERROR(VLOOKUP(A95,[1]库存报告使用数据处理!$A:$G,7,0),0)</f>
        <v>0</v>
      </c>
      <c r="I95">
        <f>IFERROR(VLOOKUP(A95,[5]数据处理!$A:$B,2,0),0)</f>
        <v>4</v>
      </c>
      <c r="J95" s="35">
        <f>IFERROR(VLOOKUP(A95,[5]数据处理!$A:$D,4,0),0)</f>
        <v>0</v>
      </c>
      <c r="K95" s="35">
        <f>IFERROR(VLOOKUP(A95,[5]数据处理!$A:$E,5,0),0)</f>
        <v>0</v>
      </c>
      <c r="L95" s="35">
        <f>IFERROR(VLOOKUP(A95,[5]数据处理!$A:$G,7,0),0)</f>
        <v>0</v>
      </c>
      <c r="M95">
        <f t="shared" si="20"/>
        <v>4</v>
      </c>
      <c r="N95">
        <f>IFERROR(VLOOKUP(A95,[5]数据处理!$A:$C,3,0),0)</f>
        <v>0</v>
      </c>
      <c r="O95">
        <f>IFERROR(VLOOKUP(A95,[5]数据处理!$A:$N,14,0),0)</f>
        <v>4</v>
      </c>
      <c r="P95" t="str">
        <f>IFERROR(VLOOKUP(A95,[3]库存使用数据!$A:$B,2,0),"")</f>
        <v/>
      </c>
      <c r="Q95" t="str">
        <f>IFERROR(VLOOKUP(A95,[3]库存使用数据!$A:$E,5,0),"")</f>
        <v/>
      </c>
      <c r="R95" t="str">
        <f>IFERROR(VLOOKUP(A95,[3]库存使用数据!$A:$H,8,0),"")</f>
        <v/>
      </c>
      <c r="S95" t="str">
        <f>IFERROR(VLOOKUP(A95,[3]库存使用数据!$A:$K,11,0),"")</f>
        <v/>
      </c>
      <c r="T95" t="str">
        <f>IFERROR(VLOOKUP(A95,[3]库存使用数据!$A:$C,3,0),"")</f>
        <v/>
      </c>
      <c r="U95" t="str">
        <f>IFERROR(VLOOKUP(A95,[3]库存使用数据!$A:$F,6,0),"")</f>
        <v/>
      </c>
      <c r="V95" t="str">
        <f>IFERROR(VLOOKUP(A95,[3]库存使用数据!$A:$I,9,0),"")</f>
        <v/>
      </c>
      <c r="W95" t="str">
        <f>IFERROR(VLOOKUP(A95,[3]库存使用数据!$A:$L,12,0),"")</f>
        <v/>
      </c>
      <c r="X95" s="23" t="str">
        <f t="shared" si="25"/>
        <v/>
      </c>
      <c r="Y95" s="23" t="str">
        <f t="shared" si="26"/>
        <v/>
      </c>
      <c r="Z95" s="23" t="str">
        <f t="shared" si="27"/>
        <v/>
      </c>
      <c r="AA95" s="23" t="str">
        <f t="shared" si="28"/>
        <v/>
      </c>
      <c r="AB95" t="str">
        <f>IFERROR(VLOOKUP(A95,[3]库存使用数据!$A:$D,4,0),"")</f>
        <v/>
      </c>
      <c r="AC95" t="str">
        <f>IFERROR(VLOOKUP(A95,[3]库存使用数据!$A:$G,7,0),"")</f>
        <v/>
      </c>
      <c r="AD95" t="str">
        <f>IFERROR(VLOOKUP(A95,[3]库存使用数据!$A:$J,10,0),"")</f>
        <v/>
      </c>
      <c r="AE95" t="str">
        <f>IFERROR(VLOOKUP(A95,[3]库存使用数据!$A:$M,13,0),"")</f>
        <v/>
      </c>
      <c r="AF95" s="23" t="str">
        <f t="shared" si="29"/>
        <v/>
      </c>
      <c r="AG95" s="23" t="str">
        <f t="shared" si="30"/>
        <v/>
      </c>
      <c r="AH95" s="23" t="str">
        <f t="shared" si="31"/>
        <v/>
      </c>
      <c r="AI95" s="23" t="str">
        <f t="shared" si="32"/>
        <v/>
      </c>
      <c r="AJ95">
        <f>IFERROR(VLOOKUP($B95,[2]库存报告使用数据!$A$1:$B$65536,2,0),0)</f>
        <v>1</v>
      </c>
      <c r="AK95">
        <f>IFERROR(VLOOKUP($B95,[2]库存报告使用数据!$A$1:$C$65536,3,0),0)</f>
        <v>1</v>
      </c>
      <c r="AL95">
        <f>IFERROR(VLOOKUP($B95,[2]库存报告使用数据!$A$1:$D$65536,4,0),0)</f>
        <v>1</v>
      </c>
      <c r="AM95">
        <f>IFERROR(VLOOKUP($B95,[2]库存报告使用数据!$A$1:$E$65536,5,0),0)</f>
        <v>1</v>
      </c>
      <c r="AN95" s="23">
        <f t="shared" si="33"/>
        <v>0</v>
      </c>
      <c r="AO95" s="23">
        <f t="shared" si="34"/>
        <v>0</v>
      </c>
      <c r="AP95" s="23">
        <f t="shared" si="35"/>
        <v>0</v>
      </c>
      <c r="AQ95" s="23">
        <f t="shared" si="36"/>
        <v>0</v>
      </c>
      <c r="AR95" s="37">
        <f t="shared" si="21"/>
        <v>0</v>
      </c>
      <c r="AS95" s="37">
        <f t="shared" si="22"/>
        <v>0</v>
      </c>
      <c r="AT95" s="37">
        <f t="shared" si="23"/>
        <v>4</v>
      </c>
      <c r="AU95" s="33" t="str">
        <f t="shared" si="24"/>
        <v>库存为4</v>
      </c>
      <c r="AV95" s="38" t="str">
        <f>IFERROR(时间!$B$4+AU95,"上周无销量")</f>
        <v>上周无销量</v>
      </c>
    </row>
    <row r="96" spans="1:48">
      <c r="A96" s="21" t="s">
        <v>141</v>
      </c>
      <c r="B96" t="str">
        <f>VLOOKUP(A96,'[4]sku-asin（子）'!$A$1:$B$65536,2,0)</f>
        <v>B01M69CL5T</v>
      </c>
      <c r="C96" t="str">
        <f>VLOOKUP(A96,'[4]子sku-父sku'!$A$1:$B$65536,2,0)</f>
        <v>LYQ-HM1205</v>
      </c>
      <c r="D96" s="33">
        <f>IFERROR(VLOOKUP(A96,[1]库存报告使用数据处理!$A:$C,3,0),0)</f>
        <v>0</v>
      </c>
      <c r="E96" s="33">
        <f>IFERROR(VLOOKUP(A96,[1]库存报告使用数据处理!$A:$D,4,0),0)</f>
        <v>0</v>
      </c>
      <c r="F96" s="33">
        <f>IFERROR(VLOOKUP(A96,[1]库存报告使用数据处理!$A:$E,5,0),0)</f>
        <v>0</v>
      </c>
      <c r="G96" s="33">
        <f>IFERROR(VLOOKUP(A96,[1]库存报告使用数据处理!$A:$F,6,0),0)</f>
        <v>0</v>
      </c>
      <c r="H96" s="34">
        <f>IFERROR(VLOOKUP(A96,[1]库存报告使用数据处理!$A:$G,7,0),0)</f>
        <v>0</v>
      </c>
      <c r="I96">
        <f>IFERROR(VLOOKUP(A96,[5]数据处理!$A:$B,2,0),0)</f>
        <v>4</v>
      </c>
      <c r="J96" s="35">
        <f>IFERROR(VLOOKUP(A96,[5]数据处理!$A:$D,4,0),0)</f>
        <v>0</v>
      </c>
      <c r="K96" s="35">
        <f>IFERROR(VLOOKUP(A96,[5]数据处理!$A:$E,5,0),0)</f>
        <v>0</v>
      </c>
      <c r="L96" s="35">
        <f>IFERROR(VLOOKUP(A96,[5]数据处理!$A:$G,7,0),0)</f>
        <v>0</v>
      </c>
      <c r="M96">
        <f t="shared" si="20"/>
        <v>4</v>
      </c>
      <c r="N96">
        <f>IFERROR(VLOOKUP(A96,[5]数据处理!$A:$C,3,0),0)</f>
        <v>0</v>
      </c>
      <c r="O96">
        <f>IFERROR(VLOOKUP(A96,[5]数据处理!$A:$N,14,0),0)</f>
        <v>4</v>
      </c>
      <c r="P96" t="str">
        <f>IFERROR(VLOOKUP(A96,[3]库存使用数据!$A:$B,2,0),"")</f>
        <v/>
      </c>
      <c r="Q96" t="str">
        <f>IFERROR(VLOOKUP(A96,[3]库存使用数据!$A:$E,5,0),"")</f>
        <v/>
      </c>
      <c r="R96" t="str">
        <f>IFERROR(VLOOKUP(A96,[3]库存使用数据!$A:$H,8,0),"")</f>
        <v/>
      </c>
      <c r="S96" t="str">
        <f>IFERROR(VLOOKUP(A96,[3]库存使用数据!$A:$K,11,0),"")</f>
        <v/>
      </c>
      <c r="T96" t="str">
        <f>IFERROR(VLOOKUP(A96,[3]库存使用数据!$A:$C,3,0),"")</f>
        <v/>
      </c>
      <c r="U96" t="str">
        <f>IFERROR(VLOOKUP(A96,[3]库存使用数据!$A:$F,6,0),"")</f>
        <v/>
      </c>
      <c r="V96" t="str">
        <f>IFERROR(VLOOKUP(A96,[3]库存使用数据!$A:$I,9,0),"")</f>
        <v/>
      </c>
      <c r="W96" t="str">
        <f>IFERROR(VLOOKUP(A96,[3]库存使用数据!$A:$L,12,0),"")</f>
        <v/>
      </c>
      <c r="X96" s="23" t="str">
        <f t="shared" si="25"/>
        <v/>
      </c>
      <c r="Y96" s="23" t="str">
        <f t="shared" si="26"/>
        <v/>
      </c>
      <c r="Z96" s="23" t="str">
        <f t="shared" si="27"/>
        <v/>
      </c>
      <c r="AA96" s="23" t="str">
        <f t="shared" si="28"/>
        <v/>
      </c>
      <c r="AB96" t="str">
        <f>IFERROR(VLOOKUP(A96,[3]库存使用数据!$A:$D,4,0),"")</f>
        <v/>
      </c>
      <c r="AC96" t="str">
        <f>IFERROR(VLOOKUP(A96,[3]库存使用数据!$A:$G,7,0),"")</f>
        <v/>
      </c>
      <c r="AD96" t="str">
        <f>IFERROR(VLOOKUP(A96,[3]库存使用数据!$A:$J,10,0),"")</f>
        <v/>
      </c>
      <c r="AE96" t="str">
        <f>IFERROR(VLOOKUP(A96,[3]库存使用数据!$A:$M,13,0),"")</f>
        <v/>
      </c>
      <c r="AF96" s="23" t="str">
        <f t="shared" si="29"/>
        <v/>
      </c>
      <c r="AG96" s="23" t="str">
        <f t="shared" si="30"/>
        <v/>
      </c>
      <c r="AH96" s="23" t="str">
        <f t="shared" si="31"/>
        <v/>
      </c>
      <c r="AI96" s="23" t="str">
        <f t="shared" si="32"/>
        <v/>
      </c>
      <c r="AJ96">
        <f>IFERROR(VLOOKUP($B96,[2]库存报告使用数据!$A$1:$B$65536,2,0),0)</f>
        <v>0</v>
      </c>
      <c r="AK96">
        <f>IFERROR(VLOOKUP($B96,[2]库存报告使用数据!$A$1:$C$65536,3,0),0)</f>
        <v>0</v>
      </c>
      <c r="AL96">
        <f>IFERROR(VLOOKUP($B96,[2]库存报告使用数据!$A$1:$D$65536,4,0),0)</f>
        <v>1</v>
      </c>
      <c r="AM96">
        <f>IFERROR(VLOOKUP($B96,[2]库存报告使用数据!$A$1:$E$65536,5,0),0)</f>
        <v>2</v>
      </c>
      <c r="AN96" s="23" t="str">
        <f t="shared" si="33"/>
        <v/>
      </c>
      <c r="AO96" s="23" t="str">
        <f t="shared" si="34"/>
        <v/>
      </c>
      <c r="AP96" s="23">
        <f t="shared" si="35"/>
        <v>0</v>
      </c>
      <c r="AQ96" s="23">
        <f t="shared" si="36"/>
        <v>0</v>
      </c>
      <c r="AR96" s="37">
        <f t="shared" si="21"/>
        <v>0</v>
      </c>
      <c r="AS96" s="37">
        <f t="shared" si="22"/>
        <v>0</v>
      </c>
      <c r="AT96" s="37">
        <f t="shared" si="23"/>
        <v>4</v>
      </c>
      <c r="AU96" s="33" t="str">
        <f t="shared" si="24"/>
        <v>库存为4</v>
      </c>
      <c r="AV96" s="38" t="str">
        <f>IFERROR(时间!$B$4+AU96,"上周无销量")</f>
        <v>上周无销量</v>
      </c>
    </row>
    <row r="97" spans="1:48">
      <c r="A97" s="21" t="s">
        <v>142</v>
      </c>
      <c r="B97" t="str">
        <f>VLOOKUP(A97,'[4]sku-asin（子）'!$A$1:$B$65536,2,0)</f>
        <v>B01M7X7MYF</v>
      </c>
      <c r="C97" t="str">
        <f>VLOOKUP(A97,'[4]子sku-父sku'!$A$1:$B$65536,2,0)</f>
        <v>LYQ-HMQZZ</v>
      </c>
      <c r="D97" s="33">
        <f>IFERROR(VLOOKUP(A97,[1]库存报告使用数据处理!$A:$C,3,0),0)</f>
        <v>0</v>
      </c>
      <c r="E97" s="33">
        <f>IFERROR(VLOOKUP(A97,[1]库存报告使用数据处理!$A:$D,4,0),0)</f>
        <v>0</v>
      </c>
      <c r="F97" s="33">
        <f>IFERROR(VLOOKUP(A97,[1]库存报告使用数据处理!$A:$E,5,0),0)</f>
        <v>0</v>
      </c>
      <c r="G97" s="33">
        <f>IFERROR(VLOOKUP(A97,[1]库存报告使用数据处理!$A:$F,6,0),0)</f>
        <v>0</v>
      </c>
      <c r="H97" s="34">
        <f>IFERROR(VLOOKUP(A97,[1]库存报告使用数据处理!$A:$G,7,0),0)</f>
        <v>0</v>
      </c>
      <c r="I97">
        <f>IFERROR(VLOOKUP(A97,[5]数据处理!$A:$B,2,0),0)</f>
        <v>3</v>
      </c>
      <c r="J97" s="35">
        <f>IFERROR(VLOOKUP(A97,[5]数据处理!$A:$D,4,0),0)</f>
        <v>0</v>
      </c>
      <c r="K97" s="35">
        <f>IFERROR(VLOOKUP(A97,[5]数据处理!$A:$E,5,0),0)</f>
        <v>0</v>
      </c>
      <c r="L97" s="35">
        <f>IFERROR(VLOOKUP(A97,[5]数据处理!$A:$G,7,0),0)</f>
        <v>0</v>
      </c>
      <c r="M97">
        <f t="shared" si="20"/>
        <v>3</v>
      </c>
      <c r="N97">
        <f>IFERROR(VLOOKUP(A97,[5]数据处理!$A:$C,3,0),0)</f>
        <v>0</v>
      </c>
      <c r="O97">
        <f>IFERROR(VLOOKUP(A97,[5]数据处理!$A:$N,14,0),0)</f>
        <v>3</v>
      </c>
      <c r="P97" t="str">
        <f>IFERROR(VLOOKUP(A97,[3]库存使用数据!$A:$B,2,0),"")</f>
        <v/>
      </c>
      <c r="Q97" t="str">
        <f>IFERROR(VLOOKUP(A97,[3]库存使用数据!$A:$E,5,0),"")</f>
        <v/>
      </c>
      <c r="R97" t="str">
        <f>IFERROR(VLOOKUP(A97,[3]库存使用数据!$A:$H,8,0),"")</f>
        <v/>
      </c>
      <c r="S97" t="str">
        <f>IFERROR(VLOOKUP(A97,[3]库存使用数据!$A:$K,11,0),"")</f>
        <v/>
      </c>
      <c r="T97" t="str">
        <f>IFERROR(VLOOKUP(A97,[3]库存使用数据!$A:$C,3,0),"")</f>
        <v/>
      </c>
      <c r="U97" t="str">
        <f>IFERROR(VLOOKUP(A97,[3]库存使用数据!$A:$F,6,0),"")</f>
        <v/>
      </c>
      <c r="V97" t="str">
        <f>IFERROR(VLOOKUP(A97,[3]库存使用数据!$A:$I,9,0),"")</f>
        <v/>
      </c>
      <c r="W97" t="str">
        <f>IFERROR(VLOOKUP(A97,[3]库存使用数据!$A:$L,12,0),"")</f>
        <v/>
      </c>
      <c r="X97" s="23" t="str">
        <f t="shared" si="25"/>
        <v/>
      </c>
      <c r="Y97" s="23" t="str">
        <f t="shared" si="26"/>
        <v/>
      </c>
      <c r="Z97" s="23" t="str">
        <f t="shared" si="27"/>
        <v/>
      </c>
      <c r="AA97" s="23" t="str">
        <f t="shared" si="28"/>
        <v/>
      </c>
      <c r="AB97" t="str">
        <f>IFERROR(VLOOKUP(A97,[3]库存使用数据!$A:$D,4,0),"")</f>
        <v/>
      </c>
      <c r="AC97" t="str">
        <f>IFERROR(VLOOKUP(A97,[3]库存使用数据!$A:$G,7,0),"")</f>
        <v/>
      </c>
      <c r="AD97" t="str">
        <f>IFERROR(VLOOKUP(A97,[3]库存使用数据!$A:$J,10,0),"")</f>
        <v/>
      </c>
      <c r="AE97" t="str">
        <f>IFERROR(VLOOKUP(A97,[3]库存使用数据!$A:$M,13,0),"")</f>
        <v/>
      </c>
      <c r="AF97" s="23" t="str">
        <f t="shared" si="29"/>
        <v/>
      </c>
      <c r="AG97" s="23" t="str">
        <f t="shared" si="30"/>
        <v/>
      </c>
      <c r="AH97" s="23" t="str">
        <f t="shared" si="31"/>
        <v/>
      </c>
      <c r="AI97" s="23" t="str">
        <f t="shared" si="32"/>
        <v/>
      </c>
      <c r="AJ97">
        <f>IFERROR(VLOOKUP($B97,[2]库存报告使用数据!$A$1:$B$65536,2,0),0)</f>
        <v>0</v>
      </c>
      <c r="AK97">
        <f>IFERROR(VLOOKUP($B97,[2]库存报告使用数据!$A$1:$C$65536,3,0),0)</f>
        <v>0</v>
      </c>
      <c r="AL97">
        <f>IFERROR(VLOOKUP($B97,[2]库存报告使用数据!$A$1:$D$65536,4,0),0)</f>
        <v>1</v>
      </c>
      <c r="AM97">
        <f>IFERROR(VLOOKUP($B97,[2]库存报告使用数据!$A$1:$E$65536,5,0),0)</f>
        <v>0</v>
      </c>
      <c r="AN97" s="23" t="str">
        <f t="shared" si="33"/>
        <v/>
      </c>
      <c r="AO97" s="23" t="str">
        <f t="shared" si="34"/>
        <v/>
      </c>
      <c r="AP97" s="23">
        <f t="shared" si="35"/>
        <v>0</v>
      </c>
      <c r="AQ97" s="23" t="str">
        <f t="shared" si="36"/>
        <v/>
      </c>
      <c r="AR97" s="37">
        <f t="shared" si="21"/>
        <v>0</v>
      </c>
      <c r="AS97" s="37">
        <f t="shared" si="22"/>
        <v>0</v>
      </c>
      <c r="AT97" s="37">
        <f t="shared" si="23"/>
        <v>3</v>
      </c>
      <c r="AU97" s="33" t="str">
        <f t="shared" si="24"/>
        <v>库存为3</v>
      </c>
      <c r="AV97" s="38" t="str">
        <f>IFERROR(时间!$B$4+AU97,"上周无销量")</f>
        <v>上周无销量</v>
      </c>
    </row>
    <row r="98" spans="1:48">
      <c r="A98" s="21" t="s">
        <v>143</v>
      </c>
      <c r="B98" t="str">
        <f>VLOOKUP(A98,'[4]sku-asin（子）'!$A$1:$B$65536,2,0)</f>
        <v>B01M5IWX76</v>
      </c>
      <c r="C98" t="str">
        <f>VLOOKUP(A98,'[4]子sku-父sku'!$A$1:$B$65536,2,0)</f>
        <v>LYQ-HMQZZ</v>
      </c>
      <c r="D98" s="33">
        <f>IFERROR(VLOOKUP(A98,[1]库存报告使用数据处理!$A:$C,3,0),0)</f>
        <v>0</v>
      </c>
      <c r="E98" s="33">
        <f>IFERROR(VLOOKUP(A98,[1]库存报告使用数据处理!$A:$D,4,0),0)</f>
        <v>0</v>
      </c>
      <c r="F98" s="33">
        <f>IFERROR(VLOOKUP(A98,[1]库存报告使用数据处理!$A:$E,5,0),0)</f>
        <v>0</v>
      </c>
      <c r="G98" s="33">
        <f>IFERROR(VLOOKUP(A98,[1]库存报告使用数据处理!$A:$F,6,0),0)</f>
        <v>0</v>
      </c>
      <c r="H98" s="34">
        <f>IFERROR(VLOOKUP(A98,[1]库存报告使用数据处理!$A:$G,7,0),0)</f>
        <v>0</v>
      </c>
      <c r="I98">
        <f>IFERROR(VLOOKUP(A98,[5]数据处理!$A:$B,2,0),0)</f>
        <v>2</v>
      </c>
      <c r="J98" s="35">
        <f>IFERROR(VLOOKUP(A98,[5]数据处理!$A:$D,4,0),0)</f>
        <v>0</v>
      </c>
      <c r="K98" s="35">
        <f>IFERROR(VLOOKUP(A98,[5]数据处理!$A:$E,5,0),0)</f>
        <v>0</v>
      </c>
      <c r="L98" s="35">
        <f>IFERROR(VLOOKUP(A98,[5]数据处理!$A:$G,7,0),0)</f>
        <v>0</v>
      </c>
      <c r="M98">
        <f t="shared" si="20"/>
        <v>2</v>
      </c>
      <c r="N98">
        <f>IFERROR(VLOOKUP(A98,[5]数据处理!$A:$C,3,0),0)</f>
        <v>0</v>
      </c>
      <c r="O98">
        <f>IFERROR(VLOOKUP(A98,[5]数据处理!$A:$N,14,0),0)</f>
        <v>2</v>
      </c>
      <c r="P98" t="str">
        <f>IFERROR(VLOOKUP(A98,[3]库存使用数据!$A:$B,2,0),"")</f>
        <v/>
      </c>
      <c r="Q98" t="str">
        <f>IFERROR(VLOOKUP(A98,[3]库存使用数据!$A:$E,5,0),"")</f>
        <v/>
      </c>
      <c r="R98" t="str">
        <f>IFERROR(VLOOKUP(A98,[3]库存使用数据!$A:$H,8,0),"")</f>
        <v/>
      </c>
      <c r="S98" t="str">
        <f>IFERROR(VLOOKUP(A98,[3]库存使用数据!$A:$K,11,0),"")</f>
        <v/>
      </c>
      <c r="T98" t="str">
        <f>IFERROR(VLOOKUP(A98,[3]库存使用数据!$A:$C,3,0),"")</f>
        <v/>
      </c>
      <c r="U98" t="str">
        <f>IFERROR(VLOOKUP(A98,[3]库存使用数据!$A:$F,6,0),"")</f>
        <v/>
      </c>
      <c r="V98" t="str">
        <f>IFERROR(VLOOKUP(A98,[3]库存使用数据!$A:$I,9,0),"")</f>
        <v/>
      </c>
      <c r="W98" t="str">
        <f>IFERROR(VLOOKUP(A98,[3]库存使用数据!$A:$L,12,0),"")</f>
        <v/>
      </c>
      <c r="X98" s="23" t="str">
        <f t="shared" si="25"/>
        <v/>
      </c>
      <c r="Y98" s="23" t="str">
        <f t="shared" si="26"/>
        <v/>
      </c>
      <c r="Z98" s="23" t="str">
        <f t="shared" si="27"/>
        <v/>
      </c>
      <c r="AA98" s="23" t="str">
        <f t="shared" si="28"/>
        <v/>
      </c>
      <c r="AB98" t="str">
        <f>IFERROR(VLOOKUP(A98,[3]库存使用数据!$A:$D,4,0),"")</f>
        <v/>
      </c>
      <c r="AC98" t="str">
        <f>IFERROR(VLOOKUP(A98,[3]库存使用数据!$A:$G,7,0),"")</f>
        <v/>
      </c>
      <c r="AD98" t="str">
        <f>IFERROR(VLOOKUP(A98,[3]库存使用数据!$A:$J,10,0),"")</f>
        <v/>
      </c>
      <c r="AE98" t="str">
        <f>IFERROR(VLOOKUP(A98,[3]库存使用数据!$A:$M,13,0),"")</f>
        <v/>
      </c>
      <c r="AF98" s="23" t="str">
        <f t="shared" si="29"/>
        <v/>
      </c>
      <c r="AG98" s="23" t="str">
        <f t="shared" si="30"/>
        <v/>
      </c>
      <c r="AH98" s="23" t="str">
        <f t="shared" si="31"/>
        <v/>
      </c>
      <c r="AI98" s="23" t="str">
        <f t="shared" si="32"/>
        <v/>
      </c>
      <c r="AJ98">
        <f>IFERROR(VLOOKUP($B98,[2]库存报告使用数据!$A$1:$B$65536,2,0),0)</f>
        <v>0</v>
      </c>
      <c r="AK98">
        <f>IFERROR(VLOOKUP($B98,[2]库存报告使用数据!$A$1:$C$65536,3,0),0)</f>
        <v>0</v>
      </c>
      <c r="AL98">
        <f>IFERROR(VLOOKUP($B98,[2]库存报告使用数据!$A$1:$D$65536,4,0),0)</f>
        <v>2</v>
      </c>
      <c r="AM98">
        <f>IFERROR(VLOOKUP($B98,[2]库存报告使用数据!$A$1:$E$65536,5,0),0)</f>
        <v>1</v>
      </c>
      <c r="AN98" s="23" t="str">
        <f t="shared" si="33"/>
        <v/>
      </c>
      <c r="AO98" s="23" t="str">
        <f t="shared" si="34"/>
        <v/>
      </c>
      <c r="AP98" s="23">
        <f t="shared" si="35"/>
        <v>0</v>
      </c>
      <c r="AQ98" s="23">
        <f t="shared" si="36"/>
        <v>0</v>
      </c>
      <c r="AR98" s="37">
        <f t="shared" si="21"/>
        <v>0</v>
      </c>
      <c r="AS98" s="37">
        <f t="shared" si="22"/>
        <v>0</v>
      </c>
      <c r="AT98" s="37">
        <f t="shared" si="23"/>
        <v>2</v>
      </c>
      <c r="AU98" s="33" t="str">
        <f t="shared" si="24"/>
        <v>库存为2</v>
      </c>
      <c r="AV98" s="38" t="str">
        <f>IFERROR(时间!$B$4+AU98,"上周无销量")</f>
        <v>上周无销量</v>
      </c>
    </row>
    <row r="99" spans="1:48">
      <c r="A99" s="21" t="s">
        <v>144</v>
      </c>
      <c r="B99" t="str">
        <f>VLOOKUP(A99,'[4]sku-asin（子）'!$A$1:$B$65536,2,0)</f>
        <v>B01MY7KVJY</v>
      </c>
      <c r="C99" t="str">
        <f>VLOOKUP(A99,'[4]子sku-父sku'!$A$1:$B$65536,2,0)</f>
        <v>LYQ-LY064</v>
      </c>
      <c r="D99" s="33">
        <f>IFERROR(VLOOKUP(A99,[1]库存报告使用数据处理!$A:$C,3,0),0)</f>
        <v>0</v>
      </c>
      <c r="E99" s="33">
        <f>IFERROR(VLOOKUP(A99,[1]库存报告使用数据处理!$A:$D,4,0),0)</f>
        <v>0</v>
      </c>
      <c r="F99" s="33">
        <f>IFERROR(VLOOKUP(A99,[1]库存报告使用数据处理!$A:$E,5,0),0)</f>
        <v>0</v>
      </c>
      <c r="G99" s="33">
        <f>IFERROR(VLOOKUP(A99,[1]库存报告使用数据处理!$A:$F,6,0),0)</f>
        <v>0</v>
      </c>
      <c r="H99" s="34">
        <f>IFERROR(VLOOKUP(A99,[1]库存报告使用数据处理!$A:$G,7,0),0)</f>
        <v>0</v>
      </c>
      <c r="I99">
        <f>IFERROR(VLOOKUP(A99,[5]数据处理!$A:$B,2,0),0)</f>
        <v>2</v>
      </c>
      <c r="J99" s="35">
        <f>IFERROR(VLOOKUP(A99,[5]数据处理!$A:$D,4,0),0)</f>
        <v>0</v>
      </c>
      <c r="K99" s="35">
        <f>IFERROR(VLOOKUP(A99,[5]数据处理!$A:$E,5,0),0)</f>
        <v>0</v>
      </c>
      <c r="L99" s="35">
        <f>IFERROR(VLOOKUP(A99,[5]数据处理!$A:$G,7,0),0)</f>
        <v>0</v>
      </c>
      <c r="M99">
        <f t="shared" si="20"/>
        <v>2</v>
      </c>
      <c r="N99">
        <f>IFERROR(VLOOKUP(A99,[5]数据处理!$A:$C,3,0),0)</f>
        <v>0</v>
      </c>
      <c r="O99">
        <f>IFERROR(VLOOKUP(A99,[5]数据处理!$A:$N,14,0),0)</f>
        <v>2</v>
      </c>
      <c r="P99" t="str">
        <f>IFERROR(VLOOKUP(A99,[3]库存使用数据!$A:$B,2,0),"")</f>
        <v/>
      </c>
      <c r="Q99" t="str">
        <f>IFERROR(VLOOKUP(A99,[3]库存使用数据!$A:$E,5,0),"")</f>
        <v/>
      </c>
      <c r="R99" t="str">
        <f>IFERROR(VLOOKUP(A99,[3]库存使用数据!$A:$H,8,0),"")</f>
        <v/>
      </c>
      <c r="S99" t="str">
        <f>IFERROR(VLOOKUP(A99,[3]库存使用数据!$A:$K,11,0),"")</f>
        <v/>
      </c>
      <c r="T99" t="str">
        <f>IFERROR(VLOOKUP(A99,[3]库存使用数据!$A:$C,3,0),"")</f>
        <v/>
      </c>
      <c r="U99" t="str">
        <f>IFERROR(VLOOKUP(A99,[3]库存使用数据!$A:$F,6,0),"")</f>
        <v/>
      </c>
      <c r="V99" t="str">
        <f>IFERROR(VLOOKUP(A99,[3]库存使用数据!$A:$I,9,0),"")</f>
        <v/>
      </c>
      <c r="W99" t="str">
        <f>IFERROR(VLOOKUP(A99,[3]库存使用数据!$A:$L,12,0),"")</f>
        <v/>
      </c>
      <c r="X99" s="23" t="str">
        <f t="shared" si="25"/>
        <v/>
      </c>
      <c r="Y99" s="23" t="str">
        <f t="shared" si="26"/>
        <v/>
      </c>
      <c r="Z99" s="23" t="str">
        <f t="shared" si="27"/>
        <v/>
      </c>
      <c r="AA99" s="23" t="str">
        <f t="shared" si="28"/>
        <v/>
      </c>
      <c r="AB99" t="str">
        <f>IFERROR(VLOOKUP(A99,[3]库存使用数据!$A:$D,4,0),"")</f>
        <v/>
      </c>
      <c r="AC99" t="str">
        <f>IFERROR(VLOOKUP(A99,[3]库存使用数据!$A:$G,7,0),"")</f>
        <v/>
      </c>
      <c r="AD99" t="str">
        <f>IFERROR(VLOOKUP(A99,[3]库存使用数据!$A:$J,10,0),"")</f>
        <v/>
      </c>
      <c r="AE99" t="str">
        <f>IFERROR(VLOOKUP(A99,[3]库存使用数据!$A:$M,13,0),"")</f>
        <v/>
      </c>
      <c r="AF99" s="23" t="str">
        <f t="shared" si="29"/>
        <v/>
      </c>
      <c r="AG99" s="23" t="str">
        <f t="shared" si="30"/>
        <v/>
      </c>
      <c r="AH99" s="23" t="str">
        <f t="shared" si="31"/>
        <v/>
      </c>
      <c r="AI99" s="23" t="str">
        <f t="shared" si="32"/>
        <v/>
      </c>
      <c r="AJ99">
        <f>IFERROR(VLOOKUP($B99,[2]库存报告使用数据!$A$1:$B$65536,2,0),0)</f>
        <v>2</v>
      </c>
      <c r="AK99">
        <f>IFERROR(VLOOKUP($B99,[2]库存报告使用数据!$A$1:$C$65536,3,0),0)</f>
        <v>2</v>
      </c>
      <c r="AL99">
        <f>IFERROR(VLOOKUP($B99,[2]库存报告使用数据!$A$1:$D$65536,4,0),0)</f>
        <v>0</v>
      </c>
      <c r="AM99">
        <f>IFERROR(VLOOKUP($B99,[2]库存报告使用数据!$A$1:$E$65536,5,0),0)</f>
        <v>1</v>
      </c>
      <c r="AN99" s="23">
        <f t="shared" si="33"/>
        <v>0</v>
      </c>
      <c r="AO99" s="23">
        <f t="shared" si="34"/>
        <v>0</v>
      </c>
      <c r="AP99" s="23" t="str">
        <f t="shared" si="35"/>
        <v/>
      </c>
      <c r="AQ99" s="23">
        <f t="shared" si="36"/>
        <v>0</v>
      </c>
      <c r="AR99" s="37">
        <f t="shared" si="21"/>
        <v>0</v>
      </c>
      <c r="AS99" s="37">
        <f t="shared" si="22"/>
        <v>0</v>
      </c>
      <c r="AT99" s="37">
        <f t="shared" si="23"/>
        <v>2</v>
      </c>
      <c r="AU99" s="33" t="str">
        <f t="shared" si="24"/>
        <v>库存为2</v>
      </c>
      <c r="AV99" s="38" t="str">
        <f>IFERROR(时间!$B$4+AU99,"上周无销量")</f>
        <v>上周无销量</v>
      </c>
    </row>
    <row r="100" spans="1:48">
      <c r="A100" s="21" t="s">
        <v>145</v>
      </c>
      <c r="B100" t="str">
        <f>VLOOKUP(A100,'[4]sku-asin（子）'!$A$1:$B$65536,2,0)</f>
        <v>B01MZ93SA6</v>
      </c>
      <c r="C100" t="str">
        <f>VLOOKUP(A100,'[4]子sku-父sku'!$A$1:$B$65536,2,0)</f>
        <v>LYQ-LY064</v>
      </c>
      <c r="D100" s="33">
        <f>IFERROR(VLOOKUP(A100,[1]库存报告使用数据处理!$A:$C,3,0),0)</f>
        <v>0</v>
      </c>
      <c r="E100" s="33">
        <f>IFERROR(VLOOKUP(A100,[1]库存报告使用数据处理!$A:$D,4,0),0)</f>
        <v>0</v>
      </c>
      <c r="F100" s="33">
        <f>IFERROR(VLOOKUP(A100,[1]库存报告使用数据处理!$A:$E,5,0),0)</f>
        <v>0</v>
      </c>
      <c r="G100" s="33">
        <f>IFERROR(VLOOKUP(A100,[1]库存报告使用数据处理!$A:$F,6,0),0)</f>
        <v>0</v>
      </c>
      <c r="H100" s="34">
        <f>IFERROR(VLOOKUP(A100,[1]库存报告使用数据处理!$A:$G,7,0),0)</f>
        <v>0</v>
      </c>
      <c r="I100">
        <f>IFERROR(VLOOKUP(A100,[5]数据处理!$A:$B,2,0),0)</f>
        <v>1</v>
      </c>
      <c r="J100" s="35">
        <f>IFERROR(VLOOKUP(A100,[5]数据处理!$A:$D,4,0),0)</f>
        <v>0</v>
      </c>
      <c r="K100" s="35">
        <f>IFERROR(VLOOKUP(A100,[5]数据处理!$A:$E,5,0),0)</f>
        <v>0</v>
      </c>
      <c r="L100" s="35">
        <f>IFERROR(VLOOKUP(A100,[5]数据处理!$A:$G,7,0),0)</f>
        <v>0</v>
      </c>
      <c r="M100">
        <f t="shared" si="20"/>
        <v>1</v>
      </c>
      <c r="N100">
        <f>IFERROR(VLOOKUP(A100,[5]数据处理!$A:$C,3,0),0)</f>
        <v>0</v>
      </c>
      <c r="O100">
        <f>IFERROR(VLOOKUP(A100,[5]数据处理!$A:$N,14,0),0)</f>
        <v>0</v>
      </c>
      <c r="P100" t="str">
        <f>IFERROR(VLOOKUP(A100,[3]库存使用数据!$A:$B,2,0),"")</f>
        <v/>
      </c>
      <c r="Q100" t="str">
        <f>IFERROR(VLOOKUP(A100,[3]库存使用数据!$A:$E,5,0),"")</f>
        <v/>
      </c>
      <c r="R100" t="str">
        <f>IFERROR(VLOOKUP(A100,[3]库存使用数据!$A:$H,8,0),"")</f>
        <v/>
      </c>
      <c r="S100" t="str">
        <f>IFERROR(VLOOKUP(A100,[3]库存使用数据!$A:$K,11,0),"")</f>
        <v/>
      </c>
      <c r="T100" t="str">
        <f>IFERROR(VLOOKUP(A100,[3]库存使用数据!$A:$C,3,0),"")</f>
        <v/>
      </c>
      <c r="U100" t="str">
        <f>IFERROR(VLOOKUP(A100,[3]库存使用数据!$A:$F,6,0),"")</f>
        <v/>
      </c>
      <c r="V100" t="str">
        <f>IFERROR(VLOOKUP(A100,[3]库存使用数据!$A:$I,9,0),"")</f>
        <v/>
      </c>
      <c r="W100" t="str">
        <f>IFERROR(VLOOKUP(A100,[3]库存使用数据!$A:$L,12,0),"")</f>
        <v/>
      </c>
      <c r="X100" s="23" t="str">
        <f t="shared" si="25"/>
        <v/>
      </c>
      <c r="Y100" s="23" t="str">
        <f t="shared" si="26"/>
        <v/>
      </c>
      <c r="Z100" s="23" t="str">
        <f t="shared" si="27"/>
        <v/>
      </c>
      <c r="AA100" s="23" t="str">
        <f t="shared" si="28"/>
        <v/>
      </c>
      <c r="AB100" t="str">
        <f>IFERROR(VLOOKUP(A100,[3]库存使用数据!$A:$D,4,0),"")</f>
        <v/>
      </c>
      <c r="AC100" t="str">
        <f>IFERROR(VLOOKUP(A100,[3]库存使用数据!$A:$G,7,0),"")</f>
        <v/>
      </c>
      <c r="AD100" t="str">
        <f>IFERROR(VLOOKUP(A100,[3]库存使用数据!$A:$J,10,0),"")</f>
        <v/>
      </c>
      <c r="AE100" t="str">
        <f>IFERROR(VLOOKUP(A100,[3]库存使用数据!$A:$M,13,0),"")</f>
        <v/>
      </c>
      <c r="AF100" s="23" t="str">
        <f t="shared" si="29"/>
        <v/>
      </c>
      <c r="AG100" s="23" t="str">
        <f t="shared" si="30"/>
        <v/>
      </c>
      <c r="AH100" s="23" t="str">
        <f t="shared" si="31"/>
        <v/>
      </c>
      <c r="AI100" s="23" t="str">
        <f t="shared" si="32"/>
        <v/>
      </c>
      <c r="AJ100">
        <f>IFERROR(VLOOKUP($B100,[2]库存报告使用数据!$A$1:$B$65536,2,0),0)</f>
        <v>0</v>
      </c>
      <c r="AK100">
        <f>IFERROR(VLOOKUP($B100,[2]库存报告使用数据!$A$1:$C$65536,3,0),0)</f>
        <v>0</v>
      </c>
      <c r="AL100">
        <f>IFERROR(VLOOKUP($B100,[2]库存报告使用数据!$A$1:$D$65536,4,0),0)</f>
        <v>0</v>
      </c>
      <c r="AM100">
        <f>IFERROR(VLOOKUP($B100,[2]库存报告使用数据!$A$1:$E$65536,5,0),0)</f>
        <v>0</v>
      </c>
      <c r="AN100" s="23" t="str">
        <f t="shared" si="33"/>
        <v/>
      </c>
      <c r="AO100" s="23" t="str">
        <f t="shared" si="34"/>
        <v/>
      </c>
      <c r="AP100" s="23" t="str">
        <f t="shared" si="35"/>
        <v/>
      </c>
      <c r="AQ100" s="23" t="str">
        <f t="shared" si="36"/>
        <v/>
      </c>
      <c r="AR100" s="37">
        <f t="shared" si="21"/>
        <v>0</v>
      </c>
      <c r="AS100" s="37">
        <f t="shared" si="22"/>
        <v>0</v>
      </c>
      <c r="AT100" s="37">
        <f t="shared" si="23"/>
        <v>1</v>
      </c>
      <c r="AU100" s="33" t="str">
        <f t="shared" si="24"/>
        <v>库存为1</v>
      </c>
      <c r="AV100" s="38" t="str">
        <f>IFERROR(时间!$B$4+AU100,"上周无销量")</f>
        <v>上周无销量</v>
      </c>
    </row>
    <row r="101" spans="1:48">
      <c r="A101" s="21" t="s">
        <v>146</v>
      </c>
      <c r="B101" t="str">
        <f>VLOOKUP(A101,'[4]sku-asin（子）'!$A$1:$B$65536,2,0)</f>
        <v>B01MY7KTQZ</v>
      </c>
      <c r="C101" t="str">
        <f>VLOOKUP(A101,'[4]子sku-父sku'!$A$1:$B$65536,2,0)</f>
        <v>LYQ-LY064</v>
      </c>
      <c r="D101" s="33">
        <f>IFERROR(VLOOKUP(A101,[1]库存报告使用数据处理!$A:$C,3,0),0)</f>
        <v>0</v>
      </c>
      <c r="E101" s="33">
        <f>IFERROR(VLOOKUP(A101,[1]库存报告使用数据处理!$A:$D,4,0),0)</f>
        <v>0</v>
      </c>
      <c r="F101" s="33">
        <f>IFERROR(VLOOKUP(A101,[1]库存报告使用数据处理!$A:$E,5,0),0)</f>
        <v>0</v>
      </c>
      <c r="G101" s="33">
        <f>IFERROR(VLOOKUP(A101,[1]库存报告使用数据处理!$A:$F,6,0),0)</f>
        <v>0</v>
      </c>
      <c r="H101" s="34">
        <f>IFERROR(VLOOKUP(A101,[1]库存报告使用数据处理!$A:$G,7,0),0)</f>
        <v>0</v>
      </c>
      <c r="I101">
        <f>IFERROR(VLOOKUP(A101,[5]数据处理!$A:$B,2,0),0)</f>
        <v>1</v>
      </c>
      <c r="J101" s="35">
        <f>IFERROR(VLOOKUP(A101,[5]数据处理!$A:$D,4,0),0)</f>
        <v>0</v>
      </c>
      <c r="K101" s="35">
        <f>IFERROR(VLOOKUP(A101,[5]数据处理!$A:$E,5,0),0)</f>
        <v>0</v>
      </c>
      <c r="L101" s="35">
        <f>IFERROR(VLOOKUP(A101,[5]数据处理!$A:$G,7,0),0)</f>
        <v>0</v>
      </c>
      <c r="M101">
        <f t="shared" si="20"/>
        <v>1</v>
      </c>
      <c r="N101">
        <f>IFERROR(VLOOKUP(A101,[5]数据处理!$A:$C,3,0),0)</f>
        <v>0</v>
      </c>
      <c r="O101">
        <f>IFERROR(VLOOKUP(A101,[5]数据处理!$A:$N,14,0),0)</f>
        <v>1</v>
      </c>
      <c r="P101" t="str">
        <f>IFERROR(VLOOKUP(A101,[3]库存使用数据!$A:$B,2,0),"")</f>
        <v/>
      </c>
      <c r="Q101" t="str">
        <f>IFERROR(VLOOKUP(A101,[3]库存使用数据!$A:$E,5,0),"")</f>
        <v/>
      </c>
      <c r="R101" t="str">
        <f>IFERROR(VLOOKUP(A101,[3]库存使用数据!$A:$H,8,0),"")</f>
        <v/>
      </c>
      <c r="S101" t="str">
        <f>IFERROR(VLOOKUP(A101,[3]库存使用数据!$A:$K,11,0),"")</f>
        <v/>
      </c>
      <c r="T101" t="str">
        <f>IFERROR(VLOOKUP(A101,[3]库存使用数据!$A:$C,3,0),"")</f>
        <v/>
      </c>
      <c r="U101" t="str">
        <f>IFERROR(VLOOKUP(A101,[3]库存使用数据!$A:$F,6,0),"")</f>
        <v/>
      </c>
      <c r="V101" t="str">
        <f>IFERROR(VLOOKUP(A101,[3]库存使用数据!$A:$I,9,0),"")</f>
        <v/>
      </c>
      <c r="W101" t="str">
        <f>IFERROR(VLOOKUP(A101,[3]库存使用数据!$A:$L,12,0),"")</f>
        <v/>
      </c>
      <c r="X101" s="23" t="str">
        <f t="shared" si="25"/>
        <v/>
      </c>
      <c r="Y101" s="23" t="str">
        <f t="shared" si="26"/>
        <v/>
      </c>
      <c r="Z101" s="23" t="str">
        <f t="shared" si="27"/>
        <v/>
      </c>
      <c r="AA101" s="23" t="str">
        <f t="shared" si="28"/>
        <v/>
      </c>
      <c r="AB101" t="str">
        <f>IFERROR(VLOOKUP(A101,[3]库存使用数据!$A:$D,4,0),"")</f>
        <v/>
      </c>
      <c r="AC101" t="str">
        <f>IFERROR(VLOOKUP(A101,[3]库存使用数据!$A:$G,7,0),"")</f>
        <v/>
      </c>
      <c r="AD101" t="str">
        <f>IFERROR(VLOOKUP(A101,[3]库存使用数据!$A:$J,10,0),"")</f>
        <v/>
      </c>
      <c r="AE101" t="str">
        <f>IFERROR(VLOOKUP(A101,[3]库存使用数据!$A:$M,13,0),"")</f>
        <v/>
      </c>
      <c r="AF101" s="23" t="str">
        <f t="shared" si="29"/>
        <v/>
      </c>
      <c r="AG101" s="23" t="str">
        <f t="shared" si="30"/>
        <v/>
      </c>
      <c r="AH101" s="23" t="str">
        <f t="shared" si="31"/>
        <v/>
      </c>
      <c r="AI101" s="23" t="str">
        <f t="shared" si="32"/>
        <v/>
      </c>
      <c r="AJ101">
        <f>IFERROR(VLOOKUP($B101,[2]库存报告使用数据!$A$1:$B$65536,2,0),0)</f>
        <v>2</v>
      </c>
      <c r="AK101">
        <f>IFERROR(VLOOKUP($B101,[2]库存报告使用数据!$A$1:$C$65536,3,0),0)</f>
        <v>2</v>
      </c>
      <c r="AL101">
        <f>IFERROR(VLOOKUP($B101,[2]库存报告使用数据!$A$1:$D$65536,4,0),0)</f>
        <v>1</v>
      </c>
      <c r="AM101">
        <f>IFERROR(VLOOKUP($B101,[2]库存报告使用数据!$A$1:$E$65536,5,0),0)</f>
        <v>1</v>
      </c>
      <c r="AN101" s="23">
        <f t="shared" si="33"/>
        <v>0</v>
      </c>
      <c r="AO101" s="23">
        <f t="shared" si="34"/>
        <v>0</v>
      </c>
      <c r="AP101" s="23">
        <f t="shared" si="35"/>
        <v>0</v>
      </c>
      <c r="AQ101" s="23">
        <f t="shared" si="36"/>
        <v>0</v>
      </c>
      <c r="AR101" s="37">
        <f t="shared" si="21"/>
        <v>0</v>
      </c>
      <c r="AS101" s="37">
        <f t="shared" si="22"/>
        <v>0</v>
      </c>
      <c r="AT101" s="37">
        <f t="shared" si="23"/>
        <v>1</v>
      </c>
      <c r="AU101" s="33" t="str">
        <f t="shared" si="24"/>
        <v>库存为1</v>
      </c>
      <c r="AV101" s="38" t="str">
        <f>IFERROR(时间!$B$4+AU101,"上周无销量")</f>
        <v>上周无销量</v>
      </c>
    </row>
    <row r="102" spans="1:48">
      <c r="A102" s="21" t="s">
        <v>147</v>
      </c>
      <c r="B102" t="str">
        <f>VLOOKUP(A102,'[4]sku-asin（子）'!$A$1:$B$65536,2,0)</f>
        <v>B01MS6R0M9</v>
      </c>
      <c r="C102" t="str">
        <f>VLOOKUP(A102,'[4]子sku-父sku'!$A$1:$B$65536,2,0)</f>
        <v>LYQ-LY064</v>
      </c>
      <c r="D102" s="33">
        <f>IFERROR(VLOOKUP(A102,[1]库存报告使用数据处理!$A:$C,3,0),0)</f>
        <v>0</v>
      </c>
      <c r="E102" s="33">
        <f>IFERROR(VLOOKUP(A102,[1]库存报告使用数据处理!$A:$D,4,0),0)</f>
        <v>0</v>
      </c>
      <c r="F102" s="33">
        <f>IFERROR(VLOOKUP(A102,[1]库存报告使用数据处理!$A:$E,5,0),0)</f>
        <v>0</v>
      </c>
      <c r="G102" s="33">
        <f>IFERROR(VLOOKUP(A102,[1]库存报告使用数据处理!$A:$F,6,0),0)</f>
        <v>0</v>
      </c>
      <c r="H102" s="34">
        <f>IFERROR(VLOOKUP(A102,[1]库存报告使用数据处理!$A:$G,7,0),0)</f>
        <v>0</v>
      </c>
      <c r="I102">
        <f>IFERROR(VLOOKUP(A102,[5]数据处理!$A:$B,2,0),0)</f>
        <v>5</v>
      </c>
      <c r="J102" s="35">
        <f>IFERROR(VLOOKUP(A102,[5]数据处理!$A:$D,4,0),0)</f>
        <v>0</v>
      </c>
      <c r="K102" s="35">
        <f>IFERROR(VLOOKUP(A102,[5]数据处理!$A:$E,5,0),0)</f>
        <v>0</v>
      </c>
      <c r="L102" s="35">
        <f>IFERROR(VLOOKUP(A102,[5]数据处理!$A:$G,7,0),0)</f>
        <v>0</v>
      </c>
      <c r="M102">
        <f t="shared" si="20"/>
        <v>5</v>
      </c>
      <c r="N102">
        <f>IFERROR(VLOOKUP(A102,[5]数据处理!$A:$C,3,0),0)</f>
        <v>0</v>
      </c>
      <c r="O102">
        <f>IFERROR(VLOOKUP(A102,[5]数据处理!$A:$N,14,0),0)</f>
        <v>5</v>
      </c>
      <c r="P102" t="str">
        <f>IFERROR(VLOOKUP(A102,[3]库存使用数据!$A:$B,2,0),"")</f>
        <v/>
      </c>
      <c r="Q102" t="str">
        <f>IFERROR(VLOOKUP(A102,[3]库存使用数据!$A:$E,5,0),"")</f>
        <v/>
      </c>
      <c r="R102" t="str">
        <f>IFERROR(VLOOKUP(A102,[3]库存使用数据!$A:$H,8,0),"")</f>
        <v/>
      </c>
      <c r="S102" t="str">
        <f>IFERROR(VLOOKUP(A102,[3]库存使用数据!$A:$K,11,0),"")</f>
        <v/>
      </c>
      <c r="T102" t="str">
        <f>IFERROR(VLOOKUP(A102,[3]库存使用数据!$A:$C,3,0),"")</f>
        <v/>
      </c>
      <c r="U102" t="str">
        <f>IFERROR(VLOOKUP(A102,[3]库存使用数据!$A:$F,6,0),"")</f>
        <v/>
      </c>
      <c r="V102" t="str">
        <f>IFERROR(VLOOKUP(A102,[3]库存使用数据!$A:$I,9,0),"")</f>
        <v/>
      </c>
      <c r="W102" t="str">
        <f>IFERROR(VLOOKUP(A102,[3]库存使用数据!$A:$L,12,0),"")</f>
        <v/>
      </c>
      <c r="X102" s="23" t="str">
        <f t="shared" si="25"/>
        <v/>
      </c>
      <c r="Y102" s="23" t="str">
        <f t="shared" si="26"/>
        <v/>
      </c>
      <c r="Z102" s="23" t="str">
        <f t="shared" si="27"/>
        <v/>
      </c>
      <c r="AA102" s="23" t="str">
        <f t="shared" si="28"/>
        <v/>
      </c>
      <c r="AB102" t="str">
        <f>IFERROR(VLOOKUP(A102,[3]库存使用数据!$A:$D,4,0),"")</f>
        <v/>
      </c>
      <c r="AC102" t="str">
        <f>IFERROR(VLOOKUP(A102,[3]库存使用数据!$A:$G,7,0),"")</f>
        <v/>
      </c>
      <c r="AD102" t="str">
        <f>IFERROR(VLOOKUP(A102,[3]库存使用数据!$A:$J,10,0),"")</f>
        <v/>
      </c>
      <c r="AE102" t="str">
        <f>IFERROR(VLOOKUP(A102,[3]库存使用数据!$A:$M,13,0),"")</f>
        <v/>
      </c>
      <c r="AF102" s="23" t="str">
        <f t="shared" si="29"/>
        <v/>
      </c>
      <c r="AG102" s="23" t="str">
        <f t="shared" si="30"/>
        <v/>
      </c>
      <c r="AH102" s="23" t="str">
        <f t="shared" si="31"/>
        <v/>
      </c>
      <c r="AI102" s="23" t="str">
        <f t="shared" si="32"/>
        <v/>
      </c>
      <c r="AJ102">
        <f>IFERROR(VLOOKUP($B102,[2]库存报告使用数据!$A$1:$B$65536,2,0),0)</f>
        <v>1</v>
      </c>
      <c r="AK102">
        <f>IFERROR(VLOOKUP($B102,[2]库存报告使用数据!$A$1:$C$65536,3,0),0)</f>
        <v>1</v>
      </c>
      <c r="AL102">
        <f>IFERROR(VLOOKUP($B102,[2]库存报告使用数据!$A$1:$D$65536,4,0),0)</f>
        <v>3</v>
      </c>
      <c r="AM102">
        <f>IFERROR(VLOOKUP($B102,[2]库存报告使用数据!$A$1:$E$65536,5,0),0)</f>
        <v>0</v>
      </c>
      <c r="AN102" s="23">
        <f t="shared" si="33"/>
        <v>0</v>
      </c>
      <c r="AO102" s="23">
        <f t="shared" si="34"/>
        <v>0</v>
      </c>
      <c r="AP102" s="23">
        <f t="shared" si="35"/>
        <v>0</v>
      </c>
      <c r="AQ102" s="23" t="str">
        <f t="shared" si="36"/>
        <v/>
      </c>
      <c r="AR102" s="37">
        <f t="shared" si="21"/>
        <v>0</v>
      </c>
      <c r="AS102" s="37">
        <f t="shared" si="22"/>
        <v>0</v>
      </c>
      <c r="AT102" s="37">
        <f t="shared" si="23"/>
        <v>5</v>
      </c>
      <c r="AU102" s="33" t="str">
        <f t="shared" si="24"/>
        <v>库存为5</v>
      </c>
      <c r="AV102" s="38" t="str">
        <f>IFERROR(时间!$B$4+AU102,"上周无销量")</f>
        <v>上周无销量</v>
      </c>
    </row>
    <row r="103" spans="1:48">
      <c r="A103" s="21" t="s">
        <v>148</v>
      </c>
      <c r="B103" t="str">
        <f>VLOOKUP(A103,'[4]sku-asin（子）'!$A$1:$B$65536,2,0)</f>
        <v>B01MY7KX6S</v>
      </c>
      <c r="C103" t="str">
        <f>VLOOKUP(A103,'[4]子sku-父sku'!$A$1:$B$65536,2,0)</f>
        <v>LYQ-LY014</v>
      </c>
      <c r="D103" s="33">
        <f>IFERROR(VLOOKUP(A103,[1]库存报告使用数据处理!$A:$C,3,0),0)</f>
        <v>0</v>
      </c>
      <c r="E103" s="33">
        <f>IFERROR(VLOOKUP(A103,[1]库存报告使用数据处理!$A:$D,4,0),0)</f>
        <v>1</v>
      </c>
      <c r="F103" s="33">
        <f>IFERROR(VLOOKUP(A103,[1]库存报告使用数据处理!$A:$E,5,0),0)</f>
        <v>0</v>
      </c>
      <c r="G103" s="33">
        <f>IFERROR(VLOOKUP(A103,[1]库存报告使用数据处理!$A:$F,6,0),0)</f>
        <v>0</v>
      </c>
      <c r="H103" s="34">
        <f>IFERROR(VLOOKUP(A103,[1]库存报告使用数据处理!$A:$G,7,0),0)</f>
        <v>18.96</v>
      </c>
      <c r="I103">
        <f>IFERROR(VLOOKUP(A103,[5]数据处理!$A:$B,2,0),0)</f>
        <v>1</v>
      </c>
      <c r="J103" s="35">
        <f>IFERROR(VLOOKUP(A103,[5]数据处理!$A:$D,4,0),0)</f>
        <v>0</v>
      </c>
      <c r="K103" s="35">
        <f>IFERROR(VLOOKUP(A103,[5]数据处理!$A:$E,5,0),0)</f>
        <v>0</v>
      </c>
      <c r="L103" s="35">
        <f>IFERROR(VLOOKUP(A103,[5]数据处理!$A:$G,7,0),0)</f>
        <v>0</v>
      </c>
      <c r="M103">
        <f t="shared" si="20"/>
        <v>1</v>
      </c>
      <c r="N103">
        <f>IFERROR(VLOOKUP(A103,[5]数据处理!$A:$C,3,0),0)</f>
        <v>0</v>
      </c>
      <c r="O103">
        <f>IFERROR(VLOOKUP(A103,[5]数据处理!$A:$N,14,0),0)</f>
        <v>0</v>
      </c>
      <c r="P103" t="str">
        <f>IFERROR(VLOOKUP(A103,[3]库存使用数据!$A:$B,2,0),"")</f>
        <v/>
      </c>
      <c r="Q103" t="str">
        <f>IFERROR(VLOOKUP(A103,[3]库存使用数据!$A:$E,5,0),"")</f>
        <v/>
      </c>
      <c r="R103" t="str">
        <f>IFERROR(VLOOKUP(A103,[3]库存使用数据!$A:$H,8,0),"")</f>
        <v/>
      </c>
      <c r="S103" t="str">
        <f>IFERROR(VLOOKUP(A103,[3]库存使用数据!$A:$K,11,0),"")</f>
        <v/>
      </c>
      <c r="T103" t="str">
        <f>IFERROR(VLOOKUP(A103,[3]库存使用数据!$A:$C,3,0),"")</f>
        <v/>
      </c>
      <c r="U103" t="str">
        <f>IFERROR(VLOOKUP(A103,[3]库存使用数据!$A:$F,6,0),"")</f>
        <v/>
      </c>
      <c r="V103" t="str">
        <f>IFERROR(VLOOKUP(A103,[3]库存使用数据!$A:$I,9,0),"")</f>
        <v/>
      </c>
      <c r="W103" t="str">
        <f>IFERROR(VLOOKUP(A103,[3]库存使用数据!$A:$L,12,0),"")</f>
        <v/>
      </c>
      <c r="X103" s="23" t="str">
        <f t="shared" si="25"/>
        <v/>
      </c>
      <c r="Y103" s="23" t="str">
        <f t="shared" si="26"/>
        <v/>
      </c>
      <c r="Z103" s="23" t="str">
        <f t="shared" si="27"/>
        <v/>
      </c>
      <c r="AA103" s="23" t="str">
        <f t="shared" si="28"/>
        <v/>
      </c>
      <c r="AB103" t="str">
        <f>IFERROR(VLOOKUP(A103,[3]库存使用数据!$A:$D,4,0),"")</f>
        <v/>
      </c>
      <c r="AC103" t="str">
        <f>IFERROR(VLOOKUP(A103,[3]库存使用数据!$A:$G,7,0),"")</f>
        <v/>
      </c>
      <c r="AD103" t="str">
        <f>IFERROR(VLOOKUP(A103,[3]库存使用数据!$A:$J,10,0),"")</f>
        <v/>
      </c>
      <c r="AE103" t="str">
        <f>IFERROR(VLOOKUP(A103,[3]库存使用数据!$A:$M,13,0),"")</f>
        <v/>
      </c>
      <c r="AF103" s="23" t="str">
        <f t="shared" si="29"/>
        <v/>
      </c>
      <c r="AG103" s="23" t="str">
        <f t="shared" si="30"/>
        <v/>
      </c>
      <c r="AH103" s="23" t="str">
        <f t="shared" si="31"/>
        <v/>
      </c>
      <c r="AI103" s="23" t="str">
        <f t="shared" si="32"/>
        <v/>
      </c>
      <c r="AJ103">
        <f>IFERROR(VLOOKUP($B103,[2]库存报告使用数据!$A$1:$B$65536,2,0),0)</f>
        <v>1</v>
      </c>
      <c r="AK103">
        <f>IFERROR(VLOOKUP($B103,[2]库存报告使用数据!$A$1:$C$65536,3,0),0)</f>
        <v>1</v>
      </c>
      <c r="AL103">
        <f>IFERROR(VLOOKUP($B103,[2]库存报告使用数据!$A$1:$D$65536,4,0),0)</f>
        <v>1</v>
      </c>
      <c r="AM103">
        <f>IFERROR(VLOOKUP($B103,[2]库存报告使用数据!$A$1:$E$65536,5,0),0)</f>
        <v>1</v>
      </c>
      <c r="AN103" s="23">
        <f t="shared" si="33"/>
        <v>0</v>
      </c>
      <c r="AO103" s="23">
        <f t="shared" si="34"/>
        <v>1</v>
      </c>
      <c r="AP103" s="23">
        <f t="shared" si="35"/>
        <v>0</v>
      </c>
      <c r="AQ103" s="23">
        <f t="shared" si="36"/>
        <v>0</v>
      </c>
      <c r="AR103" s="37">
        <f t="shared" si="21"/>
        <v>0</v>
      </c>
      <c r="AS103" s="37">
        <f t="shared" si="22"/>
        <v>0</v>
      </c>
      <c r="AT103" s="37">
        <f t="shared" si="23"/>
        <v>1</v>
      </c>
      <c r="AU103" s="33" t="str">
        <f t="shared" si="24"/>
        <v>库存为1</v>
      </c>
      <c r="AV103" s="38" t="str">
        <f>IFERROR(时间!$B$4+AU103,"上周无销量")</f>
        <v>上周无销量</v>
      </c>
    </row>
    <row r="104" spans="1:48">
      <c r="A104" s="21" t="s">
        <v>149</v>
      </c>
      <c r="B104" t="str">
        <f>VLOOKUP(A104,'[4]sku-asin（子）'!$A$1:$B$65536,2,0)</f>
        <v>B01N4NCSUX</v>
      </c>
      <c r="C104" t="str">
        <f>VLOOKUP(A104,'[4]子sku-父sku'!$A$1:$B$65536,2,0)</f>
        <v>LYQ-LY064</v>
      </c>
      <c r="D104" s="33">
        <f>IFERROR(VLOOKUP(A104,[1]库存报告使用数据处理!$A:$C,3,0),0)</f>
        <v>0</v>
      </c>
      <c r="E104" s="33">
        <f>IFERROR(VLOOKUP(A104,[1]库存报告使用数据处理!$A:$D,4,0),0)</f>
        <v>0</v>
      </c>
      <c r="F104" s="33">
        <f>IFERROR(VLOOKUP(A104,[1]库存报告使用数据处理!$A:$E,5,0),0)</f>
        <v>0</v>
      </c>
      <c r="G104" s="33">
        <f>IFERROR(VLOOKUP(A104,[1]库存报告使用数据处理!$A:$F,6,0),0)</f>
        <v>0</v>
      </c>
      <c r="H104" s="34">
        <f>IFERROR(VLOOKUP(A104,[1]库存报告使用数据处理!$A:$G,7,0),0)</f>
        <v>0</v>
      </c>
      <c r="I104">
        <f>IFERROR(VLOOKUP(A104,[5]数据处理!$A:$B,2,0),0)</f>
        <v>0</v>
      </c>
      <c r="J104" s="35">
        <f>IFERROR(VLOOKUP(A104,[5]数据处理!$A:$D,4,0),0)</f>
        <v>0</v>
      </c>
      <c r="K104" s="35">
        <f>IFERROR(VLOOKUP(A104,[5]数据处理!$A:$E,5,0),0)</f>
        <v>0</v>
      </c>
      <c r="L104" s="35">
        <f>IFERROR(VLOOKUP(A104,[5]数据处理!$A:$G,7,0),0)</f>
        <v>0</v>
      </c>
      <c r="M104">
        <f t="shared" si="20"/>
        <v>0</v>
      </c>
      <c r="N104">
        <f>IFERROR(VLOOKUP(A104,[5]数据处理!$A:$C,3,0),0)</f>
        <v>0</v>
      </c>
      <c r="O104">
        <f>IFERROR(VLOOKUP(A104,[5]数据处理!$A:$N,14,0),0)</f>
        <v>0</v>
      </c>
      <c r="P104" t="str">
        <f>IFERROR(VLOOKUP(A104,[3]库存使用数据!$A:$B,2,0),"")</f>
        <v/>
      </c>
      <c r="Q104" t="str">
        <f>IFERROR(VLOOKUP(A104,[3]库存使用数据!$A:$E,5,0),"")</f>
        <v/>
      </c>
      <c r="R104" t="str">
        <f>IFERROR(VLOOKUP(A104,[3]库存使用数据!$A:$H,8,0),"")</f>
        <v/>
      </c>
      <c r="S104" t="str">
        <f>IFERROR(VLOOKUP(A104,[3]库存使用数据!$A:$K,11,0),"")</f>
        <v/>
      </c>
      <c r="T104" t="str">
        <f>IFERROR(VLOOKUP(A104,[3]库存使用数据!$A:$C,3,0),"")</f>
        <v/>
      </c>
      <c r="U104" t="str">
        <f>IFERROR(VLOOKUP(A104,[3]库存使用数据!$A:$F,6,0),"")</f>
        <v/>
      </c>
      <c r="V104" t="str">
        <f>IFERROR(VLOOKUP(A104,[3]库存使用数据!$A:$I,9,0),"")</f>
        <v/>
      </c>
      <c r="W104" t="str">
        <f>IFERROR(VLOOKUP(A104,[3]库存使用数据!$A:$L,12,0),"")</f>
        <v/>
      </c>
      <c r="X104" s="23" t="str">
        <f t="shared" si="25"/>
        <v/>
      </c>
      <c r="Y104" s="23" t="str">
        <f t="shared" si="26"/>
        <v/>
      </c>
      <c r="Z104" s="23" t="str">
        <f t="shared" si="27"/>
        <v/>
      </c>
      <c r="AA104" s="23" t="str">
        <f t="shared" si="28"/>
        <v/>
      </c>
      <c r="AB104" t="str">
        <f>IFERROR(VLOOKUP(A104,[3]库存使用数据!$A:$D,4,0),"")</f>
        <v/>
      </c>
      <c r="AC104" t="str">
        <f>IFERROR(VLOOKUP(A104,[3]库存使用数据!$A:$G,7,0),"")</f>
        <v/>
      </c>
      <c r="AD104" t="str">
        <f>IFERROR(VLOOKUP(A104,[3]库存使用数据!$A:$J,10,0),"")</f>
        <v/>
      </c>
      <c r="AE104" t="str">
        <f>IFERROR(VLOOKUP(A104,[3]库存使用数据!$A:$M,13,0),"")</f>
        <v/>
      </c>
      <c r="AF104" s="23" t="str">
        <f t="shared" si="29"/>
        <v/>
      </c>
      <c r="AG104" s="23" t="str">
        <f t="shared" si="30"/>
        <v/>
      </c>
      <c r="AH104" s="23" t="str">
        <f t="shared" si="31"/>
        <v/>
      </c>
      <c r="AI104" s="23" t="str">
        <f t="shared" si="32"/>
        <v/>
      </c>
      <c r="AJ104">
        <f>IFERROR(VLOOKUP($B104,[2]库存报告使用数据!$A$1:$B$65536,2,0),0)</f>
        <v>0</v>
      </c>
      <c r="AK104">
        <f>IFERROR(VLOOKUP($B104,[2]库存报告使用数据!$A$1:$C$65536,3,0),0)</f>
        <v>0</v>
      </c>
      <c r="AL104">
        <f>IFERROR(VLOOKUP($B104,[2]库存报告使用数据!$A$1:$D$65536,4,0),0)</f>
        <v>0</v>
      </c>
      <c r="AM104">
        <f>IFERROR(VLOOKUP($B104,[2]库存报告使用数据!$A$1:$E$65536,5,0),0)</f>
        <v>0</v>
      </c>
      <c r="AN104" s="23" t="str">
        <f t="shared" si="33"/>
        <v/>
      </c>
      <c r="AO104" s="23" t="str">
        <f t="shared" si="34"/>
        <v/>
      </c>
      <c r="AP104" s="23" t="str">
        <f t="shared" si="35"/>
        <v/>
      </c>
      <c r="AQ104" s="23" t="str">
        <f t="shared" si="36"/>
        <v/>
      </c>
      <c r="AR104" s="37">
        <f t="shared" si="21"/>
        <v>0</v>
      </c>
      <c r="AS104" s="37">
        <f t="shared" si="22"/>
        <v>0</v>
      </c>
      <c r="AT104" s="37">
        <f t="shared" si="23"/>
        <v>0</v>
      </c>
      <c r="AU104" s="33" t="str">
        <f t="shared" si="24"/>
        <v>库存为0</v>
      </c>
      <c r="AV104" s="38" t="str">
        <f>IFERROR(时间!$B$4+AU104,"上周无销量")</f>
        <v>上周无销量</v>
      </c>
    </row>
    <row r="105" spans="1:48">
      <c r="A105" s="21" t="s">
        <v>150</v>
      </c>
      <c r="B105" t="str">
        <f>VLOOKUP(A105,'[4]sku-asin（子）'!$A$1:$B$65536,2,0)</f>
        <v>B01MS6QYZ3</v>
      </c>
      <c r="C105" t="str">
        <f>VLOOKUP(A105,'[4]子sku-父sku'!$A$1:$B$65536,2,0)</f>
        <v>LYQ-LY064</v>
      </c>
      <c r="D105" s="33">
        <f>IFERROR(VLOOKUP(A105,[1]库存报告使用数据处理!$A:$C,3,0),0)</f>
        <v>0</v>
      </c>
      <c r="E105" s="33">
        <f>IFERROR(VLOOKUP(A105,[1]库存报告使用数据处理!$A:$D,4,0),0)</f>
        <v>0</v>
      </c>
      <c r="F105" s="33">
        <f>IFERROR(VLOOKUP(A105,[1]库存报告使用数据处理!$A:$E,5,0),0)</f>
        <v>0</v>
      </c>
      <c r="G105" s="33">
        <f>IFERROR(VLOOKUP(A105,[1]库存报告使用数据处理!$A:$F,6,0),0)</f>
        <v>0</v>
      </c>
      <c r="H105" s="34">
        <f>IFERROR(VLOOKUP(A105,[1]库存报告使用数据处理!$A:$G,7,0),0)</f>
        <v>0</v>
      </c>
      <c r="I105">
        <f>IFERROR(VLOOKUP(A105,[5]数据处理!$A:$B,2,0),0)</f>
        <v>1</v>
      </c>
      <c r="J105" s="35">
        <f>IFERROR(VLOOKUP(A105,[5]数据处理!$A:$D,4,0),0)</f>
        <v>0</v>
      </c>
      <c r="K105" s="35">
        <f>IFERROR(VLOOKUP(A105,[5]数据处理!$A:$E,5,0),0)</f>
        <v>0</v>
      </c>
      <c r="L105" s="35">
        <f>IFERROR(VLOOKUP(A105,[5]数据处理!$A:$G,7,0),0)</f>
        <v>0</v>
      </c>
      <c r="M105">
        <f t="shared" si="20"/>
        <v>1</v>
      </c>
      <c r="N105">
        <f>IFERROR(VLOOKUP(A105,[5]数据处理!$A:$C,3,0),0)</f>
        <v>0</v>
      </c>
      <c r="O105">
        <f>IFERROR(VLOOKUP(A105,[5]数据处理!$A:$N,14,0),0)</f>
        <v>1</v>
      </c>
      <c r="P105" t="str">
        <f>IFERROR(VLOOKUP(A105,[3]库存使用数据!$A:$B,2,0),"")</f>
        <v/>
      </c>
      <c r="Q105" t="str">
        <f>IFERROR(VLOOKUP(A105,[3]库存使用数据!$A:$E,5,0),"")</f>
        <v/>
      </c>
      <c r="R105" t="str">
        <f>IFERROR(VLOOKUP(A105,[3]库存使用数据!$A:$H,8,0),"")</f>
        <v/>
      </c>
      <c r="S105" t="str">
        <f>IFERROR(VLOOKUP(A105,[3]库存使用数据!$A:$K,11,0),"")</f>
        <v/>
      </c>
      <c r="T105" t="str">
        <f>IFERROR(VLOOKUP(A105,[3]库存使用数据!$A:$C,3,0),"")</f>
        <v/>
      </c>
      <c r="U105" t="str">
        <f>IFERROR(VLOOKUP(A105,[3]库存使用数据!$A:$F,6,0),"")</f>
        <v/>
      </c>
      <c r="V105" t="str">
        <f>IFERROR(VLOOKUP(A105,[3]库存使用数据!$A:$I,9,0),"")</f>
        <v/>
      </c>
      <c r="W105" t="str">
        <f>IFERROR(VLOOKUP(A105,[3]库存使用数据!$A:$L,12,0),"")</f>
        <v/>
      </c>
      <c r="X105" s="23" t="str">
        <f t="shared" si="25"/>
        <v/>
      </c>
      <c r="Y105" s="23" t="str">
        <f t="shared" si="26"/>
        <v/>
      </c>
      <c r="Z105" s="23" t="str">
        <f t="shared" si="27"/>
        <v/>
      </c>
      <c r="AA105" s="23" t="str">
        <f t="shared" si="28"/>
        <v/>
      </c>
      <c r="AB105" t="str">
        <f>IFERROR(VLOOKUP(A105,[3]库存使用数据!$A:$D,4,0),"")</f>
        <v/>
      </c>
      <c r="AC105" t="str">
        <f>IFERROR(VLOOKUP(A105,[3]库存使用数据!$A:$G,7,0),"")</f>
        <v/>
      </c>
      <c r="AD105" t="str">
        <f>IFERROR(VLOOKUP(A105,[3]库存使用数据!$A:$J,10,0),"")</f>
        <v/>
      </c>
      <c r="AE105" t="str">
        <f>IFERROR(VLOOKUP(A105,[3]库存使用数据!$A:$M,13,0),"")</f>
        <v/>
      </c>
      <c r="AF105" s="23" t="str">
        <f t="shared" si="29"/>
        <v/>
      </c>
      <c r="AG105" s="23" t="str">
        <f t="shared" si="30"/>
        <v/>
      </c>
      <c r="AH105" s="23" t="str">
        <f t="shared" si="31"/>
        <v/>
      </c>
      <c r="AI105" s="23" t="str">
        <f t="shared" si="32"/>
        <v/>
      </c>
      <c r="AJ105">
        <f>IFERROR(VLOOKUP($B105,[2]库存报告使用数据!$A$1:$B$65536,2,0),0)</f>
        <v>1</v>
      </c>
      <c r="AK105">
        <f>IFERROR(VLOOKUP($B105,[2]库存报告使用数据!$A$1:$C$65536,3,0),0)</f>
        <v>1</v>
      </c>
      <c r="AL105">
        <f>IFERROR(VLOOKUP($B105,[2]库存报告使用数据!$A$1:$D$65536,4,0),0)</f>
        <v>1</v>
      </c>
      <c r="AM105">
        <f>IFERROR(VLOOKUP($B105,[2]库存报告使用数据!$A$1:$E$65536,5,0),0)</f>
        <v>1</v>
      </c>
      <c r="AN105" s="23">
        <f t="shared" si="33"/>
        <v>0</v>
      </c>
      <c r="AO105" s="23">
        <f t="shared" si="34"/>
        <v>0</v>
      </c>
      <c r="AP105" s="23">
        <f t="shared" si="35"/>
        <v>0</v>
      </c>
      <c r="AQ105" s="23">
        <f t="shared" si="36"/>
        <v>0</v>
      </c>
      <c r="AR105" s="37">
        <f t="shared" si="21"/>
        <v>0</v>
      </c>
      <c r="AS105" s="37">
        <f t="shared" si="22"/>
        <v>0</v>
      </c>
      <c r="AT105" s="37">
        <f t="shared" si="23"/>
        <v>1</v>
      </c>
      <c r="AU105" s="33" t="str">
        <f t="shared" si="24"/>
        <v>库存为1</v>
      </c>
      <c r="AV105" s="38" t="str">
        <f>IFERROR(时间!$B$4+AU105,"上周无销量")</f>
        <v>上周无销量</v>
      </c>
    </row>
    <row r="106" spans="1:48">
      <c r="A106" s="21" t="s">
        <v>151</v>
      </c>
      <c r="B106" t="str">
        <f>VLOOKUP(A106,'[4]sku-asin（子）'!$A$1:$B$65536,2,0)</f>
        <v>B01N107R7Z</v>
      </c>
      <c r="C106" t="str">
        <f>VLOOKUP(A106,'[4]子sku-父sku'!$A$1:$B$65536,2,0)</f>
        <v>LYQ-LY064</v>
      </c>
      <c r="D106" s="33">
        <f>IFERROR(VLOOKUP(A106,[1]库存报告使用数据处理!$A:$C,3,0),0)</f>
        <v>0</v>
      </c>
      <c r="E106" s="33">
        <f>IFERROR(VLOOKUP(A106,[1]库存报告使用数据处理!$A:$D,4,0),0)</f>
        <v>0</v>
      </c>
      <c r="F106" s="33">
        <f>IFERROR(VLOOKUP(A106,[1]库存报告使用数据处理!$A:$E,5,0),0)</f>
        <v>0</v>
      </c>
      <c r="G106" s="33">
        <f>IFERROR(VLOOKUP(A106,[1]库存报告使用数据处理!$A:$F,6,0),0)</f>
        <v>0</v>
      </c>
      <c r="H106" s="34">
        <f>IFERROR(VLOOKUP(A106,[1]库存报告使用数据处理!$A:$G,7,0),0)</f>
        <v>0</v>
      </c>
      <c r="I106">
        <f>IFERROR(VLOOKUP(A106,[5]数据处理!$A:$B,2,0),0)</f>
        <v>1</v>
      </c>
      <c r="J106" s="35">
        <f>IFERROR(VLOOKUP(A106,[5]数据处理!$A:$D,4,0),0)</f>
        <v>0</v>
      </c>
      <c r="K106" s="35">
        <f>IFERROR(VLOOKUP(A106,[5]数据处理!$A:$E,5,0),0)</f>
        <v>0</v>
      </c>
      <c r="L106" s="35">
        <f>IFERROR(VLOOKUP(A106,[5]数据处理!$A:$G,7,0),0)</f>
        <v>0</v>
      </c>
      <c r="M106">
        <f t="shared" si="20"/>
        <v>1</v>
      </c>
      <c r="N106">
        <f>IFERROR(VLOOKUP(A106,[5]数据处理!$A:$C,3,0),0)</f>
        <v>0</v>
      </c>
      <c r="O106">
        <f>IFERROR(VLOOKUP(A106,[5]数据处理!$A:$N,14,0),0)</f>
        <v>1</v>
      </c>
      <c r="P106" t="str">
        <f>IFERROR(VLOOKUP(A106,[3]库存使用数据!$A:$B,2,0),"")</f>
        <v/>
      </c>
      <c r="Q106" t="str">
        <f>IFERROR(VLOOKUP(A106,[3]库存使用数据!$A:$E,5,0),"")</f>
        <v/>
      </c>
      <c r="R106" t="str">
        <f>IFERROR(VLOOKUP(A106,[3]库存使用数据!$A:$H,8,0),"")</f>
        <v/>
      </c>
      <c r="S106" t="str">
        <f>IFERROR(VLOOKUP(A106,[3]库存使用数据!$A:$K,11,0),"")</f>
        <v/>
      </c>
      <c r="T106" t="str">
        <f>IFERROR(VLOOKUP(A106,[3]库存使用数据!$A:$C,3,0),"")</f>
        <v/>
      </c>
      <c r="U106" t="str">
        <f>IFERROR(VLOOKUP(A106,[3]库存使用数据!$A:$F,6,0),"")</f>
        <v/>
      </c>
      <c r="V106" t="str">
        <f>IFERROR(VLOOKUP(A106,[3]库存使用数据!$A:$I,9,0),"")</f>
        <v/>
      </c>
      <c r="W106" t="str">
        <f>IFERROR(VLOOKUP(A106,[3]库存使用数据!$A:$L,12,0),"")</f>
        <v/>
      </c>
      <c r="X106" s="23" t="str">
        <f t="shared" si="25"/>
        <v/>
      </c>
      <c r="Y106" s="23" t="str">
        <f t="shared" si="26"/>
        <v/>
      </c>
      <c r="Z106" s="23" t="str">
        <f t="shared" si="27"/>
        <v/>
      </c>
      <c r="AA106" s="23" t="str">
        <f t="shared" si="28"/>
        <v/>
      </c>
      <c r="AB106" t="str">
        <f>IFERROR(VLOOKUP(A106,[3]库存使用数据!$A:$D,4,0),"")</f>
        <v/>
      </c>
      <c r="AC106" t="str">
        <f>IFERROR(VLOOKUP(A106,[3]库存使用数据!$A:$G,7,0),"")</f>
        <v/>
      </c>
      <c r="AD106" t="str">
        <f>IFERROR(VLOOKUP(A106,[3]库存使用数据!$A:$J,10,0),"")</f>
        <v/>
      </c>
      <c r="AE106" t="str">
        <f>IFERROR(VLOOKUP(A106,[3]库存使用数据!$A:$M,13,0),"")</f>
        <v/>
      </c>
      <c r="AF106" s="23" t="str">
        <f t="shared" si="29"/>
        <v/>
      </c>
      <c r="AG106" s="23" t="str">
        <f t="shared" si="30"/>
        <v/>
      </c>
      <c r="AH106" s="23" t="str">
        <f t="shared" si="31"/>
        <v/>
      </c>
      <c r="AI106" s="23" t="str">
        <f t="shared" si="32"/>
        <v/>
      </c>
      <c r="AJ106">
        <f>IFERROR(VLOOKUP($B106,[2]库存报告使用数据!$A$1:$B$65536,2,0),0)</f>
        <v>1</v>
      </c>
      <c r="AK106">
        <f>IFERROR(VLOOKUP($B106,[2]库存报告使用数据!$A$1:$C$65536,3,0),0)</f>
        <v>1</v>
      </c>
      <c r="AL106">
        <f>IFERROR(VLOOKUP($B106,[2]库存报告使用数据!$A$1:$D$65536,4,0),0)</f>
        <v>0</v>
      </c>
      <c r="AM106">
        <f>IFERROR(VLOOKUP($B106,[2]库存报告使用数据!$A$1:$E$65536,5,0),0)</f>
        <v>0</v>
      </c>
      <c r="AN106" s="23">
        <f t="shared" si="33"/>
        <v>0</v>
      </c>
      <c r="AO106" s="23">
        <f t="shared" si="34"/>
        <v>0</v>
      </c>
      <c r="AP106" s="23" t="str">
        <f t="shared" si="35"/>
        <v/>
      </c>
      <c r="AQ106" s="23" t="str">
        <f t="shared" si="36"/>
        <v/>
      </c>
      <c r="AR106" s="37">
        <f t="shared" si="21"/>
        <v>0</v>
      </c>
      <c r="AS106" s="37">
        <f t="shared" si="22"/>
        <v>0</v>
      </c>
      <c r="AT106" s="37">
        <f t="shared" si="23"/>
        <v>1</v>
      </c>
      <c r="AU106" s="33" t="str">
        <f t="shared" si="24"/>
        <v>库存为1</v>
      </c>
      <c r="AV106" s="38" t="str">
        <f>IFERROR(时间!$B$4+AU106,"上周无销量")</f>
        <v>上周无销量</v>
      </c>
    </row>
    <row r="107" spans="1:48">
      <c r="A107" s="21" t="s">
        <v>152</v>
      </c>
      <c r="B107" t="str">
        <f>VLOOKUP(A107,'[4]sku-asin（子）'!$A$1:$B$65536,2,0)</f>
        <v>B01MY7KV6H</v>
      </c>
      <c r="C107" t="str">
        <f>VLOOKUP(A107,'[4]子sku-父sku'!$A$1:$B$65536,2,0)</f>
        <v>LYQ-LY064</v>
      </c>
      <c r="D107" s="33">
        <f>IFERROR(VLOOKUP(A107,[1]库存报告使用数据处理!$A:$C,3,0),0)</f>
        <v>0</v>
      </c>
      <c r="E107" s="33">
        <f>IFERROR(VLOOKUP(A107,[1]库存报告使用数据处理!$A:$D,4,0),0)</f>
        <v>0</v>
      </c>
      <c r="F107" s="33">
        <f>IFERROR(VLOOKUP(A107,[1]库存报告使用数据处理!$A:$E,5,0),0)</f>
        <v>0</v>
      </c>
      <c r="G107" s="33">
        <f>IFERROR(VLOOKUP(A107,[1]库存报告使用数据处理!$A:$F,6,0),0)</f>
        <v>0</v>
      </c>
      <c r="H107" s="34">
        <f>IFERROR(VLOOKUP(A107,[1]库存报告使用数据处理!$A:$G,7,0),0)</f>
        <v>0</v>
      </c>
      <c r="I107">
        <f>IFERROR(VLOOKUP(A107,[5]数据处理!$A:$B,2,0),0)</f>
        <v>1</v>
      </c>
      <c r="J107" s="35">
        <f>IFERROR(VLOOKUP(A107,[5]数据处理!$A:$D,4,0),0)</f>
        <v>0</v>
      </c>
      <c r="K107" s="35">
        <f>IFERROR(VLOOKUP(A107,[5]数据处理!$A:$E,5,0),0)</f>
        <v>0</v>
      </c>
      <c r="L107" s="35">
        <f>IFERROR(VLOOKUP(A107,[5]数据处理!$A:$G,7,0),0)</f>
        <v>0</v>
      </c>
      <c r="M107">
        <f t="shared" si="20"/>
        <v>1</v>
      </c>
      <c r="N107">
        <f>IFERROR(VLOOKUP(A107,[5]数据处理!$A:$C,3,0),0)</f>
        <v>0</v>
      </c>
      <c r="O107">
        <f>IFERROR(VLOOKUP(A107,[5]数据处理!$A:$N,14,0),0)</f>
        <v>0</v>
      </c>
      <c r="P107" t="str">
        <f>IFERROR(VLOOKUP(A107,[3]库存使用数据!$A:$B,2,0),"")</f>
        <v/>
      </c>
      <c r="Q107" t="str">
        <f>IFERROR(VLOOKUP(A107,[3]库存使用数据!$A:$E,5,0),"")</f>
        <v/>
      </c>
      <c r="R107" t="str">
        <f>IFERROR(VLOOKUP(A107,[3]库存使用数据!$A:$H,8,0),"")</f>
        <v/>
      </c>
      <c r="S107" t="str">
        <f>IFERROR(VLOOKUP(A107,[3]库存使用数据!$A:$K,11,0),"")</f>
        <v/>
      </c>
      <c r="T107" t="str">
        <f>IFERROR(VLOOKUP(A107,[3]库存使用数据!$A:$C,3,0),"")</f>
        <v/>
      </c>
      <c r="U107" t="str">
        <f>IFERROR(VLOOKUP(A107,[3]库存使用数据!$A:$F,6,0),"")</f>
        <v/>
      </c>
      <c r="V107" t="str">
        <f>IFERROR(VLOOKUP(A107,[3]库存使用数据!$A:$I,9,0),"")</f>
        <v/>
      </c>
      <c r="W107" t="str">
        <f>IFERROR(VLOOKUP(A107,[3]库存使用数据!$A:$L,12,0),"")</f>
        <v/>
      </c>
      <c r="X107" s="23" t="str">
        <f t="shared" si="25"/>
        <v/>
      </c>
      <c r="Y107" s="23" t="str">
        <f t="shared" si="26"/>
        <v/>
      </c>
      <c r="Z107" s="23" t="str">
        <f t="shared" si="27"/>
        <v/>
      </c>
      <c r="AA107" s="23" t="str">
        <f t="shared" si="28"/>
        <v/>
      </c>
      <c r="AB107" t="str">
        <f>IFERROR(VLOOKUP(A107,[3]库存使用数据!$A:$D,4,0),"")</f>
        <v/>
      </c>
      <c r="AC107" t="str">
        <f>IFERROR(VLOOKUP(A107,[3]库存使用数据!$A:$G,7,0),"")</f>
        <v/>
      </c>
      <c r="AD107" t="str">
        <f>IFERROR(VLOOKUP(A107,[3]库存使用数据!$A:$J,10,0),"")</f>
        <v/>
      </c>
      <c r="AE107" t="str">
        <f>IFERROR(VLOOKUP(A107,[3]库存使用数据!$A:$M,13,0),"")</f>
        <v/>
      </c>
      <c r="AF107" s="23" t="str">
        <f t="shared" si="29"/>
        <v/>
      </c>
      <c r="AG107" s="23" t="str">
        <f t="shared" si="30"/>
        <v/>
      </c>
      <c r="AH107" s="23" t="str">
        <f t="shared" si="31"/>
        <v/>
      </c>
      <c r="AI107" s="23" t="str">
        <f t="shared" si="32"/>
        <v/>
      </c>
      <c r="AJ107">
        <f>IFERROR(VLOOKUP($B107,[2]库存报告使用数据!$A$1:$B$65536,2,0),0)</f>
        <v>0</v>
      </c>
      <c r="AK107">
        <f>IFERROR(VLOOKUP($B107,[2]库存报告使用数据!$A$1:$C$65536,3,0),0)</f>
        <v>0</v>
      </c>
      <c r="AL107">
        <f>IFERROR(VLOOKUP($B107,[2]库存报告使用数据!$A$1:$D$65536,4,0),0)</f>
        <v>0</v>
      </c>
      <c r="AM107">
        <f>IFERROR(VLOOKUP($B107,[2]库存报告使用数据!$A$1:$E$65536,5,0),0)</f>
        <v>0</v>
      </c>
      <c r="AN107" s="23" t="str">
        <f t="shared" si="33"/>
        <v/>
      </c>
      <c r="AO107" s="23" t="str">
        <f t="shared" si="34"/>
        <v/>
      </c>
      <c r="AP107" s="23" t="str">
        <f t="shared" si="35"/>
        <v/>
      </c>
      <c r="AQ107" s="23" t="str">
        <f t="shared" si="36"/>
        <v/>
      </c>
      <c r="AR107" s="37">
        <f t="shared" si="21"/>
        <v>0</v>
      </c>
      <c r="AS107" s="37">
        <f t="shared" si="22"/>
        <v>0</v>
      </c>
      <c r="AT107" s="37">
        <f t="shared" si="23"/>
        <v>1</v>
      </c>
      <c r="AU107" s="33" t="str">
        <f t="shared" si="24"/>
        <v>库存为1</v>
      </c>
      <c r="AV107" s="38" t="str">
        <f>IFERROR(时间!$B$4+AU107,"上周无销量")</f>
        <v>上周无销量</v>
      </c>
    </row>
    <row r="108" spans="1:48">
      <c r="A108" s="21" t="s">
        <v>153</v>
      </c>
      <c r="B108" t="str">
        <f>VLOOKUP(A108,'[4]sku-asin（子）'!$A$1:$B$65536,2,0)</f>
        <v>B01N5OOTTL</v>
      </c>
      <c r="C108" t="str">
        <f>VLOOKUP(A108,'[4]子sku-父sku'!$A$1:$B$65536,2,0)</f>
        <v>LYQ-LY064</v>
      </c>
      <c r="D108" s="33">
        <f>IFERROR(VLOOKUP(A108,[1]库存报告使用数据处理!$A:$C,3,0),0)</f>
        <v>0</v>
      </c>
      <c r="E108" s="33">
        <f>IFERROR(VLOOKUP(A108,[1]库存报告使用数据处理!$A:$D,4,0),0)</f>
        <v>0</v>
      </c>
      <c r="F108" s="33">
        <f>IFERROR(VLOOKUP(A108,[1]库存报告使用数据处理!$A:$E,5,0),0)</f>
        <v>0</v>
      </c>
      <c r="G108" s="33">
        <f>IFERROR(VLOOKUP(A108,[1]库存报告使用数据处理!$A:$F,6,0),0)</f>
        <v>0</v>
      </c>
      <c r="H108" s="34">
        <f>IFERROR(VLOOKUP(A108,[1]库存报告使用数据处理!$A:$G,7,0),0)</f>
        <v>0</v>
      </c>
      <c r="I108">
        <f>IFERROR(VLOOKUP(A108,[5]数据处理!$A:$B,2,0),0)</f>
        <v>3</v>
      </c>
      <c r="J108" s="35">
        <f>IFERROR(VLOOKUP(A108,[5]数据处理!$A:$D,4,0),0)</f>
        <v>0</v>
      </c>
      <c r="K108" s="35">
        <f>IFERROR(VLOOKUP(A108,[5]数据处理!$A:$E,5,0),0)</f>
        <v>0</v>
      </c>
      <c r="L108" s="35">
        <f>IFERROR(VLOOKUP(A108,[5]数据处理!$A:$G,7,0),0)</f>
        <v>0</v>
      </c>
      <c r="M108">
        <f t="shared" si="20"/>
        <v>3</v>
      </c>
      <c r="N108">
        <f>IFERROR(VLOOKUP(A108,[5]数据处理!$A:$C,3,0),0)</f>
        <v>0</v>
      </c>
      <c r="O108">
        <f>IFERROR(VLOOKUP(A108,[5]数据处理!$A:$N,14,0),0)</f>
        <v>2</v>
      </c>
      <c r="P108" t="str">
        <f>IFERROR(VLOOKUP(A108,[3]库存使用数据!$A:$B,2,0),"")</f>
        <v/>
      </c>
      <c r="Q108" t="str">
        <f>IFERROR(VLOOKUP(A108,[3]库存使用数据!$A:$E,5,0),"")</f>
        <v/>
      </c>
      <c r="R108" t="str">
        <f>IFERROR(VLOOKUP(A108,[3]库存使用数据!$A:$H,8,0),"")</f>
        <v/>
      </c>
      <c r="S108" t="str">
        <f>IFERROR(VLOOKUP(A108,[3]库存使用数据!$A:$K,11,0),"")</f>
        <v/>
      </c>
      <c r="T108" t="str">
        <f>IFERROR(VLOOKUP(A108,[3]库存使用数据!$A:$C,3,0),"")</f>
        <v/>
      </c>
      <c r="U108" t="str">
        <f>IFERROR(VLOOKUP(A108,[3]库存使用数据!$A:$F,6,0),"")</f>
        <v/>
      </c>
      <c r="V108" t="str">
        <f>IFERROR(VLOOKUP(A108,[3]库存使用数据!$A:$I,9,0),"")</f>
        <v/>
      </c>
      <c r="W108" t="str">
        <f>IFERROR(VLOOKUP(A108,[3]库存使用数据!$A:$L,12,0),"")</f>
        <v/>
      </c>
      <c r="X108" s="23" t="str">
        <f t="shared" si="25"/>
        <v/>
      </c>
      <c r="Y108" s="23" t="str">
        <f t="shared" si="26"/>
        <v/>
      </c>
      <c r="Z108" s="23" t="str">
        <f t="shared" si="27"/>
        <v/>
      </c>
      <c r="AA108" s="23" t="str">
        <f t="shared" si="28"/>
        <v/>
      </c>
      <c r="AB108" t="str">
        <f>IFERROR(VLOOKUP(A108,[3]库存使用数据!$A:$D,4,0),"")</f>
        <v/>
      </c>
      <c r="AC108" t="str">
        <f>IFERROR(VLOOKUP(A108,[3]库存使用数据!$A:$G,7,0),"")</f>
        <v/>
      </c>
      <c r="AD108" t="str">
        <f>IFERROR(VLOOKUP(A108,[3]库存使用数据!$A:$J,10,0),"")</f>
        <v/>
      </c>
      <c r="AE108" t="str">
        <f>IFERROR(VLOOKUP(A108,[3]库存使用数据!$A:$M,13,0),"")</f>
        <v/>
      </c>
      <c r="AF108" s="23" t="str">
        <f t="shared" si="29"/>
        <v/>
      </c>
      <c r="AG108" s="23" t="str">
        <f t="shared" si="30"/>
        <v/>
      </c>
      <c r="AH108" s="23" t="str">
        <f t="shared" si="31"/>
        <v/>
      </c>
      <c r="AI108" s="23" t="str">
        <f t="shared" si="32"/>
        <v/>
      </c>
      <c r="AJ108">
        <f>IFERROR(VLOOKUP($B108,[2]库存报告使用数据!$A$1:$B$65536,2,0),0)</f>
        <v>0</v>
      </c>
      <c r="AK108">
        <f>IFERROR(VLOOKUP($B108,[2]库存报告使用数据!$A$1:$C$65536,3,0),0)</f>
        <v>0</v>
      </c>
      <c r="AL108">
        <f>IFERROR(VLOOKUP($B108,[2]库存报告使用数据!$A$1:$D$65536,4,0),0)</f>
        <v>3</v>
      </c>
      <c r="AM108">
        <f>IFERROR(VLOOKUP($B108,[2]库存报告使用数据!$A$1:$E$65536,5,0),0)</f>
        <v>0</v>
      </c>
      <c r="AN108" s="23" t="str">
        <f t="shared" si="33"/>
        <v/>
      </c>
      <c r="AO108" s="23" t="str">
        <f t="shared" si="34"/>
        <v/>
      </c>
      <c r="AP108" s="23">
        <f t="shared" si="35"/>
        <v>0</v>
      </c>
      <c r="AQ108" s="23" t="str">
        <f t="shared" si="36"/>
        <v/>
      </c>
      <c r="AR108" s="37">
        <f t="shared" si="21"/>
        <v>0</v>
      </c>
      <c r="AS108" s="37">
        <f t="shared" si="22"/>
        <v>0</v>
      </c>
      <c r="AT108" s="37">
        <f t="shared" si="23"/>
        <v>3</v>
      </c>
      <c r="AU108" s="33" t="str">
        <f t="shared" si="24"/>
        <v>库存为3</v>
      </c>
      <c r="AV108" s="38" t="str">
        <f>IFERROR(时间!$B$4+AU108,"上周无销量")</f>
        <v>上周无销量</v>
      </c>
    </row>
    <row r="109" spans="1:48">
      <c r="A109" s="21" t="s">
        <v>154</v>
      </c>
      <c r="B109" t="str">
        <f>VLOOKUP(A109,'[4]sku-asin（子）'!$A$1:$B$65536,2,0)</f>
        <v>B01MT8EESO</v>
      </c>
      <c r="C109" t="str">
        <f>VLOOKUP(A109,'[4]子sku-父sku'!$A$1:$B$65536,2,0)</f>
        <v>LYQ-LY064</v>
      </c>
      <c r="D109" s="33">
        <f>IFERROR(VLOOKUP(A109,[1]库存报告使用数据处理!$A:$C,3,0),0)</f>
        <v>0</v>
      </c>
      <c r="E109" s="33">
        <f>IFERROR(VLOOKUP(A109,[1]库存报告使用数据处理!$A:$D,4,0),0)</f>
        <v>0</v>
      </c>
      <c r="F109" s="33">
        <f>IFERROR(VLOOKUP(A109,[1]库存报告使用数据处理!$A:$E,5,0),0)</f>
        <v>0</v>
      </c>
      <c r="G109" s="33">
        <f>IFERROR(VLOOKUP(A109,[1]库存报告使用数据处理!$A:$F,6,0),0)</f>
        <v>0</v>
      </c>
      <c r="H109" s="34">
        <f>IFERROR(VLOOKUP(A109,[1]库存报告使用数据处理!$A:$G,7,0),0)</f>
        <v>0</v>
      </c>
      <c r="I109">
        <f>IFERROR(VLOOKUP(A109,[5]数据处理!$A:$B,2,0),0)</f>
        <v>1</v>
      </c>
      <c r="J109" s="35">
        <f>IFERROR(VLOOKUP(A109,[5]数据处理!$A:$D,4,0),0)</f>
        <v>0</v>
      </c>
      <c r="K109" s="35">
        <f>IFERROR(VLOOKUP(A109,[5]数据处理!$A:$E,5,0),0)</f>
        <v>0</v>
      </c>
      <c r="L109" s="35">
        <f>IFERROR(VLOOKUP(A109,[5]数据处理!$A:$G,7,0),0)</f>
        <v>0</v>
      </c>
      <c r="M109">
        <f t="shared" si="20"/>
        <v>1</v>
      </c>
      <c r="N109">
        <f>IFERROR(VLOOKUP(A109,[5]数据处理!$A:$C,3,0),0)</f>
        <v>0</v>
      </c>
      <c r="O109">
        <f>IFERROR(VLOOKUP(A109,[5]数据处理!$A:$N,14,0),0)</f>
        <v>0</v>
      </c>
      <c r="P109" t="str">
        <f>IFERROR(VLOOKUP(A109,[3]库存使用数据!$A:$B,2,0),"")</f>
        <v/>
      </c>
      <c r="Q109" t="str">
        <f>IFERROR(VLOOKUP(A109,[3]库存使用数据!$A:$E,5,0),"")</f>
        <v/>
      </c>
      <c r="R109" t="str">
        <f>IFERROR(VLOOKUP(A109,[3]库存使用数据!$A:$H,8,0),"")</f>
        <v/>
      </c>
      <c r="S109" t="str">
        <f>IFERROR(VLOOKUP(A109,[3]库存使用数据!$A:$K,11,0),"")</f>
        <v/>
      </c>
      <c r="T109" t="str">
        <f>IFERROR(VLOOKUP(A109,[3]库存使用数据!$A:$C,3,0),"")</f>
        <v/>
      </c>
      <c r="U109" t="str">
        <f>IFERROR(VLOOKUP(A109,[3]库存使用数据!$A:$F,6,0),"")</f>
        <v/>
      </c>
      <c r="V109" t="str">
        <f>IFERROR(VLOOKUP(A109,[3]库存使用数据!$A:$I,9,0),"")</f>
        <v/>
      </c>
      <c r="W109" t="str">
        <f>IFERROR(VLOOKUP(A109,[3]库存使用数据!$A:$L,12,0),"")</f>
        <v/>
      </c>
      <c r="X109" s="23" t="str">
        <f t="shared" si="25"/>
        <v/>
      </c>
      <c r="Y109" s="23" t="str">
        <f t="shared" si="26"/>
        <v/>
      </c>
      <c r="Z109" s="23" t="str">
        <f t="shared" si="27"/>
        <v/>
      </c>
      <c r="AA109" s="23" t="str">
        <f t="shared" si="28"/>
        <v/>
      </c>
      <c r="AB109" t="str">
        <f>IFERROR(VLOOKUP(A109,[3]库存使用数据!$A:$D,4,0),"")</f>
        <v/>
      </c>
      <c r="AC109" t="str">
        <f>IFERROR(VLOOKUP(A109,[3]库存使用数据!$A:$G,7,0),"")</f>
        <v/>
      </c>
      <c r="AD109" t="str">
        <f>IFERROR(VLOOKUP(A109,[3]库存使用数据!$A:$J,10,0),"")</f>
        <v/>
      </c>
      <c r="AE109" t="str">
        <f>IFERROR(VLOOKUP(A109,[3]库存使用数据!$A:$M,13,0),"")</f>
        <v/>
      </c>
      <c r="AF109" s="23" t="str">
        <f t="shared" si="29"/>
        <v/>
      </c>
      <c r="AG109" s="23" t="str">
        <f t="shared" si="30"/>
        <v/>
      </c>
      <c r="AH109" s="23" t="str">
        <f t="shared" si="31"/>
        <v/>
      </c>
      <c r="AI109" s="23" t="str">
        <f t="shared" si="32"/>
        <v/>
      </c>
      <c r="AJ109">
        <f>IFERROR(VLOOKUP($B109,[2]库存报告使用数据!$A$1:$B$65536,2,0),0)</f>
        <v>1</v>
      </c>
      <c r="AK109">
        <f>IFERROR(VLOOKUP($B109,[2]库存报告使用数据!$A$1:$C$65536,3,0),0)</f>
        <v>1</v>
      </c>
      <c r="AL109">
        <f>IFERROR(VLOOKUP($B109,[2]库存报告使用数据!$A$1:$D$65536,4,0),0)</f>
        <v>0</v>
      </c>
      <c r="AM109">
        <f>IFERROR(VLOOKUP($B109,[2]库存报告使用数据!$A$1:$E$65536,5,0),0)</f>
        <v>1</v>
      </c>
      <c r="AN109" s="23">
        <f t="shared" si="33"/>
        <v>0</v>
      </c>
      <c r="AO109" s="23">
        <f t="shared" si="34"/>
        <v>0</v>
      </c>
      <c r="AP109" s="23" t="str">
        <f t="shared" si="35"/>
        <v/>
      </c>
      <c r="AQ109" s="23">
        <f t="shared" si="36"/>
        <v>0</v>
      </c>
      <c r="AR109" s="37">
        <f t="shared" si="21"/>
        <v>0</v>
      </c>
      <c r="AS109" s="37">
        <f t="shared" si="22"/>
        <v>0</v>
      </c>
      <c r="AT109" s="37">
        <f t="shared" si="23"/>
        <v>1</v>
      </c>
      <c r="AU109" s="33" t="str">
        <f t="shared" si="24"/>
        <v>库存为1</v>
      </c>
      <c r="AV109" s="38" t="str">
        <f>IFERROR(时间!$B$4+AU109,"上周无销量")</f>
        <v>上周无销量</v>
      </c>
    </row>
    <row r="110" spans="1:48">
      <c r="A110" s="21" t="s">
        <v>155</v>
      </c>
      <c r="B110" t="str">
        <f>VLOOKUP(A110,'[4]sku-asin（子）'!$A$1:$B$65536,2,0)</f>
        <v>B01MS6QZQB</v>
      </c>
      <c r="C110" t="str">
        <f>VLOOKUP(A110,'[4]子sku-父sku'!$A$1:$B$65536,2,0)</f>
        <v>LYQ-LY064</v>
      </c>
      <c r="D110" s="33">
        <f>IFERROR(VLOOKUP(A110,[1]库存报告使用数据处理!$A:$C,3,0),0)</f>
        <v>0</v>
      </c>
      <c r="E110" s="33">
        <f>IFERROR(VLOOKUP(A110,[1]库存报告使用数据处理!$A:$D,4,0),0)</f>
        <v>0</v>
      </c>
      <c r="F110" s="33">
        <f>IFERROR(VLOOKUP(A110,[1]库存报告使用数据处理!$A:$E,5,0),0)</f>
        <v>0</v>
      </c>
      <c r="G110" s="33">
        <f>IFERROR(VLOOKUP(A110,[1]库存报告使用数据处理!$A:$F,6,0),0)</f>
        <v>0</v>
      </c>
      <c r="H110" s="34">
        <f>IFERROR(VLOOKUP(A110,[1]库存报告使用数据处理!$A:$G,7,0),0)</f>
        <v>0</v>
      </c>
      <c r="I110">
        <f>IFERROR(VLOOKUP(A110,[5]数据处理!$A:$B,2,0),0)</f>
        <v>2</v>
      </c>
      <c r="J110" s="35">
        <f>IFERROR(VLOOKUP(A110,[5]数据处理!$A:$D,4,0),0)</f>
        <v>0</v>
      </c>
      <c r="K110" s="35">
        <f>IFERROR(VLOOKUP(A110,[5]数据处理!$A:$E,5,0),0)</f>
        <v>0</v>
      </c>
      <c r="L110" s="35">
        <f>IFERROR(VLOOKUP(A110,[5]数据处理!$A:$G,7,0),0)</f>
        <v>0</v>
      </c>
      <c r="M110">
        <f t="shared" si="20"/>
        <v>2</v>
      </c>
      <c r="N110">
        <f>IFERROR(VLOOKUP(A110,[5]数据处理!$A:$C,3,0),0)</f>
        <v>0</v>
      </c>
      <c r="O110">
        <f>IFERROR(VLOOKUP(A110,[5]数据处理!$A:$N,14,0),0)</f>
        <v>2</v>
      </c>
      <c r="P110" t="str">
        <f>IFERROR(VLOOKUP(A110,[3]库存使用数据!$A:$B,2,0),"")</f>
        <v/>
      </c>
      <c r="Q110" t="str">
        <f>IFERROR(VLOOKUP(A110,[3]库存使用数据!$A:$E,5,0),"")</f>
        <v/>
      </c>
      <c r="R110" t="str">
        <f>IFERROR(VLOOKUP(A110,[3]库存使用数据!$A:$H,8,0),"")</f>
        <v/>
      </c>
      <c r="S110" t="str">
        <f>IFERROR(VLOOKUP(A110,[3]库存使用数据!$A:$K,11,0),"")</f>
        <v/>
      </c>
      <c r="T110" t="str">
        <f>IFERROR(VLOOKUP(A110,[3]库存使用数据!$A:$C,3,0),"")</f>
        <v/>
      </c>
      <c r="U110" t="str">
        <f>IFERROR(VLOOKUP(A110,[3]库存使用数据!$A:$F,6,0),"")</f>
        <v/>
      </c>
      <c r="V110" t="str">
        <f>IFERROR(VLOOKUP(A110,[3]库存使用数据!$A:$I,9,0),"")</f>
        <v/>
      </c>
      <c r="W110" t="str">
        <f>IFERROR(VLOOKUP(A110,[3]库存使用数据!$A:$L,12,0),"")</f>
        <v/>
      </c>
      <c r="X110" s="23" t="str">
        <f t="shared" si="25"/>
        <v/>
      </c>
      <c r="Y110" s="23" t="str">
        <f t="shared" si="26"/>
        <v/>
      </c>
      <c r="Z110" s="23" t="str">
        <f t="shared" si="27"/>
        <v/>
      </c>
      <c r="AA110" s="23" t="str">
        <f t="shared" si="28"/>
        <v/>
      </c>
      <c r="AB110" t="str">
        <f>IFERROR(VLOOKUP(A110,[3]库存使用数据!$A:$D,4,0),"")</f>
        <v/>
      </c>
      <c r="AC110" t="str">
        <f>IFERROR(VLOOKUP(A110,[3]库存使用数据!$A:$G,7,0),"")</f>
        <v/>
      </c>
      <c r="AD110" t="str">
        <f>IFERROR(VLOOKUP(A110,[3]库存使用数据!$A:$J,10,0),"")</f>
        <v/>
      </c>
      <c r="AE110" t="str">
        <f>IFERROR(VLOOKUP(A110,[3]库存使用数据!$A:$M,13,0),"")</f>
        <v/>
      </c>
      <c r="AF110" s="23" t="str">
        <f t="shared" si="29"/>
        <v/>
      </c>
      <c r="AG110" s="23" t="str">
        <f t="shared" si="30"/>
        <v/>
      </c>
      <c r="AH110" s="23" t="str">
        <f t="shared" si="31"/>
        <v/>
      </c>
      <c r="AI110" s="23" t="str">
        <f t="shared" si="32"/>
        <v/>
      </c>
      <c r="AJ110">
        <f>IFERROR(VLOOKUP($B110,[2]库存报告使用数据!$A$1:$B$65536,2,0),0)</f>
        <v>4</v>
      </c>
      <c r="AK110">
        <f>IFERROR(VLOOKUP($B110,[2]库存报告使用数据!$A$1:$C$65536,3,0),0)</f>
        <v>4</v>
      </c>
      <c r="AL110">
        <f>IFERROR(VLOOKUP($B110,[2]库存报告使用数据!$A$1:$D$65536,4,0),0)</f>
        <v>1</v>
      </c>
      <c r="AM110">
        <f>IFERROR(VLOOKUP($B110,[2]库存报告使用数据!$A$1:$E$65536,5,0),0)</f>
        <v>0</v>
      </c>
      <c r="AN110" s="23">
        <f t="shared" si="33"/>
        <v>0</v>
      </c>
      <c r="AO110" s="23">
        <f t="shared" si="34"/>
        <v>0</v>
      </c>
      <c r="AP110" s="23">
        <f t="shared" si="35"/>
        <v>0</v>
      </c>
      <c r="AQ110" s="23" t="str">
        <f t="shared" si="36"/>
        <v/>
      </c>
      <c r="AR110" s="37">
        <f t="shared" si="21"/>
        <v>0</v>
      </c>
      <c r="AS110" s="37">
        <f t="shared" si="22"/>
        <v>0</v>
      </c>
      <c r="AT110" s="37">
        <f t="shared" si="23"/>
        <v>2</v>
      </c>
      <c r="AU110" s="33" t="str">
        <f t="shared" si="24"/>
        <v>库存为2</v>
      </c>
      <c r="AV110" s="38" t="str">
        <f>IFERROR(时间!$B$4+AU110,"上周无销量")</f>
        <v>上周无销量</v>
      </c>
    </row>
    <row r="111" spans="1:48">
      <c r="A111" s="21" t="s">
        <v>156</v>
      </c>
      <c r="B111" t="str">
        <f>VLOOKUP(A111,'[4]sku-asin（子）'!$A$1:$B$65536,2,0)</f>
        <v>B01MZ944E4</v>
      </c>
      <c r="C111" t="str">
        <f>VLOOKUP(A111,'[4]子sku-父sku'!$A$1:$B$65536,2,0)</f>
        <v>LYQ-LY064</v>
      </c>
      <c r="D111" s="33">
        <f>IFERROR(VLOOKUP(A111,[1]库存报告使用数据处理!$A:$C,3,0),0)</f>
        <v>0</v>
      </c>
      <c r="E111" s="33">
        <f>IFERROR(VLOOKUP(A111,[1]库存报告使用数据处理!$A:$D,4,0),0)</f>
        <v>0</v>
      </c>
      <c r="F111" s="33">
        <f>IFERROR(VLOOKUP(A111,[1]库存报告使用数据处理!$A:$E,5,0),0)</f>
        <v>0</v>
      </c>
      <c r="G111" s="33">
        <f>IFERROR(VLOOKUP(A111,[1]库存报告使用数据处理!$A:$F,6,0),0)</f>
        <v>0</v>
      </c>
      <c r="H111" s="34">
        <f>IFERROR(VLOOKUP(A111,[1]库存报告使用数据处理!$A:$G,7,0),0)</f>
        <v>0</v>
      </c>
      <c r="I111">
        <f>IFERROR(VLOOKUP(A111,[5]数据处理!$A:$B,2,0),0)</f>
        <v>2</v>
      </c>
      <c r="J111" s="35">
        <f>IFERROR(VLOOKUP(A111,[5]数据处理!$A:$D,4,0),0)</f>
        <v>0</v>
      </c>
      <c r="K111" s="35">
        <f>IFERROR(VLOOKUP(A111,[5]数据处理!$A:$E,5,0),0)</f>
        <v>0</v>
      </c>
      <c r="L111" s="35">
        <f>IFERROR(VLOOKUP(A111,[5]数据处理!$A:$G,7,0),0)</f>
        <v>0</v>
      </c>
      <c r="M111">
        <f t="shared" si="20"/>
        <v>2</v>
      </c>
      <c r="N111">
        <f>IFERROR(VLOOKUP(A111,[5]数据处理!$A:$C,3,0),0)</f>
        <v>0</v>
      </c>
      <c r="O111">
        <f>IFERROR(VLOOKUP(A111,[5]数据处理!$A:$N,14,0),0)</f>
        <v>2</v>
      </c>
      <c r="P111" t="str">
        <f>IFERROR(VLOOKUP(A111,[3]库存使用数据!$A:$B,2,0),"")</f>
        <v/>
      </c>
      <c r="Q111" t="str">
        <f>IFERROR(VLOOKUP(A111,[3]库存使用数据!$A:$E,5,0),"")</f>
        <v/>
      </c>
      <c r="R111" t="str">
        <f>IFERROR(VLOOKUP(A111,[3]库存使用数据!$A:$H,8,0),"")</f>
        <v/>
      </c>
      <c r="S111" t="str">
        <f>IFERROR(VLOOKUP(A111,[3]库存使用数据!$A:$K,11,0),"")</f>
        <v/>
      </c>
      <c r="T111" t="str">
        <f>IFERROR(VLOOKUP(A111,[3]库存使用数据!$A:$C,3,0),"")</f>
        <v/>
      </c>
      <c r="U111" t="str">
        <f>IFERROR(VLOOKUP(A111,[3]库存使用数据!$A:$F,6,0),"")</f>
        <v/>
      </c>
      <c r="V111" t="str">
        <f>IFERROR(VLOOKUP(A111,[3]库存使用数据!$A:$I,9,0),"")</f>
        <v/>
      </c>
      <c r="W111" t="str">
        <f>IFERROR(VLOOKUP(A111,[3]库存使用数据!$A:$L,12,0),"")</f>
        <v/>
      </c>
      <c r="X111" s="23" t="str">
        <f t="shared" si="25"/>
        <v/>
      </c>
      <c r="Y111" s="23" t="str">
        <f t="shared" si="26"/>
        <v/>
      </c>
      <c r="Z111" s="23" t="str">
        <f t="shared" si="27"/>
        <v/>
      </c>
      <c r="AA111" s="23" t="str">
        <f t="shared" si="28"/>
        <v/>
      </c>
      <c r="AB111" t="str">
        <f>IFERROR(VLOOKUP(A111,[3]库存使用数据!$A:$D,4,0),"")</f>
        <v/>
      </c>
      <c r="AC111" t="str">
        <f>IFERROR(VLOOKUP(A111,[3]库存使用数据!$A:$G,7,0),"")</f>
        <v/>
      </c>
      <c r="AD111" t="str">
        <f>IFERROR(VLOOKUP(A111,[3]库存使用数据!$A:$J,10,0),"")</f>
        <v/>
      </c>
      <c r="AE111" t="str">
        <f>IFERROR(VLOOKUP(A111,[3]库存使用数据!$A:$M,13,0),"")</f>
        <v/>
      </c>
      <c r="AF111" s="23" t="str">
        <f t="shared" si="29"/>
        <v/>
      </c>
      <c r="AG111" s="23" t="str">
        <f t="shared" si="30"/>
        <v/>
      </c>
      <c r="AH111" s="23" t="str">
        <f t="shared" si="31"/>
        <v/>
      </c>
      <c r="AI111" s="23" t="str">
        <f t="shared" si="32"/>
        <v/>
      </c>
      <c r="AJ111">
        <f>IFERROR(VLOOKUP($B111,[2]库存报告使用数据!$A$1:$B$65536,2,0),0)</f>
        <v>0</v>
      </c>
      <c r="AK111">
        <f>IFERROR(VLOOKUP($B111,[2]库存报告使用数据!$A$1:$C$65536,3,0),0)</f>
        <v>0</v>
      </c>
      <c r="AL111">
        <f>IFERROR(VLOOKUP($B111,[2]库存报告使用数据!$A$1:$D$65536,4,0),0)</f>
        <v>1</v>
      </c>
      <c r="AM111">
        <f>IFERROR(VLOOKUP($B111,[2]库存报告使用数据!$A$1:$E$65536,5,0),0)</f>
        <v>1</v>
      </c>
      <c r="AN111" s="23" t="str">
        <f t="shared" si="33"/>
        <v/>
      </c>
      <c r="AO111" s="23" t="str">
        <f t="shared" si="34"/>
        <v/>
      </c>
      <c r="AP111" s="23">
        <f t="shared" si="35"/>
        <v>0</v>
      </c>
      <c r="AQ111" s="23">
        <f t="shared" si="36"/>
        <v>0</v>
      </c>
      <c r="AR111" s="37">
        <f t="shared" si="21"/>
        <v>0</v>
      </c>
      <c r="AS111" s="37">
        <f t="shared" si="22"/>
        <v>0</v>
      </c>
      <c r="AT111" s="37">
        <f t="shared" si="23"/>
        <v>2</v>
      </c>
      <c r="AU111" s="33" t="str">
        <f t="shared" si="24"/>
        <v>库存为2</v>
      </c>
      <c r="AV111" s="38" t="str">
        <f>IFERROR(时间!$B$4+AU111,"上周无销量")</f>
        <v>上周无销量</v>
      </c>
    </row>
    <row r="112" spans="1:48">
      <c r="A112" s="21" t="s">
        <v>157</v>
      </c>
      <c r="B112" t="str">
        <f>VLOOKUP(A112,'[4]sku-asin（子）'!$A$1:$B$65536,2,0)</f>
        <v>B01MEG45FE</v>
      </c>
      <c r="C112" t="str">
        <f>VLOOKUP(A112,'[4]子sku-父sku'!$A$1:$B$65536,2,0)</f>
        <v>LYQ-WH885</v>
      </c>
      <c r="D112" s="33">
        <f>IFERROR(VLOOKUP(A112,[1]库存报告使用数据处理!$A:$C,3,0),0)</f>
        <v>0</v>
      </c>
      <c r="E112" s="33">
        <f>IFERROR(VLOOKUP(A112,[1]库存报告使用数据处理!$A:$D,4,0),0)</f>
        <v>0</v>
      </c>
      <c r="F112" s="33">
        <f>IFERROR(VLOOKUP(A112,[1]库存报告使用数据处理!$A:$E,5,0),0)</f>
        <v>0</v>
      </c>
      <c r="G112" s="33">
        <f>IFERROR(VLOOKUP(A112,[1]库存报告使用数据处理!$A:$F,6,0),0)</f>
        <v>0</v>
      </c>
      <c r="H112" s="34">
        <f>IFERROR(VLOOKUP(A112,[1]库存报告使用数据处理!$A:$G,7,0),0)</f>
        <v>0</v>
      </c>
      <c r="I112">
        <f>IFERROR(VLOOKUP(A112,[5]数据处理!$A:$B,2,0),0)</f>
        <v>1</v>
      </c>
      <c r="J112" s="35">
        <f>IFERROR(VLOOKUP(A112,[5]数据处理!$A:$D,4,0),0)</f>
        <v>0</v>
      </c>
      <c r="K112" s="35">
        <f>IFERROR(VLOOKUP(A112,[5]数据处理!$A:$E,5,0),0)</f>
        <v>0</v>
      </c>
      <c r="L112" s="35">
        <f>IFERROR(VLOOKUP(A112,[5]数据处理!$A:$G,7,0),0)</f>
        <v>0</v>
      </c>
      <c r="M112">
        <f t="shared" si="20"/>
        <v>1</v>
      </c>
      <c r="N112">
        <f>IFERROR(VLOOKUP(A112,[5]数据处理!$A:$C,3,0),0)</f>
        <v>0</v>
      </c>
      <c r="O112">
        <f>IFERROR(VLOOKUP(A112,[5]数据处理!$A:$N,14,0),0)</f>
        <v>1</v>
      </c>
      <c r="P112" t="str">
        <f>IFERROR(VLOOKUP(A112,[3]库存使用数据!$A:$B,2,0),"")</f>
        <v/>
      </c>
      <c r="Q112" t="str">
        <f>IFERROR(VLOOKUP(A112,[3]库存使用数据!$A:$E,5,0),"")</f>
        <v/>
      </c>
      <c r="R112" t="str">
        <f>IFERROR(VLOOKUP(A112,[3]库存使用数据!$A:$H,8,0),"")</f>
        <v/>
      </c>
      <c r="S112" t="str">
        <f>IFERROR(VLOOKUP(A112,[3]库存使用数据!$A:$K,11,0),"")</f>
        <v/>
      </c>
      <c r="T112" t="str">
        <f>IFERROR(VLOOKUP(A112,[3]库存使用数据!$A:$C,3,0),"")</f>
        <v/>
      </c>
      <c r="U112" t="str">
        <f>IFERROR(VLOOKUP(A112,[3]库存使用数据!$A:$F,6,0),"")</f>
        <v/>
      </c>
      <c r="V112" t="str">
        <f>IFERROR(VLOOKUP(A112,[3]库存使用数据!$A:$I,9,0),"")</f>
        <v/>
      </c>
      <c r="W112" t="str">
        <f>IFERROR(VLOOKUP(A112,[3]库存使用数据!$A:$L,12,0),"")</f>
        <v/>
      </c>
      <c r="X112" s="23" t="str">
        <f t="shared" si="25"/>
        <v/>
      </c>
      <c r="Y112" s="23" t="str">
        <f t="shared" si="26"/>
        <v/>
      </c>
      <c r="Z112" s="23" t="str">
        <f t="shared" si="27"/>
        <v/>
      </c>
      <c r="AA112" s="23" t="str">
        <f t="shared" si="28"/>
        <v/>
      </c>
      <c r="AB112" t="str">
        <f>IFERROR(VLOOKUP(A112,[3]库存使用数据!$A:$D,4,0),"")</f>
        <v/>
      </c>
      <c r="AC112" t="str">
        <f>IFERROR(VLOOKUP(A112,[3]库存使用数据!$A:$G,7,0),"")</f>
        <v/>
      </c>
      <c r="AD112" t="str">
        <f>IFERROR(VLOOKUP(A112,[3]库存使用数据!$A:$J,10,0),"")</f>
        <v/>
      </c>
      <c r="AE112" t="str">
        <f>IFERROR(VLOOKUP(A112,[3]库存使用数据!$A:$M,13,0),"")</f>
        <v/>
      </c>
      <c r="AF112" s="23" t="str">
        <f t="shared" si="29"/>
        <v/>
      </c>
      <c r="AG112" s="23" t="str">
        <f t="shared" si="30"/>
        <v/>
      </c>
      <c r="AH112" s="23" t="str">
        <f t="shared" si="31"/>
        <v/>
      </c>
      <c r="AI112" s="23" t="str">
        <f t="shared" si="32"/>
        <v/>
      </c>
      <c r="AJ112">
        <f>IFERROR(VLOOKUP($B112,[2]库存报告使用数据!$A$1:$B$65536,2,0),0)</f>
        <v>0</v>
      </c>
      <c r="AK112">
        <f>IFERROR(VLOOKUP($B112,[2]库存报告使用数据!$A$1:$C$65536,3,0),0)</f>
        <v>0</v>
      </c>
      <c r="AL112">
        <f>IFERROR(VLOOKUP($B112,[2]库存报告使用数据!$A$1:$D$65536,4,0),0)</f>
        <v>0</v>
      </c>
      <c r="AM112">
        <f>IFERROR(VLOOKUP($B112,[2]库存报告使用数据!$A$1:$E$65536,5,0),0)</f>
        <v>0</v>
      </c>
      <c r="AN112" s="23" t="str">
        <f t="shared" si="33"/>
        <v/>
      </c>
      <c r="AO112" s="23" t="str">
        <f t="shared" si="34"/>
        <v/>
      </c>
      <c r="AP112" s="23" t="str">
        <f t="shared" si="35"/>
        <v/>
      </c>
      <c r="AQ112" s="23" t="str">
        <f t="shared" si="36"/>
        <v/>
      </c>
      <c r="AR112" s="37">
        <f t="shared" si="21"/>
        <v>0</v>
      </c>
      <c r="AS112" s="37">
        <f t="shared" si="22"/>
        <v>0</v>
      </c>
      <c r="AT112" s="37">
        <f t="shared" si="23"/>
        <v>1</v>
      </c>
      <c r="AU112" s="33" t="str">
        <f t="shared" si="24"/>
        <v>库存为1</v>
      </c>
      <c r="AV112" s="38" t="str">
        <f>IFERROR(时间!$B$4+AU112,"上周无销量")</f>
        <v>上周无销量</v>
      </c>
    </row>
    <row r="113" spans="1:48">
      <c r="A113" s="21" t="s">
        <v>158</v>
      </c>
      <c r="B113" t="str">
        <f>VLOOKUP(A113,'[4]sku-asin（子）'!$A$1:$B$65536,2,0)</f>
        <v>B077GRGTF5</v>
      </c>
      <c r="C113" t="str">
        <f>VLOOKUP(A113,'[4]子sku-父sku'!$A$1:$B$65536,2,0)</f>
        <v>LYQ-ZQ1117</v>
      </c>
      <c r="D113" s="33">
        <f>IFERROR(VLOOKUP(A113,[1]库存报告使用数据处理!$A:$C,3,0),0)</f>
        <v>0</v>
      </c>
      <c r="E113" s="33">
        <f>IFERROR(VLOOKUP(A113,[1]库存报告使用数据处理!$A:$D,4,0),0)</f>
        <v>0</v>
      </c>
      <c r="F113" s="33">
        <f>IFERROR(VLOOKUP(A113,[1]库存报告使用数据处理!$A:$E,5,0),0)</f>
        <v>0</v>
      </c>
      <c r="G113" s="33">
        <f>IFERROR(VLOOKUP(A113,[1]库存报告使用数据处理!$A:$F,6,0),0)</f>
        <v>0</v>
      </c>
      <c r="H113" s="34">
        <f>IFERROR(VLOOKUP(A113,[1]库存报告使用数据处理!$A:$G,7,0),0)</f>
        <v>0</v>
      </c>
      <c r="I113">
        <f>IFERROR(VLOOKUP(A113,[5]数据处理!$A:$B,2,0),0)</f>
        <v>0</v>
      </c>
      <c r="J113" s="35">
        <f>IFERROR(VLOOKUP(A113,[5]数据处理!$A:$D,4,0),0)</f>
        <v>0</v>
      </c>
      <c r="K113" s="35">
        <f>IFERROR(VLOOKUP(A113,[5]数据处理!$A:$E,5,0),0)</f>
        <v>0</v>
      </c>
      <c r="L113" s="35">
        <f>IFERROR(VLOOKUP(A113,[5]数据处理!$A:$G,7,0),0)</f>
        <v>0</v>
      </c>
      <c r="M113">
        <f t="shared" si="20"/>
        <v>0</v>
      </c>
      <c r="N113">
        <f>IFERROR(VLOOKUP(A113,[5]数据处理!$A:$C,3,0),0)</f>
        <v>0</v>
      </c>
      <c r="O113">
        <f>IFERROR(VLOOKUP(A113,[5]数据处理!$A:$N,14,0),0)</f>
        <v>0</v>
      </c>
      <c r="P113" t="str">
        <f>IFERROR(VLOOKUP(A113,[3]库存使用数据!$A:$B,2,0),"")</f>
        <v/>
      </c>
      <c r="Q113" t="str">
        <f>IFERROR(VLOOKUP(A113,[3]库存使用数据!$A:$E,5,0),"")</f>
        <v/>
      </c>
      <c r="R113" t="str">
        <f>IFERROR(VLOOKUP(A113,[3]库存使用数据!$A:$H,8,0),"")</f>
        <v/>
      </c>
      <c r="S113" t="str">
        <f>IFERROR(VLOOKUP(A113,[3]库存使用数据!$A:$K,11,0),"")</f>
        <v/>
      </c>
      <c r="T113" t="str">
        <f>IFERROR(VLOOKUP(A113,[3]库存使用数据!$A:$C,3,0),"")</f>
        <v/>
      </c>
      <c r="U113" t="str">
        <f>IFERROR(VLOOKUP(A113,[3]库存使用数据!$A:$F,6,0),"")</f>
        <v/>
      </c>
      <c r="V113" t="str">
        <f>IFERROR(VLOOKUP(A113,[3]库存使用数据!$A:$I,9,0),"")</f>
        <v/>
      </c>
      <c r="W113" t="str">
        <f>IFERROR(VLOOKUP(A113,[3]库存使用数据!$A:$L,12,0),"")</f>
        <v/>
      </c>
      <c r="X113" s="23" t="str">
        <f t="shared" si="25"/>
        <v/>
      </c>
      <c r="Y113" s="23" t="str">
        <f t="shared" si="26"/>
        <v/>
      </c>
      <c r="Z113" s="23" t="str">
        <f t="shared" si="27"/>
        <v/>
      </c>
      <c r="AA113" s="23" t="str">
        <f t="shared" si="28"/>
        <v/>
      </c>
      <c r="AB113" t="str">
        <f>IFERROR(VLOOKUP(A113,[3]库存使用数据!$A:$D,4,0),"")</f>
        <v/>
      </c>
      <c r="AC113" t="str">
        <f>IFERROR(VLOOKUP(A113,[3]库存使用数据!$A:$G,7,0),"")</f>
        <v/>
      </c>
      <c r="AD113" t="str">
        <f>IFERROR(VLOOKUP(A113,[3]库存使用数据!$A:$J,10,0),"")</f>
        <v/>
      </c>
      <c r="AE113" t="str">
        <f>IFERROR(VLOOKUP(A113,[3]库存使用数据!$A:$M,13,0),"")</f>
        <v/>
      </c>
      <c r="AF113" s="23" t="str">
        <f t="shared" si="29"/>
        <v/>
      </c>
      <c r="AG113" s="23" t="str">
        <f t="shared" si="30"/>
        <v/>
      </c>
      <c r="AH113" s="23" t="str">
        <f t="shared" si="31"/>
        <v/>
      </c>
      <c r="AI113" s="23" t="str">
        <f t="shared" si="32"/>
        <v/>
      </c>
      <c r="AJ113">
        <f>IFERROR(VLOOKUP($B113,[2]库存报告使用数据!$A$1:$B$65536,2,0),0)</f>
        <v>0</v>
      </c>
      <c r="AK113">
        <f>IFERROR(VLOOKUP($B113,[2]库存报告使用数据!$A$1:$C$65536,3,0),0)</f>
        <v>0</v>
      </c>
      <c r="AL113">
        <f>IFERROR(VLOOKUP($B113,[2]库存报告使用数据!$A$1:$D$65536,4,0),0)</f>
        <v>0</v>
      </c>
      <c r="AM113">
        <f>IFERROR(VLOOKUP($B113,[2]库存报告使用数据!$A$1:$E$65536,5,0),0)</f>
        <v>0</v>
      </c>
      <c r="AN113" s="23" t="str">
        <f t="shared" si="33"/>
        <v/>
      </c>
      <c r="AO113" s="23" t="str">
        <f t="shared" si="34"/>
        <v/>
      </c>
      <c r="AP113" s="23" t="str">
        <f t="shared" si="35"/>
        <v/>
      </c>
      <c r="AQ113" s="23" t="str">
        <f t="shared" si="36"/>
        <v/>
      </c>
      <c r="AR113" s="37">
        <f t="shared" si="21"/>
        <v>0</v>
      </c>
      <c r="AS113" s="37">
        <f t="shared" si="22"/>
        <v>0</v>
      </c>
      <c r="AT113" s="37">
        <f t="shared" si="23"/>
        <v>0</v>
      </c>
      <c r="AU113" s="33" t="str">
        <f t="shared" si="24"/>
        <v>库存为0</v>
      </c>
      <c r="AV113" s="38" t="str">
        <f>IFERROR(时间!$B$4+AU113,"上周无销量")</f>
        <v>上周无销量</v>
      </c>
    </row>
    <row r="114" spans="1:48">
      <c r="A114" s="21" t="s">
        <v>159</v>
      </c>
      <c r="B114" t="str">
        <f>VLOOKUP(A114,'[4]sku-asin（子）'!$A$1:$B$65536,2,0)</f>
        <v>B075ZQJC1K</v>
      </c>
      <c r="C114" t="str">
        <f>VLOOKUP(A114,'[4]子sku-父sku'!$A$1:$B$65536,2,0)</f>
        <v>LYQ-ZQ1117</v>
      </c>
      <c r="D114" s="33">
        <f>IFERROR(VLOOKUP(A114,[1]库存报告使用数据处理!$A:$C,3,0),0)</f>
        <v>0</v>
      </c>
      <c r="E114" s="33">
        <f>IFERROR(VLOOKUP(A114,[1]库存报告使用数据处理!$A:$D,4,0),0)</f>
        <v>0</v>
      </c>
      <c r="F114" s="33">
        <f>IFERROR(VLOOKUP(A114,[1]库存报告使用数据处理!$A:$E,5,0),0)</f>
        <v>0</v>
      </c>
      <c r="G114" s="33">
        <f>IFERROR(VLOOKUP(A114,[1]库存报告使用数据处理!$A:$F,6,0),0)</f>
        <v>0</v>
      </c>
      <c r="H114" s="34">
        <f>IFERROR(VLOOKUP(A114,[1]库存报告使用数据处理!$A:$G,7,0),0)</f>
        <v>0</v>
      </c>
      <c r="I114">
        <f>IFERROR(VLOOKUP(A114,[5]数据处理!$A:$B,2,0),0)</f>
        <v>2</v>
      </c>
      <c r="J114" s="35">
        <f>IFERROR(VLOOKUP(A114,[5]数据处理!$A:$D,4,0),0)</f>
        <v>0</v>
      </c>
      <c r="K114" s="35">
        <f>IFERROR(VLOOKUP(A114,[5]数据处理!$A:$E,5,0),0)</f>
        <v>0</v>
      </c>
      <c r="L114" s="35">
        <f>IFERROR(VLOOKUP(A114,[5]数据处理!$A:$G,7,0),0)</f>
        <v>0</v>
      </c>
      <c r="M114">
        <f t="shared" si="20"/>
        <v>2</v>
      </c>
      <c r="N114">
        <f>IFERROR(VLOOKUP(A114,[5]数据处理!$A:$C,3,0),0)</f>
        <v>0</v>
      </c>
      <c r="O114">
        <f>IFERROR(VLOOKUP(A114,[5]数据处理!$A:$N,14,0),0)</f>
        <v>2</v>
      </c>
      <c r="P114" t="str">
        <f>IFERROR(VLOOKUP(A114,[3]库存使用数据!$A:$B,2,0),"")</f>
        <v/>
      </c>
      <c r="Q114" t="str">
        <f>IFERROR(VLOOKUP(A114,[3]库存使用数据!$A:$E,5,0),"")</f>
        <v/>
      </c>
      <c r="R114" t="str">
        <f>IFERROR(VLOOKUP(A114,[3]库存使用数据!$A:$H,8,0),"")</f>
        <v/>
      </c>
      <c r="S114" t="str">
        <f>IFERROR(VLOOKUP(A114,[3]库存使用数据!$A:$K,11,0),"")</f>
        <v/>
      </c>
      <c r="T114" t="str">
        <f>IFERROR(VLOOKUP(A114,[3]库存使用数据!$A:$C,3,0),"")</f>
        <v/>
      </c>
      <c r="U114" t="str">
        <f>IFERROR(VLOOKUP(A114,[3]库存使用数据!$A:$F,6,0),"")</f>
        <v/>
      </c>
      <c r="V114" t="str">
        <f>IFERROR(VLOOKUP(A114,[3]库存使用数据!$A:$I,9,0),"")</f>
        <v/>
      </c>
      <c r="W114" t="str">
        <f>IFERROR(VLOOKUP(A114,[3]库存使用数据!$A:$L,12,0),"")</f>
        <v/>
      </c>
      <c r="X114" s="23" t="str">
        <f t="shared" si="25"/>
        <v/>
      </c>
      <c r="Y114" s="23" t="str">
        <f t="shared" si="26"/>
        <v/>
      </c>
      <c r="Z114" s="23" t="str">
        <f t="shared" si="27"/>
        <v/>
      </c>
      <c r="AA114" s="23" t="str">
        <f t="shared" si="28"/>
        <v/>
      </c>
      <c r="AB114" t="str">
        <f>IFERROR(VLOOKUP(A114,[3]库存使用数据!$A:$D,4,0),"")</f>
        <v/>
      </c>
      <c r="AC114" t="str">
        <f>IFERROR(VLOOKUP(A114,[3]库存使用数据!$A:$G,7,0),"")</f>
        <v/>
      </c>
      <c r="AD114" t="str">
        <f>IFERROR(VLOOKUP(A114,[3]库存使用数据!$A:$J,10,0),"")</f>
        <v/>
      </c>
      <c r="AE114" t="str">
        <f>IFERROR(VLOOKUP(A114,[3]库存使用数据!$A:$M,13,0),"")</f>
        <v/>
      </c>
      <c r="AF114" s="23" t="str">
        <f t="shared" si="29"/>
        <v/>
      </c>
      <c r="AG114" s="23" t="str">
        <f t="shared" si="30"/>
        <v/>
      </c>
      <c r="AH114" s="23" t="str">
        <f t="shared" si="31"/>
        <v/>
      </c>
      <c r="AI114" s="23" t="str">
        <f t="shared" si="32"/>
        <v/>
      </c>
      <c r="AJ114">
        <f>IFERROR(VLOOKUP($B114,[2]库存报告使用数据!$A$1:$B$65536,2,0),0)</f>
        <v>0</v>
      </c>
      <c r="AK114">
        <f>IFERROR(VLOOKUP($B114,[2]库存报告使用数据!$A$1:$C$65536,3,0),0)</f>
        <v>0</v>
      </c>
      <c r="AL114">
        <f>IFERROR(VLOOKUP($B114,[2]库存报告使用数据!$A$1:$D$65536,4,0),0)</f>
        <v>0</v>
      </c>
      <c r="AM114">
        <f>IFERROR(VLOOKUP($B114,[2]库存报告使用数据!$A$1:$E$65536,5,0),0)</f>
        <v>0</v>
      </c>
      <c r="AN114" s="23" t="str">
        <f t="shared" si="33"/>
        <v/>
      </c>
      <c r="AO114" s="23" t="str">
        <f t="shared" si="34"/>
        <v/>
      </c>
      <c r="AP114" s="23" t="str">
        <f t="shared" si="35"/>
        <v/>
      </c>
      <c r="AQ114" s="23" t="str">
        <f t="shared" si="36"/>
        <v/>
      </c>
      <c r="AR114" s="37">
        <f t="shared" si="21"/>
        <v>0</v>
      </c>
      <c r="AS114" s="37">
        <f t="shared" si="22"/>
        <v>0</v>
      </c>
      <c r="AT114" s="37">
        <f t="shared" si="23"/>
        <v>2</v>
      </c>
      <c r="AU114" s="33" t="str">
        <f t="shared" si="24"/>
        <v>库存为2</v>
      </c>
      <c r="AV114" s="38" t="str">
        <f>IFERROR(时间!$B$4+AU114,"上周无销量")</f>
        <v>上周无销量</v>
      </c>
    </row>
    <row r="115" spans="1:48">
      <c r="A115" s="21" t="s">
        <v>160</v>
      </c>
      <c r="B115" t="str">
        <f>VLOOKUP(A115,'[4]sku-asin（子）'!$A$1:$B$65536,2,0)</f>
        <v>B075ZRBHC3</v>
      </c>
      <c r="C115" t="str">
        <f>VLOOKUP(A115,'[4]子sku-父sku'!$A$1:$B$65536,2,0)</f>
        <v>LYQ-ZQ1117</v>
      </c>
      <c r="D115" s="33">
        <f>IFERROR(VLOOKUP(A115,[1]库存报告使用数据处理!$A:$C,3,0),0)</f>
        <v>0</v>
      </c>
      <c r="E115" s="33">
        <f>IFERROR(VLOOKUP(A115,[1]库存报告使用数据处理!$A:$D,4,0),0)</f>
        <v>0</v>
      </c>
      <c r="F115" s="33">
        <f>IFERROR(VLOOKUP(A115,[1]库存报告使用数据处理!$A:$E,5,0),0)</f>
        <v>0</v>
      </c>
      <c r="G115" s="33">
        <f>IFERROR(VLOOKUP(A115,[1]库存报告使用数据处理!$A:$F,6,0),0)</f>
        <v>0</v>
      </c>
      <c r="H115" s="34">
        <f>IFERROR(VLOOKUP(A115,[1]库存报告使用数据处理!$A:$G,7,0),0)</f>
        <v>0</v>
      </c>
      <c r="I115">
        <f>IFERROR(VLOOKUP(A115,[5]数据处理!$A:$B,2,0),0)</f>
        <v>10</v>
      </c>
      <c r="J115" s="35">
        <f>IFERROR(VLOOKUP(A115,[5]数据处理!$A:$D,4,0),0)</f>
        <v>0</v>
      </c>
      <c r="K115" s="35">
        <f>IFERROR(VLOOKUP(A115,[5]数据处理!$A:$E,5,0),0)</f>
        <v>0</v>
      </c>
      <c r="L115" s="35">
        <f>IFERROR(VLOOKUP(A115,[5]数据处理!$A:$G,7,0),0)</f>
        <v>0</v>
      </c>
      <c r="M115">
        <f t="shared" si="20"/>
        <v>10</v>
      </c>
      <c r="N115">
        <f>IFERROR(VLOOKUP(A115,[5]数据处理!$A:$C,3,0),0)</f>
        <v>0</v>
      </c>
      <c r="O115">
        <f>IFERROR(VLOOKUP(A115,[5]数据处理!$A:$N,14,0),0)</f>
        <v>10</v>
      </c>
      <c r="P115" t="str">
        <f>IFERROR(VLOOKUP(A115,[3]库存使用数据!$A:$B,2,0),"")</f>
        <v/>
      </c>
      <c r="Q115" t="str">
        <f>IFERROR(VLOOKUP(A115,[3]库存使用数据!$A:$E,5,0),"")</f>
        <v/>
      </c>
      <c r="R115" t="str">
        <f>IFERROR(VLOOKUP(A115,[3]库存使用数据!$A:$H,8,0),"")</f>
        <v/>
      </c>
      <c r="S115" t="str">
        <f>IFERROR(VLOOKUP(A115,[3]库存使用数据!$A:$K,11,0),"")</f>
        <v/>
      </c>
      <c r="T115" t="str">
        <f>IFERROR(VLOOKUP(A115,[3]库存使用数据!$A:$C,3,0),"")</f>
        <v/>
      </c>
      <c r="U115" t="str">
        <f>IFERROR(VLOOKUP(A115,[3]库存使用数据!$A:$F,6,0),"")</f>
        <v/>
      </c>
      <c r="V115" t="str">
        <f>IFERROR(VLOOKUP(A115,[3]库存使用数据!$A:$I,9,0),"")</f>
        <v/>
      </c>
      <c r="W115" t="str">
        <f>IFERROR(VLOOKUP(A115,[3]库存使用数据!$A:$L,12,0),"")</f>
        <v/>
      </c>
      <c r="X115" s="23" t="str">
        <f t="shared" si="25"/>
        <v/>
      </c>
      <c r="Y115" s="23" t="str">
        <f t="shared" si="26"/>
        <v/>
      </c>
      <c r="Z115" s="23" t="str">
        <f t="shared" si="27"/>
        <v/>
      </c>
      <c r="AA115" s="23" t="str">
        <f t="shared" si="28"/>
        <v/>
      </c>
      <c r="AB115" t="str">
        <f>IFERROR(VLOOKUP(A115,[3]库存使用数据!$A:$D,4,0),"")</f>
        <v/>
      </c>
      <c r="AC115" t="str">
        <f>IFERROR(VLOOKUP(A115,[3]库存使用数据!$A:$G,7,0),"")</f>
        <v/>
      </c>
      <c r="AD115" t="str">
        <f>IFERROR(VLOOKUP(A115,[3]库存使用数据!$A:$J,10,0),"")</f>
        <v/>
      </c>
      <c r="AE115" t="str">
        <f>IFERROR(VLOOKUP(A115,[3]库存使用数据!$A:$M,13,0),"")</f>
        <v/>
      </c>
      <c r="AF115" s="23" t="str">
        <f t="shared" si="29"/>
        <v/>
      </c>
      <c r="AG115" s="23" t="str">
        <f t="shared" si="30"/>
        <v/>
      </c>
      <c r="AH115" s="23" t="str">
        <f t="shared" si="31"/>
        <v/>
      </c>
      <c r="AI115" s="23" t="str">
        <f t="shared" si="32"/>
        <v/>
      </c>
      <c r="AJ115">
        <f>IFERROR(VLOOKUP($B115,[2]库存报告使用数据!$A$1:$B$65536,2,0),0)</f>
        <v>0</v>
      </c>
      <c r="AK115">
        <f>IFERROR(VLOOKUP($B115,[2]库存报告使用数据!$A$1:$C$65536,3,0),0)</f>
        <v>0</v>
      </c>
      <c r="AL115">
        <f>IFERROR(VLOOKUP($B115,[2]库存报告使用数据!$A$1:$D$65536,4,0),0)</f>
        <v>1</v>
      </c>
      <c r="AM115">
        <f>IFERROR(VLOOKUP($B115,[2]库存报告使用数据!$A$1:$E$65536,5,0),0)</f>
        <v>0</v>
      </c>
      <c r="AN115" s="23" t="str">
        <f t="shared" si="33"/>
        <v/>
      </c>
      <c r="AO115" s="23" t="str">
        <f t="shared" si="34"/>
        <v/>
      </c>
      <c r="AP115" s="23">
        <f t="shared" si="35"/>
        <v>0</v>
      </c>
      <c r="AQ115" s="23" t="str">
        <f t="shared" si="36"/>
        <v/>
      </c>
      <c r="AR115" s="37">
        <f t="shared" si="21"/>
        <v>0</v>
      </c>
      <c r="AS115" s="37">
        <f t="shared" si="22"/>
        <v>0</v>
      </c>
      <c r="AT115" s="37">
        <f t="shared" si="23"/>
        <v>10</v>
      </c>
      <c r="AU115" s="33" t="str">
        <f t="shared" si="24"/>
        <v>库存为10</v>
      </c>
      <c r="AV115" s="38" t="str">
        <f>IFERROR(时间!$B$4+AU115,"上周无销量")</f>
        <v>上周无销量</v>
      </c>
    </row>
    <row r="116" spans="1:48">
      <c r="A116" s="21" t="s">
        <v>161</v>
      </c>
      <c r="B116" t="str">
        <f>VLOOKUP(A116,'[4]sku-asin（子）'!$A$1:$B$65536,2,0)</f>
        <v>B075ZPXY11</v>
      </c>
      <c r="C116" t="str">
        <f>VLOOKUP(A116,'[4]子sku-父sku'!$A$1:$B$65536,2,0)</f>
        <v>LYQ-ZQ1117</v>
      </c>
      <c r="D116" s="33">
        <f>IFERROR(VLOOKUP(A116,[1]库存报告使用数据处理!$A:$C,3,0),0)</f>
        <v>0</v>
      </c>
      <c r="E116" s="33">
        <f>IFERROR(VLOOKUP(A116,[1]库存报告使用数据处理!$A:$D,4,0),0)</f>
        <v>0</v>
      </c>
      <c r="F116" s="33">
        <f>IFERROR(VLOOKUP(A116,[1]库存报告使用数据处理!$A:$E,5,0),0)</f>
        <v>0</v>
      </c>
      <c r="G116" s="33">
        <f>IFERROR(VLOOKUP(A116,[1]库存报告使用数据处理!$A:$F,6,0),0)</f>
        <v>0</v>
      </c>
      <c r="H116" s="34">
        <f>IFERROR(VLOOKUP(A116,[1]库存报告使用数据处理!$A:$G,7,0),0)</f>
        <v>0</v>
      </c>
      <c r="I116">
        <f>IFERROR(VLOOKUP(A116,[5]数据处理!$A:$B,2,0),0)</f>
        <v>2</v>
      </c>
      <c r="J116" s="35">
        <f>IFERROR(VLOOKUP(A116,[5]数据处理!$A:$D,4,0),0)</f>
        <v>0</v>
      </c>
      <c r="K116" s="35">
        <f>IFERROR(VLOOKUP(A116,[5]数据处理!$A:$E,5,0),0)</f>
        <v>0</v>
      </c>
      <c r="L116" s="35">
        <f>IFERROR(VLOOKUP(A116,[5]数据处理!$A:$G,7,0),0)</f>
        <v>0</v>
      </c>
      <c r="M116">
        <f t="shared" si="20"/>
        <v>2</v>
      </c>
      <c r="N116">
        <f>IFERROR(VLOOKUP(A116,[5]数据处理!$A:$C,3,0),0)</f>
        <v>0</v>
      </c>
      <c r="O116">
        <f>IFERROR(VLOOKUP(A116,[5]数据处理!$A:$N,14,0),0)</f>
        <v>2</v>
      </c>
      <c r="P116" t="str">
        <f>IFERROR(VLOOKUP(A116,[3]库存使用数据!$A:$B,2,0),"")</f>
        <v/>
      </c>
      <c r="Q116" t="str">
        <f>IFERROR(VLOOKUP(A116,[3]库存使用数据!$A:$E,5,0),"")</f>
        <v/>
      </c>
      <c r="R116" t="str">
        <f>IFERROR(VLOOKUP(A116,[3]库存使用数据!$A:$H,8,0),"")</f>
        <v/>
      </c>
      <c r="S116" t="str">
        <f>IFERROR(VLOOKUP(A116,[3]库存使用数据!$A:$K,11,0),"")</f>
        <v/>
      </c>
      <c r="T116" t="str">
        <f>IFERROR(VLOOKUP(A116,[3]库存使用数据!$A:$C,3,0),"")</f>
        <v/>
      </c>
      <c r="U116" t="str">
        <f>IFERROR(VLOOKUP(A116,[3]库存使用数据!$A:$F,6,0),"")</f>
        <v/>
      </c>
      <c r="V116" t="str">
        <f>IFERROR(VLOOKUP(A116,[3]库存使用数据!$A:$I,9,0),"")</f>
        <v/>
      </c>
      <c r="W116" t="str">
        <f>IFERROR(VLOOKUP(A116,[3]库存使用数据!$A:$L,12,0),"")</f>
        <v/>
      </c>
      <c r="X116" s="23" t="str">
        <f t="shared" si="25"/>
        <v/>
      </c>
      <c r="Y116" s="23" t="str">
        <f t="shared" si="26"/>
        <v/>
      </c>
      <c r="Z116" s="23" t="str">
        <f t="shared" si="27"/>
        <v/>
      </c>
      <c r="AA116" s="23" t="str">
        <f t="shared" si="28"/>
        <v/>
      </c>
      <c r="AB116" t="str">
        <f>IFERROR(VLOOKUP(A116,[3]库存使用数据!$A:$D,4,0),"")</f>
        <v/>
      </c>
      <c r="AC116" t="str">
        <f>IFERROR(VLOOKUP(A116,[3]库存使用数据!$A:$G,7,0),"")</f>
        <v/>
      </c>
      <c r="AD116" t="str">
        <f>IFERROR(VLOOKUP(A116,[3]库存使用数据!$A:$J,10,0),"")</f>
        <v/>
      </c>
      <c r="AE116" t="str">
        <f>IFERROR(VLOOKUP(A116,[3]库存使用数据!$A:$M,13,0),"")</f>
        <v/>
      </c>
      <c r="AF116" s="23" t="str">
        <f t="shared" si="29"/>
        <v/>
      </c>
      <c r="AG116" s="23" t="str">
        <f t="shared" si="30"/>
        <v/>
      </c>
      <c r="AH116" s="23" t="str">
        <f t="shared" si="31"/>
        <v/>
      </c>
      <c r="AI116" s="23" t="str">
        <f t="shared" si="32"/>
        <v/>
      </c>
      <c r="AJ116">
        <f>IFERROR(VLOOKUP($B116,[2]库存报告使用数据!$A$1:$B$65536,2,0),0)</f>
        <v>2</v>
      </c>
      <c r="AK116">
        <f>IFERROR(VLOOKUP($B116,[2]库存报告使用数据!$A$1:$C$65536,3,0),0)</f>
        <v>2</v>
      </c>
      <c r="AL116">
        <f>IFERROR(VLOOKUP($B116,[2]库存报告使用数据!$A$1:$D$65536,4,0),0)</f>
        <v>1</v>
      </c>
      <c r="AM116">
        <f>IFERROR(VLOOKUP($B116,[2]库存报告使用数据!$A$1:$E$65536,5,0),0)</f>
        <v>3</v>
      </c>
      <c r="AN116" s="23">
        <f t="shared" si="33"/>
        <v>0</v>
      </c>
      <c r="AO116" s="23">
        <f t="shared" si="34"/>
        <v>0</v>
      </c>
      <c r="AP116" s="23">
        <f t="shared" si="35"/>
        <v>0</v>
      </c>
      <c r="AQ116" s="23">
        <f t="shared" si="36"/>
        <v>0</v>
      </c>
      <c r="AR116" s="37">
        <f t="shared" si="21"/>
        <v>0</v>
      </c>
      <c r="AS116" s="37">
        <f t="shared" si="22"/>
        <v>0</v>
      </c>
      <c r="AT116" s="37">
        <f t="shared" si="23"/>
        <v>2</v>
      </c>
      <c r="AU116" s="33" t="str">
        <f t="shared" si="24"/>
        <v>库存为2</v>
      </c>
      <c r="AV116" s="38" t="str">
        <f>IFERROR(时间!$B$4+AU116,"上周无销量")</f>
        <v>上周无销量</v>
      </c>
    </row>
    <row r="117" spans="1:48">
      <c r="A117" s="21" t="s">
        <v>162</v>
      </c>
      <c r="B117" t="str">
        <f>VLOOKUP(A117,'[4]sku-asin（子）'!$A$1:$B$65536,2,0)</f>
        <v>B075ZQRB44</v>
      </c>
      <c r="C117" t="str">
        <f>VLOOKUP(A117,'[4]子sku-父sku'!$A$1:$B$65536,2,0)</f>
        <v>LYQ-ZQ1117</v>
      </c>
      <c r="D117" s="33">
        <f>IFERROR(VLOOKUP(A117,[1]库存报告使用数据处理!$A:$C,3,0),0)</f>
        <v>0</v>
      </c>
      <c r="E117" s="33">
        <f>IFERROR(VLOOKUP(A117,[1]库存报告使用数据处理!$A:$D,4,0),0)</f>
        <v>0</v>
      </c>
      <c r="F117" s="33">
        <f>IFERROR(VLOOKUP(A117,[1]库存报告使用数据处理!$A:$E,5,0),0)</f>
        <v>0</v>
      </c>
      <c r="G117" s="33">
        <f>IFERROR(VLOOKUP(A117,[1]库存报告使用数据处理!$A:$F,6,0),0)</f>
        <v>0</v>
      </c>
      <c r="H117" s="34">
        <f>IFERROR(VLOOKUP(A117,[1]库存报告使用数据处理!$A:$G,7,0),0)</f>
        <v>0</v>
      </c>
      <c r="I117">
        <f>IFERROR(VLOOKUP(A117,[5]数据处理!$A:$B,2,0),0)</f>
        <v>2</v>
      </c>
      <c r="J117" s="35">
        <f>IFERROR(VLOOKUP(A117,[5]数据处理!$A:$D,4,0),0)</f>
        <v>0</v>
      </c>
      <c r="K117" s="35">
        <f>IFERROR(VLOOKUP(A117,[5]数据处理!$A:$E,5,0),0)</f>
        <v>0</v>
      </c>
      <c r="L117" s="35">
        <f>IFERROR(VLOOKUP(A117,[5]数据处理!$A:$G,7,0),0)</f>
        <v>0</v>
      </c>
      <c r="M117">
        <f t="shared" si="20"/>
        <v>2</v>
      </c>
      <c r="N117">
        <f>IFERROR(VLOOKUP(A117,[5]数据处理!$A:$C,3,0),0)</f>
        <v>0</v>
      </c>
      <c r="O117">
        <f>IFERROR(VLOOKUP(A117,[5]数据处理!$A:$N,14,0),0)</f>
        <v>2</v>
      </c>
      <c r="P117" t="str">
        <f>IFERROR(VLOOKUP(A117,[3]库存使用数据!$A:$B,2,0),"")</f>
        <v/>
      </c>
      <c r="Q117" t="str">
        <f>IFERROR(VLOOKUP(A117,[3]库存使用数据!$A:$E,5,0),"")</f>
        <v/>
      </c>
      <c r="R117" t="str">
        <f>IFERROR(VLOOKUP(A117,[3]库存使用数据!$A:$H,8,0),"")</f>
        <v/>
      </c>
      <c r="S117" t="str">
        <f>IFERROR(VLOOKUP(A117,[3]库存使用数据!$A:$K,11,0),"")</f>
        <v/>
      </c>
      <c r="T117" t="str">
        <f>IFERROR(VLOOKUP(A117,[3]库存使用数据!$A:$C,3,0),"")</f>
        <v/>
      </c>
      <c r="U117" t="str">
        <f>IFERROR(VLOOKUP(A117,[3]库存使用数据!$A:$F,6,0),"")</f>
        <v/>
      </c>
      <c r="V117" t="str">
        <f>IFERROR(VLOOKUP(A117,[3]库存使用数据!$A:$I,9,0),"")</f>
        <v/>
      </c>
      <c r="W117" t="str">
        <f>IFERROR(VLOOKUP(A117,[3]库存使用数据!$A:$L,12,0),"")</f>
        <v/>
      </c>
      <c r="X117" s="23" t="str">
        <f t="shared" si="25"/>
        <v/>
      </c>
      <c r="Y117" s="23" t="str">
        <f t="shared" si="26"/>
        <v/>
      </c>
      <c r="Z117" s="23" t="str">
        <f t="shared" si="27"/>
        <v/>
      </c>
      <c r="AA117" s="23" t="str">
        <f t="shared" si="28"/>
        <v/>
      </c>
      <c r="AB117" t="str">
        <f>IFERROR(VLOOKUP(A117,[3]库存使用数据!$A:$D,4,0),"")</f>
        <v/>
      </c>
      <c r="AC117" t="str">
        <f>IFERROR(VLOOKUP(A117,[3]库存使用数据!$A:$G,7,0),"")</f>
        <v/>
      </c>
      <c r="AD117" t="str">
        <f>IFERROR(VLOOKUP(A117,[3]库存使用数据!$A:$J,10,0),"")</f>
        <v/>
      </c>
      <c r="AE117" t="str">
        <f>IFERROR(VLOOKUP(A117,[3]库存使用数据!$A:$M,13,0),"")</f>
        <v/>
      </c>
      <c r="AF117" s="23" t="str">
        <f t="shared" si="29"/>
        <v/>
      </c>
      <c r="AG117" s="23" t="str">
        <f t="shared" si="30"/>
        <v/>
      </c>
      <c r="AH117" s="23" t="str">
        <f t="shared" si="31"/>
        <v/>
      </c>
      <c r="AI117" s="23" t="str">
        <f t="shared" si="32"/>
        <v/>
      </c>
      <c r="AJ117">
        <f>IFERROR(VLOOKUP($B117,[2]库存报告使用数据!$A$1:$B$65536,2,0),0)</f>
        <v>0</v>
      </c>
      <c r="AK117">
        <f>IFERROR(VLOOKUP($B117,[2]库存报告使用数据!$A$1:$C$65536,3,0),0)</f>
        <v>0</v>
      </c>
      <c r="AL117">
        <f>IFERROR(VLOOKUP($B117,[2]库存报告使用数据!$A$1:$D$65536,4,0),0)</f>
        <v>2</v>
      </c>
      <c r="AM117">
        <f>IFERROR(VLOOKUP($B117,[2]库存报告使用数据!$A$1:$E$65536,5,0),0)</f>
        <v>2</v>
      </c>
      <c r="AN117" s="23" t="str">
        <f t="shared" si="33"/>
        <v/>
      </c>
      <c r="AO117" s="23" t="str">
        <f t="shared" si="34"/>
        <v/>
      </c>
      <c r="AP117" s="23">
        <f t="shared" si="35"/>
        <v>0</v>
      </c>
      <c r="AQ117" s="23">
        <f t="shared" si="36"/>
        <v>0</v>
      </c>
      <c r="AR117" s="37">
        <f t="shared" si="21"/>
        <v>0</v>
      </c>
      <c r="AS117" s="37">
        <f t="shared" si="22"/>
        <v>0</v>
      </c>
      <c r="AT117" s="37">
        <f t="shared" si="23"/>
        <v>2</v>
      </c>
      <c r="AU117" s="33" t="str">
        <f t="shared" si="24"/>
        <v>库存为2</v>
      </c>
      <c r="AV117" s="38" t="str">
        <f>IFERROR(时间!$B$4+AU117,"上周无销量")</f>
        <v>上周无销量</v>
      </c>
    </row>
    <row r="118" spans="1:48">
      <c r="A118" s="21" t="s">
        <v>163</v>
      </c>
      <c r="B118" t="str">
        <f>VLOOKUP(A118,'[4]sku-asin（子）'!$A$1:$B$65536,2,0)</f>
        <v>B077GS3C1X</v>
      </c>
      <c r="C118" t="str">
        <f>VLOOKUP(A118,'[4]子sku-父sku'!$A$1:$B$65536,2,0)</f>
        <v>LYQ-ZQ1117</v>
      </c>
      <c r="D118" s="33">
        <f>IFERROR(VLOOKUP(A118,[1]库存报告使用数据处理!$A:$C,3,0),0)</f>
        <v>0</v>
      </c>
      <c r="E118" s="33">
        <f>IFERROR(VLOOKUP(A118,[1]库存报告使用数据处理!$A:$D,4,0),0)</f>
        <v>0</v>
      </c>
      <c r="F118" s="33">
        <f>IFERROR(VLOOKUP(A118,[1]库存报告使用数据处理!$A:$E,5,0),0)</f>
        <v>0</v>
      </c>
      <c r="G118" s="33">
        <f>IFERROR(VLOOKUP(A118,[1]库存报告使用数据处理!$A:$F,6,0),0)</f>
        <v>0</v>
      </c>
      <c r="H118" s="34">
        <f>IFERROR(VLOOKUP(A118,[1]库存报告使用数据处理!$A:$G,7,0),0)</f>
        <v>0</v>
      </c>
      <c r="I118">
        <f>IFERROR(VLOOKUP(A118,[5]数据处理!$A:$B,2,0),0)</f>
        <v>1</v>
      </c>
      <c r="J118" s="35">
        <f>IFERROR(VLOOKUP(A118,[5]数据处理!$A:$D,4,0),0)</f>
        <v>0</v>
      </c>
      <c r="K118" s="35">
        <f>IFERROR(VLOOKUP(A118,[5]数据处理!$A:$E,5,0),0)</f>
        <v>0</v>
      </c>
      <c r="L118" s="35">
        <f>IFERROR(VLOOKUP(A118,[5]数据处理!$A:$G,7,0),0)</f>
        <v>1</v>
      </c>
      <c r="M118">
        <f t="shared" si="20"/>
        <v>2</v>
      </c>
      <c r="N118">
        <f>IFERROR(VLOOKUP(A118,[5]数据处理!$A:$C,3,0),0)</f>
        <v>0</v>
      </c>
      <c r="O118">
        <f>IFERROR(VLOOKUP(A118,[5]数据处理!$A:$N,14,0),0)</f>
        <v>3</v>
      </c>
      <c r="P118" t="str">
        <f>IFERROR(VLOOKUP(A118,[3]库存使用数据!$A:$B,2,0),"")</f>
        <v/>
      </c>
      <c r="Q118" t="str">
        <f>IFERROR(VLOOKUP(A118,[3]库存使用数据!$A:$E,5,0),"")</f>
        <v/>
      </c>
      <c r="R118" t="str">
        <f>IFERROR(VLOOKUP(A118,[3]库存使用数据!$A:$H,8,0),"")</f>
        <v/>
      </c>
      <c r="S118" t="str">
        <f>IFERROR(VLOOKUP(A118,[3]库存使用数据!$A:$K,11,0),"")</f>
        <v/>
      </c>
      <c r="T118" t="str">
        <f>IFERROR(VLOOKUP(A118,[3]库存使用数据!$A:$C,3,0),"")</f>
        <v/>
      </c>
      <c r="U118" t="str">
        <f>IFERROR(VLOOKUP(A118,[3]库存使用数据!$A:$F,6,0),"")</f>
        <v/>
      </c>
      <c r="V118" t="str">
        <f>IFERROR(VLOOKUP(A118,[3]库存使用数据!$A:$I,9,0),"")</f>
        <v/>
      </c>
      <c r="W118" t="str">
        <f>IFERROR(VLOOKUP(A118,[3]库存使用数据!$A:$L,12,0),"")</f>
        <v/>
      </c>
      <c r="X118" s="23" t="str">
        <f t="shared" si="25"/>
        <v/>
      </c>
      <c r="Y118" s="23" t="str">
        <f t="shared" si="26"/>
        <v/>
      </c>
      <c r="Z118" s="23" t="str">
        <f t="shared" si="27"/>
        <v/>
      </c>
      <c r="AA118" s="23" t="str">
        <f t="shared" si="28"/>
        <v/>
      </c>
      <c r="AB118" t="str">
        <f>IFERROR(VLOOKUP(A118,[3]库存使用数据!$A:$D,4,0),"")</f>
        <v/>
      </c>
      <c r="AC118" t="str">
        <f>IFERROR(VLOOKUP(A118,[3]库存使用数据!$A:$G,7,0),"")</f>
        <v/>
      </c>
      <c r="AD118" t="str">
        <f>IFERROR(VLOOKUP(A118,[3]库存使用数据!$A:$J,10,0),"")</f>
        <v/>
      </c>
      <c r="AE118" t="str">
        <f>IFERROR(VLOOKUP(A118,[3]库存使用数据!$A:$M,13,0),"")</f>
        <v/>
      </c>
      <c r="AF118" s="23" t="str">
        <f t="shared" si="29"/>
        <v/>
      </c>
      <c r="AG118" s="23" t="str">
        <f t="shared" si="30"/>
        <v/>
      </c>
      <c r="AH118" s="23" t="str">
        <f t="shared" si="31"/>
        <v/>
      </c>
      <c r="AI118" s="23" t="str">
        <f t="shared" si="32"/>
        <v/>
      </c>
      <c r="AJ118">
        <f>IFERROR(VLOOKUP($B118,[2]库存报告使用数据!$A$1:$B$65536,2,0),0)</f>
        <v>2</v>
      </c>
      <c r="AK118">
        <f>IFERROR(VLOOKUP($B118,[2]库存报告使用数据!$A$1:$C$65536,3,0),0)</f>
        <v>2</v>
      </c>
      <c r="AL118">
        <f>IFERROR(VLOOKUP($B118,[2]库存报告使用数据!$A$1:$D$65536,4,0),0)</f>
        <v>1</v>
      </c>
      <c r="AM118">
        <f>IFERROR(VLOOKUP($B118,[2]库存报告使用数据!$A$1:$E$65536,5,0),0)</f>
        <v>0</v>
      </c>
      <c r="AN118" s="23">
        <f t="shared" si="33"/>
        <v>0</v>
      </c>
      <c r="AO118" s="23">
        <f t="shared" si="34"/>
        <v>0</v>
      </c>
      <c r="AP118" s="23">
        <f t="shared" si="35"/>
        <v>0</v>
      </c>
      <c r="AQ118" s="23" t="str">
        <f t="shared" si="36"/>
        <v/>
      </c>
      <c r="AR118" s="37">
        <f t="shared" si="21"/>
        <v>0</v>
      </c>
      <c r="AS118" s="37">
        <f t="shared" si="22"/>
        <v>0</v>
      </c>
      <c r="AT118" s="37">
        <f t="shared" si="23"/>
        <v>2</v>
      </c>
      <c r="AU118" s="33" t="str">
        <f t="shared" si="24"/>
        <v>库存为2</v>
      </c>
      <c r="AV118" s="38" t="str">
        <f>IFERROR(时间!$B$4+AU118,"上周无销量")</f>
        <v>上周无销量</v>
      </c>
    </row>
    <row r="119" spans="1:48">
      <c r="A119" s="21" t="s">
        <v>164</v>
      </c>
      <c r="B119" t="str">
        <f>VLOOKUP(A119,'[4]sku-asin（子）'!$A$1:$B$65536,2,0)</f>
        <v>B075ZQBS8N</v>
      </c>
      <c r="C119" t="str">
        <f>VLOOKUP(A119,'[4]子sku-父sku'!$A$1:$B$65536,2,0)</f>
        <v>LYQ-ZQ1117</v>
      </c>
      <c r="D119" s="33">
        <f>IFERROR(VLOOKUP(A119,[1]库存报告使用数据处理!$A:$C,3,0),0)</f>
        <v>0</v>
      </c>
      <c r="E119" s="33">
        <f>IFERROR(VLOOKUP(A119,[1]库存报告使用数据处理!$A:$D,4,0),0)</f>
        <v>0</v>
      </c>
      <c r="F119" s="33">
        <f>IFERROR(VLOOKUP(A119,[1]库存报告使用数据处理!$A:$E,5,0),0)</f>
        <v>0</v>
      </c>
      <c r="G119" s="33">
        <f>IFERROR(VLOOKUP(A119,[1]库存报告使用数据处理!$A:$F,6,0),0)</f>
        <v>0</v>
      </c>
      <c r="H119" s="34">
        <f>IFERROR(VLOOKUP(A119,[1]库存报告使用数据处理!$A:$G,7,0),0)</f>
        <v>0</v>
      </c>
      <c r="I119">
        <f>IFERROR(VLOOKUP(A119,[5]数据处理!$A:$B,2,0),0)</f>
        <v>3</v>
      </c>
      <c r="J119" s="35">
        <f>IFERROR(VLOOKUP(A119,[5]数据处理!$A:$D,4,0),0)</f>
        <v>0</v>
      </c>
      <c r="K119" s="35">
        <f>IFERROR(VLOOKUP(A119,[5]数据处理!$A:$E,5,0),0)</f>
        <v>0</v>
      </c>
      <c r="L119" s="35">
        <f>IFERROR(VLOOKUP(A119,[5]数据处理!$A:$G,7,0),0)</f>
        <v>0</v>
      </c>
      <c r="M119">
        <f t="shared" si="20"/>
        <v>3</v>
      </c>
      <c r="N119">
        <f>IFERROR(VLOOKUP(A119,[5]数据处理!$A:$C,3,0),0)</f>
        <v>0</v>
      </c>
      <c r="O119">
        <f>IFERROR(VLOOKUP(A119,[5]数据处理!$A:$N,14,0),0)</f>
        <v>3</v>
      </c>
      <c r="P119" t="str">
        <f>IFERROR(VLOOKUP(A119,[3]库存使用数据!$A:$B,2,0),"")</f>
        <v/>
      </c>
      <c r="Q119" t="str">
        <f>IFERROR(VLOOKUP(A119,[3]库存使用数据!$A:$E,5,0),"")</f>
        <v/>
      </c>
      <c r="R119" t="str">
        <f>IFERROR(VLOOKUP(A119,[3]库存使用数据!$A:$H,8,0),"")</f>
        <v/>
      </c>
      <c r="S119" t="str">
        <f>IFERROR(VLOOKUP(A119,[3]库存使用数据!$A:$K,11,0),"")</f>
        <v/>
      </c>
      <c r="T119" t="str">
        <f>IFERROR(VLOOKUP(A119,[3]库存使用数据!$A:$C,3,0),"")</f>
        <v/>
      </c>
      <c r="U119" t="str">
        <f>IFERROR(VLOOKUP(A119,[3]库存使用数据!$A:$F,6,0),"")</f>
        <v/>
      </c>
      <c r="V119" t="str">
        <f>IFERROR(VLOOKUP(A119,[3]库存使用数据!$A:$I,9,0),"")</f>
        <v/>
      </c>
      <c r="W119" t="str">
        <f>IFERROR(VLOOKUP(A119,[3]库存使用数据!$A:$L,12,0),"")</f>
        <v/>
      </c>
      <c r="X119" s="23" t="str">
        <f t="shared" si="25"/>
        <v/>
      </c>
      <c r="Y119" s="23" t="str">
        <f t="shared" si="26"/>
        <v/>
      </c>
      <c r="Z119" s="23" t="str">
        <f t="shared" si="27"/>
        <v/>
      </c>
      <c r="AA119" s="23" t="str">
        <f t="shared" si="28"/>
        <v/>
      </c>
      <c r="AB119" t="str">
        <f>IFERROR(VLOOKUP(A119,[3]库存使用数据!$A:$D,4,0),"")</f>
        <v/>
      </c>
      <c r="AC119" t="str">
        <f>IFERROR(VLOOKUP(A119,[3]库存使用数据!$A:$G,7,0),"")</f>
        <v/>
      </c>
      <c r="AD119" t="str">
        <f>IFERROR(VLOOKUP(A119,[3]库存使用数据!$A:$J,10,0),"")</f>
        <v/>
      </c>
      <c r="AE119" t="str">
        <f>IFERROR(VLOOKUP(A119,[3]库存使用数据!$A:$M,13,0),"")</f>
        <v/>
      </c>
      <c r="AF119" s="23" t="str">
        <f t="shared" si="29"/>
        <v/>
      </c>
      <c r="AG119" s="23" t="str">
        <f t="shared" si="30"/>
        <v/>
      </c>
      <c r="AH119" s="23" t="str">
        <f t="shared" si="31"/>
        <v/>
      </c>
      <c r="AI119" s="23" t="str">
        <f t="shared" si="32"/>
        <v/>
      </c>
      <c r="AJ119">
        <f>IFERROR(VLOOKUP($B119,[2]库存报告使用数据!$A$1:$B$65536,2,0),0)</f>
        <v>1</v>
      </c>
      <c r="AK119">
        <f>IFERROR(VLOOKUP($B119,[2]库存报告使用数据!$A$1:$C$65536,3,0),0)</f>
        <v>1</v>
      </c>
      <c r="AL119">
        <f>IFERROR(VLOOKUP($B119,[2]库存报告使用数据!$A$1:$D$65536,4,0),0)</f>
        <v>1</v>
      </c>
      <c r="AM119">
        <f>IFERROR(VLOOKUP($B119,[2]库存报告使用数据!$A$1:$E$65536,5,0),0)</f>
        <v>0</v>
      </c>
      <c r="AN119" s="23">
        <f t="shared" si="33"/>
        <v>0</v>
      </c>
      <c r="AO119" s="23">
        <f t="shared" si="34"/>
        <v>0</v>
      </c>
      <c r="AP119" s="23">
        <f t="shared" si="35"/>
        <v>0</v>
      </c>
      <c r="AQ119" s="23" t="str">
        <f t="shared" si="36"/>
        <v/>
      </c>
      <c r="AR119" s="37">
        <f t="shared" si="21"/>
        <v>0</v>
      </c>
      <c r="AS119" s="37">
        <f t="shared" si="22"/>
        <v>0</v>
      </c>
      <c r="AT119" s="37">
        <f t="shared" si="23"/>
        <v>3</v>
      </c>
      <c r="AU119" s="33" t="str">
        <f t="shared" si="24"/>
        <v>库存为3</v>
      </c>
      <c r="AV119" s="38" t="str">
        <f>IFERROR(时间!$B$4+AU119,"上周无销量")</f>
        <v>上周无销量</v>
      </c>
    </row>
    <row r="120" spans="1:48">
      <c r="A120" s="21" t="s">
        <v>165</v>
      </c>
      <c r="B120" t="str">
        <f>VLOOKUP(A120,'[4]sku-asin（子）'!$A$1:$B$65536,2,0)</f>
        <v>B075ZQDPWY</v>
      </c>
      <c r="C120" t="str">
        <f>VLOOKUP(A120,'[4]子sku-父sku'!$A$1:$B$65536,2,0)</f>
        <v>LYQ-ZQ1117</v>
      </c>
      <c r="D120" s="33">
        <f>IFERROR(VLOOKUP(A120,[1]库存报告使用数据处理!$A:$C,3,0),0)</f>
        <v>0</v>
      </c>
      <c r="E120" s="33">
        <f>IFERROR(VLOOKUP(A120,[1]库存报告使用数据处理!$A:$D,4,0),0)</f>
        <v>0</v>
      </c>
      <c r="F120" s="33">
        <f>IFERROR(VLOOKUP(A120,[1]库存报告使用数据处理!$A:$E,5,0),0)</f>
        <v>0</v>
      </c>
      <c r="G120" s="33">
        <f>IFERROR(VLOOKUP(A120,[1]库存报告使用数据处理!$A:$F,6,0),0)</f>
        <v>0</v>
      </c>
      <c r="H120" s="34">
        <f>IFERROR(VLOOKUP(A120,[1]库存报告使用数据处理!$A:$G,7,0),0)</f>
        <v>0</v>
      </c>
      <c r="I120">
        <f>IFERROR(VLOOKUP(A120,[5]数据处理!$A:$B,2,0),0)</f>
        <v>6</v>
      </c>
      <c r="J120" s="35">
        <f>IFERROR(VLOOKUP(A120,[5]数据处理!$A:$D,4,0),0)</f>
        <v>0</v>
      </c>
      <c r="K120" s="35">
        <f>IFERROR(VLOOKUP(A120,[5]数据处理!$A:$E,5,0),0)</f>
        <v>0</v>
      </c>
      <c r="L120" s="35">
        <f>IFERROR(VLOOKUP(A120,[5]数据处理!$A:$G,7,0),0)</f>
        <v>0</v>
      </c>
      <c r="M120">
        <f t="shared" si="20"/>
        <v>6</v>
      </c>
      <c r="N120">
        <f>IFERROR(VLOOKUP(A120,[5]数据处理!$A:$C,3,0),0)</f>
        <v>0</v>
      </c>
      <c r="O120">
        <f>IFERROR(VLOOKUP(A120,[5]数据处理!$A:$N,14,0),0)</f>
        <v>6</v>
      </c>
      <c r="P120" t="str">
        <f>IFERROR(VLOOKUP(A120,[3]库存使用数据!$A:$B,2,0),"")</f>
        <v/>
      </c>
      <c r="Q120" t="str">
        <f>IFERROR(VLOOKUP(A120,[3]库存使用数据!$A:$E,5,0),"")</f>
        <v/>
      </c>
      <c r="R120" t="str">
        <f>IFERROR(VLOOKUP(A120,[3]库存使用数据!$A:$H,8,0),"")</f>
        <v/>
      </c>
      <c r="S120" t="str">
        <f>IFERROR(VLOOKUP(A120,[3]库存使用数据!$A:$K,11,0),"")</f>
        <v/>
      </c>
      <c r="T120" t="str">
        <f>IFERROR(VLOOKUP(A120,[3]库存使用数据!$A:$C,3,0),"")</f>
        <v/>
      </c>
      <c r="U120" t="str">
        <f>IFERROR(VLOOKUP(A120,[3]库存使用数据!$A:$F,6,0),"")</f>
        <v/>
      </c>
      <c r="V120" t="str">
        <f>IFERROR(VLOOKUP(A120,[3]库存使用数据!$A:$I,9,0),"")</f>
        <v/>
      </c>
      <c r="W120" t="str">
        <f>IFERROR(VLOOKUP(A120,[3]库存使用数据!$A:$L,12,0),"")</f>
        <v/>
      </c>
      <c r="X120" s="23" t="str">
        <f t="shared" si="25"/>
        <v/>
      </c>
      <c r="Y120" s="23" t="str">
        <f t="shared" si="26"/>
        <v/>
      </c>
      <c r="Z120" s="23" t="str">
        <f t="shared" si="27"/>
        <v/>
      </c>
      <c r="AA120" s="23" t="str">
        <f t="shared" si="28"/>
        <v/>
      </c>
      <c r="AB120" t="str">
        <f>IFERROR(VLOOKUP(A120,[3]库存使用数据!$A:$D,4,0),"")</f>
        <v/>
      </c>
      <c r="AC120" t="str">
        <f>IFERROR(VLOOKUP(A120,[3]库存使用数据!$A:$G,7,0),"")</f>
        <v/>
      </c>
      <c r="AD120" t="str">
        <f>IFERROR(VLOOKUP(A120,[3]库存使用数据!$A:$J,10,0),"")</f>
        <v/>
      </c>
      <c r="AE120" t="str">
        <f>IFERROR(VLOOKUP(A120,[3]库存使用数据!$A:$M,13,0),"")</f>
        <v/>
      </c>
      <c r="AF120" s="23" t="str">
        <f t="shared" si="29"/>
        <v/>
      </c>
      <c r="AG120" s="23" t="str">
        <f t="shared" si="30"/>
        <v/>
      </c>
      <c r="AH120" s="23" t="str">
        <f t="shared" si="31"/>
        <v/>
      </c>
      <c r="AI120" s="23" t="str">
        <f t="shared" si="32"/>
        <v/>
      </c>
      <c r="AJ120">
        <f>IFERROR(VLOOKUP($B120,[2]库存报告使用数据!$A$1:$B$65536,2,0),0)</f>
        <v>1</v>
      </c>
      <c r="AK120">
        <f>IFERROR(VLOOKUP($B120,[2]库存报告使用数据!$A$1:$C$65536,3,0),0)</f>
        <v>1</v>
      </c>
      <c r="AL120">
        <f>IFERROR(VLOOKUP($B120,[2]库存报告使用数据!$A$1:$D$65536,4,0),0)</f>
        <v>0</v>
      </c>
      <c r="AM120">
        <f>IFERROR(VLOOKUP($B120,[2]库存报告使用数据!$A$1:$E$65536,5,0),0)</f>
        <v>0</v>
      </c>
      <c r="AN120" s="23">
        <f t="shared" si="33"/>
        <v>0</v>
      </c>
      <c r="AO120" s="23">
        <f t="shared" si="34"/>
        <v>0</v>
      </c>
      <c r="AP120" s="23" t="str">
        <f t="shared" si="35"/>
        <v/>
      </c>
      <c r="AQ120" s="23" t="str">
        <f t="shared" si="36"/>
        <v/>
      </c>
      <c r="AR120" s="37">
        <f t="shared" si="21"/>
        <v>0</v>
      </c>
      <c r="AS120" s="37">
        <f t="shared" si="22"/>
        <v>0</v>
      </c>
      <c r="AT120" s="37">
        <f t="shared" si="23"/>
        <v>6</v>
      </c>
      <c r="AU120" s="33" t="str">
        <f t="shared" si="24"/>
        <v>库存为6</v>
      </c>
      <c r="AV120" s="38" t="str">
        <f>IFERROR(时间!$B$4+AU120,"上周无销量")</f>
        <v>上周无销量</v>
      </c>
    </row>
    <row r="121" spans="1:48">
      <c r="A121" s="21" t="s">
        <v>166</v>
      </c>
      <c r="B121" t="str">
        <f>VLOOKUP(A121,'[4]sku-asin（子）'!$A$1:$B$65536,2,0)</f>
        <v>B075ZR64XY</v>
      </c>
      <c r="C121" t="str">
        <f>VLOOKUP(A121,'[4]子sku-父sku'!$A$1:$B$65536,2,0)</f>
        <v>LYQ-ZQ1117</v>
      </c>
      <c r="D121" s="33">
        <f>IFERROR(VLOOKUP(A121,[1]库存报告使用数据处理!$A:$C,3,0),0)</f>
        <v>0</v>
      </c>
      <c r="E121" s="33">
        <f>IFERROR(VLOOKUP(A121,[1]库存报告使用数据处理!$A:$D,4,0),0)</f>
        <v>0</v>
      </c>
      <c r="F121" s="33">
        <f>IFERROR(VLOOKUP(A121,[1]库存报告使用数据处理!$A:$E,5,0),0)</f>
        <v>0</v>
      </c>
      <c r="G121" s="33">
        <f>IFERROR(VLOOKUP(A121,[1]库存报告使用数据处理!$A:$F,6,0),0)</f>
        <v>0</v>
      </c>
      <c r="H121" s="34">
        <f>IFERROR(VLOOKUP(A121,[1]库存报告使用数据处理!$A:$G,7,0),0)</f>
        <v>0</v>
      </c>
      <c r="I121">
        <f>IFERROR(VLOOKUP(A121,[5]数据处理!$A:$B,2,0),0)</f>
        <v>4</v>
      </c>
      <c r="J121" s="35">
        <f>IFERROR(VLOOKUP(A121,[5]数据处理!$A:$D,4,0),0)</f>
        <v>0</v>
      </c>
      <c r="K121" s="35">
        <f>IFERROR(VLOOKUP(A121,[5]数据处理!$A:$E,5,0),0)</f>
        <v>0</v>
      </c>
      <c r="L121" s="35">
        <f>IFERROR(VLOOKUP(A121,[5]数据处理!$A:$G,7,0),0)</f>
        <v>0</v>
      </c>
      <c r="M121">
        <f t="shared" si="20"/>
        <v>4</v>
      </c>
      <c r="N121">
        <f>IFERROR(VLOOKUP(A121,[5]数据处理!$A:$C,3,0),0)</f>
        <v>0</v>
      </c>
      <c r="O121">
        <f>IFERROR(VLOOKUP(A121,[5]数据处理!$A:$N,14,0),0)</f>
        <v>4</v>
      </c>
      <c r="P121" t="str">
        <f>IFERROR(VLOOKUP(A121,[3]库存使用数据!$A:$B,2,0),"")</f>
        <v/>
      </c>
      <c r="Q121" t="str">
        <f>IFERROR(VLOOKUP(A121,[3]库存使用数据!$A:$E,5,0),"")</f>
        <v/>
      </c>
      <c r="R121" t="str">
        <f>IFERROR(VLOOKUP(A121,[3]库存使用数据!$A:$H,8,0),"")</f>
        <v/>
      </c>
      <c r="S121" t="str">
        <f>IFERROR(VLOOKUP(A121,[3]库存使用数据!$A:$K,11,0),"")</f>
        <v/>
      </c>
      <c r="T121" t="str">
        <f>IFERROR(VLOOKUP(A121,[3]库存使用数据!$A:$C,3,0),"")</f>
        <v/>
      </c>
      <c r="U121" t="str">
        <f>IFERROR(VLOOKUP(A121,[3]库存使用数据!$A:$F,6,0),"")</f>
        <v/>
      </c>
      <c r="V121" t="str">
        <f>IFERROR(VLOOKUP(A121,[3]库存使用数据!$A:$I,9,0),"")</f>
        <v/>
      </c>
      <c r="W121" t="str">
        <f>IFERROR(VLOOKUP(A121,[3]库存使用数据!$A:$L,12,0),"")</f>
        <v/>
      </c>
      <c r="X121" s="23" t="str">
        <f t="shared" si="25"/>
        <v/>
      </c>
      <c r="Y121" s="23" t="str">
        <f t="shared" si="26"/>
        <v/>
      </c>
      <c r="Z121" s="23" t="str">
        <f t="shared" si="27"/>
        <v/>
      </c>
      <c r="AA121" s="23" t="str">
        <f t="shared" si="28"/>
        <v/>
      </c>
      <c r="AB121" t="str">
        <f>IFERROR(VLOOKUP(A121,[3]库存使用数据!$A:$D,4,0),"")</f>
        <v/>
      </c>
      <c r="AC121" t="str">
        <f>IFERROR(VLOOKUP(A121,[3]库存使用数据!$A:$G,7,0),"")</f>
        <v/>
      </c>
      <c r="AD121" t="str">
        <f>IFERROR(VLOOKUP(A121,[3]库存使用数据!$A:$J,10,0),"")</f>
        <v/>
      </c>
      <c r="AE121" t="str">
        <f>IFERROR(VLOOKUP(A121,[3]库存使用数据!$A:$M,13,0),"")</f>
        <v/>
      </c>
      <c r="AF121" s="23" t="str">
        <f t="shared" si="29"/>
        <v/>
      </c>
      <c r="AG121" s="23" t="str">
        <f t="shared" si="30"/>
        <v/>
      </c>
      <c r="AH121" s="23" t="str">
        <f t="shared" si="31"/>
        <v/>
      </c>
      <c r="AI121" s="23" t="str">
        <f t="shared" si="32"/>
        <v/>
      </c>
      <c r="AJ121">
        <f>IFERROR(VLOOKUP($B121,[2]库存报告使用数据!$A$1:$B$65536,2,0),0)</f>
        <v>1</v>
      </c>
      <c r="AK121">
        <f>IFERROR(VLOOKUP($B121,[2]库存报告使用数据!$A$1:$C$65536,3,0),0)</f>
        <v>1</v>
      </c>
      <c r="AL121">
        <f>IFERROR(VLOOKUP($B121,[2]库存报告使用数据!$A$1:$D$65536,4,0),0)</f>
        <v>0</v>
      </c>
      <c r="AM121">
        <f>IFERROR(VLOOKUP($B121,[2]库存报告使用数据!$A$1:$E$65536,5,0),0)</f>
        <v>1</v>
      </c>
      <c r="AN121" s="23">
        <f t="shared" si="33"/>
        <v>0</v>
      </c>
      <c r="AO121" s="23">
        <f t="shared" si="34"/>
        <v>0</v>
      </c>
      <c r="AP121" s="23" t="str">
        <f t="shared" si="35"/>
        <v/>
      </c>
      <c r="AQ121" s="23">
        <f t="shared" si="36"/>
        <v>0</v>
      </c>
      <c r="AR121" s="37">
        <f t="shared" si="21"/>
        <v>0</v>
      </c>
      <c r="AS121" s="37">
        <f t="shared" si="22"/>
        <v>0</v>
      </c>
      <c r="AT121" s="37">
        <f t="shared" si="23"/>
        <v>4</v>
      </c>
      <c r="AU121" s="33" t="str">
        <f t="shared" si="24"/>
        <v>库存为4</v>
      </c>
      <c r="AV121" s="38" t="str">
        <f>IFERROR(时间!$B$4+AU121,"上周无销量")</f>
        <v>上周无销量</v>
      </c>
    </row>
    <row r="122" spans="1:48">
      <c r="A122" s="21" t="s">
        <v>167</v>
      </c>
      <c r="B122" t="str">
        <f>VLOOKUP(A122,'[4]sku-asin（子）'!$A$1:$B$65536,2,0)</f>
        <v>B075ZQJDVC</v>
      </c>
      <c r="C122" t="str">
        <f>VLOOKUP(A122,'[4]子sku-父sku'!$A$1:$B$65536,2,0)</f>
        <v>LYQ-ZQ1117</v>
      </c>
      <c r="D122" s="33">
        <f>IFERROR(VLOOKUP(A122,[1]库存报告使用数据处理!$A:$C,3,0),0)</f>
        <v>0</v>
      </c>
      <c r="E122" s="33">
        <f>IFERROR(VLOOKUP(A122,[1]库存报告使用数据处理!$A:$D,4,0),0)</f>
        <v>0</v>
      </c>
      <c r="F122" s="33">
        <f>IFERROR(VLOOKUP(A122,[1]库存报告使用数据处理!$A:$E,5,0),0)</f>
        <v>0</v>
      </c>
      <c r="G122" s="33">
        <f>IFERROR(VLOOKUP(A122,[1]库存报告使用数据处理!$A:$F,6,0),0)</f>
        <v>0</v>
      </c>
      <c r="H122" s="34">
        <f>IFERROR(VLOOKUP(A122,[1]库存报告使用数据处理!$A:$G,7,0),0)</f>
        <v>0</v>
      </c>
      <c r="I122">
        <f>IFERROR(VLOOKUP(A122,[5]数据处理!$A:$B,2,0),0)</f>
        <v>5</v>
      </c>
      <c r="J122" s="35">
        <f>IFERROR(VLOOKUP(A122,[5]数据处理!$A:$D,4,0),0)</f>
        <v>0</v>
      </c>
      <c r="K122" s="35">
        <f>IFERROR(VLOOKUP(A122,[5]数据处理!$A:$E,5,0),0)</f>
        <v>0</v>
      </c>
      <c r="L122" s="35">
        <f>IFERROR(VLOOKUP(A122,[5]数据处理!$A:$G,7,0),0)</f>
        <v>0</v>
      </c>
      <c r="M122">
        <f t="shared" si="20"/>
        <v>5</v>
      </c>
      <c r="N122">
        <f>IFERROR(VLOOKUP(A122,[5]数据处理!$A:$C,3,0),0)</f>
        <v>0</v>
      </c>
      <c r="O122">
        <f>IFERROR(VLOOKUP(A122,[5]数据处理!$A:$N,14,0),0)</f>
        <v>5</v>
      </c>
      <c r="P122" t="str">
        <f>IFERROR(VLOOKUP(A122,[3]库存使用数据!$A:$B,2,0),"")</f>
        <v/>
      </c>
      <c r="Q122" t="str">
        <f>IFERROR(VLOOKUP(A122,[3]库存使用数据!$A:$E,5,0),"")</f>
        <v/>
      </c>
      <c r="R122" t="str">
        <f>IFERROR(VLOOKUP(A122,[3]库存使用数据!$A:$H,8,0),"")</f>
        <v/>
      </c>
      <c r="S122" t="str">
        <f>IFERROR(VLOOKUP(A122,[3]库存使用数据!$A:$K,11,0),"")</f>
        <v/>
      </c>
      <c r="T122" t="str">
        <f>IFERROR(VLOOKUP(A122,[3]库存使用数据!$A:$C,3,0),"")</f>
        <v/>
      </c>
      <c r="U122" t="str">
        <f>IFERROR(VLOOKUP(A122,[3]库存使用数据!$A:$F,6,0),"")</f>
        <v/>
      </c>
      <c r="V122" t="str">
        <f>IFERROR(VLOOKUP(A122,[3]库存使用数据!$A:$I,9,0),"")</f>
        <v/>
      </c>
      <c r="W122" t="str">
        <f>IFERROR(VLOOKUP(A122,[3]库存使用数据!$A:$L,12,0),"")</f>
        <v/>
      </c>
      <c r="X122" s="23" t="str">
        <f t="shared" si="25"/>
        <v/>
      </c>
      <c r="Y122" s="23" t="str">
        <f t="shared" si="26"/>
        <v/>
      </c>
      <c r="Z122" s="23" t="str">
        <f t="shared" si="27"/>
        <v/>
      </c>
      <c r="AA122" s="23" t="str">
        <f t="shared" si="28"/>
        <v/>
      </c>
      <c r="AB122" t="str">
        <f>IFERROR(VLOOKUP(A122,[3]库存使用数据!$A:$D,4,0),"")</f>
        <v/>
      </c>
      <c r="AC122" t="str">
        <f>IFERROR(VLOOKUP(A122,[3]库存使用数据!$A:$G,7,0),"")</f>
        <v/>
      </c>
      <c r="AD122" t="str">
        <f>IFERROR(VLOOKUP(A122,[3]库存使用数据!$A:$J,10,0),"")</f>
        <v/>
      </c>
      <c r="AE122" t="str">
        <f>IFERROR(VLOOKUP(A122,[3]库存使用数据!$A:$M,13,0),"")</f>
        <v/>
      </c>
      <c r="AF122" s="23" t="str">
        <f t="shared" si="29"/>
        <v/>
      </c>
      <c r="AG122" s="23" t="str">
        <f t="shared" si="30"/>
        <v/>
      </c>
      <c r="AH122" s="23" t="str">
        <f t="shared" si="31"/>
        <v/>
      </c>
      <c r="AI122" s="23" t="str">
        <f t="shared" si="32"/>
        <v/>
      </c>
      <c r="AJ122">
        <f>IFERROR(VLOOKUP($B122,[2]库存报告使用数据!$A$1:$B$65536,2,0),0)</f>
        <v>1</v>
      </c>
      <c r="AK122">
        <f>IFERROR(VLOOKUP($B122,[2]库存报告使用数据!$A$1:$C$65536,3,0),0)</f>
        <v>1</v>
      </c>
      <c r="AL122">
        <f>IFERROR(VLOOKUP($B122,[2]库存报告使用数据!$A$1:$D$65536,4,0),0)</f>
        <v>1</v>
      </c>
      <c r="AM122">
        <f>IFERROR(VLOOKUP($B122,[2]库存报告使用数据!$A$1:$E$65536,5,0),0)</f>
        <v>1</v>
      </c>
      <c r="AN122" s="23">
        <f t="shared" si="33"/>
        <v>0</v>
      </c>
      <c r="AO122" s="23">
        <f t="shared" si="34"/>
        <v>0</v>
      </c>
      <c r="AP122" s="23">
        <f t="shared" si="35"/>
        <v>0</v>
      </c>
      <c r="AQ122" s="23">
        <f t="shared" si="36"/>
        <v>0</v>
      </c>
      <c r="AR122" s="37">
        <f t="shared" si="21"/>
        <v>0</v>
      </c>
      <c r="AS122" s="37">
        <f t="shared" si="22"/>
        <v>0</v>
      </c>
      <c r="AT122" s="37">
        <f t="shared" si="23"/>
        <v>5</v>
      </c>
      <c r="AU122" s="33" t="str">
        <f t="shared" si="24"/>
        <v>库存为5</v>
      </c>
      <c r="AV122" s="38" t="str">
        <f>IFERROR(时间!$B$4+AU122,"上周无销量")</f>
        <v>上周无销量</v>
      </c>
    </row>
    <row r="123" spans="1:48">
      <c r="A123" s="21" t="s">
        <v>168</v>
      </c>
      <c r="B123" t="str">
        <f>VLOOKUP(A123,'[4]sku-asin（子）'!$A$1:$B$65536,2,0)</f>
        <v>B077GRD45J</v>
      </c>
      <c r="C123" t="str">
        <f>VLOOKUP(A123,'[4]子sku-父sku'!$A$1:$B$65536,2,0)</f>
        <v>LYQ-ZQ1117</v>
      </c>
      <c r="D123" s="33">
        <f>IFERROR(VLOOKUP(A123,[1]库存报告使用数据处理!$A:$C,3,0),0)</f>
        <v>0</v>
      </c>
      <c r="E123" s="33">
        <f>IFERROR(VLOOKUP(A123,[1]库存报告使用数据处理!$A:$D,4,0),0)</f>
        <v>0</v>
      </c>
      <c r="F123" s="33">
        <f>IFERROR(VLOOKUP(A123,[1]库存报告使用数据处理!$A:$E,5,0),0)</f>
        <v>0</v>
      </c>
      <c r="G123" s="33">
        <f>IFERROR(VLOOKUP(A123,[1]库存报告使用数据处理!$A:$F,6,0),0)</f>
        <v>0</v>
      </c>
      <c r="H123" s="34">
        <f>IFERROR(VLOOKUP(A123,[1]库存报告使用数据处理!$A:$G,7,0),0)</f>
        <v>0</v>
      </c>
      <c r="I123">
        <f>IFERROR(VLOOKUP(A123,[5]数据处理!$A:$B,2,0),0)</f>
        <v>4</v>
      </c>
      <c r="J123" s="35">
        <f>IFERROR(VLOOKUP(A123,[5]数据处理!$A:$D,4,0),0)</f>
        <v>0</v>
      </c>
      <c r="K123" s="35">
        <f>IFERROR(VLOOKUP(A123,[5]数据处理!$A:$E,5,0),0)</f>
        <v>0</v>
      </c>
      <c r="L123" s="35">
        <f>IFERROR(VLOOKUP(A123,[5]数据处理!$A:$G,7,0),0)</f>
        <v>0</v>
      </c>
      <c r="M123">
        <f t="shared" si="20"/>
        <v>4</v>
      </c>
      <c r="N123">
        <f>IFERROR(VLOOKUP(A123,[5]数据处理!$A:$C,3,0),0)</f>
        <v>0</v>
      </c>
      <c r="O123">
        <f>IFERROR(VLOOKUP(A123,[5]数据处理!$A:$N,14,0),0)</f>
        <v>4</v>
      </c>
      <c r="P123" t="str">
        <f>IFERROR(VLOOKUP(A123,[3]库存使用数据!$A:$B,2,0),"")</f>
        <v/>
      </c>
      <c r="Q123" t="str">
        <f>IFERROR(VLOOKUP(A123,[3]库存使用数据!$A:$E,5,0),"")</f>
        <v/>
      </c>
      <c r="R123" t="str">
        <f>IFERROR(VLOOKUP(A123,[3]库存使用数据!$A:$H,8,0),"")</f>
        <v/>
      </c>
      <c r="S123" t="str">
        <f>IFERROR(VLOOKUP(A123,[3]库存使用数据!$A:$K,11,0),"")</f>
        <v/>
      </c>
      <c r="T123" t="str">
        <f>IFERROR(VLOOKUP(A123,[3]库存使用数据!$A:$C,3,0),"")</f>
        <v/>
      </c>
      <c r="U123" t="str">
        <f>IFERROR(VLOOKUP(A123,[3]库存使用数据!$A:$F,6,0),"")</f>
        <v/>
      </c>
      <c r="V123" t="str">
        <f>IFERROR(VLOOKUP(A123,[3]库存使用数据!$A:$I,9,0),"")</f>
        <v/>
      </c>
      <c r="W123" t="str">
        <f>IFERROR(VLOOKUP(A123,[3]库存使用数据!$A:$L,12,0),"")</f>
        <v/>
      </c>
      <c r="X123" s="23" t="str">
        <f t="shared" si="25"/>
        <v/>
      </c>
      <c r="Y123" s="23" t="str">
        <f t="shared" si="26"/>
        <v/>
      </c>
      <c r="Z123" s="23" t="str">
        <f t="shared" si="27"/>
        <v/>
      </c>
      <c r="AA123" s="23" t="str">
        <f t="shared" si="28"/>
        <v/>
      </c>
      <c r="AB123" t="str">
        <f>IFERROR(VLOOKUP(A123,[3]库存使用数据!$A:$D,4,0),"")</f>
        <v/>
      </c>
      <c r="AC123" t="str">
        <f>IFERROR(VLOOKUP(A123,[3]库存使用数据!$A:$G,7,0),"")</f>
        <v/>
      </c>
      <c r="AD123" t="str">
        <f>IFERROR(VLOOKUP(A123,[3]库存使用数据!$A:$J,10,0),"")</f>
        <v/>
      </c>
      <c r="AE123" t="str">
        <f>IFERROR(VLOOKUP(A123,[3]库存使用数据!$A:$M,13,0),"")</f>
        <v/>
      </c>
      <c r="AF123" s="23" t="str">
        <f t="shared" si="29"/>
        <v/>
      </c>
      <c r="AG123" s="23" t="str">
        <f t="shared" si="30"/>
        <v/>
      </c>
      <c r="AH123" s="23" t="str">
        <f t="shared" si="31"/>
        <v/>
      </c>
      <c r="AI123" s="23" t="str">
        <f t="shared" si="32"/>
        <v/>
      </c>
      <c r="AJ123">
        <f>IFERROR(VLOOKUP($B123,[2]库存报告使用数据!$A$1:$B$65536,2,0),0)</f>
        <v>0</v>
      </c>
      <c r="AK123">
        <f>IFERROR(VLOOKUP($B123,[2]库存报告使用数据!$A$1:$C$65536,3,0),0)</f>
        <v>0</v>
      </c>
      <c r="AL123">
        <f>IFERROR(VLOOKUP($B123,[2]库存报告使用数据!$A$1:$D$65536,4,0),0)</f>
        <v>1</v>
      </c>
      <c r="AM123">
        <f>IFERROR(VLOOKUP($B123,[2]库存报告使用数据!$A$1:$E$65536,5,0),0)</f>
        <v>1</v>
      </c>
      <c r="AN123" s="23" t="str">
        <f t="shared" si="33"/>
        <v/>
      </c>
      <c r="AO123" s="23" t="str">
        <f t="shared" si="34"/>
        <v/>
      </c>
      <c r="AP123" s="23">
        <f t="shared" si="35"/>
        <v>0</v>
      </c>
      <c r="AQ123" s="23">
        <f t="shared" si="36"/>
        <v>0</v>
      </c>
      <c r="AR123" s="37">
        <f t="shared" si="21"/>
        <v>0</v>
      </c>
      <c r="AS123" s="37">
        <f t="shared" si="22"/>
        <v>0</v>
      </c>
      <c r="AT123" s="37">
        <f t="shared" si="23"/>
        <v>4</v>
      </c>
      <c r="AU123" s="33" t="str">
        <f t="shared" si="24"/>
        <v>库存为4</v>
      </c>
      <c r="AV123" s="38" t="str">
        <f>IFERROR(时间!$B$4+AU123,"上周无销量")</f>
        <v>上周无销量</v>
      </c>
    </row>
    <row r="124" spans="1:48">
      <c r="A124" s="21" t="s">
        <v>169</v>
      </c>
      <c r="B124" t="str">
        <f>VLOOKUP(A124,'[4]sku-asin（子）'!$A$1:$B$65536,2,0)</f>
        <v>B075ZQJC1R</v>
      </c>
      <c r="C124" t="str">
        <f>VLOOKUP(A124,'[4]子sku-父sku'!$A$1:$B$65536,2,0)</f>
        <v>LYQ-ZQ1117</v>
      </c>
      <c r="D124" s="33">
        <f>IFERROR(VLOOKUP(A124,[1]库存报告使用数据处理!$A:$C,3,0),0)</f>
        <v>0</v>
      </c>
      <c r="E124" s="33">
        <f>IFERROR(VLOOKUP(A124,[1]库存报告使用数据处理!$A:$D,4,0),0)</f>
        <v>0</v>
      </c>
      <c r="F124" s="33">
        <f>IFERROR(VLOOKUP(A124,[1]库存报告使用数据处理!$A:$E,5,0),0)</f>
        <v>0</v>
      </c>
      <c r="G124" s="33">
        <f>IFERROR(VLOOKUP(A124,[1]库存报告使用数据处理!$A:$F,6,0),0)</f>
        <v>0</v>
      </c>
      <c r="H124" s="34">
        <f>IFERROR(VLOOKUP(A124,[1]库存报告使用数据处理!$A:$G,7,0),0)</f>
        <v>0</v>
      </c>
      <c r="I124">
        <f>IFERROR(VLOOKUP(A124,[5]数据处理!$A:$B,2,0),0)</f>
        <v>6</v>
      </c>
      <c r="J124" s="35">
        <f>IFERROR(VLOOKUP(A124,[5]数据处理!$A:$D,4,0),0)</f>
        <v>0</v>
      </c>
      <c r="K124" s="35">
        <f>IFERROR(VLOOKUP(A124,[5]数据处理!$A:$E,5,0),0)</f>
        <v>0</v>
      </c>
      <c r="L124" s="35">
        <f>IFERROR(VLOOKUP(A124,[5]数据处理!$A:$G,7,0),0)</f>
        <v>0</v>
      </c>
      <c r="M124">
        <f t="shared" si="20"/>
        <v>6</v>
      </c>
      <c r="N124">
        <f>IFERROR(VLOOKUP(A124,[5]数据处理!$A:$C,3,0),0)</f>
        <v>0</v>
      </c>
      <c r="O124">
        <f>IFERROR(VLOOKUP(A124,[5]数据处理!$A:$N,14,0),0)</f>
        <v>6</v>
      </c>
      <c r="P124" t="str">
        <f>IFERROR(VLOOKUP(A124,[3]库存使用数据!$A:$B,2,0),"")</f>
        <v/>
      </c>
      <c r="Q124" t="str">
        <f>IFERROR(VLOOKUP(A124,[3]库存使用数据!$A:$E,5,0),"")</f>
        <v/>
      </c>
      <c r="R124" t="str">
        <f>IFERROR(VLOOKUP(A124,[3]库存使用数据!$A:$H,8,0),"")</f>
        <v/>
      </c>
      <c r="S124" t="str">
        <f>IFERROR(VLOOKUP(A124,[3]库存使用数据!$A:$K,11,0),"")</f>
        <v/>
      </c>
      <c r="T124" t="str">
        <f>IFERROR(VLOOKUP(A124,[3]库存使用数据!$A:$C,3,0),"")</f>
        <v/>
      </c>
      <c r="U124" t="str">
        <f>IFERROR(VLOOKUP(A124,[3]库存使用数据!$A:$F,6,0),"")</f>
        <v/>
      </c>
      <c r="V124" t="str">
        <f>IFERROR(VLOOKUP(A124,[3]库存使用数据!$A:$I,9,0),"")</f>
        <v/>
      </c>
      <c r="W124" t="str">
        <f>IFERROR(VLOOKUP(A124,[3]库存使用数据!$A:$L,12,0),"")</f>
        <v/>
      </c>
      <c r="X124" s="23" t="str">
        <f t="shared" si="25"/>
        <v/>
      </c>
      <c r="Y124" s="23" t="str">
        <f t="shared" si="26"/>
        <v/>
      </c>
      <c r="Z124" s="23" t="str">
        <f t="shared" si="27"/>
        <v/>
      </c>
      <c r="AA124" s="23" t="str">
        <f t="shared" si="28"/>
        <v/>
      </c>
      <c r="AB124" t="str">
        <f>IFERROR(VLOOKUP(A124,[3]库存使用数据!$A:$D,4,0),"")</f>
        <v/>
      </c>
      <c r="AC124" t="str">
        <f>IFERROR(VLOOKUP(A124,[3]库存使用数据!$A:$G,7,0),"")</f>
        <v/>
      </c>
      <c r="AD124" t="str">
        <f>IFERROR(VLOOKUP(A124,[3]库存使用数据!$A:$J,10,0),"")</f>
        <v/>
      </c>
      <c r="AE124" t="str">
        <f>IFERROR(VLOOKUP(A124,[3]库存使用数据!$A:$M,13,0),"")</f>
        <v/>
      </c>
      <c r="AF124" s="23" t="str">
        <f t="shared" si="29"/>
        <v/>
      </c>
      <c r="AG124" s="23" t="str">
        <f t="shared" si="30"/>
        <v/>
      </c>
      <c r="AH124" s="23" t="str">
        <f t="shared" si="31"/>
        <v/>
      </c>
      <c r="AI124" s="23" t="str">
        <f t="shared" si="32"/>
        <v/>
      </c>
      <c r="AJ124">
        <f>IFERROR(VLOOKUP($B124,[2]库存报告使用数据!$A$1:$B$65536,2,0),0)</f>
        <v>2</v>
      </c>
      <c r="AK124">
        <f>IFERROR(VLOOKUP($B124,[2]库存报告使用数据!$A$1:$C$65536,3,0),0)</f>
        <v>2</v>
      </c>
      <c r="AL124">
        <f>IFERROR(VLOOKUP($B124,[2]库存报告使用数据!$A$1:$D$65536,4,0),0)</f>
        <v>1</v>
      </c>
      <c r="AM124">
        <f>IFERROR(VLOOKUP($B124,[2]库存报告使用数据!$A$1:$E$65536,5,0),0)</f>
        <v>1</v>
      </c>
      <c r="AN124" s="23">
        <f t="shared" si="33"/>
        <v>0</v>
      </c>
      <c r="AO124" s="23">
        <f t="shared" si="34"/>
        <v>0</v>
      </c>
      <c r="AP124" s="23">
        <f t="shared" si="35"/>
        <v>0</v>
      </c>
      <c r="AQ124" s="23">
        <f t="shared" si="36"/>
        <v>0</v>
      </c>
      <c r="AR124" s="37">
        <f t="shared" si="21"/>
        <v>0</v>
      </c>
      <c r="AS124" s="37">
        <f t="shared" si="22"/>
        <v>0</v>
      </c>
      <c r="AT124" s="37">
        <f t="shared" si="23"/>
        <v>6</v>
      </c>
      <c r="AU124" s="33" t="str">
        <f t="shared" si="24"/>
        <v>库存为6</v>
      </c>
      <c r="AV124" s="38" t="str">
        <f>IFERROR(时间!$B$4+AU124,"上周无销量")</f>
        <v>上周无销量</v>
      </c>
    </row>
    <row r="125" spans="1:48">
      <c r="A125" s="21" t="s">
        <v>170</v>
      </c>
      <c r="B125" t="str">
        <f>VLOOKUP(A125,'[4]sku-asin（子）'!$A$1:$B$65536,2,0)</f>
        <v>B075ZQJC1P</v>
      </c>
      <c r="C125" t="str">
        <f>VLOOKUP(A125,'[4]子sku-父sku'!$A$1:$B$65536,2,0)</f>
        <v>LYQ-ZQ1117</v>
      </c>
      <c r="D125" s="33">
        <f>IFERROR(VLOOKUP(A125,[1]库存报告使用数据处理!$A:$C,3,0),0)</f>
        <v>1</v>
      </c>
      <c r="E125" s="33">
        <f>IFERROR(VLOOKUP(A125,[1]库存报告使用数据处理!$A:$D,4,0),0)</f>
        <v>0</v>
      </c>
      <c r="F125" s="33">
        <f>IFERROR(VLOOKUP(A125,[1]库存报告使用数据处理!$A:$E,5,0),0)</f>
        <v>0</v>
      </c>
      <c r="G125" s="33">
        <f>IFERROR(VLOOKUP(A125,[1]库存报告使用数据处理!$A:$F,6,0),0)</f>
        <v>0</v>
      </c>
      <c r="H125" s="34">
        <f>IFERROR(VLOOKUP(A125,[1]库存报告使用数据处理!$A:$G,7,0),0)</f>
        <v>11.99</v>
      </c>
      <c r="I125">
        <f>IFERROR(VLOOKUP(A125,[5]数据处理!$A:$B,2,0),0)</f>
        <v>4</v>
      </c>
      <c r="J125" s="35">
        <f>IFERROR(VLOOKUP(A125,[5]数据处理!$A:$D,4,0),0)</f>
        <v>0</v>
      </c>
      <c r="K125" s="35">
        <f>IFERROR(VLOOKUP(A125,[5]数据处理!$A:$E,5,0),0)</f>
        <v>0</v>
      </c>
      <c r="L125" s="35">
        <f>IFERROR(VLOOKUP(A125,[5]数据处理!$A:$G,7,0),0)</f>
        <v>0</v>
      </c>
      <c r="M125">
        <f t="shared" si="20"/>
        <v>4</v>
      </c>
      <c r="N125">
        <f>IFERROR(VLOOKUP(A125,[5]数据处理!$A:$C,3,0),0)</f>
        <v>1</v>
      </c>
      <c r="O125">
        <f>IFERROR(VLOOKUP(A125,[5]数据处理!$A:$N,14,0),0)</f>
        <v>3</v>
      </c>
      <c r="P125" t="str">
        <f>IFERROR(VLOOKUP(A125,[3]库存使用数据!$A:$B,2,0),"")</f>
        <v/>
      </c>
      <c r="Q125" t="str">
        <f>IFERROR(VLOOKUP(A125,[3]库存使用数据!$A:$E,5,0),"")</f>
        <v/>
      </c>
      <c r="R125" t="str">
        <f>IFERROR(VLOOKUP(A125,[3]库存使用数据!$A:$H,8,0),"")</f>
        <v/>
      </c>
      <c r="S125" t="str">
        <f>IFERROR(VLOOKUP(A125,[3]库存使用数据!$A:$K,11,0),"")</f>
        <v/>
      </c>
      <c r="T125" t="str">
        <f>IFERROR(VLOOKUP(A125,[3]库存使用数据!$A:$C,3,0),"")</f>
        <v/>
      </c>
      <c r="U125" t="str">
        <f>IFERROR(VLOOKUP(A125,[3]库存使用数据!$A:$F,6,0),"")</f>
        <v/>
      </c>
      <c r="V125" t="str">
        <f>IFERROR(VLOOKUP(A125,[3]库存使用数据!$A:$I,9,0),"")</f>
        <v/>
      </c>
      <c r="W125" t="str">
        <f>IFERROR(VLOOKUP(A125,[3]库存使用数据!$A:$L,12,0),"")</f>
        <v/>
      </c>
      <c r="X125" s="23" t="str">
        <f t="shared" si="25"/>
        <v/>
      </c>
      <c r="Y125" s="23" t="str">
        <f t="shared" si="26"/>
        <v/>
      </c>
      <c r="Z125" s="23" t="str">
        <f t="shared" si="27"/>
        <v/>
      </c>
      <c r="AA125" s="23" t="str">
        <f t="shared" si="28"/>
        <v/>
      </c>
      <c r="AB125" t="str">
        <f>IFERROR(VLOOKUP(A125,[3]库存使用数据!$A:$D,4,0),"")</f>
        <v/>
      </c>
      <c r="AC125" t="str">
        <f>IFERROR(VLOOKUP(A125,[3]库存使用数据!$A:$G,7,0),"")</f>
        <v/>
      </c>
      <c r="AD125" t="str">
        <f>IFERROR(VLOOKUP(A125,[3]库存使用数据!$A:$J,10,0),"")</f>
        <v/>
      </c>
      <c r="AE125" t="str">
        <f>IFERROR(VLOOKUP(A125,[3]库存使用数据!$A:$M,13,0),"")</f>
        <v/>
      </c>
      <c r="AF125" s="23" t="str">
        <f t="shared" si="29"/>
        <v/>
      </c>
      <c r="AG125" s="23" t="str">
        <f t="shared" si="30"/>
        <v/>
      </c>
      <c r="AH125" s="23" t="str">
        <f t="shared" si="31"/>
        <v/>
      </c>
      <c r="AI125" s="23" t="str">
        <f t="shared" si="32"/>
        <v/>
      </c>
      <c r="AJ125">
        <f>IFERROR(VLOOKUP($B125,[2]库存报告使用数据!$A$1:$B$65536,2,0),0)</f>
        <v>1</v>
      </c>
      <c r="AK125">
        <f>IFERROR(VLOOKUP($B125,[2]库存报告使用数据!$A$1:$C$65536,3,0),0)</f>
        <v>1</v>
      </c>
      <c r="AL125">
        <f>IFERROR(VLOOKUP($B125,[2]库存报告使用数据!$A$1:$D$65536,4,0),0)</f>
        <v>0</v>
      </c>
      <c r="AM125">
        <f>IFERROR(VLOOKUP($B125,[2]库存报告使用数据!$A$1:$E$65536,5,0),0)</f>
        <v>0</v>
      </c>
      <c r="AN125" s="23">
        <f t="shared" si="33"/>
        <v>1</v>
      </c>
      <c r="AO125" s="23">
        <f t="shared" si="34"/>
        <v>0</v>
      </c>
      <c r="AP125" s="23" t="str">
        <f t="shared" si="35"/>
        <v/>
      </c>
      <c r="AQ125" s="23" t="str">
        <f t="shared" si="36"/>
        <v/>
      </c>
      <c r="AR125" s="37">
        <f t="shared" si="21"/>
        <v>0.142857142857143</v>
      </c>
      <c r="AS125" s="37">
        <f t="shared" si="22"/>
        <v>8.57142857142857</v>
      </c>
      <c r="AT125" s="37">
        <f t="shared" si="23"/>
        <v>-4.57142857142857</v>
      </c>
      <c r="AU125" s="33">
        <f t="shared" si="24"/>
        <v>28</v>
      </c>
      <c r="AV125" s="38">
        <f>IFERROR(时间!$B$4+AU125,"上周无销量")</f>
        <v>43311</v>
      </c>
    </row>
    <row r="126" spans="1:48">
      <c r="A126" s="21" t="s">
        <v>171</v>
      </c>
      <c r="B126" t="str">
        <f>VLOOKUP(A126,'[4]sku-asin（子）'!$A$1:$B$65536,2,0)</f>
        <v>B075ZZXCGZ</v>
      </c>
      <c r="C126" t="str">
        <f>VLOOKUP(A126,'[4]子sku-父sku'!$A$1:$B$65536,2,0)</f>
        <v>LYQ-ZQ1117</v>
      </c>
      <c r="D126" s="33">
        <f>IFERROR(VLOOKUP(A126,[1]库存报告使用数据处理!$A:$C,3,0),0)</f>
        <v>0</v>
      </c>
      <c r="E126" s="33">
        <f>IFERROR(VLOOKUP(A126,[1]库存报告使用数据处理!$A:$D,4,0),0)</f>
        <v>0</v>
      </c>
      <c r="F126" s="33">
        <f>IFERROR(VLOOKUP(A126,[1]库存报告使用数据处理!$A:$E,5,0),0)</f>
        <v>0</v>
      </c>
      <c r="G126" s="33">
        <f>IFERROR(VLOOKUP(A126,[1]库存报告使用数据处理!$A:$F,6,0),0)</f>
        <v>0</v>
      </c>
      <c r="H126" s="34">
        <f>IFERROR(VLOOKUP(A126,[1]库存报告使用数据处理!$A:$G,7,0),0)</f>
        <v>0</v>
      </c>
      <c r="I126">
        <f>IFERROR(VLOOKUP(A126,[5]数据处理!$A:$B,2,0),0)</f>
        <v>6</v>
      </c>
      <c r="J126" s="35">
        <f>IFERROR(VLOOKUP(A126,[5]数据处理!$A:$D,4,0),0)</f>
        <v>0</v>
      </c>
      <c r="K126" s="35">
        <f>IFERROR(VLOOKUP(A126,[5]数据处理!$A:$E,5,0),0)</f>
        <v>0</v>
      </c>
      <c r="L126" s="35">
        <f>IFERROR(VLOOKUP(A126,[5]数据处理!$A:$G,7,0),0)</f>
        <v>0</v>
      </c>
      <c r="M126">
        <f t="shared" si="20"/>
        <v>6</v>
      </c>
      <c r="N126">
        <f>IFERROR(VLOOKUP(A126,[5]数据处理!$A:$C,3,0),0)</f>
        <v>0</v>
      </c>
      <c r="O126">
        <f>IFERROR(VLOOKUP(A126,[5]数据处理!$A:$N,14,0),0)</f>
        <v>6</v>
      </c>
      <c r="P126" t="str">
        <f>IFERROR(VLOOKUP(A126,[3]库存使用数据!$A:$B,2,0),"")</f>
        <v/>
      </c>
      <c r="Q126" t="str">
        <f>IFERROR(VLOOKUP(A126,[3]库存使用数据!$A:$E,5,0),"")</f>
        <v/>
      </c>
      <c r="R126" t="str">
        <f>IFERROR(VLOOKUP(A126,[3]库存使用数据!$A:$H,8,0),"")</f>
        <v/>
      </c>
      <c r="S126" t="str">
        <f>IFERROR(VLOOKUP(A126,[3]库存使用数据!$A:$K,11,0),"")</f>
        <v/>
      </c>
      <c r="T126" t="str">
        <f>IFERROR(VLOOKUP(A126,[3]库存使用数据!$A:$C,3,0),"")</f>
        <v/>
      </c>
      <c r="U126" t="str">
        <f>IFERROR(VLOOKUP(A126,[3]库存使用数据!$A:$F,6,0),"")</f>
        <v/>
      </c>
      <c r="V126" t="str">
        <f>IFERROR(VLOOKUP(A126,[3]库存使用数据!$A:$I,9,0),"")</f>
        <v/>
      </c>
      <c r="W126" t="str">
        <f>IFERROR(VLOOKUP(A126,[3]库存使用数据!$A:$L,12,0),"")</f>
        <v/>
      </c>
      <c r="X126" s="23" t="str">
        <f t="shared" si="25"/>
        <v/>
      </c>
      <c r="Y126" s="23" t="str">
        <f t="shared" si="26"/>
        <v/>
      </c>
      <c r="Z126" s="23" t="str">
        <f t="shared" si="27"/>
        <v/>
      </c>
      <c r="AA126" s="23" t="str">
        <f t="shared" si="28"/>
        <v/>
      </c>
      <c r="AB126" t="str">
        <f>IFERROR(VLOOKUP(A126,[3]库存使用数据!$A:$D,4,0),"")</f>
        <v/>
      </c>
      <c r="AC126" t="str">
        <f>IFERROR(VLOOKUP(A126,[3]库存使用数据!$A:$G,7,0),"")</f>
        <v/>
      </c>
      <c r="AD126" t="str">
        <f>IFERROR(VLOOKUP(A126,[3]库存使用数据!$A:$J,10,0),"")</f>
        <v/>
      </c>
      <c r="AE126" t="str">
        <f>IFERROR(VLOOKUP(A126,[3]库存使用数据!$A:$M,13,0),"")</f>
        <v/>
      </c>
      <c r="AF126" s="23" t="str">
        <f t="shared" si="29"/>
        <v/>
      </c>
      <c r="AG126" s="23" t="str">
        <f t="shared" si="30"/>
        <v/>
      </c>
      <c r="AH126" s="23" t="str">
        <f t="shared" si="31"/>
        <v/>
      </c>
      <c r="AI126" s="23" t="str">
        <f t="shared" si="32"/>
        <v/>
      </c>
      <c r="AJ126">
        <f>IFERROR(VLOOKUP($B126,[2]库存报告使用数据!$A$1:$B$65536,2,0),0)</f>
        <v>0</v>
      </c>
      <c r="AK126">
        <f>IFERROR(VLOOKUP($B126,[2]库存报告使用数据!$A$1:$C$65536,3,0),0)</f>
        <v>0</v>
      </c>
      <c r="AL126">
        <f>IFERROR(VLOOKUP($B126,[2]库存报告使用数据!$A$1:$D$65536,4,0),0)</f>
        <v>0</v>
      </c>
      <c r="AM126">
        <f>IFERROR(VLOOKUP($B126,[2]库存报告使用数据!$A$1:$E$65536,5,0),0)</f>
        <v>0</v>
      </c>
      <c r="AN126" s="23" t="str">
        <f t="shared" si="33"/>
        <v/>
      </c>
      <c r="AO126" s="23" t="str">
        <f t="shared" si="34"/>
        <v/>
      </c>
      <c r="AP126" s="23" t="str">
        <f t="shared" si="35"/>
        <v/>
      </c>
      <c r="AQ126" s="23" t="str">
        <f t="shared" si="36"/>
        <v/>
      </c>
      <c r="AR126" s="37">
        <f t="shared" si="21"/>
        <v>0</v>
      </c>
      <c r="AS126" s="37">
        <f t="shared" si="22"/>
        <v>0</v>
      </c>
      <c r="AT126" s="37">
        <f t="shared" si="23"/>
        <v>6</v>
      </c>
      <c r="AU126" s="33" t="str">
        <f t="shared" si="24"/>
        <v>库存为6</v>
      </c>
      <c r="AV126" s="38" t="str">
        <f>IFERROR(时间!$B$4+AU126,"上周无销量")</f>
        <v>上周无销量</v>
      </c>
    </row>
    <row r="127" spans="1:48">
      <c r="A127" s="21" t="s">
        <v>172</v>
      </c>
      <c r="B127" t="str">
        <f>VLOOKUP(A127,'[4]sku-asin（子）'!$A$1:$B$65536,2,0)</f>
        <v>B075ZR659T</v>
      </c>
      <c r="C127" t="str">
        <f>VLOOKUP(A127,'[4]子sku-父sku'!$A$1:$B$65536,2,0)</f>
        <v>LYQ-ZQ1117</v>
      </c>
      <c r="D127" s="33">
        <f>IFERROR(VLOOKUP(A127,[1]库存报告使用数据处理!$A:$C,3,0),0)</f>
        <v>0</v>
      </c>
      <c r="E127" s="33">
        <f>IFERROR(VLOOKUP(A127,[1]库存报告使用数据处理!$A:$D,4,0),0)</f>
        <v>0</v>
      </c>
      <c r="F127" s="33">
        <f>IFERROR(VLOOKUP(A127,[1]库存报告使用数据处理!$A:$E,5,0),0)</f>
        <v>0</v>
      </c>
      <c r="G127" s="33">
        <f>IFERROR(VLOOKUP(A127,[1]库存报告使用数据处理!$A:$F,6,0),0)</f>
        <v>0</v>
      </c>
      <c r="H127" s="34">
        <f>IFERROR(VLOOKUP(A127,[1]库存报告使用数据处理!$A:$G,7,0),0)</f>
        <v>0</v>
      </c>
      <c r="I127">
        <f>IFERROR(VLOOKUP(A127,[5]数据处理!$A:$B,2,0),0)</f>
        <v>10</v>
      </c>
      <c r="J127" s="35">
        <f>IFERROR(VLOOKUP(A127,[5]数据处理!$A:$D,4,0),0)</f>
        <v>0</v>
      </c>
      <c r="K127" s="35">
        <f>IFERROR(VLOOKUP(A127,[5]数据处理!$A:$E,5,0),0)</f>
        <v>0</v>
      </c>
      <c r="L127" s="35">
        <f>IFERROR(VLOOKUP(A127,[5]数据处理!$A:$G,7,0),0)</f>
        <v>0</v>
      </c>
      <c r="M127">
        <f t="shared" si="20"/>
        <v>10</v>
      </c>
      <c r="N127">
        <f>IFERROR(VLOOKUP(A127,[5]数据处理!$A:$C,3,0),0)</f>
        <v>0</v>
      </c>
      <c r="O127">
        <f>IFERROR(VLOOKUP(A127,[5]数据处理!$A:$N,14,0),0)</f>
        <v>10</v>
      </c>
      <c r="P127" t="str">
        <f>IFERROR(VLOOKUP(A127,[3]库存使用数据!$A:$B,2,0),"")</f>
        <v/>
      </c>
      <c r="Q127" t="str">
        <f>IFERROR(VLOOKUP(A127,[3]库存使用数据!$A:$E,5,0),"")</f>
        <v/>
      </c>
      <c r="R127" t="str">
        <f>IFERROR(VLOOKUP(A127,[3]库存使用数据!$A:$H,8,0),"")</f>
        <v/>
      </c>
      <c r="S127" t="str">
        <f>IFERROR(VLOOKUP(A127,[3]库存使用数据!$A:$K,11,0),"")</f>
        <v/>
      </c>
      <c r="T127" t="str">
        <f>IFERROR(VLOOKUP(A127,[3]库存使用数据!$A:$C,3,0),"")</f>
        <v/>
      </c>
      <c r="U127" t="str">
        <f>IFERROR(VLOOKUP(A127,[3]库存使用数据!$A:$F,6,0),"")</f>
        <v/>
      </c>
      <c r="V127" t="str">
        <f>IFERROR(VLOOKUP(A127,[3]库存使用数据!$A:$I,9,0),"")</f>
        <v/>
      </c>
      <c r="W127" t="str">
        <f>IFERROR(VLOOKUP(A127,[3]库存使用数据!$A:$L,12,0),"")</f>
        <v/>
      </c>
      <c r="X127" s="23" t="str">
        <f t="shared" si="25"/>
        <v/>
      </c>
      <c r="Y127" s="23" t="str">
        <f t="shared" si="26"/>
        <v/>
      </c>
      <c r="Z127" s="23" t="str">
        <f t="shared" si="27"/>
        <v/>
      </c>
      <c r="AA127" s="23" t="str">
        <f t="shared" si="28"/>
        <v/>
      </c>
      <c r="AB127" t="str">
        <f>IFERROR(VLOOKUP(A127,[3]库存使用数据!$A:$D,4,0),"")</f>
        <v/>
      </c>
      <c r="AC127" t="str">
        <f>IFERROR(VLOOKUP(A127,[3]库存使用数据!$A:$G,7,0),"")</f>
        <v/>
      </c>
      <c r="AD127" t="str">
        <f>IFERROR(VLOOKUP(A127,[3]库存使用数据!$A:$J,10,0),"")</f>
        <v/>
      </c>
      <c r="AE127" t="str">
        <f>IFERROR(VLOOKUP(A127,[3]库存使用数据!$A:$M,13,0),"")</f>
        <v/>
      </c>
      <c r="AF127" s="23" t="str">
        <f t="shared" si="29"/>
        <v/>
      </c>
      <c r="AG127" s="23" t="str">
        <f t="shared" si="30"/>
        <v/>
      </c>
      <c r="AH127" s="23" t="str">
        <f t="shared" si="31"/>
        <v/>
      </c>
      <c r="AI127" s="23" t="str">
        <f t="shared" si="32"/>
        <v/>
      </c>
      <c r="AJ127">
        <f>IFERROR(VLOOKUP($B127,[2]库存报告使用数据!$A$1:$B$65536,2,0),0)</f>
        <v>2</v>
      </c>
      <c r="AK127">
        <f>IFERROR(VLOOKUP($B127,[2]库存报告使用数据!$A$1:$C$65536,3,0),0)</f>
        <v>2</v>
      </c>
      <c r="AL127">
        <f>IFERROR(VLOOKUP($B127,[2]库存报告使用数据!$A$1:$D$65536,4,0),0)</f>
        <v>1</v>
      </c>
      <c r="AM127">
        <f>IFERROR(VLOOKUP($B127,[2]库存报告使用数据!$A$1:$E$65536,5,0),0)</f>
        <v>1</v>
      </c>
      <c r="AN127" s="23">
        <f t="shared" si="33"/>
        <v>0</v>
      </c>
      <c r="AO127" s="23">
        <f t="shared" si="34"/>
        <v>0</v>
      </c>
      <c r="AP127" s="23">
        <f t="shared" si="35"/>
        <v>0</v>
      </c>
      <c r="AQ127" s="23">
        <f t="shared" si="36"/>
        <v>0</v>
      </c>
      <c r="AR127" s="37">
        <f t="shared" si="21"/>
        <v>0</v>
      </c>
      <c r="AS127" s="37">
        <f t="shared" si="22"/>
        <v>0</v>
      </c>
      <c r="AT127" s="37">
        <f t="shared" si="23"/>
        <v>10</v>
      </c>
      <c r="AU127" s="33" t="str">
        <f t="shared" si="24"/>
        <v>库存为10</v>
      </c>
      <c r="AV127" s="38" t="str">
        <f>IFERROR(时间!$B$4+AU127,"上周无销量")</f>
        <v>上周无销量</v>
      </c>
    </row>
    <row r="128" spans="1:48">
      <c r="A128" s="21" t="s">
        <v>173</v>
      </c>
      <c r="B128" t="str">
        <f>VLOOKUP(A128,'[4]sku-asin（子）'!$A$1:$B$65536,2,0)</f>
        <v>B077GRQ13K</v>
      </c>
      <c r="C128" t="str">
        <f>VLOOKUP(A128,'[4]子sku-父sku'!$A$1:$B$65536,2,0)</f>
        <v>LYQ-ZQ1117</v>
      </c>
      <c r="D128" s="33">
        <f>IFERROR(VLOOKUP(A128,[1]库存报告使用数据处理!$A:$C,3,0),0)</f>
        <v>0</v>
      </c>
      <c r="E128" s="33">
        <f>IFERROR(VLOOKUP(A128,[1]库存报告使用数据处理!$A:$D,4,0),0)</f>
        <v>0</v>
      </c>
      <c r="F128" s="33">
        <f>IFERROR(VLOOKUP(A128,[1]库存报告使用数据处理!$A:$E,5,0),0)</f>
        <v>0</v>
      </c>
      <c r="G128" s="33">
        <f>IFERROR(VLOOKUP(A128,[1]库存报告使用数据处理!$A:$F,6,0),0)</f>
        <v>0</v>
      </c>
      <c r="H128" s="34">
        <f>IFERROR(VLOOKUP(A128,[1]库存报告使用数据处理!$A:$G,7,0),0)</f>
        <v>0</v>
      </c>
      <c r="I128">
        <f>IFERROR(VLOOKUP(A128,[5]数据处理!$A:$B,2,0),0)</f>
        <v>2</v>
      </c>
      <c r="J128" s="35">
        <f>IFERROR(VLOOKUP(A128,[5]数据处理!$A:$D,4,0),0)</f>
        <v>0</v>
      </c>
      <c r="K128" s="35">
        <f>IFERROR(VLOOKUP(A128,[5]数据处理!$A:$E,5,0),0)</f>
        <v>0</v>
      </c>
      <c r="L128" s="35">
        <f>IFERROR(VLOOKUP(A128,[5]数据处理!$A:$G,7,0),0)</f>
        <v>0</v>
      </c>
      <c r="M128">
        <f t="shared" si="20"/>
        <v>2</v>
      </c>
      <c r="N128">
        <f>IFERROR(VLOOKUP(A128,[5]数据处理!$A:$C,3,0),0)</f>
        <v>0</v>
      </c>
      <c r="O128">
        <f>IFERROR(VLOOKUP(A128,[5]数据处理!$A:$N,14,0),0)</f>
        <v>2</v>
      </c>
      <c r="P128" t="str">
        <f>IFERROR(VLOOKUP(A128,[3]库存使用数据!$A:$B,2,0),"")</f>
        <v/>
      </c>
      <c r="Q128" t="str">
        <f>IFERROR(VLOOKUP(A128,[3]库存使用数据!$A:$E,5,0),"")</f>
        <v/>
      </c>
      <c r="R128" t="str">
        <f>IFERROR(VLOOKUP(A128,[3]库存使用数据!$A:$H,8,0),"")</f>
        <v/>
      </c>
      <c r="S128" t="str">
        <f>IFERROR(VLOOKUP(A128,[3]库存使用数据!$A:$K,11,0),"")</f>
        <v/>
      </c>
      <c r="T128" t="str">
        <f>IFERROR(VLOOKUP(A128,[3]库存使用数据!$A:$C,3,0),"")</f>
        <v/>
      </c>
      <c r="U128" t="str">
        <f>IFERROR(VLOOKUP(A128,[3]库存使用数据!$A:$F,6,0),"")</f>
        <v/>
      </c>
      <c r="V128" t="str">
        <f>IFERROR(VLOOKUP(A128,[3]库存使用数据!$A:$I,9,0),"")</f>
        <v/>
      </c>
      <c r="W128" t="str">
        <f>IFERROR(VLOOKUP(A128,[3]库存使用数据!$A:$L,12,0),"")</f>
        <v/>
      </c>
      <c r="X128" s="23" t="str">
        <f t="shared" si="25"/>
        <v/>
      </c>
      <c r="Y128" s="23" t="str">
        <f t="shared" si="26"/>
        <v/>
      </c>
      <c r="Z128" s="23" t="str">
        <f t="shared" si="27"/>
        <v/>
      </c>
      <c r="AA128" s="23" t="str">
        <f t="shared" si="28"/>
        <v/>
      </c>
      <c r="AB128" t="str">
        <f>IFERROR(VLOOKUP(A128,[3]库存使用数据!$A:$D,4,0),"")</f>
        <v/>
      </c>
      <c r="AC128" t="str">
        <f>IFERROR(VLOOKUP(A128,[3]库存使用数据!$A:$G,7,0),"")</f>
        <v/>
      </c>
      <c r="AD128" t="str">
        <f>IFERROR(VLOOKUP(A128,[3]库存使用数据!$A:$J,10,0),"")</f>
        <v/>
      </c>
      <c r="AE128" t="str">
        <f>IFERROR(VLOOKUP(A128,[3]库存使用数据!$A:$M,13,0),"")</f>
        <v/>
      </c>
      <c r="AF128" s="23" t="str">
        <f t="shared" si="29"/>
        <v/>
      </c>
      <c r="AG128" s="23" t="str">
        <f t="shared" si="30"/>
        <v/>
      </c>
      <c r="AH128" s="23" t="str">
        <f t="shared" si="31"/>
        <v/>
      </c>
      <c r="AI128" s="23" t="str">
        <f t="shared" si="32"/>
        <v/>
      </c>
      <c r="AJ128">
        <f>IFERROR(VLOOKUP($B128,[2]库存报告使用数据!$A$1:$B$65536,2,0),0)</f>
        <v>1</v>
      </c>
      <c r="AK128">
        <f>IFERROR(VLOOKUP($B128,[2]库存报告使用数据!$A$1:$C$65536,3,0),0)</f>
        <v>1</v>
      </c>
      <c r="AL128">
        <f>IFERROR(VLOOKUP($B128,[2]库存报告使用数据!$A$1:$D$65536,4,0),0)</f>
        <v>0</v>
      </c>
      <c r="AM128">
        <f>IFERROR(VLOOKUP($B128,[2]库存报告使用数据!$A$1:$E$65536,5,0),0)</f>
        <v>0</v>
      </c>
      <c r="AN128" s="23">
        <f t="shared" si="33"/>
        <v>0</v>
      </c>
      <c r="AO128" s="23">
        <f t="shared" si="34"/>
        <v>0</v>
      </c>
      <c r="AP128" s="23" t="str">
        <f t="shared" si="35"/>
        <v/>
      </c>
      <c r="AQ128" s="23" t="str">
        <f t="shared" si="36"/>
        <v/>
      </c>
      <c r="AR128" s="37">
        <f t="shared" si="21"/>
        <v>0</v>
      </c>
      <c r="AS128" s="37">
        <f t="shared" si="22"/>
        <v>0</v>
      </c>
      <c r="AT128" s="37">
        <f t="shared" si="23"/>
        <v>2</v>
      </c>
      <c r="AU128" s="33" t="str">
        <f t="shared" si="24"/>
        <v>库存为2</v>
      </c>
      <c r="AV128" s="38" t="str">
        <f>IFERROR(时间!$B$4+AU128,"上周无销量")</f>
        <v>上周无销量</v>
      </c>
    </row>
    <row r="129" spans="1:48">
      <c r="A129" s="21" t="s">
        <v>174</v>
      </c>
      <c r="B129" t="str">
        <f>VLOOKUP(A129,'[4]sku-asin（子）'!$A$1:$B$65536,2,0)</f>
        <v>B075ZR29P4</v>
      </c>
      <c r="C129" t="str">
        <f>VLOOKUP(A129,'[4]子sku-父sku'!$A$1:$B$65536,2,0)</f>
        <v>LYQ-ZQ1117</v>
      </c>
      <c r="D129" s="33">
        <f>IFERROR(VLOOKUP(A129,[1]库存报告使用数据处理!$A:$C,3,0),0)</f>
        <v>0</v>
      </c>
      <c r="E129" s="33">
        <f>IFERROR(VLOOKUP(A129,[1]库存报告使用数据处理!$A:$D,4,0),0)</f>
        <v>0</v>
      </c>
      <c r="F129" s="33">
        <f>IFERROR(VLOOKUP(A129,[1]库存报告使用数据处理!$A:$E,5,0),0)</f>
        <v>0</v>
      </c>
      <c r="G129" s="33">
        <f>IFERROR(VLOOKUP(A129,[1]库存报告使用数据处理!$A:$F,6,0),0)</f>
        <v>0</v>
      </c>
      <c r="H129" s="34">
        <f>IFERROR(VLOOKUP(A129,[1]库存报告使用数据处理!$A:$G,7,0),0)</f>
        <v>0</v>
      </c>
      <c r="I129">
        <f>IFERROR(VLOOKUP(A129,[5]数据处理!$A:$B,2,0),0)</f>
        <v>5</v>
      </c>
      <c r="J129" s="35">
        <f>IFERROR(VLOOKUP(A129,[5]数据处理!$A:$D,4,0),0)</f>
        <v>0</v>
      </c>
      <c r="K129" s="35">
        <f>IFERROR(VLOOKUP(A129,[5]数据处理!$A:$E,5,0),0)</f>
        <v>0</v>
      </c>
      <c r="L129" s="35">
        <f>IFERROR(VLOOKUP(A129,[5]数据处理!$A:$G,7,0),0)</f>
        <v>0</v>
      </c>
      <c r="M129">
        <f t="shared" si="20"/>
        <v>5</v>
      </c>
      <c r="N129">
        <f>IFERROR(VLOOKUP(A129,[5]数据处理!$A:$C,3,0),0)</f>
        <v>0</v>
      </c>
      <c r="O129">
        <f>IFERROR(VLOOKUP(A129,[5]数据处理!$A:$N,14,0),0)</f>
        <v>5</v>
      </c>
      <c r="P129" t="str">
        <f>IFERROR(VLOOKUP(A129,[3]库存使用数据!$A:$B,2,0),"")</f>
        <v/>
      </c>
      <c r="Q129" t="str">
        <f>IFERROR(VLOOKUP(A129,[3]库存使用数据!$A:$E,5,0),"")</f>
        <v/>
      </c>
      <c r="R129" t="str">
        <f>IFERROR(VLOOKUP(A129,[3]库存使用数据!$A:$H,8,0),"")</f>
        <v/>
      </c>
      <c r="S129" t="str">
        <f>IFERROR(VLOOKUP(A129,[3]库存使用数据!$A:$K,11,0),"")</f>
        <v/>
      </c>
      <c r="T129" t="str">
        <f>IFERROR(VLOOKUP(A129,[3]库存使用数据!$A:$C,3,0),"")</f>
        <v/>
      </c>
      <c r="U129" t="str">
        <f>IFERROR(VLOOKUP(A129,[3]库存使用数据!$A:$F,6,0),"")</f>
        <v/>
      </c>
      <c r="V129" t="str">
        <f>IFERROR(VLOOKUP(A129,[3]库存使用数据!$A:$I,9,0),"")</f>
        <v/>
      </c>
      <c r="W129" t="str">
        <f>IFERROR(VLOOKUP(A129,[3]库存使用数据!$A:$L,12,0),"")</f>
        <v/>
      </c>
      <c r="X129" s="23" t="str">
        <f t="shared" si="25"/>
        <v/>
      </c>
      <c r="Y129" s="23" t="str">
        <f t="shared" si="26"/>
        <v/>
      </c>
      <c r="Z129" s="23" t="str">
        <f t="shared" si="27"/>
        <v/>
      </c>
      <c r="AA129" s="23" t="str">
        <f t="shared" si="28"/>
        <v/>
      </c>
      <c r="AB129" t="str">
        <f>IFERROR(VLOOKUP(A129,[3]库存使用数据!$A:$D,4,0),"")</f>
        <v/>
      </c>
      <c r="AC129" t="str">
        <f>IFERROR(VLOOKUP(A129,[3]库存使用数据!$A:$G,7,0),"")</f>
        <v/>
      </c>
      <c r="AD129" t="str">
        <f>IFERROR(VLOOKUP(A129,[3]库存使用数据!$A:$J,10,0),"")</f>
        <v/>
      </c>
      <c r="AE129" t="str">
        <f>IFERROR(VLOOKUP(A129,[3]库存使用数据!$A:$M,13,0),"")</f>
        <v/>
      </c>
      <c r="AF129" s="23" t="str">
        <f t="shared" si="29"/>
        <v/>
      </c>
      <c r="AG129" s="23" t="str">
        <f t="shared" si="30"/>
        <v/>
      </c>
      <c r="AH129" s="23" t="str">
        <f t="shared" si="31"/>
        <v/>
      </c>
      <c r="AI129" s="23" t="str">
        <f t="shared" si="32"/>
        <v/>
      </c>
      <c r="AJ129">
        <f>IFERROR(VLOOKUP($B129,[2]库存报告使用数据!$A$1:$B$65536,2,0),0)</f>
        <v>1</v>
      </c>
      <c r="AK129">
        <f>IFERROR(VLOOKUP($B129,[2]库存报告使用数据!$A$1:$C$65536,3,0),0)</f>
        <v>1</v>
      </c>
      <c r="AL129">
        <f>IFERROR(VLOOKUP($B129,[2]库存报告使用数据!$A$1:$D$65536,4,0),0)</f>
        <v>1</v>
      </c>
      <c r="AM129">
        <f>IFERROR(VLOOKUP($B129,[2]库存报告使用数据!$A$1:$E$65536,5,0),0)</f>
        <v>2</v>
      </c>
      <c r="AN129" s="23">
        <f t="shared" si="33"/>
        <v>0</v>
      </c>
      <c r="AO129" s="23">
        <f t="shared" si="34"/>
        <v>0</v>
      </c>
      <c r="AP129" s="23">
        <f t="shared" si="35"/>
        <v>0</v>
      </c>
      <c r="AQ129" s="23">
        <f t="shared" si="36"/>
        <v>0</v>
      </c>
      <c r="AR129" s="37">
        <f t="shared" si="21"/>
        <v>0</v>
      </c>
      <c r="AS129" s="37">
        <f t="shared" si="22"/>
        <v>0</v>
      </c>
      <c r="AT129" s="37">
        <f t="shared" si="23"/>
        <v>5</v>
      </c>
      <c r="AU129" s="33" t="str">
        <f t="shared" si="24"/>
        <v>库存为5</v>
      </c>
      <c r="AV129" s="38" t="str">
        <f>IFERROR(时间!$B$4+AU129,"上周无销量")</f>
        <v>上周无销量</v>
      </c>
    </row>
    <row r="130" spans="1:48">
      <c r="A130" s="21" t="s">
        <v>175</v>
      </c>
      <c r="B130" t="str">
        <f>VLOOKUP(A130,'[4]sku-asin（子）'!$A$1:$B$65536,2,0)</f>
        <v>B075ZQJC1V</v>
      </c>
      <c r="C130" t="str">
        <f>VLOOKUP(A130,'[4]子sku-父sku'!$A$1:$B$65536,2,0)</f>
        <v>LYQ-ZQ1117</v>
      </c>
      <c r="D130" s="33">
        <f>IFERROR(VLOOKUP(A130,[1]库存报告使用数据处理!$A:$C,3,0),0)</f>
        <v>0</v>
      </c>
      <c r="E130" s="33">
        <f>IFERROR(VLOOKUP(A130,[1]库存报告使用数据处理!$A:$D,4,0),0)</f>
        <v>0</v>
      </c>
      <c r="F130" s="33">
        <f>IFERROR(VLOOKUP(A130,[1]库存报告使用数据处理!$A:$E,5,0),0)</f>
        <v>0</v>
      </c>
      <c r="G130" s="33">
        <f>IFERROR(VLOOKUP(A130,[1]库存报告使用数据处理!$A:$F,6,0),0)</f>
        <v>0</v>
      </c>
      <c r="H130" s="34">
        <f>IFERROR(VLOOKUP(A130,[1]库存报告使用数据处理!$A:$G,7,0),0)</f>
        <v>0</v>
      </c>
      <c r="I130">
        <f>IFERROR(VLOOKUP(A130,[5]数据处理!$A:$B,2,0),0)</f>
        <v>5</v>
      </c>
      <c r="J130" s="35">
        <f>IFERROR(VLOOKUP(A130,[5]数据处理!$A:$D,4,0),0)</f>
        <v>0</v>
      </c>
      <c r="K130" s="35">
        <f>IFERROR(VLOOKUP(A130,[5]数据处理!$A:$E,5,0),0)</f>
        <v>0</v>
      </c>
      <c r="L130" s="35">
        <f>IFERROR(VLOOKUP(A130,[5]数据处理!$A:$G,7,0),0)</f>
        <v>0</v>
      </c>
      <c r="M130">
        <f t="shared" si="20"/>
        <v>5</v>
      </c>
      <c r="N130">
        <f>IFERROR(VLOOKUP(A130,[5]数据处理!$A:$C,3,0),0)</f>
        <v>0</v>
      </c>
      <c r="O130">
        <f>IFERROR(VLOOKUP(A130,[5]数据处理!$A:$N,14,0),0)</f>
        <v>5</v>
      </c>
      <c r="P130" t="str">
        <f>IFERROR(VLOOKUP(A130,[3]库存使用数据!$A:$B,2,0),"")</f>
        <v/>
      </c>
      <c r="Q130" t="str">
        <f>IFERROR(VLOOKUP(A130,[3]库存使用数据!$A:$E,5,0),"")</f>
        <v/>
      </c>
      <c r="R130" t="str">
        <f>IFERROR(VLOOKUP(A130,[3]库存使用数据!$A:$H,8,0),"")</f>
        <v/>
      </c>
      <c r="S130" t="str">
        <f>IFERROR(VLOOKUP(A130,[3]库存使用数据!$A:$K,11,0),"")</f>
        <v/>
      </c>
      <c r="T130" t="str">
        <f>IFERROR(VLOOKUP(A130,[3]库存使用数据!$A:$C,3,0),"")</f>
        <v/>
      </c>
      <c r="U130" t="str">
        <f>IFERROR(VLOOKUP(A130,[3]库存使用数据!$A:$F,6,0),"")</f>
        <v/>
      </c>
      <c r="V130" t="str">
        <f>IFERROR(VLOOKUP(A130,[3]库存使用数据!$A:$I,9,0),"")</f>
        <v/>
      </c>
      <c r="W130" t="str">
        <f>IFERROR(VLOOKUP(A130,[3]库存使用数据!$A:$L,12,0),"")</f>
        <v/>
      </c>
      <c r="X130" s="23" t="str">
        <f t="shared" si="25"/>
        <v/>
      </c>
      <c r="Y130" s="23" t="str">
        <f t="shared" si="26"/>
        <v/>
      </c>
      <c r="Z130" s="23" t="str">
        <f t="shared" si="27"/>
        <v/>
      </c>
      <c r="AA130" s="23" t="str">
        <f t="shared" si="28"/>
        <v/>
      </c>
      <c r="AB130" t="str">
        <f>IFERROR(VLOOKUP(A130,[3]库存使用数据!$A:$D,4,0),"")</f>
        <v/>
      </c>
      <c r="AC130" t="str">
        <f>IFERROR(VLOOKUP(A130,[3]库存使用数据!$A:$G,7,0),"")</f>
        <v/>
      </c>
      <c r="AD130" t="str">
        <f>IFERROR(VLOOKUP(A130,[3]库存使用数据!$A:$J,10,0),"")</f>
        <v/>
      </c>
      <c r="AE130" t="str">
        <f>IFERROR(VLOOKUP(A130,[3]库存使用数据!$A:$M,13,0),"")</f>
        <v/>
      </c>
      <c r="AF130" s="23" t="str">
        <f t="shared" si="29"/>
        <v/>
      </c>
      <c r="AG130" s="23" t="str">
        <f t="shared" si="30"/>
        <v/>
      </c>
      <c r="AH130" s="23" t="str">
        <f t="shared" si="31"/>
        <v/>
      </c>
      <c r="AI130" s="23" t="str">
        <f t="shared" si="32"/>
        <v/>
      </c>
      <c r="AJ130">
        <f>IFERROR(VLOOKUP($B130,[2]库存报告使用数据!$A$1:$B$65536,2,0),0)</f>
        <v>0</v>
      </c>
      <c r="AK130">
        <f>IFERROR(VLOOKUP($B130,[2]库存报告使用数据!$A$1:$C$65536,3,0),0)</f>
        <v>0</v>
      </c>
      <c r="AL130">
        <f>IFERROR(VLOOKUP($B130,[2]库存报告使用数据!$A$1:$D$65536,4,0),0)</f>
        <v>0</v>
      </c>
      <c r="AM130">
        <f>IFERROR(VLOOKUP($B130,[2]库存报告使用数据!$A$1:$E$65536,5,0),0)</f>
        <v>0</v>
      </c>
      <c r="AN130" s="23" t="str">
        <f t="shared" si="33"/>
        <v/>
      </c>
      <c r="AO130" s="23" t="str">
        <f t="shared" si="34"/>
        <v/>
      </c>
      <c r="AP130" s="23" t="str">
        <f t="shared" si="35"/>
        <v/>
      </c>
      <c r="AQ130" s="23" t="str">
        <f t="shared" si="36"/>
        <v/>
      </c>
      <c r="AR130" s="37">
        <f t="shared" si="21"/>
        <v>0</v>
      </c>
      <c r="AS130" s="37">
        <f t="shared" si="22"/>
        <v>0</v>
      </c>
      <c r="AT130" s="37">
        <f t="shared" si="23"/>
        <v>5</v>
      </c>
      <c r="AU130" s="33" t="str">
        <f t="shared" si="24"/>
        <v>库存为5</v>
      </c>
      <c r="AV130" s="38" t="str">
        <f>IFERROR(时间!$B$4+AU130,"上周无销量")</f>
        <v>上周无销量</v>
      </c>
    </row>
    <row r="131" spans="1:48">
      <c r="A131" s="21" t="s">
        <v>176</v>
      </c>
      <c r="B131" t="str">
        <f>VLOOKUP(A131,'[4]sku-asin（子）'!$A$1:$B$65536,2,0)</f>
        <v>B075ZRHBRF</v>
      </c>
      <c r="C131" t="str">
        <f>VLOOKUP(A131,'[4]子sku-父sku'!$A$1:$B$65536,2,0)</f>
        <v>LYQ-ZQ1117</v>
      </c>
      <c r="D131" s="33">
        <f>IFERROR(VLOOKUP(A131,[1]库存报告使用数据处理!$A:$C,3,0),0)</f>
        <v>0</v>
      </c>
      <c r="E131" s="33">
        <f>IFERROR(VLOOKUP(A131,[1]库存报告使用数据处理!$A:$D,4,0),0)</f>
        <v>0</v>
      </c>
      <c r="F131" s="33">
        <f>IFERROR(VLOOKUP(A131,[1]库存报告使用数据处理!$A:$E,5,0),0)</f>
        <v>0</v>
      </c>
      <c r="G131" s="33">
        <f>IFERROR(VLOOKUP(A131,[1]库存报告使用数据处理!$A:$F,6,0),0)</f>
        <v>0</v>
      </c>
      <c r="H131" s="34">
        <f>IFERROR(VLOOKUP(A131,[1]库存报告使用数据处理!$A:$G,7,0),0)</f>
        <v>0</v>
      </c>
      <c r="I131">
        <f>IFERROR(VLOOKUP(A131,[5]数据处理!$A:$B,2,0),0)</f>
        <v>0</v>
      </c>
      <c r="J131" s="35">
        <f>IFERROR(VLOOKUP(A131,[5]数据处理!$A:$D,4,0),0)</f>
        <v>0</v>
      </c>
      <c r="K131" s="35">
        <f>IFERROR(VLOOKUP(A131,[5]数据处理!$A:$E,5,0),0)</f>
        <v>0</v>
      </c>
      <c r="L131" s="35">
        <f>IFERROR(VLOOKUP(A131,[5]数据处理!$A:$G,7,0),0)</f>
        <v>0</v>
      </c>
      <c r="M131">
        <f t="shared" si="20"/>
        <v>0</v>
      </c>
      <c r="N131">
        <f>IFERROR(VLOOKUP(A131,[5]数据处理!$A:$C,3,0),0)</f>
        <v>0</v>
      </c>
      <c r="O131">
        <f>IFERROR(VLOOKUP(A131,[5]数据处理!$A:$N,14,0),0)</f>
        <v>0</v>
      </c>
      <c r="P131" t="str">
        <f>IFERROR(VLOOKUP(A131,[3]库存使用数据!$A:$B,2,0),"")</f>
        <v/>
      </c>
      <c r="Q131" t="str">
        <f>IFERROR(VLOOKUP(A131,[3]库存使用数据!$A:$E,5,0),"")</f>
        <v/>
      </c>
      <c r="R131" t="str">
        <f>IFERROR(VLOOKUP(A131,[3]库存使用数据!$A:$H,8,0),"")</f>
        <v/>
      </c>
      <c r="S131" t="str">
        <f>IFERROR(VLOOKUP(A131,[3]库存使用数据!$A:$K,11,0),"")</f>
        <v/>
      </c>
      <c r="T131" t="str">
        <f>IFERROR(VLOOKUP(A131,[3]库存使用数据!$A:$C,3,0),"")</f>
        <v/>
      </c>
      <c r="U131" t="str">
        <f>IFERROR(VLOOKUP(A131,[3]库存使用数据!$A:$F,6,0),"")</f>
        <v/>
      </c>
      <c r="V131" t="str">
        <f>IFERROR(VLOOKUP(A131,[3]库存使用数据!$A:$I,9,0),"")</f>
        <v/>
      </c>
      <c r="W131" t="str">
        <f>IFERROR(VLOOKUP(A131,[3]库存使用数据!$A:$L,12,0),"")</f>
        <v/>
      </c>
      <c r="X131" s="23" t="str">
        <f t="shared" si="25"/>
        <v/>
      </c>
      <c r="Y131" s="23" t="str">
        <f t="shared" si="26"/>
        <v/>
      </c>
      <c r="Z131" s="23" t="str">
        <f t="shared" si="27"/>
        <v/>
      </c>
      <c r="AA131" s="23" t="str">
        <f t="shared" si="28"/>
        <v/>
      </c>
      <c r="AB131" t="str">
        <f>IFERROR(VLOOKUP(A131,[3]库存使用数据!$A:$D,4,0),"")</f>
        <v/>
      </c>
      <c r="AC131" t="str">
        <f>IFERROR(VLOOKUP(A131,[3]库存使用数据!$A:$G,7,0),"")</f>
        <v/>
      </c>
      <c r="AD131" t="str">
        <f>IFERROR(VLOOKUP(A131,[3]库存使用数据!$A:$J,10,0),"")</f>
        <v/>
      </c>
      <c r="AE131" t="str">
        <f>IFERROR(VLOOKUP(A131,[3]库存使用数据!$A:$M,13,0),"")</f>
        <v/>
      </c>
      <c r="AF131" s="23" t="str">
        <f t="shared" si="29"/>
        <v/>
      </c>
      <c r="AG131" s="23" t="str">
        <f t="shared" si="30"/>
        <v/>
      </c>
      <c r="AH131" s="23" t="str">
        <f t="shared" si="31"/>
        <v/>
      </c>
      <c r="AI131" s="23" t="str">
        <f t="shared" si="32"/>
        <v/>
      </c>
      <c r="AJ131">
        <f>IFERROR(VLOOKUP($B131,[2]库存报告使用数据!$A$1:$B$65536,2,0),0)</f>
        <v>0</v>
      </c>
      <c r="AK131">
        <f>IFERROR(VLOOKUP($B131,[2]库存报告使用数据!$A$1:$C$65536,3,0),0)</f>
        <v>0</v>
      </c>
      <c r="AL131">
        <f>IFERROR(VLOOKUP($B131,[2]库存报告使用数据!$A$1:$D$65536,4,0),0)</f>
        <v>0</v>
      </c>
      <c r="AM131">
        <f>IFERROR(VLOOKUP($B131,[2]库存报告使用数据!$A$1:$E$65536,5,0),0)</f>
        <v>0</v>
      </c>
      <c r="AN131" s="23" t="str">
        <f t="shared" si="33"/>
        <v/>
      </c>
      <c r="AO131" s="23" t="str">
        <f t="shared" si="34"/>
        <v/>
      </c>
      <c r="AP131" s="23" t="str">
        <f t="shared" si="35"/>
        <v/>
      </c>
      <c r="AQ131" s="23" t="str">
        <f t="shared" si="36"/>
        <v/>
      </c>
      <c r="AR131" s="37">
        <f t="shared" si="21"/>
        <v>0</v>
      </c>
      <c r="AS131" s="37">
        <f t="shared" si="22"/>
        <v>0</v>
      </c>
      <c r="AT131" s="37">
        <f t="shared" si="23"/>
        <v>0</v>
      </c>
      <c r="AU131" s="33" t="str">
        <f t="shared" si="24"/>
        <v>库存为0</v>
      </c>
      <c r="AV131" s="38" t="str">
        <f>IFERROR(时间!$B$4+AU131,"上周无销量")</f>
        <v>上周无销量</v>
      </c>
    </row>
    <row r="132" spans="1:48">
      <c r="A132" s="21" t="s">
        <v>177</v>
      </c>
      <c r="B132" t="str">
        <f>VLOOKUP(A132,'[4]sku-asin（子）'!$A$1:$B$65536,2,0)</f>
        <v>B075ZQ96Y9</v>
      </c>
      <c r="C132" t="str">
        <f>VLOOKUP(A132,'[4]子sku-父sku'!$A$1:$B$65536,2,0)</f>
        <v>LYQ-ZQ1117</v>
      </c>
      <c r="D132" s="33">
        <f>IFERROR(VLOOKUP(A132,[1]库存报告使用数据处理!$A:$C,3,0),0)</f>
        <v>0</v>
      </c>
      <c r="E132" s="33">
        <f>IFERROR(VLOOKUP(A132,[1]库存报告使用数据处理!$A:$D,4,0),0)</f>
        <v>0</v>
      </c>
      <c r="F132" s="33">
        <f>IFERROR(VLOOKUP(A132,[1]库存报告使用数据处理!$A:$E,5,0),0)</f>
        <v>0</v>
      </c>
      <c r="G132" s="33">
        <f>IFERROR(VLOOKUP(A132,[1]库存报告使用数据处理!$A:$F,6,0),0)</f>
        <v>0</v>
      </c>
      <c r="H132" s="34">
        <f>IFERROR(VLOOKUP(A132,[1]库存报告使用数据处理!$A:$G,7,0),0)</f>
        <v>0</v>
      </c>
      <c r="I132">
        <f>IFERROR(VLOOKUP(A132,[5]数据处理!$A:$B,2,0),0)</f>
        <v>1</v>
      </c>
      <c r="J132" s="35">
        <f>IFERROR(VLOOKUP(A132,[5]数据处理!$A:$D,4,0),0)</f>
        <v>0</v>
      </c>
      <c r="K132" s="35">
        <f>IFERROR(VLOOKUP(A132,[5]数据处理!$A:$E,5,0),0)</f>
        <v>0</v>
      </c>
      <c r="L132" s="35">
        <f>IFERROR(VLOOKUP(A132,[5]数据处理!$A:$G,7,0),0)</f>
        <v>0</v>
      </c>
      <c r="M132">
        <f t="shared" si="20"/>
        <v>1</v>
      </c>
      <c r="N132">
        <f>IFERROR(VLOOKUP(A132,[5]数据处理!$A:$C,3,0),0)</f>
        <v>0</v>
      </c>
      <c r="O132">
        <f>IFERROR(VLOOKUP(A132,[5]数据处理!$A:$N,14,0),0)</f>
        <v>1</v>
      </c>
      <c r="P132" t="str">
        <f>IFERROR(VLOOKUP(A132,[3]库存使用数据!$A:$B,2,0),"")</f>
        <v/>
      </c>
      <c r="Q132" t="str">
        <f>IFERROR(VLOOKUP(A132,[3]库存使用数据!$A:$E,5,0),"")</f>
        <v/>
      </c>
      <c r="R132" t="str">
        <f>IFERROR(VLOOKUP(A132,[3]库存使用数据!$A:$H,8,0),"")</f>
        <v/>
      </c>
      <c r="S132" t="str">
        <f>IFERROR(VLOOKUP(A132,[3]库存使用数据!$A:$K,11,0),"")</f>
        <v/>
      </c>
      <c r="T132" t="str">
        <f>IFERROR(VLOOKUP(A132,[3]库存使用数据!$A:$C,3,0),"")</f>
        <v/>
      </c>
      <c r="U132" t="str">
        <f>IFERROR(VLOOKUP(A132,[3]库存使用数据!$A:$F,6,0),"")</f>
        <v/>
      </c>
      <c r="V132" t="str">
        <f>IFERROR(VLOOKUP(A132,[3]库存使用数据!$A:$I,9,0),"")</f>
        <v/>
      </c>
      <c r="W132" t="str">
        <f>IFERROR(VLOOKUP(A132,[3]库存使用数据!$A:$L,12,0),"")</f>
        <v/>
      </c>
      <c r="X132" s="23" t="str">
        <f t="shared" si="25"/>
        <v/>
      </c>
      <c r="Y132" s="23" t="str">
        <f t="shared" si="26"/>
        <v/>
      </c>
      <c r="Z132" s="23" t="str">
        <f t="shared" si="27"/>
        <v/>
      </c>
      <c r="AA132" s="23" t="str">
        <f t="shared" si="28"/>
        <v/>
      </c>
      <c r="AB132" t="str">
        <f>IFERROR(VLOOKUP(A132,[3]库存使用数据!$A:$D,4,0),"")</f>
        <v/>
      </c>
      <c r="AC132" t="str">
        <f>IFERROR(VLOOKUP(A132,[3]库存使用数据!$A:$G,7,0),"")</f>
        <v/>
      </c>
      <c r="AD132" t="str">
        <f>IFERROR(VLOOKUP(A132,[3]库存使用数据!$A:$J,10,0),"")</f>
        <v/>
      </c>
      <c r="AE132" t="str">
        <f>IFERROR(VLOOKUP(A132,[3]库存使用数据!$A:$M,13,0),"")</f>
        <v/>
      </c>
      <c r="AF132" s="23" t="str">
        <f t="shared" si="29"/>
        <v/>
      </c>
      <c r="AG132" s="23" t="str">
        <f t="shared" si="30"/>
        <v/>
      </c>
      <c r="AH132" s="23" t="str">
        <f t="shared" si="31"/>
        <v/>
      </c>
      <c r="AI132" s="23" t="str">
        <f t="shared" si="32"/>
        <v/>
      </c>
      <c r="AJ132">
        <f>IFERROR(VLOOKUP($B132,[2]库存报告使用数据!$A$1:$B$65536,2,0),0)</f>
        <v>0</v>
      </c>
      <c r="AK132">
        <f>IFERROR(VLOOKUP($B132,[2]库存报告使用数据!$A$1:$C$65536,3,0),0)</f>
        <v>0</v>
      </c>
      <c r="AL132">
        <f>IFERROR(VLOOKUP($B132,[2]库存报告使用数据!$A$1:$D$65536,4,0),0)</f>
        <v>2</v>
      </c>
      <c r="AM132">
        <f>IFERROR(VLOOKUP($B132,[2]库存报告使用数据!$A$1:$E$65536,5,0),0)</f>
        <v>2</v>
      </c>
      <c r="AN132" s="23" t="str">
        <f t="shared" si="33"/>
        <v/>
      </c>
      <c r="AO132" s="23" t="str">
        <f t="shared" si="34"/>
        <v/>
      </c>
      <c r="AP132" s="23">
        <f t="shared" si="35"/>
        <v>0</v>
      </c>
      <c r="AQ132" s="23">
        <f t="shared" si="36"/>
        <v>0</v>
      </c>
      <c r="AR132" s="37">
        <f t="shared" si="21"/>
        <v>0</v>
      </c>
      <c r="AS132" s="37">
        <f t="shared" si="22"/>
        <v>0</v>
      </c>
      <c r="AT132" s="37">
        <f t="shared" si="23"/>
        <v>1</v>
      </c>
      <c r="AU132" s="33" t="str">
        <f t="shared" si="24"/>
        <v>库存为1</v>
      </c>
      <c r="AV132" s="38" t="str">
        <f>IFERROR(时间!$B$4+AU132,"上周无销量")</f>
        <v>上周无销量</v>
      </c>
    </row>
    <row r="133" spans="1:48">
      <c r="A133" s="21" t="s">
        <v>178</v>
      </c>
      <c r="B133" t="str">
        <f>VLOOKUP(A133,'[4]sku-asin（子）'!$A$1:$B$65536,2,0)</f>
        <v>B077GRMXK8</v>
      </c>
      <c r="C133" t="str">
        <f>VLOOKUP(A133,'[4]子sku-父sku'!$A$1:$B$65536,2,0)</f>
        <v>LYQ-ZQ1117</v>
      </c>
      <c r="D133" s="33">
        <f>IFERROR(VLOOKUP(A133,[1]库存报告使用数据处理!$A:$C,3,0),0)</f>
        <v>0</v>
      </c>
      <c r="E133" s="33">
        <f>IFERROR(VLOOKUP(A133,[1]库存报告使用数据处理!$A:$D,4,0),0)</f>
        <v>0</v>
      </c>
      <c r="F133" s="33">
        <f>IFERROR(VLOOKUP(A133,[1]库存报告使用数据处理!$A:$E,5,0),0)</f>
        <v>1</v>
      </c>
      <c r="G133" s="33">
        <f>IFERROR(VLOOKUP(A133,[1]库存报告使用数据处理!$A:$F,6,0),0)</f>
        <v>1</v>
      </c>
      <c r="H133" s="34">
        <f>IFERROR(VLOOKUP(A133,[1]库存报告使用数据处理!$A:$G,7,0),0)</f>
        <v>17.99</v>
      </c>
      <c r="I133">
        <f>IFERROR(VLOOKUP(A133,[5]数据处理!$A:$B,2,0),0)</f>
        <v>4</v>
      </c>
      <c r="J133" s="35">
        <f>IFERROR(VLOOKUP(A133,[5]数据处理!$A:$D,4,0),0)</f>
        <v>0</v>
      </c>
      <c r="K133" s="35">
        <f>IFERROR(VLOOKUP(A133,[5]数据处理!$A:$E,5,0),0)</f>
        <v>0</v>
      </c>
      <c r="L133" s="35">
        <f>IFERROR(VLOOKUP(A133,[5]数据处理!$A:$G,7,0),0)</f>
        <v>0</v>
      </c>
      <c r="M133">
        <f t="shared" ref="M133:M196" si="37">SUM(I133:L133)</f>
        <v>4</v>
      </c>
      <c r="N133">
        <f>IFERROR(VLOOKUP(A133,[5]数据处理!$A:$C,3,0),0)</f>
        <v>0</v>
      </c>
      <c r="O133">
        <f>IFERROR(VLOOKUP(A133,[5]数据处理!$A:$N,14,0),0)</f>
        <v>4</v>
      </c>
      <c r="P133" t="str">
        <f>IFERROR(VLOOKUP(A133,[3]库存使用数据!$A:$B,2,0),"")</f>
        <v/>
      </c>
      <c r="Q133" t="str">
        <f>IFERROR(VLOOKUP(A133,[3]库存使用数据!$A:$E,5,0),"")</f>
        <v/>
      </c>
      <c r="R133" t="str">
        <f>IFERROR(VLOOKUP(A133,[3]库存使用数据!$A:$H,8,0),"")</f>
        <v/>
      </c>
      <c r="S133" t="str">
        <f>IFERROR(VLOOKUP(A133,[3]库存使用数据!$A:$K,11,0),"")</f>
        <v/>
      </c>
      <c r="T133" t="str">
        <f>IFERROR(VLOOKUP(A133,[3]库存使用数据!$A:$C,3,0),"")</f>
        <v/>
      </c>
      <c r="U133" t="str">
        <f>IFERROR(VLOOKUP(A133,[3]库存使用数据!$A:$F,6,0),"")</f>
        <v/>
      </c>
      <c r="V133" t="str">
        <f>IFERROR(VLOOKUP(A133,[3]库存使用数据!$A:$I,9,0),"")</f>
        <v/>
      </c>
      <c r="W133" t="str">
        <f>IFERROR(VLOOKUP(A133,[3]库存使用数据!$A:$L,12,0),"")</f>
        <v/>
      </c>
      <c r="X133" s="23" t="str">
        <f t="shared" si="25"/>
        <v/>
      </c>
      <c r="Y133" s="23" t="str">
        <f t="shared" si="26"/>
        <v/>
      </c>
      <c r="Z133" s="23" t="str">
        <f t="shared" si="27"/>
        <v/>
      </c>
      <c r="AA133" s="23" t="str">
        <f t="shared" si="28"/>
        <v/>
      </c>
      <c r="AB133" t="str">
        <f>IFERROR(VLOOKUP(A133,[3]库存使用数据!$A:$D,4,0),"")</f>
        <v/>
      </c>
      <c r="AC133" t="str">
        <f>IFERROR(VLOOKUP(A133,[3]库存使用数据!$A:$G,7,0),"")</f>
        <v/>
      </c>
      <c r="AD133" t="str">
        <f>IFERROR(VLOOKUP(A133,[3]库存使用数据!$A:$J,10,0),"")</f>
        <v/>
      </c>
      <c r="AE133" t="str">
        <f>IFERROR(VLOOKUP(A133,[3]库存使用数据!$A:$M,13,0),"")</f>
        <v/>
      </c>
      <c r="AF133" s="23" t="str">
        <f t="shared" si="29"/>
        <v/>
      </c>
      <c r="AG133" s="23" t="str">
        <f t="shared" si="30"/>
        <v/>
      </c>
      <c r="AH133" s="23" t="str">
        <f t="shared" si="31"/>
        <v/>
      </c>
      <c r="AI133" s="23" t="str">
        <f t="shared" si="32"/>
        <v/>
      </c>
      <c r="AJ133">
        <f>IFERROR(VLOOKUP($B133,[2]库存报告使用数据!$A$1:$B$65536,2,0),0)</f>
        <v>1</v>
      </c>
      <c r="AK133">
        <f>IFERROR(VLOOKUP($B133,[2]库存报告使用数据!$A$1:$C$65536,3,0),0)</f>
        <v>1</v>
      </c>
      <c r="AL133">
        <f>IFERROR(VLOOKUP($B133,[2]库存报告使用数据!$A$1:$D$65536,4,0),0)</f>
        <v>2</v>
      </c>
      <c r="AM133">
        <f>IFERROR(VLOOKUP($B133,[2]库存报告使用数据!$A$1:$E$65536,5,0),0)</f>
        <v>0</v>
      </c>
      <c r="AN133" s="23">
        <f t="shared" si="33"/>
        <v>0</v>
      </c>
      <c r="AO133" s="23">
        <f t="shared" si="34"/>
        <v>0</v>
      </c>
      <c r="AP133" s="23">
        <f t="shared" si="35"/>
        <v>0.5</v>
      </c>
      <c r="AQ133" s="23" t="str">
        <f t="shared" si="36"/>
        <v/>
      </c>
      <c r="AR133" s="37">
        <f t="shared" ref="AR133:AR196" si="38">IFERROR(D133/7,"")</f>
        <v>0</v>
      </c>
      <c r="AS133" s="37">
        <f t="shared" ref="AS133:AS196" si="39">IF(AR133="","上周无销量",60*AR133)</f>
        <v>0</v>
      </c>
      <c r="AT133" s="37">
        <f t="shared" ref="AT133:AT196" si="40">IF(AS133="上周无销量","上周无销量/总库存"&amp;M133,M133-AS133)</f>
        <v>4</v>
      </c>
      <c r="AU133" s="33" t="str">
        <f t="shared" ref="AU133:AU196" si="41">IF(AR133="","库存为"&amp;M133,IF(AS133=0,"库存为"&amp;M133,INT(M133/AR133)))</f>
        <v>库存为4</v>
      </c>
      <c r="AV133" s="38" t="str">
        <f>IFERROR(时间!$B$4+AU133,"上周无销量")</f>
        <v>上周无销量</v>
      </c>
    </row>
    <row r="134" spans="1:48">
      <c r="A134" s="21" t="s">
        <v>179</v>
      </c>
      <c r="B134" t="str">
        <f>VLOOKUP(A134,'[4]sku-asin（子）'!$A$1:$B$65536,2,0)</f>
        <v>B075ZRHZK5</v>
      </c>
      <c r="C134" t="str">
        <f>VLOOKUP(A134,'[4]子sku-父sku'!$A$1:$B$65536,2,0)</f>
        <v>LYQ-ZQ1117</v>
      </c>
      <c r="D134" s="33">
        <f>IFERROR(VLOOKUP(A134,[1]库存报告使用数据处理!$A:$C,3,0),0)</f>
        <v>0</v>
      </c>
      <c r="E134" s="33">
        <f>IFERROR(VLOOKUP(A134,[1]库存报告使用数据处理!$A:$D,4,0),0)</f>
        <v>0</v>
      </c>
      <c r="F134" s="33">
        <f>IFERROR(VLOOKUP(A134,[1]库存报告使用数据处理!$A:$E,5,0),0)</f>
        <v>0</v>
      </c>
      <c r="G134" s="33">
        <f>IFERROR(VLOOKUP(A134,[1]库存报告使用数据处理!$A:$F,6,0),0)</f>
        <v>0</v>
      </c>
      <c r="H134" s="34">
        <f>IFERROR(VLOOKUP(A134,[1]库存报告使用数据处理!$A:$G,7,0),0)</f>
        <v>0</v>
      </c>
      <c r="I134">
        <f>IFERROR(VLOOKUP(A134,[5]数据处理!$A:$B,2,0),0)</f>
        <v>6</v>
      </c>
      <c r="J134" s="35">
        <f>IFERROR(VLOOKUP(A134,[5]数据处理!$A:$D,4,0),0)</f>
        <v>0</v>
      </c>
      <c r="K134" s="35">
        <f>IFERROR(VLOOKUP(A134,[5]数据处理!$A:$E,5,0),0)</f>
        <v>0</v>
      </c>
      <c r="L134" s="35">
        <f>IFERROR(VLOOKUP(A134,[5]数据处理!$A:$G,7,0),0)</f>
        <v>0</v>
      </c>
      <c r="M134">
        <f t="shared" si="37"/>
        <v>6</v>
      </c>
      <c r="N134">
        <f>IFERROR(VLOOKUP(A134,[5]数据处理!$A:$C,3,0),0)</f>
        <v>0</v>
      </c>
      <c r="O134">
        <f>IFERROR(VLOOKUP(A134,[5]数据处理!$A:$N,14,0),0)</f>
        <v>6</v>
      </c>
      <c r="P134" t="str">
        <f>IFERROR(VLOOKUP(A134,[3]库存使用数据!$A:$B,2,0),"")</f>
        <v/>
      </c>
      <c r="Q134" t="str">
        <f>IFERROR(VLOOKUP(A134,[3]库存使用数据!$A:$E,5,0),"")</f>
        <v/>
      </c>
      <c r="R134" t="str">
        <f>IFERROR(VLOOKUP(A134,[3]库存使用数据!$A:$H,8,0),"")</f>
        <v/>
      </c>
      <c r="S134" t="str">
        <f>IFERROR(VLOOKUP(A134,[3]库存使用数据!$A:$K,11,0),"")</f>
        <v/>
      </c>
      <c r="T134" t="str">
        <f>IFERROR(VLOOKUP(A134,[3]库存使用数据!$A:$C,3,0),"")</f>
        <v/>
      </c>
      <c r="U134" t="str">
        <f>IFERROR(VLOOKUP(A134,[3]库存使用数据!$A:$F,6,0),"")</f>
        <v/>
      </c>
      <c r="V134" t="str">
        <f>IFERROR(VLOOKUP(A134,[3]库存使用数据!$A:$I,9,0),"")</f>
        <v/>
      </c>
      <c r="W134" t="str">
        <f>IFERROR(VLOOKUP(A134,[3]库存使用数据!$A:$L,12,0),"")</f>
        <v/>
      </c>
      <c r="X134" s="23" t="str">
        <f t="shared" ref="X134:X197" si="42">IFERROR(T134/P134,"")</f>
        <v/>
      </c>
      <c r="Y134" s="23" t="str">
        <f t="shared" ref="Y134:Y197" si="43">IFERROR(U134/Q134,"")</f>
        <v/>
      </c>
      <c r="Z134" s="23" t="str">
        <f t="shared" ref="Z134:Z197" si="44">IFERROR(V134/R134,"")</f>
        <v/>
      </c>
      <c r="AA134" s="23" t="str">
        <f t="shared" ref="AA134:AA197" si="45">IFERROR(W134/S134,"")</f>
        <v/>
      </c>
      <c r="AB134" t="str">
        <f>IFERROR(VLOOKUP(A134,[3]库存使用数据!$A:$D,4,0),"")</f>
        <v/>
      </c>
      <c r="AC134" t="str">
        <f>IFERROR(VLOOKUP(A134,[3]库存使用数据!$A:$G,7,0),"")</f>
        <v/>
      </c>
      <c r="AD134" t="str">
        <f>IFERROR(VLOOKUP(A134,[3]库存使用数据!$A:$J,10,0),"")</f>
        <v/>
      </c>
      <c r="AE134" t="str">
        <f>IFERROR(VLOOKUP(A134,[3]库存使用数据!$A:$M,13,0),"")</f>
        <v/>
      </c>
      <c r="AF134" s="23" t="str">
        <f t="shared" ref="AF134:AF197" si="46">IF(OR(AB134="",AB134=0),"",IF(AND(D134*$H134=0,AB134&gt;0),0,AB134/(D134*$H134)))</f>
        <v/>
      </c>
      <c r="AG134" s="23" t="str">
        <f t="shared" ref="AG134:AG197" si="47">IF(OR(AC134="",AC134=0),"",IF(AND(E134*$H134=0,AC134&gt;0),0,AC134/(E134*$H134)))</f>
        <v/>
      </c>
      <c r="AH134" s="23" t="str">
        <f t="shared" ref="AH134:AH197" si="48">IF(OR(AD134="",AD134=0),"",IF(AND(F134*$H134=0,AD134&gt;0),0,AD134/(F134*$H134)))</f>
        <v/>
      </c>
      <c r="AI134" s="23" t="str">
        <f t="shared" ref="AI134:AI197" si="49">IF(OR(AE134="",AE134=0),"",IF(AND(G134*$H134=0,AE134&gt;0),0,AE134/(G134*$H134)))</f>
        <v/>
      </c>
      <c r="AJ134">
        <f>IFERROR(VLOOKUP($B134,[2]库存报告使用数据!$A$1:$B$65536,2,0),0)</f>
        <v>0</v>
      </c>
      <c r="AK134">
        <f>IFERROR(VLOOKUP($B134,[2]库存报告使用数据!$A$1:$C$65536,3,0),0)</f>
        <v>0</v>
      </c>
      <c r="AL134">
        <f>IFERROR(VLOOKUP($B134,[2]库存报告使用数据!$A$1:$D$65536,4,0),0)</f>
        <v>2</v>
      </c>
      <c r="AM134">
        <f>IFERROR(VLOOKUP($B134,[2]库存报告使用数据!$A$1:$E$65536,5,0),0)</f>
        <v>0</v>
      </c>
      <c r="AN134" s="23" t="str">
        <f t="shared" ref="AN134:AN197" si="50">IFERROR(D134/AJ134,"")</f>
        <v/>
      </c>
      <c r="AO134" s="23" t="str">
        <f t="shared" ref="AO134:AO197" si="51">IFERROR(E134/AK134,"")</f>
        <v/>
      </c>
      <c r="AP134" s="23">
        <f t="shared" ref="AP134:AP197" si="52">IFERROR(F134/AL134,"")</f>
        <v>0</v>
      </c>
      <c r="AQ134" s="23" t="str">
        <f t="shared" ref="AQ134:AQ197" si="53">IFERROR(G134/AM134,"")</f>
        <v/>
      </c>
      <c r="AR134" s="37">
        <f t="shared" si="38"/>
        <v>0</v>
      </c>
      <c r="AS134" s="37">
        <f t="shared" si="39"/>
        <v>0</v>
      </c>
      <c r="AT134" s="37">
        <f t="shared" si="40"/>
        <v>6</v>
      </c>
      <c r="AU134" s="33" t="str">
        <f t="shared" si="41"/>
        <v>库存为6</v>
      </c>
      <c r="AV134" s="38" t="str">
        <f>IFERROR(时间!$B$4+AU134,"上周无销量")</f>
        <v>上周无销量</v>
      </c>
    </row>
    <row r="135" spans="1:48">
      <c r="A135" s="21" t="s">
        <v>180</v>
      </c>
      <c r="B135" t="str">
        <f>VLOOKUP(A135,'[4]sku-asin（子）'!$A$1:$B$65536,2,0)</f>
        <v>B075ZQSQ1X</v>
      </c>
      <c r="C135" t="str">
        <f>VLOOKUP(A135,'[4]子sku-父sku'!$A$1:$B$65536,2,0)</f>
        <v>LYQ-ZQ1117</v>
      </c>
      <c r="D135" s="33">
        <f>IFERROR(VLOOKUP(A135,[1]库存报告使用数据处理!$A:$C,3,0),0)</f>
        <v>0</v>
      </c>
      <c r="E135" s="33">
        <f>IFERROR(VLOOKUP(A135,[1]库存报告使用数据处理!$A:$D,4,0),0)</f>
        <v>0</v>
      </c>
      <c r="F135" s="33">
        <f>IFERROR(VLOOKUP(A135,[1]库存报告使用数据处理!$A:$E,5,0),0)</f>
        <v>0</v>
      </c>
      <c r="G135" s="33">
        <f>IFERROR(VLOOKUP(A135,[1]库存报告使用数据处理!$A:$F,6,0),0)</f>
        <v>0</v>
      </c>
      <c r="H135" s="34">
        <f>IFERROR(VLOOKUP(A135,[1]库存报告使用数据处理!$A:$G,7,0),0)</f>
        <v>0</v>
      </c>
      <c r="I135">
        <f>IFERROR(VLOOKUP(A135,[5]数据处理!$A:$B,2,0),0)</f>
        <v>11</v>
      </c>
      <c r="J135" s="35">
        <f>IFERROR(VLOOKUP(A135,[5]数据处理!$A:$D,4,0),0)</f>
        <v>0</v>
      </c>
      <c r="K135" s="35">
        <f>IFERROR(VLOOKUP(A135,[5]数据处理!$A:$E,5,0),0)</f>
        <v>0</v>
      </c>
      <c r="L135" s="35">
        <f>IFERROR(VLOOKUP(A135,[5]数据处理!$A:$G,7,0),0)</f>
        <v>0</v>
      </c>
      <c r="M135">
        <f t="shared" si="37"/>
        <v>11</v>
      </c>
      <c r="N135">
        <f>IFERROR(VLOOKUP(A135,[5]数据处理!$A:$C,3,0),0)</f>
        <v>0</v>
      </c>
      <c r="O135">
        <f>IFERROR(VLOOKUP(A135,[5]数据处理!$A:$N,14,0),0)</f>
        <v>11</v>
      </c>
      <c r="P135" t="str">
        <f>IFERROR(VLOOKUP(A135,[3]库存使用数据!$A:$B,2,0),"")</f>
        <v/>
      </c>
      <c r="Q135" t="str">
        <f>IFERROR(VLOOKUP(A135,[3]库存使用数据!$A:$E,5,0),"")</f>
        <v/>
      </c>
      <c r="R135" t="str">
        <f>IFERROR(VLOOKUP(A135,[3]库存使用数据!$A:$H,8,0),"")</f>
        <v/>
      </c>
      <c r="S135" t="str">
        <f>IFERROR(VLOOKUP(A135,[3]库存使用数据!$A:$K,11,0),"")</f>
        <v/>
      </c>
      <c r="T135" t="str">
        <f>IFERROR(VLOOKUP(A135,[3]库存使用数据!$A:$C,3,0),"")</f>
        <v/>
      </c>
      <c r="U135" t="str">
        <f>IFERROR(VLOOKUP(A135,[3]库存使用数据!$A:$F,6,0),"")</f>
        <v/>
      </c>
      <c r="V135" t="str">
        <f>IFERROR(VLOOKUP(A135,[3]库存使用数据!$A:$I,9,0),"")</f>
        <v/>
      </c>
      <c r="W135" t="str">
        <f>IFERROR(VLOOKUP(A135,[3]库存使用数据!$A:$L,12,0),"")</f>
        <v/>
      </c>
      <c r="X135" s="23" t="str">
        <f t="shared" si="42"/>
        <v/>
      </c>
      <c r="Y135" s="23" t="str">
        <f t="shared" si="43"/>
        <v/>
      </c>
      <c r="Z135" s="23" t="str">
        <f t="shared" si="44"/>
        <v/>
      </c>
      <c r="AA135" s="23" t="str">
        <f t="shared" si="45"/>
        <v/>
      </c>
      <c r="AB135" t="str">
        <f>IFERROR(VLOOKUP(A135,[3]库存使用数据!$A:$D,4,0),"")</f>
        <v/>
      </c>
      <c r="AC135" t="str">
        <f>IFERROR(VLOOKUP(A135,[3]库存使用数据!$A:$G,7,0),"")</f>
        <v/>
      </c>
      <c r="AD135" t="str">
        <f>IFERROR(VLOOKUP(A135,[3]库存使用数据!$A:$J,10,0),"")</f>
        <v/>
      </c>
      <c r="AE135" t="str">
        <f>IFERROR(VLOOKUP(A135,[3]库存使用数据!$A:$M,13,0),"")</f>
        <v/>
      </c>
      <c r="AF135" s="23" t="str">
        <f t="shared" si="46"/>
        <v/>
      </c>
      <c r="AG135" s="23" t="str">
        <f t="shared" si="47"/>
        <v/>
      </c>
      <c r="AH135" s="23" t="str">
        <f t="shared" si="48"/>
        <v/>
      </c>
      <c r="AI135" s="23" t="str">
        <f t="shared" si="49"/>
        <v/>
      </c>
      <c r="AJ135">
        <f>IFERROR(VLOOKUP($B135,[2]库存报告使用数据!$A$1:$B$65536,2,0),0)</f>
        <v>1</v>
      </c>
      <c r="AK135">
        <f>IFERROR(VLOOKUP($B135,[2]库存报告使用数据!$A$1:$C$65536,3,0),0)</f>
        <v>1</v>
      </c>
      <c r="AL135">
        <f>IFERROR(VLOOKUP($B135,[2]库存报告使用数据!$A$1:$D$65536,4,0),0)</f>
        <v>2</v>
      </c>
      <c r="AM135">
        <f>IFERROR(VLOOKUP($B135,[2]库存报告使用数据!$A$1:$E$65536,5,0),0)</f>
        <v>1</v>
      </c>
      <c r="AN135" s="23">
        <f t="shared" si="50"/>
        <v>0</v>
      </c>
      <c r="AO135" s="23">
        <f t="shared" si="51"/>
        <v>0</v>
      </c>
      <c r="AP135" s="23">
        <f t="shared" si="52"/>
        <v>0</v>
      </c>
      <c r="AQ135" s="23">
        <f t="shared" si="53"/>
        <v>0</v>
      </c>
      <c r="AR135" s="37">
        <f t="shared" si="38"/>
        <v>0</v>
      </c>
      <c r="AS135" s="37">
        <f t="shared" si="39"/>
        <v>0</v>
      </c>
      <c r="AT135" s="37">
        <f t="shared" si="40"/>
        <v>11</v>
      </c>
      <c r="AU135" s="33" t="str">
        <f t="shared" si="41"/>
        <v>库存为11</v>
      </c>
      <c r="AV135" s="38" t="str">
        <f>IFERROR(时间!$B$4+AU135,"上周无销量")</f>
        <v>上周无销量</v>
      </c>
    </row>
    <row r="136" spans="1:48">
      <c r="A136" s="21" t="s">
        <v>181</v>
      </c>
      <c r="B136" t="str">
        <f>VLOOKUP(A136,'[4]sku-asin（子）'!$A$1:$B$65536,2,0)</f>
        <v>B075ZRSKHP</v>
      </c>
      <c r="C136" t="str">
        <f>VLOOKUP(A136,'[4]子sku-父sku'!$A$1:$B$65536,2,0)</f>
        <v>LYQ-ZQ1117</v>
      </c>
      <c r="D136" s="33">
        <f>IFERROR(VLOOKUP(A136,[1]库存报告使用数据处理!$A:$C,3,0),0)</f>
        <v>0</v>
      </c>
      <c r="E136" s="33">
        <f>IFERROR(VLOOKUP(A136,[1]库存报告使用数据处理!$A:$D,4,0),0)</f>
        <v>0</v>
      </c>
      <c r="F136" s="33">
        <f>IFERROR(VLOOKUP(A136,[1]库存报告使用数据处理!$A:$E,5,0),0)</f>
        <v>0</v>
      </c>
      <c r="G136" s="33">
        <f>IFERROR(VLOOKUP(A136,[1]库存报告使用数据处理!$A:$F,6,0),0)</f>
        <v>0</v>
      </c>
      <c r="H136" s="34">
        <f>IFERROR(VLOOKUP(A136,[1]库存报告使用数据处理!$A:$G,7,0),0)</f>
        <v>0</v>
      </c>
      <c r="I136">
        <f>IFERROR(VLOOKUP(A136,[5]数据处理!$A:$B,2,0),0)</f>
        <v>6</v>
      </c>
      <c r="J136" s="35">
        <f>IFERROR(VLOOKUP(A136,[5]数据处理!$A:$D,4,0),0)</f>
        <v>0</v>
      </c>
      <c r="K136" s="35">
        <f>IFERROR(VLOOKUP(A136,[5]数据处理!$A:$E,5,0),0)</f>
        <v>0</v>
      </c>
      <c r="L136" s="35">
        <f>IFERROR(VLOOKUP(A136,[5]数据处理!$A:$G,7,0),0)</f>
        <v>0</v>
      </c>
      <c r="M136">
        <f t="shared" si="37"/>
        <v>6</v>
      </c>
      <c r="N136">
        <f>IFERROR(VLOOKUP(A136,[5]数据处理!$A:$C,3,0),0)</f>
        <v>1</v>
      </c>
      <c r="O136">
        <f>IFERROR(VLOOKUP(A136,[5]数据处理!$A:$N,14,0),0)</f>
        <v>6</v>
      </c>
      <c r="P136" t="str">
        <f>IFERROR(VLOOKUP(A136,[3]库存使用数据!$A:$B,2,0),"")</f>
        <v/>
      </c>
      <c r="Q136" t="str">
        <f>IFERROR(VLOOKUP(A136,[3]库存使用数据!$A:$E,5,0),"")</f>
        <v/>
      </c>
      <c r="R136" t="str">
        <f>IFERROR(VLOOKUP(A136,[3]库存使用数据!$A:$H,8,0),"")</f>
        <v/>
      </c>
      <c r="S136" t="str">
        <f>IFERROR(VLOOKUP(A136,[3]库存使用数据!$A:$K,11,0),"")</f>
        <v/>
      </c>
      <c r="T136" t="str">
        <f>IFERROR(VLOOKUP(A136,[3]库存使用数据!$A:$C,3,0),"")</f>
        <v/>
      </c>
      <c r="U136" t="str">
        <f>IFERROR(VLOOKUP(A136,[3]库存使用数据!$A:$F,6,0),"")</f>
        <v/>
      </c>
      <c r="V136" t="str">
        <f>IFERROR(VLOOKUP(A136,[3]库存使用数据!$A:$I,9,0),"")</f>
        <v/>
      </c>
      <c r="W136" t="str">
        <f>IFERROR(VLOOKUP(A136,[3]库存使用数据!$A:$L,12,0),"")</f>
        <v/>
      </c>
      <c r="X136" s="23" t="str">
        <f t="shared" si="42"/>
        <v/>
      </c>
      <c r="Y136" s="23" t="str">
        <f t="shared" si="43"/>
        <v/>
      </c>
      <c r="Z136" s="23" t="str">
        <f t="shared" si="44"/>
        <v/>
      </c>
      <c r="AA136" s="23" t="str">
        <f t="shared" si="45"/>
        <v/>
      </c>
      <c r="AB136" t="str">
        <f>IFERROR(VLOOKUP(A136,[3]库存使用数据!$A:$D,4,0),"")</f>
        <v/>
      </c>
      <c r="AC136" t="str">
        <f>IFERROR(VLOOKUP(A136,[3]库存使用数据!$A:$G,7,0),"")</f>
        <v/>
      </c>
      <c r="AD136" t="str">
        <f>IFERROR(VLOOKUP(A136,[3]库存使用数据!$A:$J,10,0),"")</f>
        <v/>
      </c>
      <c r="AE136" t="str">
        <f>IFERROR(VLOOKUP(A136,[3]库存使用数据!$A:$M,13,0),"")</f>
        <v/>
      </c>
      <c r="AF136" s="23" t="str">
        <f t="shared" si="46"/>
        <v/>
      </c>
      <c r="AG136" s="23" t="str">
        <f t="shared" si="47"/>
        <v/>
      </c>
      <c r="AH136" s="23" t="str">
        <f t="shared" si="48"/>
        <v/>
      </c>
      <c r="AI136" s="23" t="str">
        <f t="shared" si="49"/>
        <v/>
      </c>
      <c r="AJ136">
        <f>IFERROR(VLOOKUP($B136,[2]库存报告使用数据!$A$1:$B$65536,2,0),0)</f>
        <v>0</v>
      </c>
      <c r="AK136">
        <f>IFERROR(VLOOKUP($B136,[2]库存报告使用数据!$A$1:$C$65536,3,0),0)</f>
        <v>0</v>
      </c>
      <c r="AL136">
        <f>IFERROR(VLOOKUP($B136,[2]库存报告使用数据!$A$1:$D$65536,4,0),0)</f>
        <v>1</v>
      </c>
      <c r="AM136">
        <f>IFERROR(VLOOKUP($B136,[2]库存报告使用数据!$A$1:$E$65536,5,0),0)</f>
        <v>0</v>
      </c>
      <c r="AN136" s="23" t="str">
        <f t="shared" si="50"/>
        <v/>
      </c>
      <c r="AO136" s="23" t="str">
        <f t="shared" si="51"/>
        <v/>
      </c>
      <c r="AP136" s="23">
        <f t="shared" si="52"/>
        <v>0</v>
      </c>
      <c r="AQ136" s="23" t="str">
        <f t="shared" si="53"/>
        <v/>
      </c>
      <c r="AR136" s="37">
        <f t="shared" si="38"/>
        <v>0</v>
      </c>
      <c r="AS136" s="37">
        <f t="shared" si="39"/>
        <v>0</v>
      </c>
      <c r="AT136" s="37">
        <f t="shared" si="40"/>
        <v>6</v>
      </c>
      <c r="AU136" s="33" t="str">
        <f t="shared" si="41"/>
        <v>库存为6</v>
      </c>
      <c r="AV136" s="38" t="str">
        <f>IFERROR(时间!$B$4+AU136,"上周无销量")</f>
        <v>上周无销量</v>
      </c>
    </row>
    <row r="137" spans="1:48">
      <c r="A137" s="21" t="s">
        <v>182</v>
      </c>
      <c r="B137" t="str">
        <f>VLOOKUP(A137,'[4]sku-asin（子）'!$A$1:$B$65536,2,0)</f>
        <v>B075ZRMSHF</v>
      </c>
      <c r="C137" t="str">
        <f>VLOOKUP(A137,'[4]子sku-父sku'!$A$1:$B$65536,2,0)</f>
        <v>LYQ-ZQ1117</v>
      </c>
      <c r="D137" s="33">
        <f>IFERROR(VLOOKUP(A137,[1]库存报告使用数据处理!$A:$C,3,0),0)</f>
        <v>0</v>
      </c>
      <c r="E137" s="33">
        <f>IFERROR(VLOOKUP(A137,[1]库存报告使用数据处理!$A:$D,4,0),0)</f>
        <v>0</v>
      </c>
      <c r="F137" s="33">
        <f>IFERROR(VLOOKUP(A137,[1]库存报告使用数据处理!$A:$E,5,0),0)</f>
        <v>0</v>
      </c>
      <c r="G137" s="33">
        <f>IFERROR(VLOOKUP(A137,[1]库存报告使用数据处理!$A:$F,6,0),0)</f>
        <v>0</v>
      </c>
      <c r="H137" s="34">
        <f>IFERROR(VLOOKUP(A137,[1]库存报告使用数据处理!$A:$G,7,0),0)</f>
        <v>0</v>
      </c>
      <c r="I137">
        <f>IFERROR(VLOOKUP(A137,[5]数据处理!$A:$B,2,0),0)</f>
        <v>8</v>
      </c>
      <c r="J137" s="35">
        <f>IFERROR(VLOOKUP(A137,[5]数据处理!$A:$D,4,0),0)</f>
        <v>0</v>
      </c>
      <c r="K137" s="35">
        <f>IFERROR(VLOOKUP(A137,[5]数据处理!$A:$E,5,0),0)</f>
        <v>0</v>
      </c>
      <c r="L137" s="35">
        <f>IFERROR(VLOOKUP(A137,[5]数据处理!$A:$G,7,0),0)</f>
        <v>0</v>
      </c>
      <c r="M137">
        <f t="shared" si="37"/>
        <v>8</v>
      </c>
      <c r="N137">
        <f>IFERROR(VLOOKUP(A137,[5]数据处理!$A:$C,3,0),0)</f>
        <v>0</v>
      </c>
      <c r="O137">
        <f>IFERROR(VLOOKUP(A137,[5]数据处理!$A:$N,14,0),0)</f>
        <v>8</v>
      </c>
      <c r="P137" t="str">
        <f>IFERROR(VLOOKUP(A137,[3]库存使用数据!$A:$B,2,0),"")</f>
        <v/>
      </c>
      <c r="Q137" t="str">
        <f>IFERROR(VLOOKUP(A137,[3]库存使用数据!$A:$E,5,0),"")</f>
        <v/>
      </c>
      <c r="R137" t="str">
        <f>IFERROR(VLOOKUP(A137,[3]库存使用数据!$A:$H,8,0),"")</f>
        <v/>
      </c>
      <c r="S137" t="str">
        <f>IFERROR(VLOOKUP(A137,[3]库存使用数据!$A:$K,11,0),"")</f>
        <v/>
      </c>
      <c r="T137" t="str">
        <f>IFERROR(VLOOKUP(A137,[3]库存使用数据!$A:$C,3,0),"")</f>
        <v/>
      </c>
      <c r="U137" t="str">
        <f>IFERROR(VLOOKUP(A137,[3]库存使用数据!$A:$F,6,0),"")</f>
        <v/>
      </c>
      <c r="V137" t="str">
        <f>IFERROR(VLOOKUP(A137,[3]库存使用数据!$A:$I,9,0),"")</f>
        <v/>
      </c>
      <c r="W137" t="str">
        <f>IFERROR(VLOOKUP(A137,[3]库存使用数据!$A:$L,12,0),"")</f>
        <v/>
      </c>
      <c r="X137" s="23" t="str">
        <f t="shared" si="42"/>
        <v/>
      </c>
      <c r="Y137" s="23" t="str">
        <f t="shared" si="43"/>
        <v/>
      </c>
      <c r="Z137" s="23" t="str">
        <f t="shared" si="44"/>
        <v/>
      </c>
      <c r="AA137" s="23" t="str">
        <f t="shared" si="45"/>
        <v/>
      </c>
      <c r="AB137" t="str">
        <f>IFERROR(VLOOKUP(A137,[3]库存使用数据!$A:$D,4,0),"")</f>
        <v/>
      </c>
      <c r="AC137" t="str">
        <f>IFERROR(VLOOKUP(A137,[3]库存使用数据!$A:$G,7,0),"")</f>
        <v/>
      </c>
      <c r="AD137" t="str">
        <f>IFERROR(VLOOKUP(A137,[3]库存使用数据!$A:$J,10,0),"")</f>
        <v/>
      </c>
      <c r="AE137" t="str">
        <f>IFERROR(VLOOKUP(A137,[3]库存使用数据!$A:$M,13,0),"")</f>
        <v/>
      </c>
      <c r="AF137" s="23" t="str">
        <f t="shared" si="46"/>
        <v/>
      </c>
      <c r="AG137" s="23" t="str">
        <f t="shared" si="47"/>
        <v/>
      </c>
      <c r="AH137" s="23" t="str">
        <f t="shared" si="48"/>
        <v/>
      </c>
      <c r="AI137" s="23" t="str">
        <f t="shared" si="49"/>
        <v/>
      </c>
      <c r="AJ137">
        <f>IFERROR(VLOOKUP($B137,[2]库存报告使用数据!$A$1:$B$65536,2,0),0)</f>
        <v>0</v>
      </c>
      <c r="AK137">
        <f>IFERROR(VLOOKUP($B137,[2]库存报告使用数据!$A$1:$C$65536,3,0),0)</f>
        <v>0</v>
      </c>
      <c r="AL137">
        <f>IFERROR(VLOOKUP($B137,[2]库存报告使用数据!$A$1:$D$65536,4,0),0)</f>
        <v>2</v>
      </c>
      <c r="AM137">
        <f>IFERROR(VLOOKUP($B137,[2]库存报告使用数据!$A$1:$E$65536,5,0),0)</f>
        <v>0</v>
      </c>
      <c r="AN137" s="23" t="str">
        <f t="shared" si="50"/>
        <v/>
      </c>
      <c r="AO137" s="23" t="str">
        <f t="shared" si="51"/>
        <v/>
      </c>
      <c r="AP137" s="23">
        <f t="shared" si="52"/>
        <v>0</v>
      </c>
      <c r="AQ137" s="23" t="str">
        <f t="shared" si="53"/>
        <v/>
      </c>
      <c r="AR137" s="37">
        <f t="shared" si="38"/>
        <v>0</v>
      </c>
      <c r="AS137" s="37">
        <f t="shared" si="39"/>
        <v>0</v>
      </c>
      <c r="AT137" s="37">
        <f t="shared" si="40"/>
        <v>8</v>
      </c>
      <c r="AU137" s="33" t="str">
        <f t="shared" si="41"/>
        <v>库存为8</v>
      </c>
      <c r="AV137" s="38" t="str">
        <f>IFERROR(时间!$B$4+AU137,"上周无销量")</f>
        <v>上周无销量</v>
      </c>
    </row>
    <row r="138" spans="1:48">
      <c r="A138" s="21" t="s">
        <v>183</v>
      </c>
      <c r="B138" t="str">
        <f>VLOOKUP(A138,'[4]sku-asin（子）'!$A$1:$B$65536,2,0)</f>
        <v>B077GRN54F</v>
      </c>
      <c r="C138" t="str">
        <f>VLOOKUP(A138,'[4]子sku-父sku'!$A$1:$B$65536,2,0)</f>
        <v>LYQ-ZQ1117</v>
      </c>
      <c r="D138" s="33">
        <f>IFERROR(VLOOKUP(A138,[1]库存报告使用数据处理!$A:$C,3,0),0)</f>
        <v>0</v>
      </c>
      <c r="E138" s="33">
        <f>IFERROR(VLOOKUP(A138,[1]库存报告使用数据处理!$A:$D,4,0),0)</f>
        <v>0</v>
      </c>
      <c r="F138" s="33">
        <f>IFERROR(VLOOKUP(A138,[1]库存报告使用数据处理!$A:$E,5,0),0)</f>
        <v>0</v>
      </c>
      <c r="G138" s="33">
        <f>IFERROR(VLOOKUP(A138,[1]库存报告使用数据处理!$A:$F,6,0),0)</f>
        <v>0</v>
      </c>
      <c r="H138" s="34">
        <f>IFERROR(VLOOKUP(A138,[1]库存报告使用数据处理!$A:$G,7,0),0)</f>
        <v>0</v>
      </c>
      <c r="I138">
        <f>IFERROR(VLOOKUP(A138,[5]数据处理!$A:$B,2,0),0)</f>
        <v>6</v>
      </c>
      <c r="J138" s="35">
        <f>IFERROR(VLOOKUP(A138,[5]数据处理!$A:$D,4,0),0)</f>
        <v>0</v>
      </c>
      <c r="K138" s="35">
        <f>IFERROR(VLOOKUP(A138,[5]数据处理!$A:$E,5,0),0)</f>
        <v>0</v>
      </c>
      <c r="L138" s="35">
        <f>IFERROR(VLOOKUP(A138,[5]数据处理!$A:$G,7,0),0)</f>
        <v>0</v>
      </c>
      <c r="M138">
        <f t="shared" si="37"/>
        <v>6</v>
      </c>
      <c r="N138">
        <f>IFERROR(VLOOKUP(A138,[5]数据处理!$A:$C,3,0),0)</f>
        <v>0</v>
      </c>
      <c r="O138">
        <f>IFERROR(VLOOKUP(A138,[5]数据处理!$A:$N,14,0),0)</f>
        <v>6</v>
      </c>
      <c r="P138" t="str">
        <f>IFERROR(VLOOKUP(A138,[3]库存使用数据!$A:$B,2,0),"")</f>
        <v/>
      </c>
      <c r="Q138" t="str">
        <f>IFERROR(VLOOKUP(A138,[3]库存使用数据!$A:$E,5,0),"")</f>
        <v/>
      </c>
      <c r="R138" t="str">
        <f>IFERROR(VLOOKUP(A138,[3]库存使用数据!$A:$H,8,0),"")</f>
        <v/>
      </c>
      <c r="S138" t="str">
        <f>IFERROR(VLOOKUP(A138,[3]库存使用数据!$A:$K,11,0),"")</f>
        <v/>
      </c>
      <c r="T138" t="str">
        <f>IFERROR(VLOOKUP(A138,[3]库存使用数据!$A:$C,3,0),"")</f>
        <v/>
      </c>
      <c r="U138" t="str">
        <f>IFERROR(VLOOKUP(A138,[3]库存使用数据!$A:$F,6,0),"")</f>
        <v/>
      </c>
      <c r="V138" t="str">
        <f>IFERROR(VLOOKUP(A138,[3]库存使用数据!$A:$I,9,0),"")</f>
        <v/>
      </c>
      <c r="W138" t="str">
        <f>IFERROR(VLOOKUP(A138,[3]库存使用数据!$A:$L,12,0),"")</f>
        <v/>
      </c>
      <c r="X138" s="23" t="str">
        <f t="shared" si="42"/>
        <v/>
      </c>
      <c r="Y138" s="23" t="str">
        <f t="shared" si="43"/>
        <v/>
      </c>
      <c r="Z138" s="23" t="str">
        <f t="shared" si="44"/>
        <v/>
      </c>
      <c r="AA138" s="23" t="str">
        <f t="shared" si="45"/>
        <v/>
      </c>
      <c r="AB138" t="str">
        <f>IFERROR(VLOOKUP(A138,[3]库存使用数据!$A:$D,4,0),"")</f>
        <v/>
      </c>
      <c r="AC138" t="str">
        <f>IFERROR(VLOOKUP(A138,[3]库存使用数据!$A:$G,7,0),"")</f>
        <v/>
      </c>
      <c r="AD138" t="str">
        <f>IFERROR(VLOOKUP(A138,[3]库存使用数据!$A:$J,10,0),"")</f>
        <v/>
      </c>
      <c r="AE138" t="str">
        <f>IFERROR(VLOOKUP(A138,[3]库存使用数据!$A:$M,13,0),"")</f>
        <v/>
      </c>
      <c r="AF138" s="23" t="str">
        <f t="shared" si="46"/>
        <v/>
      </c>
      <c r="AG138" s="23" t="str">
        <f t="shared" si="47"/>
        <v/>
      </c>
      <c r="AH138" s="23" t="str">
        <f t="shared" si="48"/>
        <v/>
      </c>
      <c r="AI138" s="23" t="str">
        <f t="shared" si="49"/>
        <v/>
      </c>
      <c r="AJ138">
        <f>IFERROR(VLOOKUP($B138,[2]库存报告使用数据!$A$1:$B$65536,2,0),0)</f>
        <v>1</v>
      </c>
      <c r="AK138">
        <f>IFERROR(VLOOKUP($B138,[2]库存报告使用数据!$A$1:$C$65536,3,0),0)</f>
        <v>1</v>
      </c>
      <c r="AL138">
        <f>IFERROR(VLOOKUP($B138,[2]库存报告使用数据!$A$1:$D$65536,4,0),0)</f>
        <v>1</v>
      </c>
      <c r="AM138">
        <f>IFERROR(VLOOKUP($B138,[2]库存报告使用数据!$A$1:$E$65536,5,0),0)</f>
        <v>0</v>
      </c>
      <c r="AN138" s="23">
        <f t="shared" si="50"/>
        <v>0</v>
      </c>
      <c r="AO138" s="23">
        <f t="shared" si="51"/>
        <v>0</v>
      </c>
      <c r="AP138" s="23">
        <f t="shared" si="52"/>
        <v>0</v>
      </c>
      <c r="AQ138" s="23" t="str">
        <f t="shared" si="53"/>
        <v/>
      </c>
      <c r="AR138" s="37">
        <f t="shared" si="38"/>
        <v>0</v>
      </c>
      <c r="AS138" s="37">
        <f t="shared" si="39"/>
        <v>0</v>
      </c>
      <c r="AT138" s="37">
        <f t="shared" si="40"/>
        <v>6</v>
      </c>
      <c r="AU138" s="33" t="str">
        <f t="shared" si="41"/>
        <v>库存为6</v>
      </c>
      <c r="AV138" s="38" t="str">
        <f>IFERROR(时间!$B$4+AU138,"上周无销量")</f>
        <v>上周无销量</v>
      </c>
    </row>
    <row r="139" spans="1:48">
      <c r="A139" s="21" t="s">
        <v>184</v>
      </c>
      <c r="B139" t="str">
        <f>VLOOKUP(A139,'[4]sku-asin（子）'!$A$1:$B$65536,2,0)</f>
        <v>B0759SMCZL</v>
      </c>
      <c r="C139" t="str">
        <f>VLOOKUP(A139,'[4]子sku-父sku'!$A$1:$B$65536,2,0)</f>
        <v>LYQ-ZQ1117</v>
      </c>
      <c r="D139" s="33">
        <f>IFERROR(VLOOKUP(A139,[1]库存报告使用数据处理!$A:$C,3,0),0)</f>
        <v>0</v>
      </c>
      <c r="E139" s="33">
        <f>IFERROR(VLOOKUP(A139,[1]库存报告使用数据处理!$A:$D,4,0),0)</f>
        <v>0</v>
      </c>
      <c r="F139" s="33">
        <f>IFERROR(VLOOKUP(A139,[1]库存报告使用数据处理!$A:$E,5,0),0)</f>
        <v>0</v>
      </c>
      <c r="G139" s="33">
        <f>IFERROR(VLOOKUP(A139,[1]库存报告使用数据处理!$A:$F,6,0),0)</f>
        <v>0</v>
      </c>
      <c r="H139" s="34">
        <f>IFERROR(VLOOKUP(A139,[1]库存报告使用数据处理!$A:$G,7,0),0)</f>
        <v>0</v>
      </c>
      <c r="I139">
        <f>IFERROR(VLOOKUP(A139,[5]数据处理!$A:$B,2,0),0)</f>
        <v>3</v>
      </c>
      <c r="J139" s="35">
        <f>IFERROR(VLOOKUP(A139,[5]数据处理!$A:$D,4,0),0)</f>
        <v>0</v>
      </c>
      <c r="K139" s="35">
        <f>IFERROR(VLOOKUP(A139,[5]数据处理!$A:$E,5,0),0)</f>
        <v>0</v>
      </c>
      <c r="L139" s="35">
        <f>IFERROR(VLOOKUP(A139,[5]数据处理!$A:$G,7,0),0)</f>
        <v>0</v>
      </c>
      <c r="M139">
        <f t="shared" si="37"/>
        <v>3</v>
      </c>
      <c r="N139">
        <f>IFERROR(VLOOKUP(A139,[5]数据处理!$A:$C,3,0),0)</f>
        <v>0</v>
      </c>
      <c r="O139">
        <f>IFERROR(VLOOKUP(A139,[5]数据处理!$A:$N,14,0),0)</f>
        <v>3</v>
      </c>
      <c r="P139" t="str">
        <f>IFERROR(VLOOKUP(A139,[3]库存使用数据!$A:$B,2,0),"")</f>
        <v/>
      </c>
      <c r="Q139" t="str">
        <f>IFERROR(VLOOKUP(A139,[3]库存使用数据!$A:$E,5,0),"")</f>
        <v/>
      </c>
      <c r="R139" t="str">
        <f>IFERROR(VLOOKUP(A139,[3]库存使用数据!$A:$H,8,0),"")</f>
        <v/>
      </c>
      <c r="S139" t="str">
        <f>IFERROR(VLOOKUP(A139,[3]库存使用数据!$A:$K,11,0),"")</f>
        <v/>
      </c>
      <c r="T139" t="str">
        <f>IFERROR(VLOOKUP(A139,[3]库存使用数据!$A:$C,3,0),"")</f>
        <v/>
      </c>
      <c r="U139" t="str">
        <f>IFERROR(VLOOKUP(A139,[3]库存使用数据!$A:$F,6,0),"")</f>
        <v/>
      </c>
      <c r="V139" t="str">
        <f>IFERROR(VLOOKUP(A139,[3]库存使用数据!$A:$I,9,0),"")</f>
        <v/>
      </c>
      <c r="W139" t="str">
        <f>IFERROR(VLOOKUP(A139,[3]库存使用数据!$A:$L,12,0),"")</f>
        <v/>
      </c>
      <c r="X139" s="23" t="str">
        <f t="shared" si="42"/>
        <v/>
      </c>
      <c r="Y139" s="23" t="str">
        <f t="shared" si="43"/>
        <v/>
      </c>
      <c r="Z139" s="23" t="str">
        <f t="shared" si="44"/>
        <v/>
      </c>
      <c r="AA139" s="23" t="str">
        <f t="shared" si="45"/>
        <v/>
      </c>
      <c r="AB139" t="str">
        <f>IFERROR(VLOOKUP(A139,[3]库存使用数据!$A:$D,4,0),"")</f>
        <v/>
      </c>
      <c r="AC139" t="str">
        <f>IFERROR(VLOOKUP(A139,[3]库存使用数据!$A:$G,7,0),"")</f>
        <v/>
      </c>
      <c r="AD139" t="str">
        <f>IFERROR(VLOOKUP(A139,[3]库存使用数据!$A:$J,10,0),"")</f>
        <v/>
      </c>
      <c r="AE139" t="str">
        <f>IFERROR(VLOOKUP(A139,[3]库存使用数据!$A:$M,13,0),"")</f>
        <v/>
      </c>
      <c r="AF139" s="23" t="str">
        <f t="shared" si="46"/>
        <v/>
      </c>
      <c r="AG139" s="23" t="str">
        <f t="shared" si="47"/>
        <v/>
      </c>
      <c r="AH139" s="23" t="str">
        <f t="shared" si="48"/>
        <v/>
      </c>
      <c r="AI139" s="23" t="str">
        <f t="shared" si="49"/>
        <v/>
      </c>
      <c r="AJ139">
        <f>IFERROR(VLOOKUP($B139,[2]库存报告使用数据!$A$1:$B$65536,2,0),0)</f>
        <v>0</v>
      </c>
      <c r="AK139">
        <f>IFERROR(VLOOKUP($B139,[2]库存报告使用数据!$A$1:$C$65536,3,0),0)</f>
        <v>0</v>
      </c>
      <c r="AL139">
        <f>IFERROR(VLOOKUP($B139,[2]库存报告使用数据!$A$1:$D$65536,4,0),0)</f>
        <v>2</v>
      </c>
      <c r="AM139">
        <f>IFERROR(VLOOKUP($B139,[2]库存报告使用数据!$A$1:$E$65536,5,0),0)</f>
        <v>1</v>
      </c>
      <c r="AN139" s="23" t="str">
        <f t="shared" si="50"/>
        <v/>
      </c>
      <c r="AO139" s="23" t="str">
        <f t="shared" si="51"/>
        <v/>
      </c>
      <c r="AP139" s="23">
        <f t="shared" si="52"/>
        <v>0</v>
      </c>
      <c r="AQ139" s="23">
        <f t="shared" si="53"/>
        <v>0</v>
      </c>
      <c r="AR139" s="37">
        <f t="shared" si="38"/>
        <v>0</v>
      </c>
      <c r="AS139" s="37">
        <f t="shared" si="39"/>
        <v>0</v>
      </c>
      <c r="AT139" s="37">
        <f t="shared" si="40"/>
        <v>3</v>
      </c>
      <c r="AU139" s="33" t="str">
        <f t="shared" si="41"/>
        <v>库存为3</v>
      </c>
      <c r="AV139" s="38" t="str">
        <f>IFERROR(时间!$B$4+AU139,"上周无销量")</f>
        <v>上周无销量</v>
      </c>
    </row>
    <row r="140" spans="1:48">
      <c r="A140" s="21" t="s">
        <v>185</v>
      </c>
      <c r="B140" t="str">
        <f>VLOOKUP(A140,'[4]sku-asin（子）'!$A$1:$B$65536,2,0)</f>
        <v>B0759HJLBJ</v>
      </c>
      <c r="C140" t="str">
        <f>VLOOKUP(A140,'[4]子sku-父sku'!$A$1:$B$65536,2,0)</f>
        <v>LYQ-ZQ1117</v>
      </c>
      <c r="D140" s="33">
        <f>IFERROR(VLOOKUP(A140,[1]库存报告使用数据处理!$A:$C,3,0),0)</f>
        <v>0</v>
      </c>
      <c r="E140" s="33">
        <f>IFERROR(VLOOKUP(A140,[1]库存报告使用数据处理!$A:$D,4,0),0)</f>
        <v>0</v>
      </c>
      <c r="F140" s="33">
        <f>IFERROR(VLOOKUP(A140,[1]库存报告使用数据处理!$A:$E,5,0),0)</f>
        <v>0</v>
      </c>
      <c r="G140" s="33">
        <f>IFERROR(VLOOKUP(A140,[1]库存报告使用数据处理!$A:$F,6,0),0)</f>
        <v>0</v>
      </c>
      <c r="H140" s="34">
        <f>IFERROR(VLOOKUP(A140,[1]库存报告使用数据处理!$A:$G,7,0),0)</f>
        <v>0</v>
      </c>
      <c r="I140">
        <f>IFERROR(VLOOKUP(A140,[5]数据处理!$A:$B,2,0),0)</f>
        <v>4</v>
      </c>
      <c r="J140" s="35">
        <f>IFERROR(VLOOKUP(A140,[5]数据处理!$A:$D,4,0),0)</f>
        <v>0</v>
      </c>
      <c r="K140" s="35">
        <f>IFERROR(VLOOKUP(A140,[5]数据处理!$A:$E,5,0),0)</f>
        <v>0</v>
      </c>
      <c r="L140" s="35">
        <f>IFERROR(VLOOKUP(A140,[5]数据处理!$A:$G,7,0),0)</f>
        <v>0</v>
      </c>
      <c r="M140">
        <f t="shared" si="37"/>
        <v>4</v>
      </c>
      <c r="N140">
        <f>IFERROR(VLOOKUP(A140,[5]数据处理!$A:$C,3,0),0)</f>
        <v>0</v>
      </c>
      <c r="O140">
        <f>IFERROR(VLOOKUP(A140,[5]数据处理!$A:$N,14,0),0)</f>
        <v>4</v>
      </c>
      <c r="P140" t="str">
        <f>IFERROR(VLOOKUP(A140,[3]库存使用数据!$A:$B,2,0),"")</f>
        <v/>
      </c>
      <c r="Q140" t="str">
        <f>IFERROR(VLOOKUP(A140,[3]库存使用数据!$A:$E,5,0),"")</f>
        <v/>
      </c>
      <c r="R140" t="str">
        <f>IFERROR(VLOOKUP(A140,[3]库存使用数据!$A:$H,8,0),"")</f>
        <v/>
      </c>
      <c r="S140" t="str">
        <f>IFERROR(VLOOKUP(A140,[3]库存使用数据!$A:$K,11,0),"")</f>
        <v/>
      </c>
      <c r="T140" t="str">
        <f>IFERROR(VLOOKUP(A140,[3]库存使用数据!$A:$C,3,0),"")</f>
        <v/>
      </c>
      <c r="U140" t="str">
        <f>IFERROR(VLOOKUP(A140,[3]库存使用数据!$A:$F,6,0),"")</f>
        <v/>
      </c>
      <c r="V140" t="str">
        <f>IFERROR(VLOOKUP(A140,[3]库存使用数据!$A:$I,9,0),"")</f>
        <v/>
      </c>
      <c r="W140" t="str">
        <f>IFERROR(VLOOKUP(A140,[3]库存使用数据!$A:$L,12,0),"")</f>
        <v/>
      </c>
      <c r="X140" s="23" t="str">
        <f t="shared" si="42"/>
        <v/>
      </c>
      <c r="Y140" s="23" t="str">
        <f t="shared" si="43"/>
        <v/>
      </c>
      <c r="Z140" s="23" t="str">
        <f t="shared" si="44"/>
        <v/>
      </c>
      <c r="AA140" s="23" t="str">
        <f t="shared" si="45"/>
        <v/>
      </c>
      <c r="AB140" t="str">
        <f>IFERROR(VLOOKUP(A140,[3]库存使用数据!$A:$D,4,0),"")</f>
        <v/>
      </c>
      <c r="AC140" t="str">
        <f>IFERROR(VLOOKUP(A140,[3]库存使用数据!$A:$G,7,0),"")</f>
        <v/>
      </c>
      <c r="AD140" t="str">
        <f>IFERROR(VLOOKUP(A140,[3]库存使用数据!$A:$J,10,0),"")</f>
        <v/>
      </c>
      <c r="AE140" t="str">
        <f>IFERROR(VLOOKUP(A140,[3]库存使用数据!$A:$M,13,0),"")</f>
        <v/>
      </c>
      <c r="AF140" s="23" t="str">
        <f t="shared" si="46"/>
        <v/>
      </c>
      <c r="AG140" s="23" t="str">
        <f t="shared" si="47"/>
        <v/>
      </c>
      <c r="AH140" s="23" t="str">
        <f t="shared" si="48"/>
        <v/>
      </c>
      <c r="AI140" s="23" t="str">
        <f t="shared" si="49"/>
        <v/>
      </c>
      <c r="AJ140">
        <f>IFERROR(VLOOKUP($B140,[2]库存报告使用数据!$A$1:$B$65536,2,0),0)</f>
        <v>0</v>
      </c>
      <c r="AK140">
        <f>IFERROR(VLOOKUP($B140,[2]库存报告使用数据!$A$1:$C$65536,3,0),0)</f>
        <v>0</v>
      </c>
      <c r="AL140">
        <f>IFERROR(VLOOKUP($B140,[2]库存报告使用数据!$A$1:$D$65536,4,0),0)</f>
        <v>0</v>
      </c>
      <c r="AM140">
        <f>IFERROR(VLOOKUP($B140,[2]库存报告使用数据!$A$1:$E$65536,5,0),0)</f>
        <v>0</v>
      </c>
      <c r="AN140" s="23" t="str">
        <f t="shared" si="50"/>
        <v/>
      </c>
      <c r="AO140" s="23" t="str">
        <f t="shared" si="51"/>
        <v/>
      </c>
      <c r="AP140" s="23" t="str">
        <f t="shared" si="52"/>
        <v/>
      </c>
      <c r="AQ140" s="23" t="str">
        <f t="shared" si="53"/>
        <v/>
      </c>
      <c r="AR140" s="37">
        <f t="shared" si="38"/>
        <v>0</v>
      </c>
      <c r="AS140" s="37">
        <f t="shared" si="39"/>
        <v>0</v>
      </c>
      <c r="AT140" s="37">
        <f t="shared" si="40"/>
        <v>4</v>
      </c>
      <c r="AU140" s="33" t="str">
        <f t="shared" si="41"/>
        <v>库存为4</v>
      </c>
      <c r="AV140" s="38" t="str">
        <f>IFERROR(时间!$B$4+AU140,"上周无销量")</f>
        <v>上周无销量</v>
      </c>
    </row>
    <row r="141" spans="1:48">
      <c r="A141" s="21" t="s">
        <v>186</v>
      </c>
      <c r="B141" t="str">
        <f>VLOOKUP(A141,'[4]sku-asin（子）'!$A$1:$B$65536,2,0)</f>
        <v>B0759N5P24</v>
      </c>
      <c r="C141" t="str">
        <f>VLOOKUP(A141,'[4]子sku-父sku'!$A$1:$B$65536,2,0)</f>
        <v>LYQ-ZQ1117</v>
      </c>
      <c r="D141" s="33">
        <f>IFERROR(VLOOKUP(A141,[1]库存报告使用数据处理!$A:$C,3,0),0)</f>
        <v>0</v>
      </c>
      <c r="E141" s="33">
        <f>IFERROR(VLOOKUP(A141,[1]库存报告使用数据处理!$A:$D,4,0),0)</f>
        <v>0</v>
      </c>
      <c r="F141" s="33">
        <f>IFERROR(VLOOKUP(A141,[1]库存报告使用数据处理!$A:$E,5,0),0)</f>
        <v>0</v>
      </c>
      <c r="G141" s="33">
        <f>IFERROR(VLOOKUP(A141,[1]库存报告使用数据处理!$A:$F,6,0),0)</f>
        <v>0</v>
      </c>
      <c r="H141" s="34">
        <f>IFERROR(VLOOKUP(A141,[1]库存报告使用数据处理!$A:$G,7,0),0)</f>
        <v>0</v>
      </c>
      <c r="I141">
        <f>IFERROR(VLOOKUP(A141,[5]数据处理!$A:$B,2,0),0)</f>
        <v>9</v>
      </c>
      <c r="J141" s="35">
        <f>IFERROR(VLOOKUP(A141,[5]数据处理!$A:$D,4,0),0)</f>
        <v>0</v>
      </c>
      <c r="K141" s="35">
        <f>IFERROR(VLOOKUP(A141,[5]数据处理!$A:$E,5,0),0)</f>
        <v>0</v>
      </c>
      <c r="L141" s="35">
        <f>IFERROR(VLOOKUP(A141,[5]数据处理!$A:$G,7,0),0)</f>
        <v>0</v>
      </c>
      <c r="M141">
        <f t="shared" si="37"/>
        <v>9</v>
      </c>
      <c r="N141">
        <f>IFERROR(VLOOKUP(A141,[5]数据处理!$A:$C,3,0),0)</f>
        <v>0</v>
      </c>
      <c r="O141">
        <f>IFERROR(VLOOKUP(A141,[5]数据处理!$A:$N,14,0),0)</f>
        <v>9</v>
      </c>
      <c r="P141" t="str">
        <f>IFERROR(VLOOKUP(A141,[3]库存使用数据!$A:$B,2,0),"")</f>
        <v/>
      </c>
      <c r="Q141" t="str">
        <f>IFERROR(VLOOKUP(A141,[3]库存使用数据!$A:$E,5,0),"")</f>
        <v/>
      </c>
      <c r="R141" t="str">
        <f>IFERROR(VLOOKUP(A141,[3]库存使用数据!$A:$H,8,0),"")</f>
        <v/>
      </c>
      <c r="S141" t="str">
        <f>IFERROR(VLOOKUP(A141,[3]库存使用数据!$A:$K,11,0),"")</f>
        <v/>
      </c>
      <c r="T141" t="str">
        <f>IFERROR(VLOOKUP(A141,[3]库存使用数据!$A:$C,3,0),"")</f>
        <v/>
      </c>
      <c r="U141" t="str">
        <f>IFERROR(VLOOKUP(A141,[3]库存使用数据!$A:$F,6,0),"")</f>
        <v/>
      </c>
      <c r="V141" t="str">
        <f>IFERROR(VLOOKUP(A141,[3]库存使用数据!$A:$I,9,0),"")</f>
        <v/>
      </c>
      <c r="W141" t="str">
        <f>IFERROR(VLOOKUP(A141,[3]库存使用数据!$A:$L,12,0),"")</f>
        <v/>
      </c>
      <c r="X141" s="23" t="str">
        <f t="shared" si="42"/>
        <v/>
      </c>
      <c r="Y141" s="23" t="str">
        <f t="shared" si="43"/>
        <v/>
      </c>
      <c r="Z141" s="23" t="str">
        <f t="shared" si="44"/>
        <v/>
      </c>
      <c r="AA141" s="23" t="str">
        <f t="shared" si="45"/>
        <v/>
      </c>
      <c r="AB141" t="str">
        <f>IFERROR(VLOOKUP(A141,[3]库存使用数据!$A:$D,4,0),"")</f>
        <v/>
      </c>
      <c r="AC141" t="str">
        <f>IFERROR(VLOOKUP(A141,[3]库存使用数据!$A:$G,7,0),"")</f>
        <v/>
      </c>
      <c r="AD141" t="str">
        <f>IFERROR(VLOOKUP(A141,[3]库存使用数据!$A:$J,10,0),"")</f>
        <v/>
      </c>
      <c r="AE141" t="str">
        <f>IFERROR(VLOOKUP(A141,[3]库存使用数据!$A:$M,13,0),"")</f>
        <v/>
      </c>
      <c r="AF141" s="23" t="str">
        <f t="shared" si="46"/>
        <v/>
      </c>
      <c r="AG141" s="23" t="str">
        <f t="shared" si="47"/>
        <v/>
      </c>
      <c r="AH141" s="23" t="str">
        <f t="shared" si="48"/>
        <v/>
      </c>
      <c r="AI141" s="23" t="str">
        <f t="shared" si="49"/>
        <v/>
      </c>
      <c r="AJ141">
        <f>IFERROR(VLOOKUP($B141,[2]库存报告使用数据!$A$1:$B$65536,2,0),0)</f>
        <v>0</v>
      </c>
      <c r="AK141">
        <f>IFERROR(VLOOKUP($B141,[2]库存报告使用数据!$A$1:$C$65536,3,0),0)</f>
        <v>0</v>
      </c>
      <c r="AL141">
        <f>IFERROR(VLOOKUP($B141,[2]库存报告使用数据!$A$1:$D$65536,4,0),0)</f>
        <v>1</v>
      </c>
      <c r="AM141">
        <f>IFERROR(VLOOKUP($B141,[2]库存报告使用数据!$A$1:$E$65536,5,0),0)</f>
        <v>1</v>
      </c>
      <c r="AN141" s="23" t="str">
        <f t="shared" si="50"/>
        <v/>
      </c>
      <c r="AO141" s="23" t="str">
        <f t="shared" si="51"/>
        <v/>
      </c>
      <c r="AP141" s="23">
        <f t="shared" si="52"/>
        <v>0</v>
      </c>
      <c r="AQ141" s="23">
        <f t="shared" si="53"/>
        <v>0</v>
      </c>
      <c r="AR141" s="37">
        <f t="shared" si="38"/>
        <v>0</v>
      </c>
      <c r="AS141" s="37">
        <f t="shared" si="39"/>
        <v>0</v>
      </c>
      <c r="AT141" s="37">
        <f t="shared" si="40"/>
        <v>9</v>
      </c>
      <c r="AU141" s="33" t="str">
        <f t="shared" si="41"/>
        <v>库存为9</v>
      </c>
      <c r="AV141" s="38" t="str">
        <f>IFERROR(时间!$B$4+AU141,"上周无销量")</f>
        <v>上周无销量</v>
      </c>
    </row>
    <row r="142" spans="1:48">
      <c r="A142" s="21" t="s">
        <v>187</v>
      </c>
      <c r="B142" t="str">
        <f>VLOOKUP(A142,'[4]sku-asin（子）'!$A$1:$B$65536,2,0)</f>
        <v>B0759GNDPX</v>
      </c>
      <c r="C142" t="str">
        <f>VLOOKUP(A142,'[4]子sku-父sku'!$A$1:$B$65536,2,0)</f>
        <v>LYQ-ZQ1117</v>
      </c>
      <c r="D142" s="33">
        <f>IFERROR(VLOOKUP(A142,[1]库存报告使用数据处理!$A:$C,3,0),0)</f>
        <v>0</v>
      </c>
      <c r="E142" s="33">
        <f>IFERROR(VLOOKUP(A142,[1]库存报告使用数据处理!$A:$D,4,0),0)</f>
        <v>0</v>
      </c>
      <c r="F142" s="33">
        <f>IFERROR(VLOOKUP(A142,[1]库存报告使用数据处理!$A:$E,5,0),0)</f>
        <v>0</v>
      </c>
      <c r="G142" s="33">
        <f>IFERROR(VLOOKUP(A142,[1]库存报告使用数据处理!$A:$F,6,0),0)</f>
        <v>0</v>
      </c>
      <c r="H142" s="34">
        <f>IFERROR(VLOOKUP(A142,[1]库存报告使用数据处理!$A:$G,7,0),0)</f>
        <v>0</v>
      </c>
      <c r="I142">
        <f>IFERROR(VLOOKUP(A142,[5]数据处理!$A:$B,2,0),0)</f>
        <v>5</v>
      </c>
      <c r="J142" s="35">
        <f>IFERROR(VLOOKUP(A142,[5]数据处理!$A:$D,4,0),0)</f>
        <v>0</v>
      </c>
      <c r="K142" s="35">
        <f>IFERROR(VLOOKUP(A142,[5]数据处理!$A:$E,5,0),0)</f>
        <v>0</v>
      </c>
      <c r="L142" s="35">
        <f>IFERROR(VLOOKUP(A142,[5]数据处理!$A:$G,7,0),0)</f>
        <v>0</v>
      </c>
      <c r="M142">
        <f t="shared" si="37"/>
        <v>5</v>
      </c>
      <c r="N142">
        <f>IFERROR(VLOOKUP(A142,[5]数据处理!$A:$C,3,0),0)</f>
        <v>0</v>
      </c>
      <c r="O142">
        <f>IFERROR(VLOOKUP(A142,[5]数据处理!$A:$N,14,0),0)</f>
        <v>5</v>
      </c>
      <c r="P142" t="str">
        <f>IFERROR(VLOOKUP(A142,[3]库存使用数据!$A:$B,2,0),"")</f>
        <v/>
      </c>
      <c r="Q142" t="str">
        <f>IFERROR(VLOOKUP(A142,[3]库存使用数据!$A:$E,5,0),"")</f>
        <v/>
      </c>
      <c r="R142" t="str">
        <f>IFERROR(VLOOKUP(A142,[3]库存使用数据!$A:$H,8,0),"")</f>
        <v/>
      </c>
      <c r="S142" t="str">
        <f>IFERROR(VLOOKUP(A142,[3]库存使用数据!$A:$K,11,0),"")</f>
        <v/>
      </c>
      <c r="T142" t="str">
        <f>IFERROR(VLOOKUP(A142,[3]库存使用数据!$A:$C,3,0),"")</f>
        <v/>
      </c>
      <c r="U142" t="str">
        <f>IFERROR(VLOOKUP(A142,[3]库存使用数据!$A:$F,6,0),"")</f>
        <v/>
      </c>
      <c r="V142" t="str">
        <f>IFERROR(VLOOKUP(A142,[3]库存使用数据!$A:$I,9,0),"")</f>
        <v/>
      </c>
      <c r="W142" t="str">
        <f>IFERROR(VLOOKUP(A142,[3]库存使用数据!$A:$L,12,0),"")</f>
        <v/>
      </c>
      <c r="X142" s="23" t="str">
        <f t="shared" si="42"/>
        <v/>
      </c>
      <c r="Y142" s="23" t="str">
        <f t="shared" si="43"/>
        <v/>
      </c>
      <c r="Z142" s="23" t="str">
        <f t="shared" si="44"/>
        <v/>
      </c>
      <c r="AA142" s="23" t="str">
        <f t="shared" si="45"/>
        <v/>
      </c>
      <c r="AB142" t="str">
        <f>IFERROR(VLOOKUP(A142,[3]库存使用数据!$A:$D,4,0),"")</f>
        <v/>
      </c>
      <c r="AC142" t="str">
        <f>IFERROR(VLOOKUP(A142,[3]库存使用数据!$A:$G,7,0),"")</f>
        <v/>
      </c>
      <c r="AD142" t="str">
        <f>IFERROR(VLOOKUP(A142,[3]库存使用数据!$A:$J,10,0),"")</f>
        <v/>
      </c>
      <c r="AE142" t="str">
        <f>IFERROR(VLOOKUP(A142,[3]库存使用数据!$A:$M,13,0),"")</f>
        <v/>
      </c>
      <c r="AF142" s="23" t="str">
        <f t="shared" si="46"/>
        <v/>
      </c>
      <c r="AG142" s="23" t="str">
        <f t="shared" si="47"/>
        <v/>
      </c>
      <c r="AH142" s="23" t="str">
        <f t="shared" si="48"/>
        <v/>
      </c>
      <c r="AI142" s="23" t="str">
        <f t="shared" si="49"/>
        <v/>
      </c>
      <c r="AJ142">
        <f>IFERROR(VLOOKUP($B142,[2]库存报告使用数据!$A$1:$B$65536,2,0),0)</f>
        <v>2</v>
      </c>
      <c r="AK142">
        <f>IFERROR(VLOOKUP($B142,[2]库存报告使用数据!$A$1:$C$65536,3,0),0)</f>
        <v>2</v>
      </c>
      <c r="AL142">
        <f>IFERROR(VLOOKUP($B142,[2]库存报告使用数据!$A$1:$D$65536,4,0),0)</f>
        <v>0</v>
      </c>
      <c r="AM142">
        <f>IFERROR(VLOOKUP($B142,[2]库存报告使用数据!$A$1:$E$65536,5,0),0)</f>
        <v>0</v>
      </c>
      <c r="AN142" s="23">
        <f t="shared" si="50"/>
        <v>0</v>
      </c>
      <c r="AO142" s="23">
        <f t="shared" si="51"/>
        <v>0</v>
      </c>
      <c r="AP142" s="23" t="str">
        <f t="shared" si="52"/>
        <v/>
      </c>
      <c r="AQ142" s="23" t="str">
        <f t="shared" si="53"/>
        <v/>
      </c>
      <c r="AR142" s="37">
        <f t="shared" si="38"/>
        <v>0</v>
      </c>
      <c r="AS142" s="37">
        <f t="shared" si="39"/>
        <v>0</v>
      </c>
      <c r="AT142" s="37">
        <f t="shared" si="40"/>
        <v>5</v>
      </c>
      <c r="AU142" s="33" t="str">
        <f t="shared" si="41"/>
        <v>库存为5</v>
      </c>
      <c r="AV142" s="38" t="str">
        <f>IFERROR(时间!$B$4+AU142,"上周无销量")</f>
        <v>上周无销量</v>
      </c>
    </row>
    <row r="143" spans="1:48">
      <c r="A143" s="21" t="s">
        <v>188</v>
      </c>
      <c r="B143" t="str">
        <f>VLOOKUP(A143,'[4]sku-asin（子）'!$A$1:$B$65536,2,0)</f>
        <v>B077GSPWG6</v>
      </c>
      <c r="C143" t="str">
        <f>VLOOKUP(A143,'[4]子sku-父sku'!$A$1:$B$65536,2,0)</f>
        <v>LYQ-ZQ1117</v>
      </c>
      <c r="D143" s="33">
        <f>IFERROR(VLOOKUP(A143,[1]库存报告使用数据处理!$A:$C,3,0),0)</f>
        <v>0</v>
      </c>
      <c r="E143" s="33">
        <f>IFERROR(VLOOKUP(A143,[1]库存报告使用数据处理!$A:$D,4,0),0)</f>
        <v>0</v>
      </c>
      <c r="F143" s="33">
        <f>IFERROR(VLOOKUP(A143,[1]库存报告使用数据处理!$A:$E,5,0),0)</f>
        <v>0</v>
      </c>
      <c r="G143" s="33">
        <f>IFERROR(VLOOKUP(A143,[1]库存报告使用数据处理!$A:$F,6,0),0)</f>
        <v>0</v>
      </c>
      <c r="H143" s="34">
        <f>IFERROR(VLOOKUP(A143,[1]库存报告使用数据处理!$A:$G,7,0),0)</f>
        <v>0</v>
      </c>
      <c r="I143">
        <f>IFERROR(VLOOKUP(A143,[5]数据处理!$A:$B,2,0),0)</f>
        <v>0</v>
      </c>
      <c r="J143" s="35">
        <f>IFERROR(VLOOKUP(A143,[5]数据处理!$A:$D,4,0),0)</f>
        <v>0</v>
      </c>
      <c r="K143" s="35">
        <f>IFERROR(VLOOKUP(A143,[5]数据处理!$A:$E,5,0),0)</f>
        <v>0</v>
      </c>
      <c r="L143" s="35">
        <f>IFERROR(VLOOKUP(A143,[5]数据处理!$A:$G,7,0),0)</f>
        <v>0</v>
      </c>
      <c r="M143">
        <f t="shared" si="37"/>
        <v>0</v>
      </c>
      <c r="N143">
        <f>IFERROR(VLOOKUP(A143,[5]数据处理!$A:$C,3,0),0)</f>
        <v>0</v>
      </c>
      <c r="O143">
        <f>IFERROR(VLOOKUP(A143,[5]数据处理!$A:$N,14,0),0)</f>
        <v>0</v>
      </c>
      <c r="P143" t="str">
        <f>IFERROR(VLOOKUP(A143,[3]库存使用数据!$A:$B,2,0),"")</f>
        <v/>
      </c>
      <c r="Q143" t="str">
        <f>IFERROR(VLOOKUP(A143,[3]库存使用数据!$A:$E,5,0),"")</f>
        <v/>
      </c>
      <c r="R143" t="str">
        <f>IFERROR(VLOOKUP(A143,[3]库存使用数据!$A:$H,8,0),"")</f>
        <v/>
      </c>
      <c r="S143" t="str">
        <f>IFERROR(VLOOKUP(A143,[3]库存使用数据!$A:$K,11,0),"")</f>
        <v/>
      </c>
      <c r="T143" t="str">
        <f>IFERROR(VLOOKUP(A143,[3]库存使用数据!$A:$C,3,0),"")</f>
        <v/>
      </c>
      <c r="U143" t="str">
        <f>IFERROR(VLOOKUP(A143,[3]库存使用数据!$A:$F,6,0),"")</f>
        <v/>
      </c>
      <c r="V143" t="str">
        <f>IFERROR(VLOOKUP(A143,[3]库存使用数据!$A:$I,9,0),"")</f>
        <v/>
      </c>
      <c r="W143" t="str">
        <f>IFERROR(VLOOKUP(A143,[3]库存使用数据!$A:$L,12,0),"")</f>
        <v/>
      </c>
      <c r="X143" s="23" t="str">
        <f t="shared" si="42"/>
        <v/>
      </c>
      <c r="Y143" s="23" t="str">
        <f t="shared" si="43"/>
        <v/>
      </c>
      <c r="Z143" s="23" t="str">
        <f t="shared" si="44"/>
        <v/>
      </c>
      <c r="AA143" s="23" t="str">
        <f t="shared" si="45"/>
        <v/>
      </c>
      <c r="AB143" t="str">
        <f>IFERROR(VLOOKUP(A143,[3]库存使用数据!$A:$D,4,0),"")</f>
        <v/>
      </c>
      <c r="AC143" t="str">
        <f>IFERROR(VLOOKUP(A143,[3]库存使用数据!$A:$G,7,0),"")</f>
        <v/>
      </c>
      <c r="AD143" t="str">
        <f>IFERROR(VLOOKUP(A143,[3]库存使用数据!$A:$J,10,0),"")</f>
        <v/>
      </c>
      <c r="AE143" t="str">
        <f>IFERROR(VLOOKUP(A143,[3]库存使用数据!$A:$M,13,0),"")</f>
        <v/>
      </c>
      <c r="AF143" s="23" t="str">
        <f t="shared" si="46"/>
        <v/>
      </c>
      <c r="AG143" s="23" t="str">
        <f t="shared" si="47"/>
        <v/>
      </c>
      <c r="AH143" s="23" t="str">
        <f t="shared" si="48"/>
        <v/>
      </c>
      <c r="AI143" s="23" t="str">
        <f t="shared" si="49"/>
        <v/>
      </c>
      <c r="AJ143">
        <f>IFERROR(VLOOKUP($B143,[2]库存报告使用数据!$A$1:$B$65536,2,0),0)</f>
        <v>0</v>
      </c>
      <c r="AK143">
        <f>IFERROR(VLOOKUP($B143,[2]库存报告使用数据!$A$1:$C$65536,3,0),0)</f>
        <v>0</v>
      </c>
      <c r="AL143">
        <f>IFERROR(VLOOKUP($B143,[2]库存报告使用数据!$A$1:$D$65536,4,0),0)</f>
        <v>0</v>
      </c>
      <c r="AM143">
        <f>IFERROR(VLOOKUP($B143,[2]库存报告使用数据!$A$1:$E$65536,5,0),0)</f>
        <v>0</v>
      </c>
      <c r="AN143" s="23" t="str">
        <f t="shared" si="50"/>
        <v/>
      </c>
      <c r="AO143" s="23" t="str">
        <f t="shared" si="51"/>
        <v/>
      </c>
      <c r="AP143" s="23" t="str">
        <f t="shared" si="52"/>
        <v/>
      </c>
      <c r="AQ143" s="23" t="str">
        <f t="shared" si="53"/>
        <v/>
      </c>
      <c r="AR143" s="37">
        <f t="shared" si="38"/>
        <v>0</v>
      </c>
      <c r="AS143" s="37">
        <f t="shared" si="39"/>
        <v>0</v>
      </c>
      <c r="AT143" s="37">
        <f t="shared" si="40"/>
        <v>0</v>
      </c>
      <c r="AU143" s="33" t="str">
        <f t="shared" si="41"/>
        <v>库存为0</v>
      </c>
      <c r="AV143" s="38" t="str">
        <f>IFERROR(时间!$B$4+AU143,"上周无销量")</f>
        <v>上周无销量</v>
      </c>
    </row>
    <row r="144" spans="1:48">
      <c r="A144" s="21" t="s">
        <v>189</v>
      </c>
      <c r="B144" t="str">
        <f>VLOOKUP(A144,'[4]sku-asin（子）'!$A$1:$B$65536,2,0)</f>
        <v>B0759H896D</v>
      </c>
      <c r="C144" t="str">
        <f>VLOOKUP(A144,'[4]子sku-父sku'!$A$1:$B$65536,2,0)</f>
        <v>LYQ-ZQ1117</v>
      </c>
      <c r="D144" s="33">
        <f>IFERROR(VLOOKUP(A144,[1]库存报告使用数据处理!$A:$C,3,0),0)</f>
        <v>0</v>
      </c>
      <c r="E144" s="33">
        <f>IFERROR(VLOOKUP(A144,[1]库存报告使用数据处理!$A:$D,4,0),0)</f>
        <v>0</v>
      </c>
      <c r="F144" s="33">
        <f>IFERROR(VLOOKUP(A144,[1]库存报告使用数据处理!$A:$E,5,0),0)</f>
        <v>0</v>
      </c>
      <c r="G144" s="33">
        <f>IFERROR(VLOOKUP(A144,[1]库存报告使用数据处理!$A:$F,6,0),0)</f>
        <v>0</v>
      </c>
      <c r="H144" s="34">
        <f>IFERROR(VLOOKUP(A144,[1]库存报告使用数据处理!$A:$G,7,0),0)</f>
        <v>0</v>
      </c>
      <c r="I144">
        <f>IFERROR(VLOOKUP(A144,[5]数据处理!$A:$B,2,0),0)</f>
        <v>0</v>
      </c>
      <c r="J144" s="35">
        <f>IFERROR(VLOOKUP(A144,[5]数据处理!$A:$D,4,0),0)</f>
        <v>0</v>
      </c>
      <c r="K144" s="35">
        <f>IFERROR(VLOOKUP(A144,[5]数据处理!$A:$E,5,0),0)</f>
        <v>0</v>
      </c>
      <c r="L144" s="35">
        <f>IFERROR(VLOOKUP(A144,[5]数据处理!$A:$G,7,0),0)</f>
        <v>0</v>
      </c>
      <c r="M144">
        <f t="shared" si="37"/>
        <v>0</v>
      </c>
      <c r="N144">
        <f>IFERROR(VLOOKUP(A144,[5]数据处理!$A:$C,3,0),0)</f>
        <v>0</v>
      </c>
      <c r="O144">
        <f>IFERROR(VLOOKUP(A144,[5]数据处理!$A:$N,14,0),0)</f>
        <v>0</v>
      </c>
      <c r="P144" t="str">
        <f>IFERROR(VLOOKUP(A144,[3]库存使用数据!$A:$B,2,0),"")</f>
        <v/>
      </c>
      <c r="Q144" t="str">
        <f>IFERROR(VLOOKUP(A144,[3]库存使用数据!$A:$E,5,0),"")</f>
        <v/>
      </c>
      <c r="R144" t="str">
        <f>IFERROR(VLOOKUP(A144,[3]库存使用数据!$A:$H,8,0),"")</f>
        <v/>
      </c>
      <c r="S144" t="str">
        <f>IFERROR(VLOOKUP(A144,[3]库存使用数据!$A:$K,11,0),"")</f>
        <v/>
      </c>
      <c r="T144" t="str">
        <f>IFERROR(VLOOKUP(A144,[3]库存使用数据!$A:$C,3,0),"")</f>
        <v/>
      </c>
      <c r="U144" t="str">
        <f>IFERROR(VLOOKUP(A144,[3]库存使用数据!$A:$F,6,0),"")</f>
        <v/>
      </c>
      <c r="V144" t="str">
        <f>IFERROR(VLOOKUP(A144,[3]库存使用数据!$A:$I,9,0),"")</f>
        <v/>
      </c>
      <c r="W144" t="str">
        <f>IFERROR(VLOOKUP(A144,[3]库存使用数据!$A:$L,12,0),"")</f>
        <v/>
      </c>
      <c r="X144" s="23" t="str">
        <f t="shared" si="42"/>
        <v/>
      </c>
      <c r="Y144" s="23" t="str">
        <f t="shared" si="43"/>
        <v/>
      </c>
      <c r="Z144" s="23" t="str">
        <f t="shared" si="44"/>
        <v/>
      </c>
      <c r="AA144" s="23" t="str">
        <f t="shared" si="45"/>
        <v/>
      </c>
      <c r="AB144" t="str">
        <f>IFERROR(VLOOKUP(A144,[3]库存使用数据!$A:$D,4,0),"")</f>
        <v/>
      </c>
      <c r="AC144" t="str">
        <f>IFERROR(VLOOKUP(A144,[3]库存使用数据!$A:$G,7,0),"")</f>
        <v/>
      </c>
      <c r="AD144" t="str">
        <f>IFERROR(VLOOKUP(A144,[3]库存使用数据!$A:$J,10,0),"")</f>
        <v/>
      </c>
      <c r="AE144" t="str">
        <f>IFERROR(VLOOKUP(A144,[3]库存使用数据!$A:$M,13,0),"")</f>
        <v/>
      </c>
      <c r="AF144" s="23" t="str">
        <f t="shared" si="46"/>
        <v/>
      </c>
      <c r="AG144" s="23" t="str">
        <f t="shared" si="47"/>
        <v/>
      </c>
      <c r="AH144" s="23" t="str">
        <f t="shared" si="48"/>
        <v/>
      </c>
      <c r="AI144" s="23" t="str">
        <f t="shared" si="49"/>
        <v/>
      </c>
      <c r="AJ144">
        <f>IFERROR(VLOOKUP($B144,[2]库存报告使用数据!$A$1:$B$65536,2,0),0)</f>
        <v>0</v>
      </c>
      <c r="AK144">
        <f>IFERROR(VLOOKUP($B144,[2]库存报告使用数据!$A$1:$C$65536,3,0),0)</f>
        <v>0</v>
      </c>
      <c r="AL144">
        <f>IFERROR(VLOOKUP($B144,[2]库存报告使用数据!$A$1:$D$65536,4,0),0)</f>
        <v>0</v>
      </c>
      <c r="AM144">
        <f>IFERROR(VLOOKUP($B144,[2]库存报告使用数据!$A$1:$E$65536,5,0),0)</f>
        <v>0</v>
      </c>
      <c r="AN144" s="23" t="str">
        <f t="shared" si="50"/>
        <v/>
      </c>
      <c r="AO144" s="23" t="str">
        <f t="shared" si="51"/>
        <v/>
      </c>
      <c r="AP144" s="23" t="str">
        <f t="shared" si="52"/>
        <v/>
      </c>
      <c r="AQ144" s="23" t="str">
        <f t="shared" si="53"/>
        <v/>
      </c>
      <c r="AR144" s="37">
        <f t="shared" si="38"/>
        <v>0</v>
      </c>
      <c r="AS144" s="37">
        <f t="shared" si="39"/>
        <v>0</v>
      </c>
      <c r="AT144" s="37">
        <f t="shared" si="40"/>
        <v>0</v>
      </c>
      <c r="AU144" s="33" t="str">
        <f t="shared" si="41"/>
        <v>库存为0</v>
      </c>
      <c r="AV144" s="38" t="str">
        <f>IFERROR(时间!$B$4+AU144,"上周无销量")</f>
        <v>上周无销量</v>
      </c>
    </row>
    <row r="145" spans="1:48">
      <c r="A145" s="21" t="s">
        <v>190</v>
      </c>
      <c r="B145" t="str">
        <f>VLOOKUP(A145,'[4]sku-asin（子）'!$A$1:$B$65536,2,0)</f>
        <v>B0759HSQBZ</v>
      </c>
      <c r="C145" t="str">
        <f>VLOOKUP(A145,'[4]子sku-父sku'!$A$1:$B$65536,2,0)</f>
        <v>LYQ-ZQ1117</v>
      </c>
      <c r="D145" s="33">
        <f>IFERROR(VLOOKUP(A145,[1]库存报告使用数据处理!$A:$C,3,0),0)</f>
        <v>0</v>
      </c>
      <c r="E145" s="33">
        <f>IFERROR(VLOOKUP(A145,[1]库存报告使用数据处理!$A:$D,4,0),0)</f>
        <v>0</v>
      </c>
      <c r="F145" s="33">
        <f>IFERROR(VLOOKUP(A145,[1]库存报告使用数据处理!$A:$E,5,0),0)</f>
        <v>0</v>
      </c>
      <c r="G145" s="33">
        <f>IFERROR(VLOOKUP(A145,[1]库存报告使用数据处理!$A:$F,6,0),0)</f>
        <v>0</v>
      </c>
      <c r="H145" s="34">
        <f>IFERROR(VLOOKUP(A145,[1]库存报告使用数据处理!$A:$G,7,0),0)</f>
        <v>0</v>
      </c>
      <c r="I145">
        <f>IFERROR(VLOOKUP(A145,[5]数据处理!$A:$B,2,0),0)</f>
        <v>3</v>
      </c>
      <c r="J145" s="35">
        <f>IFERROR(VLOOKUP(A145,[5]数据处理!$A:$D,4,0),0)</f>
        <v>0</v>
      </c>
      <c r="K145" s="35">
        <f>IFERROR(VLOOKUP(A145,[5]数据处理!$A:$E,5,0),0)</f>
        <v>0</v>
      </c>
      <c r="L145" s="35">
        <f>IFERROR(VLOOKUP(A145,[5]数据处理!$A:$G,7,0),0)</f>
        <v>0</v>
      </c>
      <c r="M145">
        <f t="shared" si="37"/>
        <v>3</v>
      </c>
      <c r="N145">
        <f>IFERROR(VLOOKUP(A145,[5]数据处理!$A:$C,3,0),0)</f>
        <v>0</v>
      </c>
      <c r="O145">
        <f>IFERROR(VLOOKUP(A145,[5]数据处理!$A:$N,14,0),0)</f>
        <v>3</v>
      </c>
      <c r="P145" t="str">
        <f>IFERROR(VLOOKUP(A145,[3]库存使用数据!$A:$B,2,0),"")</f>
        <v/>
      </c>
      <c r="Q145" t="str">
        <f>IFERROR(VLOOKUP(A145,[3]库存使用数据!$A:$E,5,0),"")</f>
        <v/>
      </c>
      <c r="R145" t="str">
        <f>IFERROR(VLOOKUP(A145,[3]库存使用数据!$A:$H,8,0),"")</f>
        <v/>
      </c>
      <c r="S145" t="str">
        <f>IFERROR(VLOOKUP(A145,[3]库存使用数据!$A:$K,11,0),"")</f>
        <v/>
      </c>
      <c r="T145" t="str">
        <f>IFERROR(VLOOKUP(A145,[3]库存使用数据!$A:$C,3,0),"")</f>
        <v/>
      </c>
      <c r="U145" t="str">
        <f>IFERROR(VLOOKUP(A145,[3]库存使用数据!$A:$F,6,0),"")</f>
        <v/>
      </c>
      <c r="V145" t="str">
        <f>IFERROR(VLOOKUP(A145,[3]库存使用数据!$A:$I,9,0),"")</f>
        <v/>
      </c>
      <c r="W145" t="str">
        <f>IFERROR(VLOOKUP(A145,[3]库存使用数据!$A:$L,12,0),"")</f>
        <v/>
      </c>
      <c r="X145" s="23" t="str">
        <f t="shared" si="42"/>
        <v/>
      </c>
      <c r="Y145" s="23" t="str">
        <f t="shared" si="43"/>
        <v/>
      </c>
      <c r="Z145" s="23" t="str">
        <f t="shared" si="44"/>
        <v/>
      </c>
      <c r="AA145" s="23" t="str">
        <f t="shared" si="45"/>
        <v/>
      </c>
      <c r="AB145" t="str">
        <f>IFERROR(VLOOKUP(A145,[3]库存使用数据!$A:$D,4,0),"")</f>
        <v/>
      </c>
      <c r="AC145" t="str">
        <f>IFERROR(VLOOKUP(A145,[3]库存使用数据!$A:$G,7,0),"")</f>
        <v/>
      </c>
      <c r="AD145" t="str">
        <f>IFERROR(VLOOKUP(A145,[3]库存使用数据!$A:$J,10,0),"")</f>
        <v/>
      </c>
      <c r="AE145" t="str">
        <f>IFERROR(VLOOKUP(A145,[3]库存使用数据!$A:$M,13,0),"")</f>
        <v/>
      </c>
      <c r="AF145" s="23" t="str">
        <f t="shared" si="46"/>
        <v/>
      </c>
      <c r="AG145" s="23" t="str">
        <f t="shared" si="47"/>
        <v/>
      </c>
      <c r="AH145" s="23" t="str">
        <f t="shared" si="48"/>
        <v/>
      </c>
      <c r="AI145" s="23" t="str">
        <f t="shared" si="49"/>
        <v/>
      </c>
      <c r="AJ145">
        <f>IFERROR(VLOOKUP($B145,[2]库存报告使用数据!$A$1:$B$65536,2,0),0)</f>
        <v>0</v>
      </c>
      <c r="AK145">
        <f>IFERROR(VLOOKUP($B145,[2]库存报告使用数据!$A$1:$C$65536,3,0),0)</f>
        <v>0</v>
      </c>
      <c r="AL145">
        <f>IFERROR(VLOOKUP($B145,[2]库存报告使用数据!$A$1:$D$65536,4,0),0)</f>
        <v>2</v>
      </c>
      <c r="AM145">
        <f>IFERROR(VLOOKUP($B145,[2]库存报告使用数据!$A$1:$E$65536,5,0),0)</f>
        <v>1</v>
      </c>
      <c r="AN145" s="23" t="str">
        <f t="shared" si="50"/>
        <v/>
      </c>
      <c r="AO145" s="23" t="str">
        <f t="shared" si="51"/>
        <v/>
      </c>
      <c r="AP145" s="23">
        <f t="shared" si="52"/>
        <v>0</v>
      </c>
      <c r="AQ145" s="23">
        <f t="shared" si="53"/>
        <v>0</v>
      </c>
      <c r="AR145" s="37">
        <f t="shared" si="38"/>
        <v>0</v>
      </c>
      <c r="AS145" s="37">
        <f t="shared" si="39"/>
        <v>0</v>
      </c>
      <c r="AT145" s="37">
        <f t="shared" si="40"/>
        <v>3</v>
      </c>
      <c r="AU145" s="33" t="str">
        <f t="shared" si="41"/>
        <v>库存为3</v>
      </c>
      <c r="AV145" s="38" t="str">
        <f>IFERROR(时间!$B$4+AU145,"上周无销量")</f>
        <v>上周无销量</v>
      </c>
    </row>
    <row r="146" spans="1:48">
      <c r="A146" s="21" t="s">
        <v>191</v>
      </c>
      <c r="B146" t="str">
        <f>VLOOKUP(A146,'[4]sku-asin（子）'!$A$1:$B$65536,2,0)</f>
        <v>B0759PF567</v>
      </c>
      <c r="C146" t="str">
        <f>VLOOKUP(A146,'[4]子sku-父sku'!$A$1:$B$65536,2,0)</f>
        <v>LYQ-ZQ1117</v>
      </c>
      <c r="D146" s="33">
        <f>IFERROR(VLOOKUP(A146,[1]库存报告使用数据处理!$A:$C,3,0),0)</f>
        <v>0</v>
      </c>
      <c r="E146" s="33">
        <f>IFERROR(VLOOKUP(A146,[1]库存报告使用数据处理!$A:$D,4,0),0)</f>
        <v>0</v>
      </c>
      <c r="F146" s="33">
        <f>IFERROR(VLOOKUP(A146,[1]库存报告使用数据处理!$A:$E,5,0),0)</f>
        <v>0</v>
      </c>
      <c r="G146" s="33">
        <f>IFERROR(VLOOKUP(A146,[1]库存报告使用数据处理!$A:$F,6,0),0)</f>
        <v>0</v>
      </c>
      <c r="H146" s="34">
        <f>IFERROR(VLOOKUP(A146,[1]库存报告使用数据处理!$A:$G,7,0),0)</f>
        <v>0</v>
      </c>
      <c r="I146">
        <f>IFERROR(VLOOKUP(A146,[5]数据处理!$A:$B,2,0),0)</f>
        <v>7</v>
      </c>
      <c r="J146" s="35">
        <f>IFERROR(VLOOKUP(A146,[5]数据处理!$A:$D,4,0),0)</f>
        <v>0</v>
      </c>
      <c r="K146" s="35">
        <f>IFERROR(VLOOKUP(A146,[5]数据处理!$A:$E,5,0),0)</f>
        <v>0</v>
      </c>
      <c r="L146" s="35">
        <f>IFERROR(VLOOKUP(A146,[5]数据处理!$A:$G,7,0),0)</f>
        <v>0</v>
      </c>
      <c r="M146">
        <f t="shared" si="37"/>
        <v>7</v>
      </c>
      <c r="N146">
        <f>IFERROR(VLOOKUP(A146,[5]数据处理!$A:$C,3,0),0)</f>
        <v>0</v>
      </c>
      <c r="O146">
        <f>IFERROR(VLOOKUP(A146,[5]数据处理!$A:$N,14,0),0)</f>
        <v>7</v>
      </c>
      <c r="P146" t="str">
        <f>IFERROR(VLOOKUP(A146,[3]库存使用数据!$A:$B,2,0),"")</f>
        <v/>
      </c>
      <c r="Q146" t="str">
        <f>IFERROR(VLOOKUP(A146,[3]库存使用数据!$A:$E,5,0),"")</f>
        <v/>
      </c>
      <c r="R146" t="str">
        <f>IFERROR(VLOOKUP(A146,[3]库存使用数据!$A:$H,8,0),"")</f>
        <v/>
      </c>
      <c r="S146" t="str">
        <f>IFERROR(VLOOKUP(A146,[3]库存使用数据!$A:$K,11,0),"")</f>
        <v/>
      </c>
      <c r="T146" t="str">
        <f>IFERROR(VLOOKUP(A146,[3]库存使用数据!$A:$C,3,0),"")</f>
        <v/>
      </c>
      <c r="U146" t="str">
        <f>IFERROR(VLOOKUP(A146,[3]库存使用数据!$A:$F,6,0),"")</f>
        <v/>
      </c>
      <c r="V146" t="str">
        <f>IFERROR(VLOOKUP(A146,[3]库存使用数据!$A:$I,9,0),"")</f>
        <v/>
      </c>
      <c r="W146" t="str">
        <f>IFERROR(VLOOKUP(A146,[3]库存使用数据!$A:$L,12,0),"")</f>
        <v/>
      </c>
      <c r="X146" s="23" t="str">
        <f t="shared" si="42"/>
        <v/>
      </c>
      <c r="Y146" s="23" t="str">
        <f t="shared" si="43"/>
        <v/>
      </c>
      <c r="Z146" s="23" t="str">
        <f t="shared" si="44"/>
        <v/>
      </c>
      <c r="AA146" s="23" t="str">
        <f t="shared" si="45"/>
        <v/>
      </c>
      <c r="AB146" t="str">
        <f>IFERROR(VLOOKUP(A146,[3]库存使用数据!$A:$D,4,0),"")</f>
        <v/>
      </c>
      <c r="AC146" t="str">
        <f>IFERROR(VLOOKUP(A146,[3]库存使用数据!$A:$G,7,0),"")</f>
        <v/>
      </c>
      <c r="AD146" t="str">
        <f>IFERROR(VLOOKUP(A146,[3]库存使用数据!$A:$J,10,0),"")</f>
        <v/>
      </c>
      <c r="AE146" t="str">
        <f>IFERROR(VLOOKUP(A146,[3]库存使用数据!$A:$M,13,0),"")</f>
        <v/>
      </c>
      <c r="AF146" s="23" t="str">
        <f t="shared" si="46"/>
        <v/>
      </c>
      <c r="AG146" s="23" t="str">
        <f t="shared" si="47"/>
        <v/>
      </c>
      <c r="AH146" s="23" t="str">
        <f t="shared" si="48"/>
        <v/>
      </c>
      <c r="AI146" s="23" t="str">
        <f t="shared" si="49"/>
        <v/>
      </c>
      <c r="AJ146">
        <f>IFERROR(VLOOKUP($B146,[2]库存报告使用数据!$A$1:$B$65536,2,0),0)</f>
        <v>1</v>
      </c>
      <c r="AK146">
        <f>IFERROR(VLOOKUP($B146,[2]库存报告使用数据!$A$1:$C$65536,3,0),0)</f>
        <v>1</v>
      </c>
      <c r="AL146">
        <f>IFERROR(VLOOKUP($B146,[2]库存报告使用数据!$A$1:$D$65536,4,0),0)</f>
        <v>1</v>
      </c>
      <c r="AM146">
        <f>IFERROR(VLOOKUP($B146,[2]库存报告使用数据!$A$1:$E$65536,5,0),0)</f>
        <v>1</v>
      </c>
      <c r="AN146" s="23">
        <f t="shared" si="50"/>
        <v>0</v>
      </c>
      <c r="AO146" s="23">
        <f t="shared" si="51"/>
        <v>0</v>
      </c>
      <c r="AP146" s="23">
        <f t="shared" si="52"/>
        <v>0</v>
      </c>
      <c r="AQ146" s="23">
        <f t="shared" si="53"/>
        <v>0</v>
      </c>
      <c r="AR146" s="37">
        <f t="shared" si="38"/>
        <v>0</v>
      </c>
      <c r="AS146" s="37">
        <f t="shared" si="39"/>
        <v>0</v>
      </c>
      <c r="AT146" s="37">
        <f t="shared" si="40"/>
        <v>7</v>
      </c>
      <c r="AU146" s="33" t="str">
        <f t="shared" si="41"/>
        <v>库存为7</v>
      </c>
      <c r="AV146" s="38" t="str">
        <f>IFERROR(时间!$B$4+AU146,"上周无销量")</f>
        <v>上周无销量</v>
      </c>
    </row>
    <row r="147" spans="1:48">
      <c r="A147" s="21" t="s">
        <v>192</v>
      </c>
      <c r="B147" t="str">
        <f>VLOOKUP(A147,'[4]sku-asin（子）'!$A$1:$B$65536,2,0)</f>
        <v>B0759GSQT4</v>
      </c>
      <c r="C147" t="str">
        <f>VLOOKUP(A147,'[4]子sku-父sku'!$A$1:$B$65536,2,0)</f>
        <v>LYQ-ZQ1117</v>
      </c>
      <c r="D147" s="33">
        <f>IFERROR(VLOOKUP(A147,[1]库存报告使用数据处理!$A:$C,3,0),0)</f>
        <v>0</v>
      </c>
      <c r="E147" s="33">
        <f>IFERROR(VLOOKUP(A147,[1]库存报告使用数据处理!$A:$D,4,0),0)</f>
        <v>0</v>
      </c>
      <c r="F147" s="33">
        <f>IFERROR(VLOOKUP(A147,[1]库存报告使用数据处理!$A:$E,5,0),0)</f>
        <v>0</v>
      </c>
      <c r="G147" s="33">
        <f>IFERROR(VLOOKUP(A147,[1]库存报告使用数据处理!$A:$F,6,0),0)</f>
        <v>0</v>
      </c>
      <c r="H147" s="34">
        <f>IFERROR(VLOOKUP(A147,[1]库存报告使用数据处理!$A:$G,7,0),0)</f>
        <v>0</v>
      </c>
      <c r="I147">
        <f>IFERROR(VLOOKUP(A147,[5]数据处理!$A:$B,2,0),0)</f>
        <v>1</v>
      </c>
      <c r="J147" s="35">
        <f>IFERROR(VLOOKUP(A147,[5]数据处理!$A:$D,4,0),0)</f>
        <v>0</v>
      </c>
      <c r="K147" s="35">
        <f>IFERROR(VLOOKUP(A147,[5]数据处理!$A:$E,5,0),0)</f>
        <v>0</v>
      </c>
      <c r="L147" s="35">
        <f>IFERROR(VLOOKUP(A147,[5]数据处理!$A:$G,7,0),0)</f>
        <v>0</v>
      </c>
      <c r="M147">
        <f t="shared" si="37"/>
        <v>1</v>
      </c>
      <c r="N147">
        <f>IFERROR(VLOOKUP(A147,[5]数据处理!$A:$C,3,0),0)</f>
        <v>0</v>
      </c>
      <c r="O147">
        <f>IFERROR(VLOOKUP(A147,[5]数据处理!$A:$N,14,0),0)</f>
        <v>1</v>
      </c>
      <c r="P147" t="str">
        <f>IFERROR(VLOOKUP(A147,[3]库存使用数据!$A:$B,2,0),"")</f>
        <v/>
      </c>
      <c r="Q147" t="str">
        <f>IFERROR(VLOOKUP(A147,[3]库存使用数据!$A:$E,5,0),"")</f>
        <v/>
      </c>
      <c r="R147" t="str">
        <f>IFERROR(VLOOKUP(A147,[3]库存使用数据!$A:$H,8,0),"")</f>
        <v/>
      </c>
      <c r="S147" t="str">
        <f>IFERROR(VLOOKUP(A147,[3]库存使用数据!$A:$K,11,0),"")</f>
        <v/>
      </c>
      <c r="T147" t="str">
        <f>IFERROR(VLOOKUP(A147,[3]库存使用数据!$A:$C,3,0),"")</f>
        <v/>
      </c>
      <c r="U147" t="str">
        <f>IFERROR(VLOOKUP(A147,[3]库存使用数据!$A:$F,6,0),"")</f>
        <v/>
      </c>
      <c r="V147" t="str">
        <f>IFERROR(VLOOKUP(A147,[3]库存使用数据!$A:$I,9,0),"")</f>
        <v/>
      </c>
      <c r="W147" t="str">
        <f>IFERROR(VLOOKUP(A147,[3]库存使用数据!$A:$L,12,0),"")</f>
        <v/>
      </c>
      <c r="X147" s="23" t="str">
        <f t="shared" si="42"/>
        <v/>
      </c>
      <c r="Y147" s="23" t="str">
        <f t="shared" si="43"/>
        <v/>
      </c>
      <c r="Z147" s="23" t="str">
        <f t="shared" si="44"/>
        <v/>
      </c>
      <c r="AA147" s="23" t="str">
        <f t="shared" si="45"/>
        <v/>
      </c>
      <c r="AB147" t="str">
        <f>IFERROR(VLOOKUP(A147,[3]库存使用数据!$A:$D,4,0),"")</f>
        <v/>
      </c>
      <c r="AC147" t="str">
        <f>IFERROR(VLOOKUP(A147,[3]库存使用数据!$A:$G,7,0),"")</f>
        <v/>
      </c>
      <c r="AD147" t="str">
        <f>IFERROR(VLOOKUP(A147,[3]库存使用数据!$A:$J,10,0),"")</f>
        <v/>
      </c>
      <c r="AE147" t="str">
        <f>IFERROR(VLOOKUP(A147,[3]库存使用数据!$A:$M,13,0),"")</f>
        <v/>
      </c>
      <c r="AF147" s="23" t="str">
        <f t="shared" si="46"/>
        <v/>
      </c>
      <c r="AG147" s="23" t="str">
        <f t="shared" si="47"/>
        <v/>
      </c>
      <c r="AH147" s="23" t="str">
        <f t="shared" si="48"/>
        <v/>
      </c>
      <c r="AI147" s="23" t="str">
        <f t="shared" si="49"/>
        <v/>
      </c>
      <c r="AJ147">
        <f>IFERROR(VLOOKUP($B147,[2]库存报告使用数据!$A$1:$B$65536,2,0),0)</f>
        <v>2</v>
      </c>
      <c r="AK147">
        <f>IFERROR(VLOOKUP($B147,[2]库存报告使用数据!$A$1:$C$65536,3,0),0)</f>
        <v>2</v>
      </c>
      <c r="AL147">
        <f>IFERROR(VLOOKUP($B147,[2]库存报告使用数据!$A$1:$D$65536,4,0),0)</f>
        <v>0</v>
      </c>
      <c r="AM147">
        <f>IFERROR(VLOOKUP($B147,[2]库存报告使用数据!$A$1:$E$65536,5,0),0)</f>
        <v>1</v>
      </c>
      <c r="AN147" s="23">
        <f t="shared" si="50"/>
        <v>0</v>
      </c>
      <c r="AO147" s="23">
        <f t="shared" si="51"/>
        <v>0</v>
      </c>
      <c r="AP147" s="23" t="str">
        <f t="shared" si="52"/>
        <v/>
      </c>
      <c r="AQ147" s="23">
        <f t="shared" si="53"/>
        <v>0</v>
      </c>
      <c r="AR147" s="37">
        <f t="shared" si="38"/>
        <v>0</v>
      </c>
      <c r="AS147" s="37">
        <f t="shared" si="39"/>
        <v>0</v>
      </c>
      <c r="AT147" s="37">
        <f t="shared" si="40"/>
        <v>1</v>
      </c>
      <c r="AU147" s="33" t="str">
        <f t="shared" si="41"/>
        <v>库存为1</v>
      </c>
      <c r="AV147" s="38" t="str">
        <f>IFERROR(时间!$B$4+AU147,"上周无销量")</f>
        <v>上周无销量</v>
      </c>
    </row>
    <row r="148" spans="1:48">
      <c r="A148" s="21" t="s">
        <v>193</v>
      </c>
      <c r="B148" t="str">
        <f>VLOOKUP(A148,'[4]sku-asin（子）'!$A$1:$B$65536,2,0)</f>
        <v>B074FWP234</v>
      </c>
      <c r="C148" t="str">
        <f>VLOOKUP(A148,'[4]子sku-父sku'!$A$1:$B$65536,2,0)</f>
        <v>LYQ-ZQ1428</v>
      </c>
      <c r="D148" s="33">
        <f>IFERROR(VLOOKUP(A148,[1]库存报告使用数据处理!$A:$C,3,0),0)</f>
        <v>0</v>
      </c>
      <c r="E148" s="33">
        <f>IFERROR(VLOOKUP(A148,[1]库存报告使用数据处理!$A:$D,4,0),0)</f>
        <v>0</v>
      </c>
      <c r="F148" s="33">
        <f>IFERROR(VLOOKUP(A148,[1]库存报告使用数据处理!$A:$E,5,0),0)</f>
        <v>0</v>
      </c>
      <c r="G148" s="33">
        <f>IFERROR(VLOOKUP(A148,[1]库存报告使用数据处理!$A:$F,6,0),0)</f>
        <v>0</v>
      </c>
      <c r="H148" s="34">
        <f>IFERROR(VLOOKUP(A148,[1]库存报告使用数据处理!$A:$G,7,0),0)</f>
        <v>0</v>
      </c>
      <c r="I148">
        <f>IFERROR(VLOOKUP(A148,[5]数据处理!$A:$B,2,0),0)</f>
        <v>0</v>
      </c>
      <c r="J148" s="35">
        <f>IFERROR(VLOOKUP(A148,[5]数据处理!$A:$D,4,0),0)</f>
        <v>0</v>
      </c>
      <c r="K148" s="35">
        <f>IFERROR(VLOOKUP(A148,[5]数据处理!$A:$E,5,0),0)</f>
        <v>0</v>
      </c>
      <c r="L148" s="35">
        <f>IFERROR(VLOOKUP(A148,[5]数据处理!$A:$G,7,0),0)</f>
        <v>0</v>
      </c>
      <c r="M148">
        <f t="shared" si="37"/>
        <v>0</v>
      </c>
      <c r="N148">
        <f>IFERROR(VLOOKUP(A148,[5]数据处理!$A:$C,3,0),0)</f>
        <v>0</v>
      </c>
      <c r="O148">
        <f>IFERROR(VLOOKUP(A148,[5]数据处理!$A:$N,14,0),0)</f>
        <v>0</v>
      </c>
      <c r="P148" t="str">
        <f>IFERROR(VLOOKUP(A148,[3]库存使用数据!$A:$B,2,0),"")</f>
        <v/>
      </c>
      <c r="Q148" t="str">
        <f>IFERROR(VLOOKUP(A148,[3]库存使用数据!$A:$E,5,0),"")</f>
        <v/>
      </c>
      <c r="R148" t="str">
        <f>IFERROR(VLOOKUP(A148,[3]库存使用数据!$A:$H,8,0),"")</f>
        <v/>
      </c>
      <c r="S148" t="str">
        <f>IFERROR(VLOOKUP(A148,[3]库存使用数据!$A:$K,11,0),"")</f>
        <v/>
      </c>
      <c r="T148" t="str">
        <f>IFERROR(VLOOKUP(A148,[3]库存使用数据!$A:$C,3,0),"")</f>
        <v/>
      </c>
      <c r="U148" t="str">
        <f>IFERROR(VLOOKUP(A148,[3]库存使用数据!$A:$F,6,0),"")</f>
        <v/>
      </c>
      <c r="V148" t="str">
        <f>IFERROR(VLOOKUP(A148,[3]库存使用数据!$A:$I,9,0),"")</f>
        <v/>
      </c>
      <c r="W148" t="str">
        <f>IFERROR(VLOOKUP(A148,[3]库存使用数据!$A:$L,12,0),"")</f>
        <v/>
      </c>
      <c r="X148" s="23" t="str">
        <f t="shared" si="42"/>
        <v/>
      </c>
      <c r="Y148" s="23" t="str">
        <f t="shared" si="43"/>
        <v/>
      </c>
      <c r="Z148" s="23" t="str">
        <f t="shared" si="44"/>
        <v/>
      </c>
      <c r="AA148" s="23" t="str">
        <f t="shared" si="45"/>
        <v/>
      </c>
      <c r="AB148" t="str">
        <f>IFERROR(VLOOKUP(A148,[3]库存使用数据!$A:$D,4,0),"")</f>
        <v/>
      </c>
      <c r="AC148" t="str">
        <f>IFERROR(VLOOKUP(A148,[3]库存使用数据!$A:$G,7,0),"")</f>
        <v/>
      </c>
      <c r="AD148" t="str">
        <f>IFERROR(VLOOKUP(A148,[3]库存使用数据!$A:$J,10,0),"")</f>
        <v/>
      </c>
      <c r="AE148" t="str">
        <f>IFERROR(VLOOKUP(A148,[3]库存使用数据!$A:$M,13,0),"")</f>
        <v/>
      </c>
      <c r="AF148" s="23" t="str">
        <f t="shared" si="46"/>
        <v/>
      </c>
      <c r="AG148" s="23" t="str">
        <f t="shared" si="47"/>
        <v/>
      </c>
      <c r="AH148" s="23" t="str">
        <f t="shared" si="48"/>
        <v/>
      </c>
      <c r="AI148" s="23" t="str">
        <f t="shared" si="49"/>
        <v/>
      </c>
      <c r="AJ148">
        <f>IFERROR(VLOOKUP($B148,[2]库存报告使用数据!$A$1:$B$65536,2,0),0)</f>
        <v>0</v>
      </c>
      <c r="AK148">
        <f>IFERROR(VLOOKUP($B148,[2]库存报告使用数据!$A$1:$C$65536,3,0),0)</f>
        <v>0</v>
      </c>
      <c r="AL148">
        <f>IFERROR(VLOOKUP($B148,[2]库存报告使用数据!$A$1:$D$65536,4,0),0)</f>
        <v>0</v>
      </c>
      <c r="AM148">
        <f>IFERROR(VLOOKUP($B148,[2]库存报告使用数据!$A$1:$E$65536,5,0),0)</f>
        <v>0</v>
      </c>
      <c r="AN148" s="23" t="str">
        <f t="shared" si="50"/>
        <v/>
      </c>
      <c r="AO148" s="23" t="str">
        <f t="shared" si="51"/>
        <v/>
      </c>
      <c r="AP148" s="23" t="str">
        <f t="shared" si="52"/>
        <v/>
      </c>
      <c r="AQ148" s="23" t="str">
        <f t="shared" si="53"/>
        <v/>
      </c>
      <c r="AR148" s="37">
        <f t="shared" si="38"/>
        <v>0</v>
      </c>
      <c r="AS148" s="37">
        <f t="shared" si="39"/>
        <v>0</v>
      </c>
      <c r="AT148" s="37">
        <f t="shared" si="40"/>
        <v>0</v>
      </c>
      <c r="AU148" s="33" t="str">
        <f t="shared" si="41"/>
        <v>库存为0</v>
      </c>
      <c r="AV148" s="38" t="str">
        <f>IFERROR(时间!$B$4+AU148,"上周无销量")</f>
        <v>上周无销量</v>
      </c>
    </row>
    <row r="149" spans="1:48">
      <c r="A149" s="21" t="s">
        <v>194</v>
      </c>
      <c r="B149" t="str">
        <f>VLOOKUP(A149,'[4]sku-asin（子）'!$A$1:$B$65536,2,0)</f>
        <v>B074FVXYZ5</v>
      </c>
      <c r="C149" t="str">
        <f>VLOOKUP(A149,'[4]子sku-父sku'!$A$1:$B$65536,2,0)</f>
        <v>LYQ-ZQ1428</v>
      </c>
      <c r="D149" s="33">
        <f>IFERROR(VLOOKUP(A149,[1]库存报告使用数据处理!$A:$C,3,0),0)</f>
        <v>0</v>
      </c>
      <c r="E149" s="33">
        <f>IFERROR(VLOOKUP(A149,[1]库存报告使用数据处理!$A:$D,4,0),0)</f>
        <v>0</v>
      </c>
      <c r="F149" s="33">
        <f>IFERROR(VLOOKUP(A149,[1]库存报告使用数据处理!$A:$E,5,0),0)</f>
        <v>0</v>
      </c>
      <c r="G149" s="33">
        <f>IFERROR(VLOOKUP(A149,[1]库存报告使用数据处理!$A:$F,6,0),0)</f>
        <v>0</v>
      </c>
      <c r="H149" s="34">
        <f>IFERROR(VLOOKUP(A149,[1]库存报告使用数据处理!$A:$G,7,0),0)</f>
        <v>0</v>
      </c>
      <c r="I149">
        <f>IFERROR(VLOOKUP(A149,[5]数据处理!$A:$B,2,0),0)</f>
        <v>0</v>
      </c>
      <c r="J149" s="35">
        <f>IFERROR(VLOOKUP(A149,[5]数据处理!$A:$D,4,0),0)</f>
        <v>0</v>
      </c>
      <c r="K149" s="35">
        <f>IFERROR(VLOOKUP(A149,[5]数据处理!$A:$E,5,0),0)</f>
        <v>0</v>
      </c>
      <c r="L149" s="35">
        <f>IFERROR(VLOOKUP(A149,[5]数据处理!$A:$G,7,0),0)</f>
        <v>0</v>
      </c>
      <c r="M149">
        <f t="shared" si="37"/>
        <v>0</v>
      </c>
      <c r="N149">
        <f>IFERROR(VLOOKUP(A149,[5]数据处理!$A:$C,3,0),0)</f>
        <v>0</v>
      </c>
      <c r="O149">
        <f>IFERROR(VLOOKUP(A149,[5]数据处理!$A:$N,14,0),0)</f>
        <v>0</v>
      </c>
      <c r="P149" t="str">
        <f>IFERROR(VLOOKUP(A149,[3]库存使用数据!$A:$B,2,0),"")</f>
        <v/>
      </c>
      <c r="Q149" t="str">
        <f>IFERROR(VLOOKUP(A149,[3]库存使用数据!$A:$E,5,0),"")</f>
        <v/>
      </c>
      <c r="R149" t="str">
        <f>IFERROR(VLOOKUP(A149,[3]库存使用数据!$A:$H,8,0),"")</f>
        <v/>
      </c>
      <c r="S149" t="str">
        <f>IFERROR(VLOOKUP(A149,[3]库存使用数据!$A:$K,11,0),"")</f>
        <v/>
      </c>
      <c r="T149" t="str">
        <f>IFERROR(VLOOKUP(A149,[3]库存使用数据!$A:$C,3,0),"")</f>
        <v/>
      </c>
      <c r="U149" t="str">
        <f>IFERROR(VLOOKUP(A149,[3]库存使用数据!$A:$F,6,0),"")</f>
        <v/>
      </c>
      <c r="V149" t="str">
        <f>IFERROR(VLOOKUP(A149,[3]库存使用数据!$A:$I,9,0),"")</f>
        <v/>
      </c>
      <c r="W149" t="str">
        <f>IFERROR(VLOOKUP(A149,[3]库存使用数据!$A:$L,12,0),"")</f>
        <v/>
      </c>
      <c r="X149" s="23" t="str">
        <f t="shared" si="42"/>
        <v/>
      </c>
      <c r="Y149" s="23" t="str">
        <f t="shared" si="43"/>
        <v/>
      </c>
      <c r="Z149" s="23" t="str">
        <f t="shared" si="44"/>
        <v/>
      </c>
      <c r="AA149" s="23" t="str">
        <f t="shared" si="45"/>
        <v/>
      </c>
      <c r="AB149" t="str">
        <f>IFERROR(VLOOKUP(A149,[3]库存使用数据!$A:$D,4,0),"")</f>
        <v/>
      </c>
      <c r="AC149" t="str">
        <f>IFERROR(VLOOKUP(A149,[3]库存使用数据!$A:$G,7,0),"")</f>
        <v/>
      </c>
      <c r="AD149" t="str">
        <f>IFERROR(VLOOKUP(A149,[3]库存使用数据!$A:$J,10,0),"")</f>
        <v/>
      </c>
      <c r="AE149" t="str">
        <f>IFERROR(VLOOKUP(A149,[3]库存使用数据!$A:$M,13,0),"")</f>
        <v/>
      </c>
      <c r="AF149" s="23" t="str">
        <f t="shared" si="46"/>
        <v/>
      </c>
      <c r="AG149" s="23" t="str">
        <f t="shared" si="47"/>
        <v/>
      </c>
      <c r="AH149" s="23" t="str">
        <f t="shared" si="48"/>
        <v/>
      </c>
      <c r="AI149" s="23" t="str">
        <f t="shared" si="49"/>
        <v/>
      </c>
      <c r="AJ149">
        <f>IFERROR(VLOOKUP($B149,[2]库存报告使用数据!$A$1:$B$65536,2,0),0)</f>
        <v>0</v>
      </c>
      <c r="AK149">
        <f>IFERROR(VLOOKUP($B149,[2]库存报告使用数据!$A$1:$C$65536,3,0),0)</f>
        <v>0</v>
      </c>
      <c r="AL149">
        <f>IFERROR(VLOOKUP($B149,[2]库存报告使用数据!$A$1:$D$65536,4,0),0)</f>
        <v>0</v>
      </c>
      <c r="AM149">
        <f>IFERROR(VLOOKUP($B149,[2]库存报告使用数据!$A$1:$E$65536,5,0),0)</f>
        <v>0</v>
      </c>
      <c r="AN149" s="23" t="str">
        <f t="shared" si="50"/>
        <v/>
      </c>
      <c r="AO149" s="23" t="str">
        <f t="shared" si="51"/>
        <v/>
      </c>
      <c r="AP149" s="23" t="str">
        <f t="shared" si="52"/>
        <v/>
      </c>
      <c r="AQ149" s="23" t="str">
        <f t="shared" si="53"/>
        <v/>
      </c>
      <c r="AR149" s="37">
        <f t="shared" si="38"/>
        <v>0</v>
      </c>
      <c r="AS149" s="37">
        <f t="shared" si="39"/>
        <v>0</v>
      </c>
      <c r="AT149" s="37">
        <f t="shared" si="40"/>
        <v>0</v>
      </c>
      <c r="AU149" s="33" t="str">
        <f t="shared" si="41"/>
        <v>库存为0</v>
      </c>
      <c r="AV149" s="38" t="str">
        <f>IFERROR(时间!$B$4+AU149,"上周无销量")</f>
        <v>上周无销量</v>
      </c>
    </row>
    <row r="150" spans="1:48">
      <c r="A150" s="21" t="s">
        <v>195</v>
      </c>
      <c r="B150" t="str">
        <f>VLOOKUP(A150,'[4]sku-asin（子）'!$A$1:$B$65536,2,0)</f>
        <v>B073S4R4CR</v>
      </c>
      <c r="C150" t="str">
        <f>VLOOKUP(A150,'[4]子sku-父sku'!$A$1:$B$65536,2,0)</f>
        <v>LYQ-ZQ1669</v>
      </c>
      <c r="D150" s="33">
        <f>IFERROR(VLOOKUP(A150,[1]库存报告使用数据处理!$A:$C,3,0),0)</f>
        <v>0</v>
      </c>
      <c r="E150" s="33">
        <f>IFERROR(VLOOKUP(A150,[1]库存报告使用数据处理!$A:$D,4,0),0)</f>
        <v>1</v>
      </c>
      <c r="F150" s="33">
        <f>IFERROR(VLOOKUP(A150,[1]库存报告使用数据处理!$A:$E,5,0),0)</f>
        <v>0</v>
      </c>
      <c r="G150" s="33">
        <f>IFERROR(VLOOKUP(A150,[1]库存报告使用数据处理!$A:$F,6,0),0)</f>
        <v>0</v>
      </c>
      <c r="H150" s="34">
        <f>IFERROR(VLOOKUP(A150,[1]库存报告使用数据处理!$A:$G,7,0),0)</f>
        <v>16.99</v>
      </c>
      <c r="I150">
        <f>IFERROR(VLOOKUP(A150,[5]数据处理!$A:$B,2,0),0)</f>
        <v>0</v>
      </c>
      <c r="J150" s="35">
        <f>IFERROR(VLOOKUP(A150,[5]数据处理!$A:$D,4,0),0)</f>
        <v>0</v>
      </c>
      <c r="K150" s="35">
        <f>IFERROR(VLOOKUP(A150,[5]数据处理!$A:$E,5,0),0)</f>
        <v>0</v>
      </c>
      <c r="L150" s="35">
        <f>IFERROR(VLOOKUP(A150,[5]数据处理!$A:$G,7,0),0)</f>
        <v>0</v>
      </c>
      <c r="M150">
        <f t="shared" si="37"/>
        <v>0</v>
      </c>
      <c r="N150">
        <f>IFERROR(VLOOKUP(A150,[5]数据处理!$A:$C,3,0),0)</f>
        <v>0</v>
      </c>
      <c r="O150">
        <f>IFERROR(VLOOKUP(A150,[5]数据处理!$A:$N,14,0),0)</f>
        <v>0</v>
      </c>
      <c r="P150" t="str">
        <f>IFERROR(VLOOKUP(A150,[3]库存使用数据!$A:$B,2,0),"")</f>
        <v/>
      </c>
      <c r="Q150" t="str">
        <f>IFERROR(VLOOKUP(A150,[3]库存使用数据!$A:$E,5,0),"")</f>
        <v/>
      </c>
      <c r="R150" t="str">
        <f>IFERROR(VLOOKUP(A150,[3]库存使用数据!$A:$H,8,0),"")</f>
        <v/>
      </c>
      <c r="S150" t="str">
        <f>IFERROR(VLOOKUP(A150,[3]库存使用数据!$A:$K,11,0),"")</f>
        <v/>
      </c>
      <c r="T150" t="str">
        <f>IFERROR(VLOOKUP(A150,[3]库存使用数据!$A:$C,3,0),"")</f>
        <v/>
      </c>
      <c r="U150" t="str">
        <f>IFERROR(VLOOKUP(A150,[3]库存使用数据!$A:$F,6,0),"")</f>
        <v/>
      </c>
      <c r="V150" t="str">
        <f>IFERROR(VLOOKUP(A150,[3]库存使用数据!$A:$I,9,0),"")</f>
        <v/>
      </c>
      <c r="W150" t="str">
        <f>IFERROR(VLOOKUP(A150,[3]库存使用数据!$A:$L,12,0),"")</f>
        <v/>
      </c>
      <c r="X150" s="23" t="str">
        <f t="shared" si="42"/>
        <v/>
      </c>
      <c r="Y150" s="23" t="str">
        <f t="shared" si="43"/>
        <v/>
      </c>
      <c r="Z150" s="23" t="str">
        <f t="shared" si="44"/>
        <v/>
      </c>
      <c r="AA150" s="23" t="str">
        <f t="shared" si="45"/>
        <v/>
      </c>
      <c r="AB150" t="str">
        <f>IFERROR(VLOOKUP(A150,[3]库存使用数据!$A:$D,4,0),"")</f>
        <v/>
      </c>
      <c r="AC150" t="str">
        <f>IFERROR(VLOOKUP(A150,[3]库存使用数据!$A:$G,7,0),"")</f>
        <v/>
      </c>
      <c r="AD150" t="str">
        <f>IFERROR(VLOOKUP(A150,[3]库存使用数据!$A:$J,10,0),"")</f>
        <v/>
      </c>
      <c r="AE150" t="str">
        <f>IFERROR(VLOOKUP(A150,[3]库存使用数据!$A:$M,13,0),"")</f>
        <v/>
      </c>
      <c r="AF150" s="23" t="str">
        <f t="shared" si="46"/>
        <v/>
      </c>
      <c r="AG150" s="23" t="str">
        <f t="shared" si="47"/>
        <v/>
      </c>
      <c r="AH150" s="23" t="str">
        <f t="shared" si="48"/>
        <v/>
      </c>
      <c r="AI150" s="23" t="str">
        <f t="shared" si="49"/>
        <v/>
      </c>
      <c r="AJ150">
        <f>IFERROR(VLOOKUP($B150,[2]库存报告使用数据!$A$1:$B$65536,2,0),0)</f>
        <v>0</v>
      </c>
      <c r="AK150">
        <f>IFERROR(VLOOKUP($B150,[2]库存报告使用数据!$A$1:$C$65536,3,0),0)</f>
        <v>0</v>
      </c>
      <c r="AL150">
        <f>IFERROR(VLOOKUP($B150,[2]库存报告使用数据!$A$1:$D$65536,4,0),0)</f>
        <v>2</v>
      </c>
      <c r="AM150">
        <f>IFERROR(VLOOKUP($B150,[2]库存报告使用数据!$A$1:$E$65536,5,0),0)</f>
        <v>0</v>
      </c>
      <c r="AN150" s="23" t="str">
        <f t="shared" si="50"/>
        <v/>
      </c>
      <c r="AO150" s="23" t="str">
        <f t="shared" si="51"/>
        <v/>
      </c>
      <c r="AP150" s="23">
        <f t="shared" si="52"/>
        <v>0</v>
      </c>
      <c r="AQ150" s="23" t="str">
        <f t="shared" si="53"/>
        <v/>
      </c>
      <c r="AR150" s="37">
        <f t="shared" si="38"/>
        <v>0</v>
      </c>
      <c r="AS150" s="37">
        <f t="shared" si="39"/>
        <v>0</v>
      </c>
      <c r="AT150" s="37">
        <f t="shared" si="40"/>
        <v>0</v>
      </c>
      <c r="AU150" s="33" t="str">
        <f t="shared" si="41"/>
        <v>库存为0</v>
      </c>
      <c r="AV150" s="38" t="str">
        <f>IFERROR(时间!$B$4+AU150,"上周无销量")</f>
        <v>上周无销量</v>
      </c>
    </row>
    <row r="151" spans="1:48">
      <c r="A151" s="21" t="s">
        <v>196</v>
      </c>
      <c r="B151" t="str">
        <f>VLOOKUP(A151,'[4]sku-asin（子）'!$A$1:$B$65536,2,0)</f>
        <v>B073S4ZN9Q</v>
      </c>
      <c r="C151" t="str">
        <f>VLOOKUP(A151,'[4]子sku-父sku'!$A$1:$B$65536,2,0)</f>
        <v>LYQ-ZQ1669</v>
      </c>
      <c r="D151" s="33">
        <f>IFERROR(VLOOKUP(A151,[1]库存报告使用数据处理!$A:$C,3,0),0)</f>
        <v>0</v>
      </c>
      <c r="E151" s="33">
        <f>IFERROR(VLOOKUP(A151,[1]库存报告使用数据处理!$A:$D,4,0),0)</f>
        <v>1</v>
      </c>
      <c r="F151" s="33">
        <f>IFERROR(VLOOKUP(A151,[1]库存报告使用数据处理!$A:$E,5,0),0)</f>
        <v>0</v>
      </c>
      <c r="G151" s="33">
        <f>IFERROR(VLOOKUP(A151,[1]库存报告使用数据处理!$A:$F,6,0),0)</f>
        <v>1</v>
      </c>
      <c r="H151" s="34">
        <f>IFERROR(VLOOKUP(A151,[1]库存报告使用数据处理!$A:$G,7,0),0)</f>
        <v>15.99</v>
      </c>
      <c r="I151">
        <f>IFERROR(VLOOKUP(A151,[5]数据处理!$A:$B,2,0),0)</f>
        <v>0</v>
      </c>
      <c r="J151" s="35">
        <f>IFERROR(VLOOKUP(A151,[5]数据处理!$A:$D,4,0),0)</f>
        <v>0</v>
      </c>
      <c r="K151" s="35">
        <f>IFERROR(VLOOKUP(A151,[5]数据处理!$A:$E,5,0),0)</f>
        <v>0</v>
      </c>
      <c r="L151" s="35">
        <f>IFERROR(VLOOKUP(A151,[5]数据处理!$A:$G,7,0),0)</f>
        <v>0</v>
      </c>
      <c r="M151">
        <f t="shared" si="37"/>
        <v>0</v>
      </c>
      <c r="N151">
        <f>IFERROR(VLOOKUP(A151,[5]数据处理!$A:$C,3,0),0)</f>
        <v>0</v>
      </c>
      <c r="O151">
        <f>IFERROR(VLOOKUP(A151,[5]数据处理!$A:$N,14,0),0)</f>
        <v>0</v>
      </c>
      <c r="P151" t="str">
        <f>IFERROR(VLOOKUP(A151,[3]库存使用数据!$A:$B,2,0),"")</f>
        <v/>
      </c>
      <c r="Q151" t="str">
        <f>IFERROR(VLOOKUP(A151,[3]库存使用数据!$A:$E,5,0),"")</f>
        <v/>
      </c>
      <c r="R151" t="str">
        <f>IFERROR(VLOOKUP(A151,[3]库存使用数据!$A:$H,8,0),"")</f>
        <v/>
      </c>
      <c r="S151" t="str">
        <f>IFERROR(VLOOKUP(A151,[3]库存使用数据!$A:$K,11,0),"")</f>
        <v/>
      </c>
      <c r="T151" t="str">
        <f>IFERROR(VLOOKUP(A151,[3]库存使用数据!$A:$C,3,0),"")</f>
        <v/>
      </c>
      <c r="U151" t="str">
        <f>IFERROR(VLOOKUP(A151,[3]库存使用数据!$A:$F,6,0),"")</f>
        <v/>
      </c>
      <c r="V151" t="str">
        <f>IFERROR(VLOOKUP(A151,[3]库存使用数据!$A:$I,9,0),"")</f>
        <v/>
      </c>
      <c r="W151" t="str">
        <f>IFERROR(VLOOKUP(A151,[3]库存使用数据!$A:$L,12,0),"")</f>
        <v/>
      </c>
      <c r="X151" s="23" t="str">
        <f t="shared" si="42"/>
        <v/>
      </c>
      <c r="Y151" s="23" t="str">
        <f t="shared" si="43"/>
        <v/>
      </c>
      <c r="Z151" s="23" t="str">
        <f t="shared" si="44"/>
        <v/>
      </c>
      <c r="AA151" s="23" t="str">
        <f t="shared" si="45"/>
        <v/>
      </c>
      <c r="AB151" t="str">
        <f>IFERROR(VLOOKUP(A151,[3]库存使用数据!$A:$D,4,0),"")</f>
        <v/>
      </c>
      <c r="AC151" t="str">
        <f>IFERROR(VLOOKUP(A151,[3]库存使用数据!$A:$G,7,0),"")</f>
        <v/>
      </c>
      <c r="AD151" t="str">
        <f>IFERROR(VLOOKUP(A151,[3]库存使用数据!$A:$J,10,0),"")</f>
        <v/>
      </c>
      <c r="AE151" t="str">
        <f>IFERROR(VLOOKUP(A151,[3]库存使用数据!$A:$M,13,0),"")</f>
        <v/>
      </c>
      <c r="AF151" s="23" t="str">
        <f t="shared" si="46"/>
        <v/>
      </c>
      <c r="AG151" s="23" t="str">
        <f t="shared" si="47"/>
        <v/>
      </c>
      <c r="AH151" s="23" t="str">
        <f t="shared" si="48"/>
        <v/>
      </c>
      <c r="AI151" s="23" t="str">
        <f t="shared" si="49"/>
        <v/>
      </c>
      <c r="AJ151">
        <f>IFERROR(VLOOKUP($B151,[2]库存报告使用数据!$A$1:$B$65536,2,0),0)</f>
        <v>4</v>
      </c>
      <c r="AK151">
        <f>IFERROR(VLOOKUP($B151,[2]库存报告使用数据!$A$1:$C$65536,3,0),0)</f>
        <v>4</v>
      </c>
      <c r="AL151">
        <f>IFERROR(VLOOKUP($B151,[2]库存报告使用数据!$A$1:$D$65536,4,0),0)</f>
        <v>8</v>
      </c>
      <c r="AM151">
        <f>IFERROR(VLOOKUP($B151,[2]库存报告使用数据!$A$1:$E$65536,5,0),0)</f>
        <v>2</v>
      </c>
      <c r="AN151" s="23">
        <f t="shared" si="50"/>
        <v>0</v>
      </c>
      <c r="AO151" s="23">
        <f t="shared" si="51"/>
        <v>0.25</v>
      </c>
      <c r="AP151" s="23">
        <f t="shared" si="52"/>
        <v>0</v>
      </c>
      <c r="AQ151" s="23">
        <f t="shared" si="53"/>
        <v>0.5</v>
      </c>
      <c r="AR151" s="37">
        <f t="shared" si="38"/>
        <v>0</v>
      </c>
      <c r="AS151" s="37">
        <f t="shared" si="39"/>
        <v>0</v>
      </c>
      <c r="AT151" s="37">
        <f t="shared" si="40"/>
        <v>0</v>
      </c>
      <c r="AU151" s="33" t="str">
        <f t="shared" si="41"/>
        <v>库存为0</v>
      </c>
      <c r="AV151" s="38" t="str">
        <f>IFERROR(时间!$B$4+AU151,"上周无销量")</f>
        <v>上周无销量</v>
      </c>
    </row>
    <row r="152" spans="1:48">
      <c r="A152" s="21" t="s">
        <v>197</v>
      </c>
      <c r="B152" t="str">
        <f>VLOOKUP(A152,'[4]sku-asin（子）'!$A$1:$B$65536,2,0)</f>
        <v>B073S4X67S</v>
      </c>
      <c r="C152" t="str">
        <f>VLOOKUP(A152,'[4]子sku-父sku'!$A$1:$B$65536,2,0)</f>
        <v>LYQ-ZQ1669</v>
      </c>
      <c r="D152" s="33">
        <f>IFERROR(VLOOKUP(A152,[1]库存报告使用数据处理!$A:$C,3,0),0)</f>
        <v>0</v>
      </c>
      <c r="E152" s="33">
        <f>IFERROR(VLOOKUP(A152,[1]库存报告使用数据处理!$A:$D,4,0),0)</f>
        <v>0</v>
      </c>
      <c r="F152" s="33">
        <f>IFERROR(VLOOKUP(A152,[1]库存报告使用数据处理!$A:$E,5,0),0)</f>
        <v>0</v>
      </c>
      <c r="G152" s="33">
        <f>IFERROR(VLOOKUP(A152,[1]库存报告使用数据处理!$A:$F,6,0),0)</f>
        <v>0</v>
      </c>
      <c r="H152" s="34">
        <f>IFERROR(VLOOKUP(A152,[1]库存报告使用数据处理!$A:$G,7,0),0)</f>
        <v>0</v>
      </c>
      <c r="I152">
        <f>IFERROR(VLOOKUP(A152,[5]数据处理!$A:$B,2,0),0)</f>
        <v>0</v>
      </c>
      <c r="J152" s="35">
        <f>IFERROR(VLOOKUP(A152,[5]数据处理!$A:$D,4,0),0)</f>
        <v>0</v>
      </c>
      <c r="K152" s="35">
        <f>IFERROR(VLOOKUP(A152,[5]数据处理!$A:$E,5,0),0)</f>
        <v>0</v>
      </c>
      <c r="L152" s="35">
        <f>IFERROR(VLOOKUP(A152,[5]数据处理!$A:$G,7,0),0)</f>
        <v>0</v>
      </c>
      <c r="M152">
        <f t="shared" si="37"/>
        <v>0</v>
      </c>
      <c r="N152">
        <f>IFERROR(VLOOKUP(A152,[5]数据处理!$A:$C,3,0),0)</f>
        <v>0</v>
      </c>
      <c r="O152">
        <f>IFERROR(VLOOKUP(A152,[5]数据处理!$A:$N,14,0),0)</f>
        <v>0</v>
      </c>
      <c r="P152" t="str">
        <f>IFERROR(VLOOKUP(A152,[3]库存使用数据!$A:$B,2,0),"")</f>
        <v/>
      </c>
      <c r="Q152" t="str">
        <f>IFERROR(VLOOKUP(A152,[3]库存使用数据!$A:$E,5,0),"")</f>
        <v/>
      </c>
      <c r="R152" t="str">
        <f>IFERROR(VLOOKUP(A152,[3]库存使用数据!$A:$H,8,0),"")</f>
        <v/>
      </c>
      <c r="S152" t="str">
        <f>IFERROR(VLOOKUP(A152,[3]库存使用数据!$A:$K,11,0),"")</f>
        <v/>
      </c>
      <c r="T152" t="str">
        <f>IFERROR(VLOOKUP(A152,[3]库存使用数据!$A:$C,3,0),"")</f>
        <v/>
      </c>
      <c r="U152" t="str">
        <f>IFERROR(VLOOKUP(A152,[3]库存使用数据!$A:$F,6,0),"")</f>
        <v/>
      </c>
      <c r="V152" t="str">
        <f>IFERROR(VLOOKUP(A152,[3]库存使用数据!$A:$I,9,0),"")</f>
        <v/>
      </c>
      <c r="W152" t="str">
        <f>IFERROR(VLOOKUP(A152,[3]库存使用数据!$A:$L,12,0),"")</f>
        <v/>
      </c>
      <c r="X152" s="23" t="str">
        <f t="shared" si="42"/>
        <v/>
      </c>
      <c r="Y152" s="23" t="str">
        <f t="shared" si="43"/>
        <v/>
      </c>
      <c r="Z152" s="23" t="str">
        <f t="shared" si="44"/>
        <v/>
      </c>
      <c r="AA152" s="23" t="str">
        <f t="shared" si="45"/>
        <v/>
      </c>
      <c r="AB152" t="str">
        <f>IFERROR(VLOOKUP(A152,[3]库存使用数据!$A:$D,4,0),"")</f>
        <v/>
      </c>
      <c r="AC152" t="str">
        <f>IFERROR(VLOOKUP(A152,[3]库存使用数据!$A:$G,7,0),"")</f>
        <v/>
      </c>
      <c r="AD152" t="str">
        <f>IFERROR(VLOOKUP(A152,[3]库存使用数据!$A:$J,10,0),"")</f>
        <v/>
      </c>
      <c r="AE152" t="str">
        <f>IFERROR(VLOOKUP(A152,[3]库存使用数据!$A:$M,13,0),"")</f>
        <v/>
      </c>
      <c r="AF152" s="23" t="str">
        <f t="shared" si="46"/>
        <v/>
      </c>
      <c r="AG152" s="23" t="str">
        <f t="shared" si="47"/>
        <v/>
      </c>
      <c r="AH152" s="23" t="str">
        <f t="shared" si="48"/>
        <v/>
      </c>
      <c r="AI152" s="23" t="str">
        <f t="shared" si="49"/>
        <v/>
      </c>
      <c r="AJ152">
        <f>IFERROR(VLOOKUP($B152,[2]库存报告使用数据!$A$1:$B$65536,2,0),0)</f>
        <v>0</v>
      </c>
      <c r="AK152">
        <f>IFERROR(VLOOKUP($B152,[2]库存报告使用数据!$A$1:$C$65536,3,0),0)</f>
        <v>0</v>
      </c>
      <c r="AL152">
        <f>IFERROR(VLOOKUP($B152,[2]库存报告使用数据!$A$1:$D$65536,4,0),0)</f>
        <v>0</v>
      </c>
      <c r="AM152">
        <f>IFERROR(VLOOKUP($B152,[2]库存报告使用数据!$A$1:$E$65536,5,0),0)</f>
        <v>0</v>
      </c>
      <c r="AN152" s="23" t="str">
        <f t="shared" si="50"/>
        <v/>
      </c>
      <c r="AO152" s="23" t="str">
        <f t="shared" si="51"/>
        <v/>
      </c>
      <c r="AP152" s="23" t="str">
        <f t="shared" si="52"/>
        <v/>
      </c>
      <c r="AQ152" s="23" t="str">
        <f t="shared" si="53"/>
        <v/>
      </c>
      <c r="AR152" s="37">
        <f t="shared" si="38"/>
        <v>0</v>
      </c>
      <c r="AS152" s="37">
        <f t="shared" si="39"/>
        <v>0</v>
      </c>
      <c r="AT152" s="37">
        <f t="shared" si="40"/>
        <v>0</v>
      </c>
      <c r="AU152" s="33" t="str">
        <f t="shared" si="41"/>
        <v>库存为0</v>
      </c>
      <c r="AV152" s="38" t="str">
        <f>IFERROR(时间!$B$4+AU152,"上周无销量")</f>
        <v>上周无销量</v>
      </c>
    </row>
    <row r="153" spans="1:48">
      <c r="A153" s="21" t="s">
        <v>198</v>
      </c>
      <c r="B153" t="str">
        <f>VLOOKUP(A153,'[4]sku-asin（子）'!$A$1:$B$65536,2,0)</f>
        <v>B073S5CYWG</v>
      </c>
      <c r="C153" t="str">
        <f>VLOOKUP(A153,'[4]子sku-父sku'!$A$1:$B$65536,2,0)</f>
        <v>LYQ-ZQ1669</v>
      </c>
      <c r="D153" s="33">
        <f>IFERROR(VLOOKUP(A153,[1]库存报告使用数据处理!$A:$C,3,0),0)</f>
        <v>0</v>
      </c>
      <c r="E153" s="33">
        <f>IFERROR(VLOOKUP(A153,[1]库存报告使用数据处理!$A:$D,4,0),0)</f>
        <v>1</v>
      </c>
      <c r="F153" s="33">
        <f>IFERROR(VLOOKUP(A153,[1]库存报告使用数据处理!$A:$E,5,0),0)</f>
        <v>0</v>
      </c>
      <c r="G153" s="33">
        <f>IFERROR(VLOOKUP(A153,[1]库存报告使用数据处理!$A:$F,6,0),0)</f>
        <v>0</v>
      </c>
      <c r="H153" s="34">
        <f>IFERROR(VLOOKUP(A153,[1]库存报告使用数据处理!$A:$G,7,0),0)</f>
        <v>17.99</v>
      </c>
      <c r="I153">
        <f>IFERROR(VLOOKUP(A153,[5]数据处理!$A:$B,2,0),0)</f>
        <v>5</v>
      </c>
      <c r="J153" s="35">
        <f>IFERROR(VLOOKUP(A153,[5]数据处理!$A:$D,4,0),0)</f>
        <v>0</v>
      </c>
      <c r="K153" s="35">
        <f>IFERROR(VLOOKUP(A153,[5]数据处理!$A:$E,5,0),0)</f>
        <v>0</v>
      </c>
      <c r="L153" s="35">
        <f>IFERROR(VLOOKUP(A153,[5]数据处理!$A:$G,7,0),0)</f>
        <v>0</v>
      </c>
      <c r="M153">
        <f t="shared" si="37"/>
        <v>5</v>
      </c>
      <c r="N153">
        <f>IFERROR(VLOOKUP(A153,[5]数据处理!$A:$C,3,0),0)</f>
        <v>0</v>
      </c>
      <c r="O153">
        <f>IFERROR(VLOOKUP(A153,[5]数据处理!$A:$N,14,0),0)</f>
        <v>4</v>
      </c>
      <c r="P153" t="str">
        <f>IFERROR(VLOOKUP(A153,[3]库存使用数据!$A:$B,2,0),"")</f>
        <v/>
      </c>
      <c r="Q153" t="str">
        <f>IFERROR(VLOOKUP(A153,[3]库存使用数据!$A:$E,5,0),"")</f>
        <v/>
      </c>
      <c r="R153" t="str">
        <f>IFERROR(VLOOKUP(A153,[3]库存使用数据!$A:$H,8,0),"")</f>
        <v/>
      </c>
      <c r="S153" t="str">
        <f>IFERROR(VLOOKUP(A153,[3]库存使用数据!$A:$K,11,0),"")</f>
        <v/>
      </c>
      <c r="T153" t="str">
        <f>IFERROR(VLOOKUP(A153,[3]库存使用数据!$A:$C,3,0),"")</f>
        <v/>
      </c>
      <c r="U153" t="str">
        <f>IFERROR(VLOOKUP(A153,[3]库存使用数据!$A:$F,6,0),"")</f>
        <v/>
      </c>
      <c r="V153" t="str">
        <f>IFERROR(VLOOKUP(A153,[3]库存使用数据!$A:$I,9,0),"")</f>
        <v/>
      </c>
      <c r="W153" t="str">
        <f>IFERROR(VLOOKUP(A153,[3]库存使用数据!$A:$L,12,0),"")</f>
        <v/>
      </c>
      <c r="X153" s="23" t="str">
        <f t="shared" si="42"/>
        <v/>
      </c>
      <c r="Y153" s="23" t="str">
        <f t="shared" si="43"/>
        <v/>
      </c>
      <c r="Z153" s="23" t="str">
        <f t="shared" si="44"/>
        <v/>
      </c>
      <c r="AA153" s="23" t="str">
        <f t="shared" si="45"/>
        <v/>
      </c>
      <c r="AB153" t="str">
        <f>IFERROR(VLOOKUP(A153,[3]库存使用数据!$A:$D,4,0),"")</f>
        <v/>
      </c>
      <c r="AC153" t="str">
        <f>IFERROR(VLOOKUP(A153,[3]库存使用数据!$A:$G,7,0),"")</f>
        <v/>
      </c>
      <c r="AD153" t="str">
        <f>IFERROR(VLOOKUP(A153,[3]库存使用数据!$A:$J,10,0),"")</f>
        <v/>
      </c>
      <c r="AE153" t="str">
        <f>IFERROR(VLOOKUP(A153,[3]库存使用数据!$A:$M,13,0),"")</f>
        <v/>
      </c>
      <c r="AF153" s="23" t="str">
        <f t="shared" si="46"/>
        <v/>
      </c>
      <c r="AG153" s="23" t="str">
        <f t="shared" si="47"/>
        <v/>
      </c>
      <c r="AH153" s="23" t="str">
        <f t="shared" si="48"/>
        <v/>
      </c>
      <c r="AI153" s="23" t="str">
        <f t="shared" si="49"/>
        <v/>
      </c>
      <c r="AJ153">
        <f>IFERROR(VLOOKUP($B153,[2]库存报告使用数据!$A$1:$B$65536,2,0),0)</f>
        <v>4</v>
      </c>
      <c r="AK153">
        <f>IFERROR(VLOOKUP($B153,[2]库存报告使用数据!$A$1:$C$65536,3,0),0)</f>
        <v>4</v>
      </c>
      <c r="AL153">
        <f>IFERROR(VLOOKUP($B153,[2]库存报告使用数据!$A$1:$D$65536,4,0),0)</f>
        <v>5</v>
      </c>
      <c r="AM153">
        <f>IFERROR(VLOOKUP($B153,[2]库存报告使用数据!$A$1:$E$65536,5,0),0)</f>
        <v>1</v>
      </c>
      <c r="AN153" s="23">
        <f t="shared" si="50"/>
        <v>0</v>
      </c>
      <c r="AO153" s="23">
        <f t="shared" si="51"/>
        <v>0.25</v>
      </c>
      <c r="AP153" s="23">
        <f t="shared" si="52"/>
        <v>0</v>
      </c>
      <c r="AQ153" s="23">
        <f t="shared" si="53"/>
        <v>0</v>
      </c>
      <c r="AR153" s="37">
        <f t="shared" si="38"/>
        <v>0</v>
      </c>
      <c r="AS153" s="37">
        <f t="shared" si="39"/>
        <v>0</v>
      </c>
      <c r="AT153" s="37">
        <f t="shared" si="40"/>
        <v>5</v>
      </c>
      <c r="AU153" s="33" t="str">
        <f t="shared" si="41"/>
        <v>库存为5</v>
      </c>
      <c r="AV153" s="38" t="str">
        <f>IFERROR(时间!$B$4+AU153,"上周无销量")</f>
        <v>上周无销量</v>
      </c>
    </row>
    <row r="154" spans="1:48">
      <c r="A154" s="21" t="s">
        <v>199</v>
      </c>
      <c r="B154" t="str">
        <f>VLOOKUP(A154,'[4]sku-asin（子）'!$A$1:$B$65536,2,0)</f>
        <v>B074N2BXL6</v>
      </c>
      <c r="C154" t="str">
        <f>VLOOKUP(A154,'[4]子sku-父sku'!$A$1:$B$65536,2,0)</f>
        <v>LYQ-ZQ1880</v>
      </c>
      <c r="D154" s="33">
        <f>IFERROR(VLOOKUP(A154,[1]库存报告使用数据处理!$A:$C,3,0),0)</f>
        <v>0</v>
      </c>
      <c r="E154" s="33">
        <f>IFERROR(VLOOKUP(A154,[1]库存报告使用数据处理!$A:$D,4,0),0)</f>
        <v>0</v>
      </c>
      <c r="F154" s="33">
        <f>IFERROR(VLOOKUP(A154,[1]库存报告使用数据处理!$A:$E,5,0),0)</f>
        <v>0</v>
      </c>
      <c r="G154" s="33">
        <f>IFERROR(VLOOKUP(A154,[1]库存报告使用数据处理!$A:$F,6,0),0)</f>
        <v>0</v>
      </c>
      <c r="H154" s="34">
        <f>IFERROR(VLOOKUP(A154,[1]库存报告使用数据处理!$A:$G,7,0),0)</f>
        <v>0</v>
      </c>
      <c r="I154">
        <f>IFERROR(VLOOKUP(A154,[5]数据处理!$A:$B,2,0),0)</f>
        <v>0</v>
      </c>
      <c r="J154" s="35">
        <f>IFERROR(VLOOKUP(A154,[5]数据处理!$A:$D,4,0),0)</f>
        <v>0</v>
      </c>
      <c r="K154" s="35">
        <f>IFERROR(VLOOKUP(A154,[5]数据处理!$A:$E,5,0),0)</f>
        <v>0</v>
      </c>
      <c r="L154" s="35">
        <f>IFERROR(VLOOKUP(A154,[5]数据处理!$A:$G,7,0),0)</f>
        <v>0</v>
      </c>
      <c r="M154">
        <f t="shared" si="37"/>
        <v>0</v>
      </c>
      <c r="N154">
        <f>IFERROR(VLOOKUP(A154,[5]数据处理!$A:$C,3,0),0)</f>
        <v>0</v>
      </c>
      <c r="O154">
        <f>IFERROR(VLOOKUP(A154,[5]数据处理!$A:$N,14,0),0)</f>
        <v>0</v>
      </c>
      <c r="P154" t="str">
        <f>IFERROR(VLOOKUP(A154,[3]库存使用数据!$A:$B,2,0),"")</f>
        <v/>
      </c>
      <c r="Q154" t="str">
        <f>IFERROR(VLOOKUP(A154,[3]库存使用数据!$A:$E,5,0),"")</f>
        <v/>
      </c>
      <c r="R154" t="str">
        <f>IFERROR(VLOOKUP(A154,[3]库存使用数据!$A:$H,8,0),"")</f>
        <v/>
      </c>
      <c r="S154" t="str">
        <f>IFERROR(VLOOKUP(A154,[3]库存使用数据!$A:$K,11,0),"")</f>
        <v/>
      </c>
      <c r="T154" t="str">
        <f>IFERROR(VLOOKUP(A154,[3]库存使用数据!$A:$C,3,0),"")</f>
        <v/>
      </c>
      <c r="U154" t="str">
        <f>IFERROR(VLOOKUP(A154,[3]库存使用数据!$A:$F,6,0),"")</f>
        <v/>
      </c>
      <c r="V154" t="str">
        <f>IFERROR(VLOOKUP(A154,[3]库存使用数据!$A:$I,9,0),"")</f>
        <v/>
      </c>
      <c r="W154" t="str">
        <f>IFERROR(VLOOKUP(A154,[3]库存使用数据!$A:$L,12,0),"")</f>
        <v/>
      </c>
      <c r="X154" s="23" t="str">
        <f t="shared" si="42"/>
        <v/>
      </c>
      <c r="Y154" s="23" t="str">
        <f t="shared" si="43"/>
        <v/>
      </c>
      <c r="Z154" s="23" t="str">
        <f t="shared" si="44"/>
        <v/>
      </c>
      <c r="AA154" s="23" t="str">
        <f t="shared" si="45"/>
        <v/>
      </c>
      <c r="AB154" t="str">
        <f>IFERROR(VLOOKUP(A154,[3]库存使用数据!$A:$D,4,0),"")</f>
        <v/>
      </c>
      <c r="AC154" t="str">
        <f>IFERROR(VLOOKUP(A154,[3]库存使用数据!$A:$G,7,0),"")</f>
        <v/>
      </c>
      <c r="AD154" t="str">
        <f>IFERROR(VLOOKUP(A154,[3]库存使用数据!$A:$J,10,0),"")</f>
        <v/>
      </c>
      <c r="AE154" t="str">
        <f>IFERROR(VLOOKUP(A154,[3]库存使用数据!$A:$M,13,0),"")</f>
        <v/>
      </c>
      <c r="AF154" s="23" t="str">
        <f t="shared" si="46"/>
        <v/>
      </c>
      <c r="AG154" s="23" t="str">
        <f t="shared" si="47"/>
        <v/>
      </c>
      <c r="AH154" s="23" t="str">
        <f t="shared" si="48"/>
        <v/>
      </c>
      <c r="AI154" s="23" t="str">
        <f t="shared" si="49"/>
        <v/>
      </c>
      <c r="AJ154">
        <f>IFERROR(VLOOKUP($B154,[2]库存报告使用数据!$A$1:$B$65536,2,0),0)</f>
        <v>0</v>
      </c>
      <c r="AK154">
        <f>IFERROR(VLOOKUP($B154,[2]库存报告使用数据!$A$1:$C$65536,3,0),0)</f>
        <v>0</v>
      </c>
      <c r="AL154">
        <f>IFERROR(VLOOKUP($B154,[2]库存报告使用数据!$A$1:$D$65536,4,0),0)</f>
        <v>0</v>
      </c>
      <c r="AM154">
        <f>IFERROR(VLOOKUP($B154,[2]库存报告使用数据!$A$1:$E$65536,5,0),0)</f>
        <v>0</v>
      </c>
      <c r="AN154" s="23" t="str">
        <f t="shared" si="50"/>
        <v/>
      </c>
      <c r="AO154" s="23" t="str">
        <f t="shared" si="51"/>
        <v/>
      </c>
      <c r="AP154" s="23" t="str">
        <f t="shared" si="52"/>
        <v/>
      </c>
      <c r="AQ154" s="23" t="str">
        <f t="shared" si="53"/>
        <v/>
      </c>
      <c r="AR154" s="37">
        <f t="shared" si="38"/>
        <v>0</v>
      </c>
      <c r="AS154" s="37">
        <f t="shared" si="39"/>
        <v>0</v>
      </c>
      <c r="AT154" s="37">
        <f t="shared" si="40"/>
        <v>0</v>
      </c>
      <c r="AU154" s="33" t="str">
        <f t="shared" si="41"/>
        <v>库存为0</v>
      </c>
      <c r="AV154" s="38" t="str">
        <f>IFERROR(时间!$B$4+AU154,"上周无销量")</f>
        <v>上周无销量</v>
      </c>
    </row>
    <row r="155" spans="1:48">
      <c r="A155" s="21" t="s">
        <v>200</v>
      </c>
      <c r="B155" t="str">
        <f>VLOOKUP(A155,'[4]sku-asin（子）'!$A$1:$B$65536,2,0)</f>
        <v>B074MTPMFD</v>
      </c>
      <c r="C155" t="str">
        <f>VLOOKUP(A155,'[4]子sku-父sku'!$A$1:$B$65536,2,0)</f>
        <v>LYQ-ZQ1880</v>
      </c>
      <c r="D155" s="33">
        <f>IFERROR(VLOOKUP(A155,[1]库存报告使用数据处理!$A:$C,3,0),0)</f>
        <v>0</v>
      </c>
      <c r="E155" s="33">
        <f>IFERROR(VLOOKUP(A155,[1]库存报告使用数据处理!$A:$D,4,0),0)</f>
        <v>0</v>
      </c>
      <c r="F155" s="33">
        <f>IFERROR(VLOOKUP(A155,[1]库存报告使用数据处理!$A:$E,5,0),0)</f>
        <v>0</v>
      </c>
      <c r="G155" s="33">
        <f>IFERROR(VLOOKUP(A155,[1]库存报告使用数据处理!$A:$F,6,0),0)</f>
        <v>0</v>
      </c>
      <c r="H155" s="34">
        <f>IFERROR(VLOOKUP(A155,[1]库存报告使用数据处理!$A:$G,7,0),0)</f>
        <v>0</v>
      </c>
      <c r="I155">
        <f>IFERROR(VLOOKUP(A155,[5]数据处理!$A:$B,2,0),0)</f>
        <v>0</v>
      </c>
      <c r="J155" s="35">
        <f>IFERROR(VLOOKUP(A155,[5]数据处理!$A:$D,4,0),0)</f>
        <v>0</v>
      </c>
      <c r="K155" s="35">
        <f>IFERROR(VLOOKUP(A155,[5]数据处理!$A:$E,5,0),0)</f>
        <v>0</v>
      </c>
      <c r="L155" s="35">
        <f>IFERROR(VLOOKUP(A155,[5]数据处理!$A:$G,7,0),0)</f>
        <v>0</v>
      </c>
      <c r="M155">
        <f t="shared" si="37"/>
        <v>0</v>
      </c>
      <c r="N155">
        <f>IFERROR(VLOOKUP(A155,[5]数据处理!$A:$C,3,0),0)</f>
        <v>0</v>
      </c>
      <c r="O155">
        <f>IFERROR(VLOOKUP(A155,[5]数据处理!$A:$N,14,0),0)</f>
        <v>0</v>
      </c>
      <c r="P155" t="str">
        <f>IFERROR(VLOOKUP(A155,[3]库存使用数据!$A:$B,2,0),"")</f>
        <v/>
      </c>
      <c r="Q155" t="str">
        <f>IFERROR(VLOOKUP(A155,[3]库存使用数据!$A:$E,5,0),"")</f>
        <v/>
      </c>
      <c r="R155" t="str">
        <f>IFERROR(VLOOKUP(A155,[3]库存使用数据!$A:$H,8,0),"")</f>
        <v/>
      </c>
      <c r="S155" t="str">
        <f>IFERROR(VLOOKUP(A155,[3]库存使用数据!$A:$K,11,0),"")</f>
        <v/>
      </c>
      <c r="T155" t="str">
        <f>IFERROR(VLOOKUP(A155,[3]库存使用数据!$A:$C,3,0),"")</f>
        <v/>
      </c>
      <c r="U155" t="str">
        <f>IFERROR(VLOOKUP(A155,[3]库存使用数据!$A:$F,6,0),"")</f>
        <v/>
      </c>
      <c r="V155" t="str">
        <f>IFERROR(VLOOKUP(A155,[3]库存使用数据!$A:$I,9,0),"")</f>
        <v/>
      </c>
      <c r="W155" t="str">
        <f>IFERROR(VLOOKUP(A155,[3]库存使用数据!$A:$L,12,0),"")</f>
        <v/>
      </c>
      <c r="X155" s="23" t="str">
        <f t="shared" si="42"/>
        <v/>
      </c>
      <c r="Y155" s="23" t="str">
        <f t="shared" si="43"/>
        <v/>
      </c>
      <c r="Z155" s="23" t="str">
        <f t="shared" si="44"/>
        <v/>
      </c>
      <c r="AA155" s="23" t="str">
        <f t="shared" si="45"/>
        <v/>
      </c>
      <c r="AB155" t="str">
        <f>IFERROR(VLOOKUP(A155,[3]库存使用数据!$A:$D,4,0),"")</f>
        <v/>
      </c>
      <c r="AC155" t="str">
        <f>IFERROR(VLOOKUP(A155,[3]库存使用数据!$A:$G,7,0),"")</f>
        <v/>
      </c>
      <c r="AD155" t="str">
        <f>IFERROR(VLOOKUP(A155,[3]库存使用数据!$A:$J,10,0),"")</f>
        <v/>
      </c>
      <c r="AE155" t="str">
        <f>IFERROR(VLOOKUP(A155,[3]库存使用数据!$A:$M,13,0),"")</f>
        <v/>
      </c>
      <c r="AF155" s="23" t="str">
        <f t="shared" si="46"/>
        <v/>
      </c>
      <c r="AG155" s="23" t="str">
        <f t="shared" si="47"/>
        <v/>
      </c>
      <c r="AH155" s="23" t="str">
        <f t="shared" si="48"/>
        <v/>
      </c>
      <c r="AI155" s="23" t="str">
        <f t="shared" si="49"/>
        <v/>
      </c>
      <c r="AJ155">
        <f>IFERROR(VLOOKUP($B155,[2]库存报告使用数据!$A$1:$B$65536,2,0),0)</f>
        <v>0</v>
      </c>
      <c r="AK155">
        <f>IFERROR(VLOOKUP($B155,[2]库存报告使用数据!$A$1:$C$65536,3,0),0)</f>
        <v>0</v>
      </c>
      <c r="AL155">
        <f>IFERROR(VLOOKUP($B155,[2]库存报告使用数据!$A$1:$D$65536,4,0),0)</f>
        <v>0</v>
      </c>
      <c r="AM155">
        <f>IFERROR(VLOOKUP($B155,[2]库存报告使用数据!$A$1:$E$65536,5,0),0)</f>
        <v>0</v>
      </c>
      <c r="AN155" s="23" t="str">
        <f t="shared" si="50"/>
        <v/>
      </c>
      <c r="AO155" s="23" t="str">
        <f t="shared" si="51"/>
        <v/>
      </c>
      <c r="AP155" s="23" t="str">
        <f t="shared" si="52"/>
        <v/>
      </c>
      <c r="AQ155" s="23" t="str">
        <f t="shared" si="53"/>
        <v/>
      </c>
      <c r="AR155" s="37">
        <f t="shared" si="38"/>
        <v>0</v>
      </c>
      <c r="AS155" s="37">
        <f t="shared" si="39"/>
        <v>0</v>
      </c>
      <c r="AT155" s="37">
        <f t="shared" si="40"/>
        <v>0</v>
      </c>
      <c r="AU155" s="33" t="str">
        <f t="shared" si="41"/>
        <v>库存为0</v>
      </c>
      <c r="AV155" s="38" t="str">
        <f>IFERROR(时间!$B$4+AU155,"上周无销量")</f>
        <v>上周无销量</v>
      </c>
    </row>
    <row r="156" spans="1:48">
      <c r="A156" s="21" t="s">
        <v>201</v>
      </c>
      <c r="B156" t="str">
        <f>VLOOKUP(A156,'[4]sku-asin（子）'!$A$1:$B$65536,2,0)</f>
        <v>B074N1VL93</v>
      </c>
      <c r="C156" t="str">
        <f>VLOOKUP(A156,'[4]子sku-父sku'!$A$1:$B$65536,2,0)</f>
        <v>LYQ-ZQ1880</v>
      </c>
      <c r="D156" s="33">
        <f>IFERROR(VLOOKUP(A156,[1]库存报告使用数据处理!$A:$C,3,0),0)</f>
        <v>0</v>
      </c>
      <c r="E156" s="33">
        <f>IFERROR(VLOOKUP(A156,[1]库存报告使用数据处理!$A:$D,4,0),0)</f>
        <v>0</v>
      </c>
      <c r="F156" s="33">
        <f>IFERROR(VLOOKUP(A156,[1]库存报告使用数据处理!$A:$E,5,0),0)</f>
        <v>0</v>
      </c>
      <c r="G156" s="33">
        <f>IFERROR(VLOOKUP(A156,[1]库存报告使用数据处理!$A:$F,6,0),0)</f>
        <v>0</v>
      </c>
      <c r="H156" s="34">
        <f>IFERROR(VLOOKUP(A156,[1]库存报告使用数据处理!$A:$G,7,0),0)</f>
        <v>0</v>
      </c>
      <c r="I156">
        <f>IFERROR(VLOOKUP(A156,[5]数据处理!$A:$B,2,0),0)</f>
        <v>0</v>
      </c>
      <c r="J156" s="35">
        <f>IFERROR(VLOOKUP(A156,[5]数据处理!$A:$D,4,0),0)</f>
        <v>0</v>
      </c>
      <c r="K156" s="35">
        <f>IFERROR(VLOOKUP(A156,[5]数据处理!$A:$E,5,0),0)</f>
        <v>0</v>
      </c>
      <c r="L156" s="35">
        <f>IFERROR(VLOOKUP(A156,[5]数据处理!$A:$G,7,0),0)</f>
        <v>0</v>
      </c>
      <c r="M156">
        <f t="shared" si="37"/>
        <v>0</v>
      </c>
      <c r="N156">
        <f>IFERROR(VLOOKUP(A156,[5]数据处理!$A:$C,3,0),0)</f>
        <v>0</v>
      </c>
      <c r="O156">
        <f>IFERROR(VLOOKUP(A156,[5]数据处理!$A:$N,14,0),0)</f>
        <v>0</v>
      </c>
      <c r="P156" t="str">
        <f>IFERROR(VLOOKUP(A156,[3]库存使用数据!$A:$B,2,0),"")</f>
        <v/>
      </c>
      <c r="Q156" t="str">
        <f>IFERROR(VLOOKUP(A156,[3]库存使用数据!$A:$E,5,0),"")</f>
        <v/>
      </c>
      <c r="R156" t="str">
        <f>IFERROR(VLOOKUP(A156,[3]库存使用数据!$A:$H,8,0),"")</f>
        <v/>
      </c>
      <c r="S156" t="str">
        <f>IFERROR(VLOOKUP(A156,[3]库存使用数据!$A:$K,11,0),"")</f>
        <v/>
      </c>
      <c r="T156" t="str">
        <f>IFERROR(VLOOKUP(A156,[3]库存使用数据!$A:$C,3,0),"")</f>
        <v/>
      </c>
      <c r="U156" t="str">
        <f>IFERROR(VLOOKUP(A156,[3]库存使用数据!$A:$F,6,0),"")</f>
        <v/>
      </c>
      <c r="V156" t="str">
        <f>IFERROR(VLOOKUP(A156,[3]库存使用数据!$A:$I,9,0),"")</f>
        <v/>
      </c>
      <c r="W156" t="str">
        <f>IFERROR(VLOOKUP(A156,[3]库存使用数据!$A:$L,12,0),"")</f>
        <v/>
      </c>
      <c r="X156" s="23" t="str">
        <f t="shared" si="42"/>
        <v/>
      </c>
      <c r="Y156" s="23" t="str">
        <f t="shared" si="43"/>
        <v/>
      </c>
      <c r="Z156" s="23" t="str">
        <f t="shared" si="44"/>
        <v/>
      </c>
      <c r="AA156" s="23" t="str">
        <f t="shared" si="45"/>
        <v/>
      </c>
      <c r="AB156" t="str">
        <f>IFERROR(VLOOKUP(A156,[3]库存使用数据!$A:$D,4,0),"")</f>
        <v/>
      </c>
      <c r="AC156" t="str">
        <f>IFERROR(VLOOKUP(A156,[3]库存使用数据!$A:$G,7,0),"")</f>
        <v/>
      </c>
      <c r="AD156" t="str">
        <f>IFERROR(VLOOKUP(A156,[3]库存使用数据!$A:$J,10,0),"")</f>
        <v/>
      </c>
      <c r="AE156" t="str">
        <f>IFERROR(VLOOKUP(A156,[3]库存使用数据!$A:$M,13,0),"")</f>
        <v/>
      </c>
      <c r="AF156" s="23" t="str">
        <f t="shared" si="46"/>
        <v/>
      </c>
      <c r="AG156" s="23" t="str">
        <f t="shared" si="47"/>
        <v/>
      </c>
      <c r="AH156" s="23" t="str">
        <f t="shared" si="48"/>
        <v/>
      </c>
      <c r="AI156" s="23" t="str">
        <f t="shared" si="49"/>
        <v/>
      </c>
      <c r="AJ156">
        <f>IFERROR(VLOOKUP($B156,[2]库存报告使用数据!$A$1:$B$65536,2,0),0)</f>
        <v>0</v>
      </c>
      <c r="AK156">
        <f>IFERROR(VLOOKUP($B156,[2]库存报告使用数据!$A$1:$C$65536,3,0),0)</f>
        <v>0</v>
      </c>
      <c r="AL156">
        <f>IFERROR(VLOOKUP($B156,[2]库存报告使用数据!$A$1:$D$65536,4,0),0)</f>
        <v>0</v>
      </c>
      <c r="AM156">
        <f>IFERROR(VLOOKUP($B156,[2]库存报告使用数据!$A$1:$E$65536,5,0),0)</f>
        <v>0</v>
      </c>
      <c r="AN156" s="23" t="str">
        <f t="shared" si="50"/>
        <v/>
      </c>
      <c r="AO156" s="23" t="str">
        <f t="shared" si="51"/>
        <v/>
      </c>
      <c r="AP156" s="23" t="str">
        <f t="shared" si="52"/>
        <v/>
      </c>
      <c r="AQ156" s="23" t="str">
        <f t="shared" si="53"/>
        <v/>
      </c>
      <c r="AR156" s="37">
        <f t="shared" si="38"/>
        <v>0</v>
      </c>
      <c r="AS156" s="37">
        <f t="shared" si="39"/>
        <v>0</v>
      </c>
      <c r="AT156" s="37">
        <f t="shared" si="40"/>
        <v>0</v>
      </c>
      <c r="AU156" s="33" t="str">
        <f t="shared" si="41"/>
        <v>库存为0</v>
      </c>
      <c r="AV156" s="38" t="str">
        <f>IFERROR(时间!$B$4+AU156,"上周无销量")</f>
        <v>上周无销量</v>
      </c>
    </row>
    <row r="157" spans="1:48">
      <c r="A157" s="21" t="s">
        <v>202</v>
      </c>
      <c r="B157" t="str">
        <f>VLOOKUP(A157,'[4]sku-asin（子）'!$A$1:$B$65536,2,0)</f>
        <v>B074MWWWNP</v>
      </c>
      <c r="C157" t="str">
        <f>VLOOKUP(A157,'[4]子sku-父sku'!$A$1:$B$65536,2,0)</f>
        <v>LYQ-ZQ1880</v>
      </c>
      <c r="D157" s="33">
        <f>IFERROR(VLOOKUP(A157,[1]库存报告使用数据处理!$A:$C,3,0),0)</f>
        <v>0</v>
      </c>
      <c r="E157" s="33">
        <f>IFERROR(VLOOKUP(A157,[1]库存报告使用数据处理!$A:$D,4,0),0)</f>
        <v>0</v>
      </c>
      <c r="F157" s="33">
        <f>IFERROR(VLOOKUP(A157,[1]库存报告使用数据处理!$A:$E,5,0),0)</f>
        <v>0</v>
      </c>
      <c r="G157" s="33">
        <f>IFERROR(VLOOKUP(A157,[1]库存报告使用数据处理!$A:$F,6,0),0)</f>
        <v>0</v>
      </c>
      <c r="H157" s="34">
        <f>IFERROR(VLOOKUP(A157,[1]库存报告使用数据处理!$A:$G,7,0),0)</f>
        <v>0</v>
      </c>
      <c r="I157">
        <f>IFERROR(VLOOKUP(A157,[5]数据处理!$A:$B,2,0),0)</f>
        <v>0</v>
      </c>
      <c r="J157" s="35">
        <f>IFERROR(VLOOKUP(A157,[5]数据处理!$A:$D,4,0),0)</f>
        <v>0</v>
      </c>
      <c r="K157" s="35">
        <f>IFERROR(VLOOKUP(A157,[5]数据处理!$A:$E,5,0),0)</f>
        <v>0</v>
      </c>
      <c r="L157" s="35">
        <f>IFERROR(VLOOKUP(A157,[5]数据处理!$A:$G,7,0),0)</f>
        <v>0</v>
      </c>
      <c r="M157">
        <f t="shared" si="37"/>
        <v>0</v>
      </c>
      <c r="N157">
        <f>IFERROR(VLOOKUP(A157,[5]数据处理!$A:$C,3,0),0)</f>
        <v>0</v>
      </c>
      <c r="O157">
        <f>IFERROR(VLOOKUP(A157,[5]数据处理!$A:$N,14,0),0)</f>
        <v>0</v>
      </c>
      <c r="P157" t="str">
        <f>IFERROR(VLOOKUP(A157,[3]库存使用数据!$A:$B,2,0),"")</f>
        <v/>
      </c>
      <c r="Q157" t="str">
        <f>IFERROR(VLOOKUP(A157,[3]库存使用数据!$A:$E,5,0),"")</f>
        <v/>
      </c>
      <c r="R157" t="str">
        <f>IFERROR(VLOOKUP(A157,[3]库存使用数据!$A:$H,8,0),"")</f>
        <v/>
      </c>
      <c r="S157" t="str">
        <f>IFERROR(VLOOKUP(A157,[3]库存使用数据!$A:$K,11,0),"")</f>
        <v/>
      </c>
      <c r="T157" t="str">
        <f>IFERROR(VLOOKUP(A157,[3]库存使用数据!$A:$C,3,0),"")</f>
        <v/>
      </c>
      <c r="U157" t="str">
        <f>IFERROR(VLOOKUP(A157,[3]库存使用数据!$A:$F,6,0),"")</f>
        <v/>
      </c>
      <c r="V157" t="str">
        <f>IFERROR(VLOOKUP(A157,[3]库存使用数据!$A:$I,9,0),"")</f>
        <v/>
      </c>
      <c r="W157" t="str">
        <f>IFERROR(VLOOKUP(A157,[3]库存使用数据!$A:$L,12,0),"")</f>
        <v/>
      </c>
      <c r="X157" s="23" t="str">
        <f t="shared" si="42"/>
        <v/>
      </c>
      <c r="Y157" s="23" t="str">
        <f t="shared" si="43"/>
        <v/>
      </c>
      <c r="Z157" s="23" t="str">
        <f t="shared" si="44"/>
        <v/>
      </c>
      <c r="AA157" s="23" t="str">
        <f t="shared" si="45"/>
        <v/>
      </c>
      <c r="AB157" t="str">
        <f>IFERROR(VLOOKUP(A157,[3]库存使用数据!$A:$D,4,0),"")</f>
        <v/>
      </c>
      <c r="AC157" t="str">
        <f>IFERROR(VLOOKUP(A157,[3]库存使用数据!$A:$G,7,0),"")</f>
        <v/>
      </c>
      <c r="AD157" t="str">
        <f>IFERROR(VLOOKUP(A157,[3]库存使用数据!$A:$J,10,0),"")</f>
        <v/>
      </c>
      <c r="AE157" t="str">
        <f>IFERROR(VLOOKUP(A157,[3]库存使用数据!$A:$M,13,0),"")</f>
        <v/>
      </c>
      <c r="AF157" s="23" t="str">
        <f t="shared" si="46"/>
        <v/>
      </c>
      <c r="AG157" s="23" t="str">
        <f t="shared" si="47"/>
        <v/>
      </c>
      <c r="AH157" s="23" t="str">
        <f t="shared" si="48"/>
        <v/>
      </c>
      <c r="AI157" s="23" t="str">
        <f t="shared" si="49"/>
        <v/>
      </c>
      <c r="AJ157">
        <f>IFERROR(VLOOKUP($B157,[2]库存报告使用数据!$A$1:$B$65536,2,0),0)</f>
        <v>0</v>
      </c>
      <c r="AK157">
        <f>IFERROR(VLOOKUP($B157,[2]库存报告使用数据!$A$1:$C$65536,3,0),0)</f>
        <v>0</v>
      </c>
      <c r="AL157">
        <f>IFERROR(VLOOKUP($B157,[2]库存报告使用数据!$A$1:$D$65536,4,0),0)</f>
        <v>0</v>
      </c>
      <c r="AM157">
        <f>IFERROR(VLOOKUP($B157,[2]库存报告使用数据!$A$1:$E$65536,5,0),0)</f>
        <v>0</v>
      </c>
      <c r="AN157" s="23" t="str">
        <f t="shared" si="50"/>
        <v/>
      </c>
      <c r="AO157" s="23" t="str">
        <f t="shared" si="51"/>
        <v/>
      </c>
      <c r="AP157" s="23" t="str">
        <f t="shared" si="52"/>
        <v/>
      </c>
      <c r="AQ157" s="23" t="str">
        <f t="shared" si="53"/>
        <v/>
      </c>
      <c r="AR157" s="37">
        <f t="shared" si="38"/>
        <v>0</v>
      </c>
      <c r="AS157" s="37">
        <f t="shared" si="39"/>
        <v>0</v>
      </c>
      <c r="AT157" s="37">
        <f t="shared" si="40"/>
        <v>0</v>
      </c>
      <c r="AU157" s="33" t="str">
        <f t="shared" si="41"/>
        <v>库存为0</v>
      </c>
      <c r="AV157" s="38" t="str">
        <f>IFERROR(时间!$B$4+AU157,"上周无销量")</f>
        <v>上周无销量</v>
      </c>
    </row>
    <row r="158" spans="1:48">
      <c r="A158" s="21" t="s">
        <v>203</v>
      </c>
      <c r="B158" t="str">
        <f>VLOOKUP(A158,'[4]sku-asin（子）'!$A$1:$B$65536,2,0)</f>
        <v>B074MXX7QL</v>
      </c>
      <c r="C158" t="str">
        <f>VLOOKUP(A158,'[4]子sku-父sku'!$A$1:$B$65536,2,0)</f>
        <v>LYQ-ZQ1880</v>
      </c>
      <c r="D158" s="33">
        <f>IFERROR(VLOOKUP(A158,[1]库存报告使用数据处理!$A:$C,3,0),0)</f>
        <v>0</v>
      </c>
      <c r="E158" s="33">
        <f>IFERROR(VLOOKUP(A158,[1]库存报告使用数据处理!$A:$D,4,0),0)</f>
        <v>0</v>
      </c>
      <c r="F158" s="33">
        <f>IFERROR(VLOOKUP(A158,[1]库存报告使用数据处理!$A:$E,5,0),0)</f>
        <v>0</v>
      </c>
      <c r="G158" s="33">
        <f>IFERROR(VLOOKUP(A158,[1]库存报告使用数据处理!$A:$F,6,0),0)</f>
        <v>0</v>
      </c>
      <c r="H158" s="34">
        <f>IFERROR(VLOOKUP(A158,[1]库存报告使用数据处理!$A:$G,7,0),0)</f>
        <v>0</v>
      </c>
      <c r="I158">
        <f>IFERROR(VLOOKUP(A158,[5]数据处理!$A:$B,2,0),0)</f>
        <v>0</v>
      </c>
      <c r="J158" s="35">
        <f>IFERROR(VLOOKUP(A158,[5]数据处理!$A:$D,4,0),0)</f>
        <v>0</v>
      </c>
      <c r="K158" s="35">
        <f>IFERROR(VLOOKUP(A158,[5]数据处理!$A:$E,5,0),0)</f>
        <v>0</v>
      </c>
      <c r="L158" s="35">
        <f>IFERROR(VLOOKUP(A158,[5]数据处理!$A:$G,7,0),0)</f>
        <v>0</v>
      </c>
      <c r="M158">
        <f t="shared" si="37"/>
        <v>0</v>
      </c>
      <c r="N158">
        <f>IFERROR(VLOOKUP(A158,[5]数据处理!$A:$C,3,0),0)</f>
        <v>0</v>
      </c>
      <c r="O158">
        <f>IFERROR(VLOOKUP(A158,[5]数据处理!$A:$N,14,0),0)</f>
        <v>0</v>
      </c>
      <c r="P158" t="str">
        <f>IFERROR(VLOOKUP(A158,[3]库存使用数据!$A:$B,2,0),"")</f>
        <v/>
      </c>
      <c r="Q158" t="str">
        <f>IFERROR(VLOOKUP(A158,[3]库存使用数据!$A:$E,5,0),"")</f>
        <v/>
      </c>
      <c r="R158" t="str">
        <f>IFERROR(VLOOKUP(A158,[3]库存使用数据!$A:$H,8,0),"")</f>
        <v/>
      </c>
      <c r="S158" t="str">
        <f>IFERROR(VLOOKUP(A158,[3]库存使用数据!$A:$K,11,0),"")</f>
        <v/>
      </c>
      <c r="T158" t="str">
        <f>IFERROR(VLOOKUP(A158,[3]库存使用数据!$A:$C,3,0),"")</f>
        <v/>
      </c>
      <c r="U158" t="str">
        <f>IFERROR(VLOOKUP(A158,[3]库存使用数据!$A:$F,6,0),"")</f>
        <v/>
      </c>
      <c r="V158" t="str">
        <f>IFERROR(VLOOKUP(A158,[3]库存使用数据!$A:$I,9,0),"")</f>
        <v/>
      </c>
      <c r="W158" t="str">
        <f>IFERROR(VLOOKUP(A158,[3]库存使用数据!$A:$L,12,0),"")</f>
        <v/>
      </c>
      <c r="X158" s="23" t="str">
        <f t="shared" si="42"/>
        <v/>
      </c>
      <c r="Y158" s="23" t="str">
        <f t="shared" si="43"/>
        <v/>
      </c>
      <c r="Z158" s="23" t="str">
        <f t="shared" si="44"/>
        <v/>
      </c>
      <c r="AA158" s="23" t="str">
        <f t="shared" si="45"/>
        <v/>
      </c>
      <c r="AB158" t="str">
        <f>IFERROR(VLOOKUP(A158,[3]库存使用数据!$A:$D,4,0),"")</f>
        <v/>
      </c>
      <c r="AC158" t="str">
        <f>IFERROR(VLOOKUP(A158,[3]库存使用数据!$A:$G,7,0),"")</f>
        <v/>
      </c>
      <c r="AD158" t="str">
        <f>IFERROR(VLOOKUP(A158,[3]库存使用数据!$A:$J,10,0),"")</f>
        <v/>
      </c>
      <c r="AE158" t="str">
        <f>IFERROR(VLOOKUP(A158,[3]库存使用数据!$A:$M,13,0),"")</f>
        <v/>
      </c>
      <c r="AF158" s="23" t="str">
        <f t="shared" si="46"/>
        <v/>
      </c>
      <c r="AG158" s="23" t="str">
        <f t="shared" si="47"/>
        <v/>
      </c>
      <c r="AH158" s="23" t="str">
        <f t="shared" si="48"/>
        <v/>
      </c>
      <c r="AI158" s="23" t="str">
        <f t="shared" si="49"/>
        <v/>
      </c>
      <c r="AJ158">
        <f>IFERROR(VLOOKUP($B158,[2]库存报告使用数据!$A$1:$B$65536,2,0),0)</f>
        <v>0</v>
      </c>
      <c r="AK158">
        <f>IFERROR(VLOOKUP($B158,[2]库存报告使用数据!$A$1:$C$65536,3,0),0)</f>
        <v>0</v>
      </c>
      <c r="AL158">
        <f>IFERROR(VLOOKUP($B158,[2]库存报告使用数据!$A$1:$D$65536,4,0),0)</f>
        <v>0</v>
      </c>
      <c r="AM158">
        <f>IFERROR(VLOOKUP($B158,[2]库存报告使用数据!$A$1:$E$65536,5,0),0)</f>
        <v>0</v>
      </c>
      <c r="AN158" s="23" t="str">
        <f t="shared" si="50"/>
        <v/>
      </c>
      <c r="AO158" s="23" t="str">
        <f t="shared" si="51"/>
        <v/>
      </c>
      <c r="AP158" s="23" t="str">
        <f t="shared" si="52"/>
        <v/>
      </c>
      <c r="AQ158" s="23" t="str">
        <f t="shared" si="53"/>
        <v/>
      </c>
      <c r="AR158" s="37">
        <f t="shared" si="38"/>
        <v>0</v>
      </c>
      <c r="AS158" s="37">
        <f t="shared" si="39"/>
        <v>0</v>
      </c>
      <c r="AT158" s="37">
        <f t="shared" si="40"/>
        <v>0</v>
      </c>
      <c r="AU158" s="33" t="str">
        <f t="shared" si="41"/>
        <v>库存为0</v>
      </c>
      <c r="AV158" s="38" t="str">
        <f>IFERROR(时间!$B$4+AU158,"上周无销量")</f>
        <v>上周无销量</v>
      </c>
    </row>
    <row r="159" spans="1:48">
      <c r="A159" s="21" t="s">
        <v>204</v>
      </c>
      <c r="B159" t="str">
        <f>VLOOKUP(A159,'[4]sku-asin（子）'!$A$1:$B$65536,2,0)</f>
        <v>B074N2S5HM</v>
      </c>
      <c r="C159" t="str">
        <f>VLOOKUP(A159,'[4]子sku-父sku'!$A$1:$B$65536,2,0)</f>
        <v>LYQ-ZQ1880</v>
      </c>
      <c r="D159" s="33">
        <f>IFERROR(VLOOKUP(A159,[1]库存报告使用数据处理!$A:$C,3,0),0)</f>
        <v>0</v>
      </c>
      <c r="E159" s="33">
        <f>IFERROR(VLOOKUP(A159,[1]库存报告使用数据处理!$A:$D,4,0),0)</f>
        <v>0</v>
      </c>
      <c r="F159" s="33">
        <f>IFERROR(VLOOKUP(A159,[1]库存报告使用数据处理!$A:$E,5,0),0)</f>
        <v>0</v>
      </c>
      <c r="G159" s="33">
        <f>IFERROR(VLOOKUP(A159,[1]库存报告使用数据处理!$A:$F,6,0),0)</f>
        <v>1</v>
      </c>
      <c r="H159" s="34">
        <f>IFERROR(VLOOKUP(A159,[1]库存报告使用数据处理!$A:$G,7,0),0)</f>
        <v>20.99</v>
      </c>
      <c r="I159">
        <f>IFERROR(VLOOKUP(A159,[5]数据处理!$A:$B,2,0),0)</f>
        <v>1</v>
      </c>
      <c r="J159" s="35">
        <f>IFERROR(VLOOKUP(A159,[5]数据处理!$A:$D,4,0),0)</f>
        <v>0</v>
      </c>
      <c r="K159" s="35">
        <f>IFERROR(VLOOKUP(A159,[5]数据处理!$A:$E,5,0),0)</f>
        <v>0</v>
      </c>
      <c r="L159" s="35">
        <f>IFERROR(VLOOKUP(A159,[5]数据处理!$A:$G,7,0),0)</f>
        <v>0</v>
      </c>
      <c r="M159">
        <f t="shared" si="37"/>
        <v>1</v>
      </c>
      <c r="N159">
        <f>IFERROR(VLOOKUP(A159,[5]数据处理!$A:$C,3,0),0)</f>
        <v>0</v>
      </c>
      <c r="O159">
        <f>IFERROR(VLOOKUP(A159,[5]数据处理!$A:$N,14,0),0)</f>
        <v>0</v>
      </c>
      <c r="P159" t="str">
        <f>IFERROR(VLOOKUP(A159,[3]库存使用数据!$A:$B,2,0),"")</f>
        <v/>
      </c>
      <c r="Q159" t="str">
        <f>IFERROR(VLOOKUP(A159,[3]库存使用数据!$A:$E,5,0),"")</f>
        <v/>
      </c>
      <c r="R159" t="str">
        <f>IFERROR(VLOOKUP(A159,[3]库存使用数据!$A:$H,8,0),"")</f>
        <v/>
      </c>
      <c r="S159" t="str">
        <f>IFERROR(VLOOKUP(A159,[3]库存使用数据!$A:$K,11,0),"")</f>
        <v/>
      </c>
      <c r="T159" t="str">
        <f>IFERROR(VLOOKUP(A159,[3]库存使用数据!$A:$C,3,0),"")</f>
        <v/>
      </c>
      <c r="U159" t="str">
        <f>IFERROR(VLOOKUP(A159,[3]库存使用数据!$A:$F,6,0),"")</f>
        <v/>
      </c>
      <c r="V159" t="str">
        <f>IFERROR(VLOOKUP(A159,[3]库存使用数据!$A:$I,9,0),"")</f>
        <v/>
      </c>
      <c r="W159" t="str">
        <f>IFERROR(VLOOKUP(A159,[3]库存使用数据!$A:$L,12,0),"")</f>
        <v/>
      </c>
      <c r="X159" s="23" t="str">
        <f t="shared" si="42"/>
        <v/>
      </c>
      <c r="Y159" s="23" t="str">
        <f t="shared" si="43"/>
        <v/>
      </c>
      <c r="Z159" s="23" t="str">
        <f t="shared" si="44"/>
        <v/>
      </c>
      <c r="AA159" s="23" t="str">
        <f t="shared" si="45"/>
        <v/>
      </c>
      <c r="AB159" t="str">
        <f>IFERROR(VLOOKUP(A159,[3]库存使用数据!$A:$D,4,0),"")</f>
        <v/>
      </c>
      <c r="AC159" t="str">
        <f>IFERROR(VLOOKUP(A159,[3]库存使用数据!$A:$G,7,0),"")</f>
        <v/>
      </c>
      <c r="AD159" t="str">
        <f>IFERROR(VLOOKUP(A159,[3]库存使用数据!$A:$J,10,0),"")</f>
        <v/>
      </c>
      <c r="AE159" t="str">
        <f>IFERROR(VLOOKUP(A159,[3]库存使用数据!$A:$M,13,0),"")</f>
        <v/>
      </c>
      <c r="AF159" s="23" t="str">
        <f t="shared" si="46"/>
        <v/>
      </c>
      <c r="AG159" s="23" t="str">
        <f t="shared" si="47"/>
        <v/>
      </c>
      <c r="AH159" s="23" t="str">
        <f t="shared" si="48"/>
        <v/>
      </c>
      <c r="AI159" s="23" t="str">
        <f t="shared" si="49"/>
        <v/>
      </c>
      <c r="AJ159">
        <f>IFERROR(VLOOKUP($B159,[2]库存报告使用数据!$A$1:$B$65536,2,0),0)</f>
        <v>0</v>
      </c>
      <c r="AK159">
        <f>IFERROR(VLOOKUP($B159,[2]库存报告使用数据!$A$1:$C$65536,3,0),0)</f>
        <v>0</v>
      </c>
      <c r="AL159">
        <f>IFERROR(VLOOKUP($B159,[2]库存报告使用数据!$A$1:$D$65536,4,0),0)</f>
        <v>0</v>
      </c>
      <c r="AM159">
        <f>IFERROR(VLOOKUP($B159,[2]库存报告使用数据!$A$1:$E$65536,5,0),0)</f>
        <v>0</v>
      </c>
      <c r="AN159" s="23" t="str">
        <f t="shared" si="50"/>
        <v/>
      </c>
      <c r="AO159" s="23" t="str">
        <f t="shared" si="51"/>
        <v/>
      </c>
      <c r="AP159" s="23" t="str">
        <f t="shared" si="52"/>
        <v/>
      </c>
      <c r="AQ159" s="23" t="str">
        <f t="shared" si="53"/>
        <v/>
      </c>
      <c r="AR159" s="37">
        <f t="shared" si="38"/>
        <v>0</v>
      </c>
      <c r="AS159" s="37">
        <f t="shared" si="39"/>
        <v>0</v>
      </c>
      <c r="AT159" s="37">
        <f t="shared" si="40"/>
        <v>1</v>
      </c>
      <c r="AU159" s="33" t="str">
        <f t="shared" si="41"/>
        <v>库存为1</v>
      </c>
      <c r="AV159" s="38" t="str">
        <f>IFERROR(时间!$B$4+AU159,"上周无销量")</f>
        <v>上周无销量</v>
      </c>
    </row>
    <row r="160" spans="1:48">
      <c r="A160" s="21" t="s">
        <v>205</v>
      </c>
      <c r="B160" t="str">
        <f>VLOOKUP(A160,'[4]sku-asin（子）'!$A$1:$B$65536,2,0)</f>
        <v>B074MZR55T</v>
      </c>
      <c r="C160" t="str">
        <f>VLOOKUP(A160,'[4]子sku-父sku'!$A$1:$B$65536,2,0)</f>
        <v>LYQ-ZQ1880</v>
      </c>
      <c r="D160" s="33">
        <f>IFERROR(VLOOKUP(A160,[1]库存报告使用数据处理!$A:$C,3,0),0)</f>
        <v>0</v>
      </c>
      <c r="E160" s="33">
        <f>IFERROR(VLOOKUP(A160,[1]库存报告使用数据处理!$A:$D,4,0),0)</f>
        <v>0</v>
      </c>
      <c r="F160" s="33">
        <f>IFERROR(VLOOKUP(A160,[1]库存报告使用数据处理!$A:$E,5,0),0)</f>
        <v>1</v>
      </c>
      <c r="G160" s="33">
        <f>IFERROR(VLOOKUP(A160,[1]库存报告使用数据处理!$A:$F,6,0),0)</f>
        <v>0</v>
      </c>
      <c r="H160" s="34">
        <f>IFERROR(VLOOKUP(A160,[1]库存报告使用数据处理!$A:$G,7,0),0)</f>
        <v>18.99</v>
      </c>
      <c r="I160">
        <f>IFERROR(VLOOKUP(A160,[5]数据处理!$A:$B,2,0),0)</f>
        <v>0</v>
      </c>
      <c r="J160" s="35">
        <f>IFERROR(VLOOKUP(A160,[5]数据处理!$A:$D,4,0),0)</f>
        <v>0</v>
      </c>
      <c r="K160" s="35">
        <f>IFERROR(VLOOKUP(A160,[5]数据处理!$A:$E,5,0),0)</f>
        <v>0</v>
      </c>
      <c r="L160" s="35">
        <f>IFERROR(VLOOKUP(A160,[5]数据处理!$A:$G,7,0),0)</f>
        <v>0</v>
      </c>
      <c r="M160">
        <f t="shared" si="37"/>
        <v>0</v>
      </c>
      <c r="N160">
        <f>IFERROR(VLOOKUP(A160,[5]数据处理!$A:$C,3,0),0)</f>
        <v>0</v>
      </c>
      <c r="O160">
        <f>IFERROR(VLOOKUP(A160,[5]数据处理!$A:$N,14,0),0)</f>
        <v>0</v>
      </c>
      <c r="P160" t="str">
        <f>IFERROR(VLOOKUP(A160,[3]库存使用数据!$A:$B,2,0),"")</f>
        <v/>
      </c>
      <c r="Q160" t="str">
        <f>IFERROR(VLOOKUP(A160,[3]库存使用数据!$A:$E,5,0),"")</f>
        <v/>
      </c>
      <c r="R160" t="str">
        <f>IFERROR(VLOOKUP(A160,[3]库存使用数据!$A:$H,8,0),"")</f>
        <v/>
      </c>
      <c r="S160" t="str">
        <f>IFERROR(VLOOKUP(A160,[3]库存使用数据!$A:$K,11,0),"")</f>
        <v/>
      </c>
      <c r="T160" t="str">
        <f>IFERROR(VLOOKUP(A160,[3]库存使用数据!$A:$C,3,0),"")</f>
        <v/>
      </c>
      <c r="U160" t="str">
        <f>IFERROR(VLOOKUP(A160,[3]库存使用数据!$A:$F,6,0),"")</f>
        <v/>
      </c>
      <c r="V160" t="str">
        <f>IFERROR(VLOOKUP(A160,[3]库存使用数据!$A:$I,9,0),"")</f>
        <v/>
      </c>
      <c r="W160" t="str">
        <f>IFERROR(VLOOKUP(A160,[3]库存使用数据!$A:$L,12,0),"")</f>
        <v/>
      </c>
      <c r="X160" s="23" t="str">
        <f t="shared" si="42"/>
        <v/>
      </c>
      <c r="Y160" s="23" t="str">
        <f t="shared" si="43"/>
        <v/>
      </c>
      <c r="Z160" s="23" t="str">
        <f t="shared" si="44"/>
        <v/>
      </c>
      <c r="AA160" s="23" t="str">
        <f t="shared" si="45"/>
        <v/>
      </c>
      <c r="AB160" t="str">
        <f>IFERROR(VLOOKUP(A160,[3]库存使用数据!$A:$D,4,0),"")</f>
        <v/>
      </c>
      <c r="AC160" t="str">
        <f>IFERROR(VLOOKUP(A160,[3]库存使用数据!$A:$G,7,0),"")</f>
        <v/>
      </c>
      <c r="AD160" t="str">
        <f>IFERROR(VLOOKUP(A160,[3]库存使用数据!$A:$J,10,0),"")</f>
        <v/>
      </c>
      <c r="AE160" t="str">
        <f>IFERROR(VLOOKUP(A160,[3]库存使用数据!$A:$M,13,0),"")</f>
        <v/>
      </c>
      <c r="AF160" s="23" t="str">
        <f t="shared" si="46"/>
        <v/>
      </c>
      <c r="AG160" s="23" t="str">
        <f t="shared" si="47"/>
        <v/>
      </c>
      <c r="AH160" s="23" t="str">
        <f t="shared" si="48"/>
        <v/>
      </c>
      <c r="AI160" s="23" t="str">
        <f t="shared" si="49"/>
        <v/>
      </c>
      <c r="AJ160">
        <f>IFERROR(VLOOKUP($B160,[2]库存报告使用数据!$A$1:$B$65536,2,0),0)</f>
        <v>0</v>
      </c>
      <c r="AK160">
        <f>IFERROR(VLOOKUP($B160,[2]库存报告使用数据!$A$1:$C$65536,3,0),0)</f>
        <v>0</v>
      </c>
      <c r="AL160">
        <f>IFERROR(VLOOKUP($B160,[2]库存报告使用数据!$A$1:$D$65536,4,0),0)</f>
        <v>0</v>
      </c>
      <c r="AM160">
        <f>IFERROR(VLOOKUP($B160,[2]库存报告使用数据!$A$1:$E$65536,5,0),0)</f>
        <v>0</v>
      </c>
      <c r="AN160" s="23" t="str">
        <f t="shared" si="50"/>
        <v/>
      </c>
      <c r="AO160" s="23" t="str">
        <f t="shared" si="51"/>
        <v/>
      </c>
      <c r="AP160" s="23" t="str">
        <f t="shared" si="52"/>
        <v/>
      </c>
      <c r="AQ160" s="23" t="str">
        <f t="shared" si="53"/>
        <v/>
      </c>
      <c r="AR160" s="37">
        <f t="shared" si="38"/>
        <v>0</v>
      </c>
      <c r="AS160" s="37">
        <f t="shared" si="39"/>
        <v>0</v>
      </c>
      <c r="AT160" s="37">
        <f t="shared" si="40"/>
        <v>0</v>
      </c>
      <c r="AU160" s="33" t="str">
        <f t="shared" si="41"/>
        <v>库存为0</v>
      </c>
      <c r="AV160" s="38" t="str">
        <f>IFERROR(时间!$B$4+AU160,"上周无销量")</f>
        <v>上周无销量</v>
      </c>
    </row>
    <row r="161" spans="1:48">
      <c r="A161" s="21" t="s">
        <v>206</v>
      </c>
      <c r="B161" t="str">
        <f>VLOOKUP(A161,'[4]sku-asin（子）'!$A$1:$B$65536,2,0)</f>
        <v>B074MZDN1H</v>
      </c>
      <c r="C161" t="str">
        <f>VLOOKUP(A161,'[4]子sku-父sku'!$A$1:$B$65536,2,0)</f>
        <v>LYQ-ZQ1880</v>
      </c>
      <c r="D161" s="33">
        <f>IFERROR(VLOOKUP(A161,[1]库存报告使用数据处理!$A:$C,3,0),0)</f>
        <v>0</v>
      </c>
      <c r="E161" s="33">
        <f>IFERROR(VLOOKUP(A161,[1]库存报告使用数据处理!$A:$D,4,0),0)</f>
        <v>0</v>
      </c>
      <c r="F161" s="33">
        <f>IFERROR(VLOOKUP(A161,[1]库存报告使用数据处理!$A:$E,5,0),0)</f>
        <v>0</v>
      </c>
      <c r="G161" s="33">
        <f>IFERROR(VLOOKUP(A161,[1]库存报告使用数据处理!$A:$F,6,0),0)</f>
        <v>0</v>
      </c>
      <c r="H161" s="34">
        <f>IFERROR(VLOOKUP(A161,[1]库存报告使用数据处理!$A:$G,7,0),0)</f>
        <v>0</v>
      </c>
      <c r="I161">
        <f>IFERROR(VLOOKUP(A161,[5]数据处理!$A:$B,2,0),0)</f>
        <v>0</v>
      </c>
      <c r="J161" s="35">
        <f>IFERROR(VLOOKUP(A161,[5]数据处理!$A:$D,4,0),0)</f>
        <v>0</v>
      </c>
      <c r="K161" s="35">
        <f>IFERROR(VLOOKUP(A161,[5]数据处理!$A:$E,5,0),0)</f>
        <v>0</v>
      </c>
      <c r="L161" s="35">
        <f>IFERROR(VLOOKUP(A161,[5]数据处理!$A:$G,7,0),0)</f>
        <v>0</v>
      </c>
      <c r="M161">
        <f t="shared" si="37"/>
        <v>0</v>
      </c>
      <c r="N161">
        <f>IFERROR(VLOOKUP(A161,[5]数据处理!$A:$C,3,0),0)</f>
        <v>0</v>
      </c>
      <c r="O161">
        <f>IFERROR(VLOOKUP(A161,[5]数据处理!$A:$N,14,0),0)</f>
        <v>0</v>
      </c>
      <c r="P161" t="str">
        <f>IFERROR(VLOOKUP(A161,[3]库存使用数据!$A:$B,2,0),"")</f>
        <v/>
      </c>
      <c r="Q161" t="str">
        <f>IFERROR(VLOOKUP(A161,[3]库存使用数据!$A:$E,5,0),"")</f>
        <v/>
      </c>
      <c r="R161" t="str">
        <f>IFERROR(VLOOKUP(A161,[3]库存使用数据!$A:$H,8,0),"")</f>
        <v/>
      </c>
      <c r="S161" t="str">
        <f>IFERROR(VLOOKUP(A161,[3]库存使用数据!$A:$K,11,0),"")</f>
        <v/>
      </c>
      <c r="T161" t="str">
        <f>IFERROR(VLOOKUP(A161,[3]库存使用数据!$A:$C,3,0),"")</f>
        <v/>
      </c>
      <c r="U161" t="str">
        <f>IFERROR(VLOOKUP(A161,[3]库存使用数据!$A:$F,6,0),"")</f>
        <v/>
      </c>
      <c r="V161" t="str">
        <f>IFERROR(VLOOKUP(A161,[3]库存使用数据!$A:$I,9,0),"")</f>
        <v/>
      </c>
      <c r="W161" t="str">
        <f>IFERROR(VLOOKUP(A161,[3]库存使用数据!$A:$L,12,0),"")</f>
        <v/>
      </c>
      <c r="X161" s="23" t="str">
        <f t="shared" si="42"/>
        <v/>
      </c>
      <c r="Y161" s="23" t="str">
        <f t="shared" si="43"/>
        <v/>
      </c>
      <c r="Z161" s="23" t="str">
        <f t="shared" si="44"/>
        <v/>
      </c>
      <c r="AA161" s="23" t="str">
        <f t="shared" si="45"/>
        <v/>
      </c>
      <c r="AB161" t="str">
        <f>IFERROR(VLOOKUP(A161,[3]库存使用数据!$A:$D,4,0),"")</f>
        <v/>
      </c>
      <c r="AC161" t="str">
        <f>IFERROR(VLOOKUP(A161,[3]库存使用数据!$A:$G,7,0),"")</f>
        <v/>
      </c>
      <c r="AD161" t="str">
        <f>IFERROR(VLOOKUP(A161,[3]库存使用数据!$A:$J,10,0),"")</f>
        <v/>
      </c>
      <c r="AE161" t="str">
        <f>IFERROR(VLOOKUP(A161,[3]库存使用数据!$A:$M,13,0),"")</f>
        <v/>
      </c>
      <c r="AF161" s="23" t="str">
        <f t="shared" si="46"/>
        <v/>
      </c>
      <c r="AG161" s="23" t="str">
        <f t="shared" si="47"/>
        <v/>
      </c>
      <c r="AH161" s="23" t="str">
        <f t="shared" si="48"/>
        <v/>
      </c>
      <c r="AI161" s="23" t="str">
        <f t="shared" si="49"/>
        <v/>
      </c>
      <c r="AJ161">
        <f>IFERROR(VLOOKUP($B161,[2]库存报告使用数据!$A$1:$B$65536,2,0),0)</f>
        <v>0</v>
      </c>
      <c r="AK161">
        <f>IFERROR(VLOOKUP($B161,[2]库存报告使用数据!$A$1:$C$65536,3,0),0)</f>
        <v>0</v>
      </c>
      <c r="AL161">
        <f>IFERROR(VLOOKUP($B161,[2]库存报告使用数据!$A$1:$D$65536,4,0),0)</f>
        <v>0</v>
      </c>
      <c r="AM161">
        <f>IFERROR(VLOOKUP($B161,[2]库存报告使用数据!$A$1:$E$65536,5,0),0)</f>
        <v>0</v>
      </c>
      <c r="AN161" s="23" t="str">
        <f t="shared" si="50"/>
        <v/>
      </c>
      <c r="AO161" s="23" t="str">
        <f t="shared" si="51"/>
        <v/>
      </c>
      <c r="AP161" s="23" t="str">
        <f t="shared" si="52"/>
        <v/>
      </c>
      <c r="AQ161" s="23" t="str">
        <f t="shared" si="53"/>
        <v/>
      </c>
      <c r="AR161" s="37">
        <f t="shared" si="38"/>
        <v>0</v>
      </c>
      <c r="AS161" s="37">
        <f t="shared" si="39"/>
        <v>0</v>
      </c>
      <c r="AT161" s="37">
        <f t="shared" si="40"/>
        <v>0</v>
      </c>
      <c r="AU161" s="33" t="str">
        <f t="shared" si="41"/>
        <v>库存为0</v>
      </c>
      <c r="AV161" s="38" t="str">
        <f>IFERROR(时间!$B$4+AU161,"上周无销量")</f>
        <v>上周无销量</v>
      </c>
    </row>
    <row r="162" spans="1:48">
      <c r="A162" s="21" t="s">
        <v>207</v>
      </c>
      <c r="B162" t="str">
        <f>VLOOKUP(A162,'[4]sku-asin（子）'!$A$1:$B$65536,2,0)</f>
        <v>B074N28J1W</v>
      </c>
      <c r="C162" t="str">
        <f>VLOOKUP(A162,'[4]子sku-父sku'!$A$1:$B$65536,2,0)</f>
        <v>LYQ-ZQ1880</v>
      </c>
      <c r="D162" s="33">
        <f>IFERROR(VLOOKUP(A162,[1]库存报告使用数据处理!$A:$C,3,0),0)</f>
        <v>0</v>
      </c>
      <c r="E162" s="33">
        <f>IFERROR(VLOOKUP(A162,[1]库存报告使用数据处理!$A:$D,4,0),0)</f>
        <v>0</v>
      </c>
      <c r="F162" s="33">
        <f>IFERROR(VLOOKUP(A162,[1]库存报告使用数据处理!$A:$E,5,0),0)</f>
        <v>0</v>
      </c>
      <c r="G162" s="33">
        <f>IFERROR(VLOOKUP(A162,[1]库存报告使用数据处理!$A:$F,6,0),0)</f>
        <v>0</v>
      </c>
      <c r="H162" s="34">
        <f>IFERROR(VLOOKUP(A162,[1]库存报告使用数据处理!$A:$G,7,0),0)</f>
        <v>0</v>
      </c>
      <c r="I162">
        <f>IFERROR(VLOOKUP(A162,[5]数据处理!$A:$B,2,0),0)</f>
        <v>0</v>
      </c>
      <c r="J162" s="35">
        <f>IFERROR(VLOOKUP(A162,[5]数据处理!$A:$D,4,0),0)</f>
        <v>0</v>
      </c>
      <c r="K162" s="35">
        <f>IFERROR(VLOOKUP(A162,[5]数据处理!$A:$E,5,0),0)</f>
        <v>0</v>
      </c>
      <c r="L162" s="35">
        <f>IFERROR(VLOOKUP(A162,[5]数据处理!$A:$G,7,0),0)</f>
        <v>0</v>
      </c>
      <c r="M162">
        <f t="shared" si="37"/>
        <v>0</v>
      </c>
      <c r="N162">
        <f>IFERROR(VLOOKUP(A162,[5]数据处理!$A:$C,3,0),0)</f>
        <v>0</v>
      </c>
      <c r="O162">
        <f>IFERROR(VLOOKUP(A162,[5]数据处理!$A:$N,14,0),0)</f>
        <v>0</v>
      </c>
      <c r="P162" t="str">
        <f>IFERROR(VLOOKUP(A162,[3]库存使用数据!$A:$B,2,0),"")</f>
        <v/>
      </c>
      <c r="Q162" t="str">
        <f>IFERROR(VLOOKUP(A162,[3]库存使用数据!$A:$E,5,0),"")</f>
        <v/>
      </c>
      <c r="R162" t="str">
        <f>IFERROR(VLOOKUP(A162,[3]库存使用数据!$A:$H,8,0),"")</f>
        <v/>
      </c>
      <c r="S162" t="str">
        <f>IFERROR(VLOOKUP(A162,[3]库存使用数据!$A:$K,11,0),"")</f>
        <v/>
      </c>
      <c r="T162" t="str">
        <f>IFERROR(VLOOKUP(A162,[3]库存使用数据!$A:$C,3,0),"")</f>
        <v/>
      </c>
      <c r="U162" t="str">
        <f>IFERROR(VLOOKUP(A162,[3]库存使用数据!$A:$F,6,0),"")</f>
        <v/>
      </c>
      <c r="V162" t="str">
        <f>IFERROR(VLOOKUP(A162,[3]库存使用数据!$A:$I,9,0),"")</f>
        <v/>
      </c>
      <c r="W162" t="str">
        <f>IFERROR(VLOOKUP(A162,[3]库存使用数据!$A:$L,12,0),"")</f>
        <v/>
      </c>
      <c r="X162" s="23" t="str">
        <f t="shared" si="42"/>
        <v/>
      </c>
      <c r="Y162" s="23" t="str">
        <f t="shared" si="43"/>
        <v/>
      </c>
      <c r="Z162" s="23" t="str">
        <f t="shared" si="44"/>
        <v/>
      </c>
      <c r="AA162" s="23" t="str">
        <f t="shared" si="45"/>
        <v/>
      </c>
      <c r="AB162" t="str">
        <f>IFERROR(VLOOKUP(A162,[3]库存使用数据!$A:$D,4,0),"")</f>
        <v/>
      </c>
      <c r="AC162" t="str">
        <f>IFERROR(VLOOKUP(A162,[3]库存使用数据!$A:$G,7,0),"")</f>
        <v/>
      </c>
      <c r="AD162" t="str">
        <f>IFERROR(VLOOKUP(A162,[3]库存使用数据!$A:$J,10,0),"")</f>
        <v/>
      </c>
      <c r="AE162" t="str">
        <f>IFERROR(VLOOKUP(A162,[3]库存使用数据!$A:$M,13,0),"")</f>
        <v/>
      </c>
      <c r="AF162" s="23" t="str">
        <f t="shared" si="46"/>
        <v/>
      </c>
      <c r="AG162" s="23" t="str">
        <f t="shared" si="47"/>
        <v/>
      </c>
      <c r="AH162" s="23" t="str">
        <f t="shared" si="48"/>
        <v/>
      </c>
      <c r="AI162" s="23" t="str">
        <f t="shared" si="49"/>
        <v/>
      </c>
      <c r="AJ162">
        <f>IFERROR(VLOOKUP($B162,[2]库存报告使用数据!$A$1:$B$65536,2,0),0)</f>
        <v>32</v>
      </c>
      <c r="AK162">
        <f>IFERROR(VLOOKUP($B162,[2]库存报告使用数据!$A$1:$C$65536,3,0),0)</f>
        <v>32</v>
      </c>
      <c r="AL162">
        <f>IFERROR(VLOOKUP($B162,[2]库存报告使用数据!$A$1:$D$65536,4,0),0)</f>
        <v>6</v>
      </c>
      <c r="AM162">
        <f>IFERROR(VLOOKUP($B162,[2]库存报告使用数据!$A$1:$E$65536,5,0),0)</f>
        <v>32</v>
      </c>
      <c r="AN162" s="23">
        <f t="shared" si="50"/>
        <v>0</v>
      </c>
      <c r="AO162" s="23">
        <f t="shared" si="51"/>
        <v>0</v>
      </c>
      <c r="AP162" s="23">
        <f t="shared" si="52"/>
        <v>0</v>
      </c>
      <c r="AQ162" s="23">
        <f t="shared" si="53"/>
        <v>0</v>
      </c>
      <c r="AR162" s="37">
        <f t="shared" si="38"/>
        <v>0</v>
      </c>
      <c r="AS162" s="37">
        <f t="shared" si="39"/>
        <v>0</v>
      </c>
      <c r="AT162" s="37">
        <f t="shared" si="40"/>
        <v>0</v>
      </c>
      <c r="AU162" s="33" t="str">
        <f t="shared" si="41"/>
        <v>库存为0</v>
      </c>
      <c r="AV162" s="38" t="str">
        <f>IFERROR(时间!$B$4+AU162,"上周无销量")</f>
        <v>上周无销量</v>
      </c>
    </row>
    <row r="163" spans="1:48">
      <c r="A163" s="21" t="s">
        <v>208</v>
      </c>
      <c r="B163" t="str">
        <f>VLOOKUP(A163,'[4]sku-asin（子）'!$A$1:$B$65536,2,0)</f>
        <v>B01MTTW6NH</v>
      </c>
      <c r="C163" t="str">
        <f>VLOOKUP(A163,'[4]子sku-父sku'!$A$1:$B$65536,2,0)</f>
        <v>LYQ-ZQ2973</v>
      </c>
      <c r="D163" s="33">
        <f>IFERROR(VLOOKUP(A163,[1]库存报告使用数据处理!$A:$C,3,0),0)</f>
        <v>0</v>
      </c>
      <c r="E163" s="33">
        <f>IFERROR(VLOOKUP(A163,[1]库存报告使用数据处理!$A:$D,4,0),0)</f>
        <v>0</v>
      </c>
      <c r="F163" s="33">
        <f>IFERROR(VLOOKUP(A163,[1]库存报告使用数据处理!$A:$E,5,0),0)</f>
        <v>0</v>
      </c>
      <c r="G163" s="33">
        <f>IFERROR(VLOOKUP(A163,[1]库存报告使用数据处理!$A:$F,6,0),0)</f>
        <v>0</v>
      </c>
      <c r="H163" s="34">
        <f>IFERROR(VLOOKUP(A163,[1]库存报告使用数据处理!$A:$G,7,0),0)</f>
        <v>0</v>
      </c>
      <c r="I163">
        <f>IFERROR(VLOOKUP(A163,[5]数据处理!$A:$B,2,0),0)</f>
        <v>10</v>
      </c>
      <c r="J163" s="35">
        <f>IFERROR(VLOOKUP(A163,[5]数据处理!$A:$D,4,0),0)</f>
        <v>0</v>
      </c>
      <c r="K163" s="35">
        <f>IFERROR(VLOOKUP(A163,[5]数据处理!$A:$E,5,0),0)</f>
        <v>0</v>
      </c>
      <c r="L163" s="35">
        <f>IFERROR(VLOOKUP(A163,[5]数据处理!$A:$G,7,0),0)</f>
        <v>0</v>
      </c>
      <c r="M163">
        <f t="shared" si="37"/>
        <v>10</v>
      </c>
      <c r="N163">
        <f>IFERROR(VLOOKUP(A163,[5]数据处理!$A:$C,3,0),0)</f>
        <v>0</v>
      </c>
      <c r="O163">
        <f>IFERROR(VLOOKUP(A163,[5]数据处理!$A:$N,14,0),0)</f>
        <v>9</v>
      </c>
      <c r="P163" t="str">
        <f>IFERROR(VLOOKUP(A163,[3]库存使用数据!$A:$B,2,0),"")</f>
        <v/>
      </c>
      <c r="Q163" t="str">
        <f>IFERROR(VLOOKUP(A163,[3]库存使用数据!$A:$E,5,0),"")</f>
        <v/>
      </c>
      <c r="R163" t="str">
        <f>IFERROR(VLOOKUP(A163,[3]库存使用数据!$A:$H,8,0),"")</f>
        <v/>
      </c>
      <c r="S163" t="str">
        <f>IFERROR(VLOOKUP(A163,[3]库存使用数据!$A:$K,11,0),"")</f>
        <v/>
      </c>
      <c r="T163" t="str">
        <f>IFERROR(VLOOKUP(A163,[3]库存使用数据!$A:$C,3,0),"")</f>
        <v/>
      </c>
      <c r="U163" t="str">
        <f>IFERROR(VLOOKUP(A163,[3]库存使用数据!$A:$F,6,0),"")</f>
        <v/>
      </c>
      <c r="V163" t="str">
        <f>IFERROR(VLOOKUP(A163,[3]库存使用数据!$A:$I,9,0),"")</f>
        <v/>
      </c>
      <c r="W163" t="str">
        <f>IFERROR(VLOOKUP(A163,[3]库存使用数据!$A:$L,12,0),"")</f>
        <v/>
      </c>
      <c r="X163" s="23" t="str">
        <f t="shared" si="42"/>
        <v/>
      </c>
      <c r="Y163" s="23" t="str">
        <f t="shared" si="43"/>
        <v/>
      </c>
      <c r="Z163" s="23" t="str">
        <f t="shared" si="44"/>
        <v/>
      </c>
      <c r="AA163" s="23" t="str">
        <f t="shared" si="45"/>
        <v/>
      </c>
      <c r="AB163" t="str">
        <f>IFERROR(VLOOKUP(A163,[3]库存使用数据!$A:$D,4,0),"")</f>
        <v/>
      </c>
      <c r="AC163" t="str">
        <f>IFERROR(VLOOKUP(A163,[3]库存使用数据!$A:$G,7,0),"")</f>
        <v/>
      </c>
      <c r="AD163" t="str">
        <f>IFERROR(VLOOKUP(A163,[3]库存使用数据!$A:$J,10,0),"")</f>
        <v/>
      </c>
      <c r="AE163" t="str">
        <f>IFERROR(VLOOKUP(A163,[3]库存使用数据!$A:$M,13,0),"")</f>
        <v/>
      </c>
      <c r="AF163" s="23" t="str">
        <f t="shared" si="46"/>
        <v/>
      </c>
      <c r="AG163" s="23" t="str">
        <f t="shared" si="47"/>
        <v/>
      </c>
      <c r="AH163" s="23" t="str">
        <f t="shared" si="48"/>
        <v/>
      </c>
      <c r="AI163" s="23" t="str">
        <f t="shared" si="49"/>
        <v/>
      </c>
      <c r="AJ163">
        <f>IFERROR(VLOOKUP($B163,[2]库存报告使用数据!$A$1:$B$65536,2,0),0)</f>
        <v>1</v>
      </c>
      <c r="AK163">
        <f>IFERROR(VLOOKUP($B163,[2]库存报告使用数据!$A$1:$C$65536,3,0),0)</f>
        <v>1</v>
      </c>
      <c r="AL163">
        <f>IFERROR(VLOOKUP($B163,[2]库存报告使用数据!$A$1:$D$65536,4,0),0)</f>
        <v>1</v>
      </c>
      <c r="AM163">
        <f>IFERROR(VLOOKUP($B163,[2]库存报告使用数据!$A$1:$E$65536,5,0),0)</f>
        <v>1</v>
      </c>
      <c r="AN163" s="23">
        <f t="shared" si="50"/>
        <v>0</v>
      </c>
      <c r="AO163" s="23">
        <f t="shared" si="51"/>
        <v>0</v>
      </c>
      <c r="AP163" s="23">
        <f t="shared" si="52"/>
        <v>0</v>
      </c>
      <c r="AQ163" s="23">
        <f t="shared" si="53"/>
        <v>0</v>
      </c>
      <c r="AR163" s="37">
        <f t="shared" si="38"/>
        <v>0</v>
      </c>
      <c r="AS163" s="37">
        <f t="shared" si="39"/>
        <v>0</v>
      </c>
      <c r="AT163" s="37">
        <f t="shared" si="40"/>
        <v>10</v>
      </c>
      <c r="AU163" s="33" t="str">
        <f t="shared" si="41"/>
        <v>库存为10</v>
      </c>
      <c r="AV163" s="38" t="str">
        <f>IFERROR(时间!$B$4+AU163,"上周无销量")</f>
        <v>上周无销量</v>
      </c>
    </row>
    <row r="164" spans="1:48">
      <c r="A164" s="21" t="s">
        <v>209</v>
      </c>
      <c r="B164" t="str">
        <f>VLOOKUP(A164,'[4]sku-asin（子）'!$A$1:$B$65536,2,0)</f>
        <v>B01LX5LAQB</v>
      </c>
      <c r="C164" t="str">
        <f>VLOOKUP(A164,'[4]子sku-父sku'!$A$1:$B$65536,2,0)</f>
        <v>LYQ-ZQ2973</v>
      </c>
      <c r="D164" s="33">
        <f>IFERROR(VLOOKUP(A164,[1]库存报告使用数据处理!$A:$C,3,0),0)</f>
        <v>0</v>
      </c>
      <c r="E164" s="33">
        <f>IFERROR(VLOOKUP(A164,[1]库存报告使用数据处理!$A:$D,4,0),0)</f>
        <v>0</v>
      </c>
      <c r="F164" s="33">
        <f>IFERROR(VLOOKUP(A164,[1]库存报告使用数据处理!$A:$E,5,0),0)</f>
        <v>0</v>
      </c>
      <c r="G164" s="33">
        <f>IFERROR(VLOOKUP(A164,[1]库存报告使用数据处理!$A:$F,6,0),0)</f>
        <v>0</v>
      </c>
      <c r="H164" s="34">
        <f>IFERROR(VLOOKUP(A164,[1]库存报告使用数据处理!$A:$G,7,0),0)</f>
        <v>0</v>
      </c>
      <c r="I164">
        <f>IFERROR(VLOOKUP(A164,[5]数据处理!$A:$B,2,0),0)</f>
        <v>9</v>
      </c>
      <c r="J164" s="35">
        <f>IFERROR(VLOOKUP(A164,[5]数据处理!$A:$D,4,0),0)</f>
        <v>0</v>
      </c>
      <c r="K164" s="35">
        <f>IFERROR(VLOOKUP(A164,[5]数据处理!$A:$E,5,0),0)</f>
        <v>0</v>
      </c>
      <c r="L164" s="35">
        <f>IFERROR(VLOOKUP(A164,[5]数据处理!$A:$G,7,0),0)</f>
        <v>0</v>
      </c>
      <c r="M164">
        <f t="shared" si="37"/>
        <v>9</v>
      </c>
      <c r="N164">
        <f>IFERROR(VLOOKUP(A164,[5]数据处理!$A:$C,3,0),0)</f>
        <v>0</v>
      </c>
      <c r="O164">
        <f>IFERROR(VLOOKUP(A164,[5]数据处理!$A:$N,14,0),0)</f>
        <v>9</v>
      </c>
      <c r="P164" t="str">
        <f>IFERROR(VLOOKUP(A164,[3]库存使用数据!$A:$B,2,0),"")</f>
        <v/>
      </c>
      <c r="Q164" t="str">
        <f>IFERROR(VLOOKUP(A164,[3]库存使用数据!$A:$E,5,0),"")</f>
        <v/>
      </c>
      <c r="R164" t="str">
        <f>IFERROR(VLOOKUP(A164,[3]库存使用数据!$A:$H,8,0),"")</f>
        <v/>
      </c>
      <c r="S164" t="str">
        <f>IFERROR(VLOOKUP(A164,[3]库存使用数据!$A:$K,11,0),"")</f>
        <v/>
      </c>
      <c r="T164" t="str">
        <f>IFERROR(VLOOKUP(A164,[3]库存使用数据!$A:$C,3,0),"")</f>
        <v/>
      </c>
      <c r="U164" t="str">
        <f>IFERROR(VLOOKUP(A164,[3]库存使用数据!$A:$F,6,0),"")</f>
        <v/>
      </c>
      <c r="V164" t="str">
        <f>IFERROR(VLOOKUP(A164,[3]库存使用数据!$A:$I,9,0),"")</f>
        <v/>
      </c>
      <c r="W164" t="str">
        <f>IFERROR(VLOOKUP(A164,[3]库存使用数据!$A:$L,12,0),"")</f>
        <v/>
      </c>
      <c r="X164" s="23" t="str">
        <f t="shared" si="42"/>
        <v/>
      </c>
      <c r="Y164" s="23" t="str">
        <f t="shared" si="43"/>
        <v/>
      </c>
      <c r="Z164" s="23" t="str">
        <f t="shared" si="44"/>
        <v/>
      </c>
      <c r="AA164" s="23" t="str">
        <f t="shared" si="45"/>
        <v/>
      </c>
      <c r="AB164" t="str">
        <f>IFERROR(VLOOKUP(A164,[3]库存使用数据!$A:$D,4,0),"")</f>
        <v/>
      </c>
      <c r="AC164" t="str">
        <f>IFERROR(VLOOKUP(A164,[3]库存使用数据!$A:$G,7,0),"")</f>
        <v/>
      </c>
      <c r="AD164" t="str">
        <f>IFERROR(VLOOKUP(A164,[3]库存使用数据!$A:$J,10,0),"")</f>
        <v/>
      </c>
      <c r="AE164" t="str">
        <f>IFERROR(VLOOKUP(A164,[3]库存使用数据!$A:$M,13,0),"")</f>
        <v/>
      </c>
      <c r="AF164" s="23" t="str">
        <f t="shared" si="46"/>
        <v/>
      </c>
      <c r="AG164" s="23" t="str">
        <f t="shared" si="47"/>
        <v/>
      </c>
      <c r="AH164" s="23" t="str">
        <f t="shared" si="48"/>
        <v/>
      </c>
      <c r="AI164" s="23" t="str">
        <f t="shared" si="49"/>
        <v/>
      </c>
      <c r="AJ164">
        <f>IFERROR(VLOOKUP($B164,[2]库存报告使用数据!$A$1:$B$65536,2,0),0)</f>
        <v>1</v>
      </c>
      <c r="AK164">
        <f>IFERROR(VLOOKUP($B164,[2]库存报告使用数据!$A$1:$C$65536,3,0),0)</f>
        <v>1</v>
      </c>
      <c r="AL164">
        <f>IFERROR(VLOOKUP($B164,[2]库存报告使用数据!$A$1:$D$65536,4,0),0)</f>
        <v>2</v>
      </c>
      <c r="AM164">
        <f>IFERROR(VLOOKUP($B164,[2]库存报告使用数据!$A$1:$E$65536,5,0),0)</f>
        <v>0</v>
      </c>
      <c r="AN164" s="23">
        <f t="shared" si="50"/>
        <v>0</v>
      </c>
      <c r="AO164" s="23">
        <f t="shared" si="51"/>
        <v>0</v>
      </c>
      <c r="AP164" s="23">
        <f t="shared" si="52"/>
        <v>0</v>
      </c>
      <c r="AQ164" s="23" t="str">
        <f t="shared" si="53"/>
        <v/>
      </c>
      <c r="AR164" s="37">
        <f t="shared" si="38"/>
        <v>0</v>
      </c>
      <c r="AS164" s="37">
        <f t="shared" si="39"/>
        <v>0</v>
      </c>
      <c r="AT164" s="37">
        <f t="shared" si="40"/>
        <v>9</v>
      </c>
      <c r="AU164" s="33" t="str">
        <f t="shared" si="41"/>
        <v>库存为9</v>
      </c>
      <c r="AV164" s="38" t="str">
        <f>IFERROR(时间!$B$4+AU164,"上周无销量")</f>
        <v>上周无销量</v>
      </c>
    </row>
    <row r="165" spans="1:48">
      <c r="A165" s="21" t="s">
        <v>210</v>
      </c>
      <c r="B165" t="str">
        <f>VLOOKUP(A165,'[4]sku-asin（子）'!$A$1:$B$65536,2,0)</f>
        <v>B01LY4R8RV</v>
      </c>
      <c r="C165" t="str">
        <f>VLOOKUP(A165,'[4]子sku-父sku'!$A$1:$B$65536,2,0)</f>
        <v>LYQ-ZQ2973</v>
      </c>
      <c r="D165" s="33">
        <f>IFERROR(VLOOKUP(A165,[1]库存报告使用数据处理!$A:$C,3,0),0)</f>
        <v>0</v>
      </c>
      <c r="E165" s="33">
        <f>IFERROR(VLOOKUP(A165,[1]库存报告使用数据处理!$A:$D,4,0),0)</f>
        <v>0</v>
      </c>
      <c r="F165" s="33">
        <f>IFERROR(VLOOKUP(A165,[1]库存报告使用数据处理!$A:$E,5,0),0)</f>
        <v>0</v>
      </c>
      <c r="G165" s="33">
        <f>IFERROR(VLOOKUP(A165,[1]库存报告使用数据处理!$A:$F,6,0),0)</f>
        <v>0</v>
      </c>
      <c r="H165" s="34">
        <f>IFERROR(VLOOKUP(A165,[1]库存报告使用数据处理!$A:$G,7,0),0)</f>
        <v>0</v>
      </c>
      <c r="I165">
        <f>IFERROR(VLOOKUP(A165,[5]数据处理!$A:$B,2,0),0)</f>
        <v>0</v>
      </c>
      <c r="J165" s="35">
        <f>IFERROR(VLOOKUP(A165,[5]数据处理!$A:$D,4,0),0)</f>
        <v>0</v>
      </c>
      <c r="K165" s="35">
        <f>IFERROR(VLOOKUP(A165,[5]数据处理!$A:$E,5,0),0)</f>
        <v>0</v>
      </c>
      <c r="L165" s="35">
        <f>IFERROR(VLOOKUP(A165,[5]数据处理!$A:$G,7,0),0)</f>
        <v>0</v>
      </c>
      <c r="M165">
        <f t="shared" si="37"/>
        <v>0</v>
      </c>
      <c r="N165">
        <f>IFERROR(VLOOKUP(A165,[5]数据处理!$A:$C,3,0),0)</f>
        <v>0</v>
      </c>
      <c r="O165">
        <f>IFERROR(VLOOKUP(A165,[5]数据处理!$A:$N,14,0),0)</f>
        <v>0</v>
      </c>
      <c r="P165" t="str">
        <f>IFERROR(VLOOKUP(A165,[3]库存使用数据!$A:$B,2,0),"")</f>
        <v/>
      </c>
      <c r="Q165" t="str">
        <f>IFERROR(VLOOKUP(A165,[3]库存使用数据!$A:$E,5,0),"")</f>
        <v/>
      </c>
      <c r="R165" t="str">
        <f>IFERROR(VLOOKUP(A165,[3]库存使用数据!$A:$H,8,0),"")</f>
        <v/>
      </c>
      <c r="S165" t="str">
        <f>IFERROR(VLOOKUP(A165,[3]库存使用数据!$A:$K,11,0),"")</f>
        <v/>
      </c>
      <c r="T165" t="str">
        <f>IFERROR(VLOOKUP(A165,[3]库存使用数据!$A:$C,3,0),"")</f>
        <v/>
      </c>
      <c r="U165" t="str">
        <f>IFERROR(VLOOKUP(A165,[3]库存使用数据!$A:$F,6,0),"")</f>
        <v/>
      </c>
      <c r="V165" t="str">
        <f>IFERROR(VLOOKUP(A165,[3]库存使用数据!$A:$I,9,0),"")</f>
        <v/>
      </c>
      <c r="W165" t="str">
        <f>IFERROR(VLOOKUP(A165,[3]库存使用数据!$A:$L,12,0),"")</f>
        <v/>
      </c>
      <c r="X165" s="23" t="str">
        <f t="shared" si="42"/>
        <v/>
      </c>
      <c r="Y165" s="23" t="str">
        <f t="shared" si="43"/>
        <v/>
      </c>
      <c r="Z165" s="23" t="str">
        <f t="shared" si="44"/>
        <v/>
      </c>
      <c r="AA165" s="23" t="str">
        <f t="shared" si="45"/>
        <v/>
      </c>
      <c r="AB165" t="str">
        <f>IFERROR(VLOOKUP(A165,[3]库存使用数据!$A:$D,4,0),"")</f>
        <v/>
      </c>
      <c r="AC165" t="str">
        <f>IFERROR(VLOOKUP(A165,[3]库存使用数据!$A:$G,7,0),"")</f>
        <v/>
      </c>
      <c r="AD165" t="str">
        <f>IFERROR(VLOOKUP(A165,[3]库存使用数据!$A:$J,10,0),"")</f>
        <v/>
      </c>
      <c r="AE165" t="str">
        <f>IFERROR(VLOOKUP(A165,[3]库存使用数据!$A:$M,13,0),"")</f>
        <v/>
      </c>
      <c r="AF165" s="23" t="str">
        <f t="shared" si="46"/>
        <v/>
      </c>
      <c r="AG165" s="23" t="str">
        <f t="shared" si="47"/>
        <v/>
      </c>
      <c r="AH165" s="23" t="str">
        <f t="shared" si="48"/>
        <v/>
      </c>
      <c r="AI165" s="23" t="str">
        <f t="shared" si="49"/>
        <v/>
      </c>
      <c r="AJ165">
        <f>IFERROR(VLOOKUP($B165,[2]库存报告使用数据!$A$1:$B$65536,2,0),0)</f>
        <v>0</v>
      </c>
      <c r="AK165">
        <f>IFERROR(VLOOKUP($B165,[2]库存报告使用数据!$A$1:$C$65536,3,0),0)</f>
        <v>0</v>
      </c>
      <c r="AL165">
        <f>IFERROR(VLOOKUP($B165,[2]库存报告使用数据!$A$1:$D$65536,4,0),0)</f>
        <v>0</v>
      </c>
      <c r="AM165">
        <f>IFERROR(VLOOKUP($B165,[2]库存报告使用数据!$A$1:$E$65536,5,0),0)</f>
        <v>0</v>
      </c>
      <c r="AN165" s="23" t="str">
        <f t="shared" si="50"/>
        <v/>
      </c>
      <c r="AO165" s="23" t="str">
        <f t="shared" si="51"/>
        <v/>
      </c>
      <c r="AP165" s="23" t="str">
        <f t="shared" si="52"/>
        <v/>
      </c>
      <c r="AQ165" s="23" t="str">
        <f t="shared" si="53"/>
        <v/>
      </c>
      <c r="AR165" s="37">
        <f t="shared" si="38"/>
        <v>0</v>
      </c>
      <c r="AS165" s="37">
        <f t="shared" si="39"/>
        <v>0</v>
      </c>
      <c r="AT165" s="37">
        <f t="shared" si="40"/>
        <v>0</v>
      </c>
      <c r="AU165" s="33" t="str">
        <f t="shared" si="41"/>
        <v>库存为0</v>
      </c>
      <c r="AV165" s="38" t="str">
        <f>IFERROR(时间!$B$4+AU165,"上周无销量")</f>
        <v>上周无销量</v>
      </c>
    </row>
    <row r="166" spans="1:48">
      <c r="A166" s="21" t="s">
        <v>211</v>
      </c>
      <c r="B166" t="str">
        <f>VLOOKUP(A166,'[4]sku-asin（子）'!$A$1:$B$65536,2,0)</f>
        <v>B01LWI564H</v>
      </c>
      <c r="C166" t="str">
        <f>VLOOKUP(A166,'[4]子sku-父sku'!$A$1:$B$65536,2,0)</f>
        <v>LYQ-ZQ2973</v>
      </c>
      <c r="D166" s="33">
        <f>IFERROR(VLOOKUP(A166,[1]库存报告使用数据处理!$A:$C,3,0),0)</f>
        <v>0</v>
      </c>
      <c r="E166" s="33">
        <f>IFERROR(VLOOKUP(A166,[1]库存报告使用数据处理!$A:$D,4,0),0)</f>
        <v>0</v>
      </c>
      <c r="F166" s="33">
        <f>IFERROR(VLOOKUP(A166,[1]库存报告使用数据处理!$A:$E,5,0),0)</f>
        <v>0</v>
      </c>
      <c r="G166" s="33">
        <f>IFERROR(VLOOKUP(A166,[1]库存报告使用数据处理!$A:$F,6,0),0)</f>
        <v>0</v>
      </c>
      <c r="H166" s="34">
        <f>IFERROR(VLOOKUP(A166,[1]库存报告使用数据处理!$A:$G,7,0),0)</f>
        <v>0</v>
      </c>
      <c r="I166">
        <f>IFERROR(VLOOKUP(A166,[5]数据处理!$A:$B,2,0),0)</f>
        <v>8</v>
      </c>
      <c r="J166" s="35">
        <f>IFERROR(VLOOKUP(A166,[5]数据处理!$A:$D,4,0),0)</f>
        <v>0</v>
      </c>
      <c r="K166" s="35">
        <f>IFERROR(VLOOKUP(A166,[5]数据处理!$A:$E,5,0),0)</f>
        <v>0</v>
      </c>
      <c r="L166" s="35">
        <f>IFERROR(VLOOKUP(A166,[5]数据处理!$A:$G,7,0),0)</f>
        <v>0</v>
      </c>
      <c r="M166">
        <f t="shared" si="37"/>
        <v>8</v>
      </c>
      <c r="N166">
        <f>IFERROR(VLOOKUP(A166,[5]数据处理!$A:$C,3,0),0)</f>
        <v>0</v>
      </c>
      <c r="O166">
        <f>IFERROR(VLOOKUP(A166,[5]数据处理!$A:$N,14,0),0)</f>
        <v>8</v>
      </c>
      <c r="P166" t="str">
        <f>IFERROR(VLOOKUP(A166,[3]库存使用数据!$A:$B,2,0),"")</f>
        <v/>
      </c>
      <c r="Q166" t="str">
        <f>IFERROR(VLOOKUP(A166,[3]库存使用数据!$A:$E,5,0),"")</f>
        <v/>
      </c>
      <c r="R166" t="str">
        <f>IFERROR(VLOOKUP(A166,[3]库存使用数据!$A:$H,8,0),"")</f>
        <v/>
      </c>
      <c r="S166" t="str">
        <f>IFERROR(VLOOKUP(A166,[3]库存使用数据!$A:$K,11,0),"")</f>
        <v/>
      </c>
      <c r="T166" t="str">
        <f>IFERROR(VLOOKUP(A166,[3]库存使用数据!$A:$C,3,0),"")</f>
        <v/>
      </c>
      <c r="U166" t="str">
        <f>IFERROR(VLOOKUP(A166,[3]库存使用数据!$A:$F,6,0),"")</f>
        <v/>
      </c>
      <c r="V166" t="str">
        <f>IFERROR(VLOOKUP(A166,[3]库存使用数据!$A:$I,9,0),"")</f>
        <v/>
      </c>
      <c r="W166" t="str">
        <f>IFERROR(VLOOKUP(A166,[3]库存使用数据!$A:$L,12,0),"")</f>
        <v/>
      </c>
      <c r="X166" s="23" t="str">
        <f t="shared" si="42"/>
        <v/>
      </c>
      <c r="Y166" s="23" t="str">
        <f t="shared" si="43"/>
        <v/>
      </c>
      <c r="Z166" s="23" t="str">
        <f t="shared" si="44"/>
        <v/>
      </c>
      <c r="AA166" s="23" t="str">
        <f t="shared" si="45"/>
        <v/>
      </c>
      <c r="AB166" t="str">
        <f>IFERROR(VLOOKUP(A166,[3]库存使用数据!$A:$D,4,0),"")</f>
        <v/>
      </c>
      <c r="AC166" t="str">
        <f>IFERROR(VLOOKUP(A166,[3]库存使用数据!$A:$G,7,0),"")</f>
        <v/>
      </c>
      <c r="AD166" t="str">
        <f>IFERROR(VLOOKUP(A166,[3]库存使用数据!$A:$J,10,0),"")</f>
        <v/>
      </c>
      <c r="AE166" t="str">
        <f>IFERROR(VLOOKUP(A166,[3]库存使用数据!$A:$M,13,0),"")</f>
        <v/>
      </c>
      <c r="AF166" s="23" t="str">
        <f t="shared" si="46"/>
        <v/>
      </c>
      <c r="AG166" s="23" t="str">
        <f t="shared" si="47"/>
        <v/>
      </c>
      <c r="AH166" s="23" t="str">
        <f t="shared" si="48"/>
        <v/>
      </c>
      <c r="AI166" s="23" t="str">
        <f t="shared" si="49"/>
        <v/>
      </c>
      <c r="AJ166">
        <f>IFERROR(VLOOKUP($B166,[2]库存报告使用数据!$A$1:$B$65536,2,0),0)</f>
        <v>0</v>
      </c>
      <c r="AK166">
        <f>IFERROR(VLOOKUP($B166,[2]库存报告使用数据!$A$1:$C$65536,3,0),0)</f>
        <v>0</v>
      </c>
      <c r="AL166">
        <f>IFERROR(VLOOKUP($B166,[2]库存报告使用数据!$A$1:$D$65536,4,0),0)</f>
        <v>0</v>
      </c>
      <c r="AM166">
        <f>IFERROR(VLOOKUP($B166,[2]库存报告使用数据!$A$1:$E$65536,5,0),0)</f>
        <v>0</v>
      </c>
      <c r="AN166" s="23" t="str">
        <f t="shared" si="50"/>
        <v/>
      </c>
      <c r="AO166" s="23" t="str">
        <f t="shared" si="51"/>
        <v/>
      </c>
      <c r="AP166" s="23" t="str">
        <f t="shared" si="52"/>
        <v/>
      </c>
      <c r="AQ166" s="23" t="str">
        <f t="shared" si="53"/>
        <v/>
      </c>
      <c r="AR166" s="37">
        <f t="shared" si="38"/>
        <v>0</v>
      </c>
      <c r="AS166" s="37">
        <f t="shared" si="39"/>
        <v>0</v>
      </c>
      <c r="AT166" s="37">
        <f t="shared" si="40"/>
        <v>8</v>
      </c>
      <c r="AU166" s="33" t="str">
        <f t="shared" si="41"/>
        <v>库存为8</v>
      </c>
      <c r="AV166" s="38" t="str">
        <f>IFERROR(时间!$B$4+AU166,"上周无销量")</f>
        <v>上周无销量</v>
      </c>
    </row>
    <row r="167" spans="1:48">
      <c r="A167" s="21" t="s">
        <v>212</v>
      </c>
      <c r="B167" t="str">
        <f>VLOOKUP(A167,'[4]sku-asin（子）'!$A$1:$B$65536,2,0)</f>
        <v>B01M032BV1</v>
      </c>
      <c r="C167" t="str">
        <f>VLOOKUP(A167,'[4]子sku-父sku'!$A$1:$B$65536,2,0)</f>
        <v>LYQ-ZQ2973</v>
      </c>
      <c r="D167" s="33">
        <f>IFERROR(VLOOKUP(A167,[1]库存报告使用数据处理!$A:$C,3,0),0)</f>
        <v>0</v>
      </c>
      <c r="E167" s="33">
        <f>IFERROR(VLOOKUP(A167,[1]库存报告使用数据处理!$A:$D,4,0),0)</f>
        <v>0</v>
      </c>
      <c r="F167" s="33">
        <f>IFERROR(VLOOKUP(A167,[1]库存报告使用数据处理!$A:$E,5,0),0)</f>
        <v>1</v>
      </c>
      <c r="G167" s="33">
        <f>IFERROR(VLOOKUP(A167,[1]库存报告使用数据处理!$A:$F,6,0),0)</f>
        <v>0</v>
      </c>
      <c r="H167" s="34">
        <f>IFERROR(VLOOKUP(A167,[1]库存报告使用数据处理!$A:$G,7,0),0)</f>
        <v>18.99</v>
      </c>
      <c r="I167">
        <f>IFERROR(VLOOKUP(A167,[5]数据处理!$A:$B,2,0),0)</f>
        <v>2</v>
      </c>
      <c r="J167" s="35">
        <f>IFERROR(VLOOKUP(A167,[5]数据处理!$A:$D,4,0),0)</f>
        <v>0</v>
      </c>
      <c r="K167" s="35">
        <f>IFERROR(VLOOKUP(A167,[5]数据处理!$A:$E,5,0),0)</f>
        <v>0</v>
      </c>
      <c r="L167" s="35">
        <f>IFERROR(VLOOKUP(A167,[5]数据处理!$A:$G,7,0),0)</f>
        <v>0</v>
      </c>
      <c r="M167">
        <f t="shared" si="37"/>
        <v>2</v>
      </c>
      <c r="N167">
        <f>IFERROR(VLOOKUP(A167,[5]数据处理!$A:$C,3,0),0)</f>
        <v>0</v>
      </c>
      <c r="O167">
        <f>IFERROR(VLOOKUP(A167,[5]数据处理!$A:$N,14,0),0)</f>
        <v>2</v>
      </c>
      <c r="P167" t="str">
        <f>IFERROR(VLOOKUP(A167,[3]库存使用数据!$A:$B,2,0),"")</f>
        <v/>
      </c>
      <c r="Q167" t="str">
        <f>IFERROR(VLOOKUP(A167,[3]库存使用数据!$A:$E,5,0),"")</f>
        <v/>
      </c>
      <c r="R167" t="str">
        <f>IFERROR(VLOOKUP(A167,[3]库存使用数据!$A:$H,8,0),"")</f>
        <v/>
      </c>
      <c r="S167" t="str">
        <f>IFERROR(VLOOKUP(A167,[3]库存使用数据!$A:$K,11,0),"")</f>
        <v/>
      </c>
      <c r="T167" t="str">
        <f>IFERROR(VLOOKUP(A167,[3]库存使用数据!$A:$C,3,0),"")</f>
        <v/>
      </c>
      <c r="U167" t="str">
        <f>IFERROR(VLOOKUP(A167,[3]库存使用数据!$A:$F,6,0),"")</f>
        <v/>
      </c>
      <c r="V167" t="str">
        <f>IFERROR(VLOOKUP(A167,[3]库存使用数据!$A:$I,9,0),"")</f>
        <v/>
      </c>
      <c r="W167" t="str">
        <f>IFERROR(VLOOKUP(A167,[3]库存使用数据!$A:$L,12,0),"")</f>
        <v/>
      </c>
      <c r="X167" s="23" t="str">
        <f t="shared" si="42"/>
        <v/>
      </c>
      <c r="Y167" s="23" t="str">
        <f t="shared" si="43"/>
        <v/>
      </c>
      <c r="Z167" s="23" t="str">
        <f t="shared" si="44"/>
        <v/>
      </c>
      <c r="AA167" s="23" t="str">
        <f t="shared" si="45"/>
        <v/>
      </c>
      <c r="AB167" t="str">
        <f>IFERROR(VLOOKUP(A167,[3]库存使用数据!$A:$D,4,0),"")</f>
        <v/>
      </c>
      <c r="AC167" t="str">
        <f>IFERROR(VLOOKUP(A167,[3]库存使用数据!$A:$G,7,0),"")</f>
        <v/>
      </c>
      <c r="AD167" t="str">
        <f>IFERROR(VLOOKUP(A167,[3]库存使用数据!$A:$J,10,0),"")</f>
        <v/>
      </c>
      <c r="AE167" t="str">
        <f>IFERROR(VLOOKUP(A167,[3]库存使用数据!$A:$M,13,0),"")</f>
        <v/>
      </c>
      <c r="AF167" s="23" t="str">
        <f t="shared" si="46"/>
        <v/>
      </c>
      <c r="AG167" s="23" t="str">
        <f t="shared" si="47"/>
        <v/>
      </c>
      <c r="AH167" s="23" t="str">
        <f t="shared" si="48"/>
        <v/>
      </c>
      <c r="AI167" s="23" t="str">
        <f t="shared" si="49"/>
        <v/>
      </c>
      <c r="AJ167">
        <f>IFERROR(VLOOKUP($B167,[2]库存报告使用数据!$A$1:$B$65536,2,0),0)</f>
        <v>1</v>
      </c>
      <c r="AK167">
        <f>IFERROR(VLOOKUP($B167,[2]库存报告使用数据!$A$1:$C$65536,3,0),0)</f>
        <v>1</v>
      </c>
      <c r="AL167">
        <f>IFERROR(VLOOKUP($B167,[2]库存报告使用数据!$A$1:$D$65536,4,0),0)</f>
        <v>1</v>
      </c>
      <c r="AM167">
        <f>IFERROR(VLOOKUP($B167,[2]库存报告使用数据!$A$1:$E$65536,5,0),0)</f>
        <v>0</v>
      </c>
      <c r="AN167" s="23">
        <f t="shared" si="50"/>
        <v>0</v>
      </c>
      <c r="AO167" s="23">
        <f t="shared" si="51"/>
        <v>0</v>
      </c>
      <c r="AP167" s="23">
        <f t="shared" si="52"/>
        <v>1</v>
      </c>
      <c r="AQ167" s="23" t="str">
        <f t="shared" si="53"/>
        <v/>
      </c>
      <c r="AR167" s="37">
        <f t="shared" si="38"/>
        <v>0</v>
      </c>
      <c r="AS167" s="37">
        <f t="shared" si="39"/>
        <v>0</v>
      </c>
      <c r="AT167" s="37">
        <f t="shared" si="40"/>
        <v>2</v>
      </c>
      <c r="AU167" s="33" t="str">
        <f t="shared" si="41"/>
        <v>库存为2</v>
      </c>
      <c r="AV167" s="38" t="str">
        <f>IFERROR(时间!$B$4+AU167,"上周无销量")</f>
        <v>上周无销量</v>
      </c>
    </row>
    <row r="168" spans="1:48">
      <c r="A168" s="21" t="s">
        <v>213</v>
      </c>
      <c r="B168" t="str">
        <f>VLOOKUP(A168,'[4]sku-asin（子）'!$A$1:$B$65536,2,0)</f>
        <v>B01MSSER4Z</v>
      </c>
      <c r="C168" t="str">
        <f>VLOOKUP(A168,'[4]子sku-父sku'!$A$1:$B$65536,2,0)</f>
        <v>LYQ-ZQ2973</v>
      </c>
      <c r="D168" s="33">
        <f>IFERROR(VLOOKUP(A168,[1]库存报告使用数据处理!$A:$C,3,0),0)</f>
        <v>0</v>
      </c>
      <c r="E168" s="33">
        <f>IFERROR(VLOOKUP(A168,[1]库存报告使用数据处理!$A:$D,4,0),0)</f>
        <v>0</v>
      </c>
      <c r="F168" s="33">
        <f>IFERROR(VLOOKUP(A168,[1]库存报告使用数据处理!$A:$E,5,0),0)</f>
        <v>0</v>
      </c>
      <c r="G168" s="33">
        <f>IFERROR(VLOOKUP(A168,[1]库存报告使用数据处理!$A:$F,6,0),0)</f>
        <v>0</v>
      </c>
      <c r="H168" s="34">
        <f>IFERROR(VLOOKUP(A168,[1]库存报告使用数据处理!$A:$G,7,0),0)</f>
        <v>0</v>
      </c>
      <c r="I168">
        <f>IFERROR(VLOOKUP(A168,[5]数据处理!$A:$B,2,0),0)</f>
        <v>4</v>
      </c>
      <c r="J168" s="35">
        <f>IFERROR(VLOOKUP(A168,[5]数据处理!$A:$D,4,0),0)</f>
        <v>0</v>
      </c>
      <c r="K168" s="35">
        <f>IFERROR(VLOOKUP(A168,[5]数据处理!$A:$E,5,0),0)</f>
        <v>0</v>
      </c>
      <c r="L168" s="35">
        <f>IFERROR(VLOOKUP(A168,[5]数据处理!$A:$G,7,0),0)</f>
        <v>0</v>
      </c>
      <c r="M168">
        <f t="shared" si="37"/>
        <v>4</v>
      </c>
      <c r="N168">
        <f>IFERROR(VLOOKUP(A168,[5]数据处理!$A:$C,3,0),0)</f>
        <v>0</v>
      </c>
      <c r="O168">
        <f>IFERROR(VLOOKUP(A168,[5]数据处理!$A:$N,14,0),0)</f>
        <v>3</v>
      </c>
      <c r="P168" t="str">
        <f>IFERROR(VLOOKUP(A168,[3]库存使用数据!$A:$B,2,0),"")</f>
        <v/>
      </c>
      <c r="Q168" t="str">
        <f>IFERROR(VLOOKUP(A168,[3]库存使用数据!$A:$E,5,0),"")</f>
        <v/>
      </c>
      <c r="R168" t="str">
        <f>IFERROR(VLOOKUP(A168,[3]库存使用数据!$A:$H,8,0),"")</f>
        <v/>
      </c>
      <c r="S168" t="str">
        <f>IFERROR(VLOOKUP(A168,[3]库存使用数据!$A:$K,11,0),"")</f>
        <v/>
      </c>
      <c r="T168" t="str">
        <f>IFERROR(VLOOKUP(A168,[3]库存使用数据!$A:$C,3,0),"")</f>
        <v/>
      </c>
      <c r="U168" t="str">
        <f>IFERROR(VLOOKUP(A168,[3]库存使用数据!$A:$F,6,0),"")</f>
        <v/>
      </c>
      <c r="V168" t="str">
        <f>IFERROR(VLOOKUP(A168,[3]库存使用数据!$A:$I,9,0),"")</f>
        <v/>
      </c>
      <c r="W168" t="str">
        <f>IFERROR(VLOOKUP(A168,[3]库存使用数据!$A:$L,12,0),"")</f>
        <v/>
      </c>
      <c r="X168" s="23" t="str">
        <f t="shared" si="42"/>
        <v/>
      </c>
      <c r="Y168" s="23" t="str">
        <f t="shared" si="43"/>
        <v/>
      </c>
      <c r="Z168" s="23" t="str">
        <f t="shared" si="44"/>
        <v/>
      </c>
      <c r="AA168" s="23" t="str">
        <f t="shared" si="45"/>
        <v/>
      </c>
      <c r="AB168" t="str">
        <f>IFERROR(VLOOKUP(A168,[3]库存使用数据!$A:$D,4,0),"")</f>
        <v/>
      </c>
      <c r="AC168" t="str">
        <f>IFERROR(VLOOKUP(A168,[3]库存使用数据!$A:$G,7,0),"")</f>
        <v/>
      </c>
      <c r="AD168" t="str">
        <f>IFERROR(VLOOKUP(A168,[3]库存使用数据!$A:$J,10,0),"")</f>
        <v/>
      </c>
      <c r="AE168" t="str">
        <f>IFERROR(VLOOKUP(A168,[3]库存使用数据!$A:$M,13,0),"")</f>
        <v/>
      </c>
      <c r="AF168" s="23" t="str">
        <f t="shared" si="46"/>
        <v/>
      </c>
      <c r="AG168" s="23" t="str">
        <f t="shared" si="47"/>
        <v/>
      </c>
      <c r="AH168" s="23" t="str">
        <f t="shared" si="48"/>
        <v/>
      </c>
      <c r="AI168" s="23" t="str">
        <f t="shared" si="49"/>
        <v/>
      </c>
      <c r="AJ168">
        <f>IFERROR(VLOOKUP($B168,[2]库存报告使用数据!$A$1:$B$65536,2,0),0)</f>
        <v>1</v>
      </c>
      <c r="AK168">
        <f>IFERROR(VLOOKUP($B168,[2]库存报告使用数据!$A$1:$C$65536,3,0),0)</f>
        <v>1</v>
      </c>
      <c r="AL168">
        <f>IFERROR(VLOOKUP($B168,[2]库存报告使用数据!$A$1:$D$65536,4,0),0)</f>
        <v>1</v>
      </c>
      <c r="AM168">
        <f>IFERROR(VLOOKUP($B168,[2]库存报告使用数据!$A$1:$E$65536,5,0),0)</f>
        <v>0</v>
      </c>
      <c r="AN168" s="23">
        <f t="shared" si="50"/>
        <v>0</v>
      </c>
      <c r="AO168" s="23">
        <f t="shared" si="51"/>
        <v>0</v>
      </c>
      <c r="AP168" s="23">
        <f t="shared" si="52"/>
        <v>0</v>
      </c>
      <c r="AQ168" s="23" t="str">
        <f t="shared" si="53"/>
        <v/>
      </c>
      <c r="AR168" s="37">
        <f t="shared" si="38"/>
        <v>0</v>
      </c>
      <c r="AS168" s="37">
        <f t="shared" si="39"/>
        <v>0</v>
      </c>
      <c r="AT168" s="37">
        <f t="shared" si="40"/>
        <v>4</v>
      </c>
      <c r="AU168" s="33" t="str">
        <f t="shared" si="41"/>
        <v>库存为4</v>
      </c>
      <c r="AV168" s="38" t="str">
        <f>IFERROR(时间!$B$4+AU168,"上周无销量")</f>
        <v>上周无销量</v>
      </c>
    </row>
    <row r="169" spans="1:48">
      <c r="A169" s="21" t="s">
        <v>214</v>
      </c>
      <c r="B169" t="str">
        <f>VLOOKUP(A169,'[4]sku-asin（子）'!$A$1:$B$65536,2,0)</f>
        <v>B01LWI58YH</v>
      </c>
      <c r="C169" t="str">
        <f>VLOOKUP(A169,'[4]子sku-父sku'!$A$1:$B$65536,2,0)</f>
        <v>LYQ-ZQ2973</v>
      </c>
      <c r="D169" s="33">
        <f>IFERROR(VLOOKUP(A169,[1]库存报告使用数据处理!$A:$C,3,0),0)</f>
        <v>0</v>
      </c>
      <c r="E169" s="33">
        <f>IFERROR(VLOOKUP(A169,[1]库存报告使用数据处理!$A:$D,4,0),0)</f>
        <v>0</v>
      </c>
      <c r="F169" s="33">
        <f>IFERROR(VLOOKUP(A169,[1]库存报告使用数据处理!$A:$E,5,0),0)</f>
        <v>0</v>
      </c>
      <c r="G169" s="33">
        <f>IFERROR(VLOOKUP(A169,[1]库存报告使用数据处理!$A:$F,6,0),0)</f>
        <v>0</v>
      </c>
      <c r="H169" s="34">
        <f>IFERROR(VLOOKUP(A169,[1]库存报告使用数据处理!$A:$G,7,0),0)</f>
        <v>0</v>
      </c>
      <c r="I169">
        <f>IFERROR(VLOOKUP(A169,[5]数据处理!$A:$B,2,0),0)</f>
        <v>2</v>
      </c>
      <c r="J169" s="35">
        <f>IFERROR(VLOOKUP(A169,[5]数据处理!$A:$D,4,0),0)</f>
        <v>0</v>
      </c>
      <c r="K169" s="35">
        <f>IFERROR(VLOOKUP(A169,[5]数据处理!$A:$E,5,0),0)</f>
        <v>0</v>
      </c>
      <c r="L169" s="35">
        <f>IFERROR(VLOOKUP(A169,[5]数据处理!$A:$G,7,0),0)</f>
        <v>0</v>
      </c>
      <c r="M169">
        <f t="shared" si="37"/>
        <v>2</v>
      </c>
      <c r="N169">
        <f>IFERROR(VLOOKUP(A169,[5]数据处理!$A:$C,3,0),0)</f>
        <v>0</v>
      </c>
      <c r="O169">
        <f>IFERROR(VLOOKUP(A169,[5]数据处理!$A:$N,14,0),0)</f>
        <v>1</v>
      </c>
      <c r="P169" t="str">
        <f>IFERROR(VLOOKUP(A169,[3]库存使用数据!$A:$B,2,0),"")</f>
        <v/>
      </c>
      <c r="Q169" t="str">
        <f>IFERROR(VLOOKUP(A169,[3]库存使用数据!$A:$E,5,0),"")</f>
        <v/>
      </c>
      <c r="R169" t="str">
        <f>IFERROR(VLOOKUP(A169,[3]库存使用数据!$A:$H,8,0),"")</f>
        <v/>
      </c>
      <c r="S169" t="str">
        <f>IFERROR(VLOOKUP(A169,[3]库存使用数据!$A:$K,11,0),"")</f>
        <v/>
      </c>
      <c r="T169" t="str">
        <f>IFERROR(VLOOKUP(A169,[3]库存使用数据!$A:$C,3,0),"")</f>
        <v/>
      </c>
      <c r="U169" t="str">
        <f>IFERROR(VLOOKUP(A169,[3]库存使用数据!$A:$F,6,0),"")</f>
        <v/>
      </c>
      <c r="V169" t="str">
        <f>IFERROR(VLOOKUP(A169,[3]库存使用数据!$A:$I,9,0),"")</f>
        <v/>
      </c>
      <c r="W169" t="str">
        <f>IFERROR(VLOOKUP(A169,[3]库存使用数据!$A:$L,12,0),"")</f>
        <v/>
      </c>
      <c r="X169" s="23" t="str">
        <f t="shared" si="42"/>
        <v/>
      </c>
      <c r="Y169" s="23" t="str">
        <f t="shared" si="43"/>
        <v/>
      </c>
      <c r="Z169" s="23" t="str">
        <f t="shared" si="44"/>
        <v/>
      </c>
      <c r="AA169" s="23" t="str">
        <f t="shared" si="45"/>
        <v/>
      </c>
      <c r="AB169" t="str">
        <f>IFERROR(VLOOKUP(A169,[3]库存使用数据!$A:$D,4,0),"")</f>
        <v/>
      </c>
      <c r="AC169" t="str">
        <f>IFERROR(VLOOKUP(A169,[3]库存使用数据!$A:$G,7,0),"")</f>
        <v/>
      </c>
      <c r="AD169" t="str">
        <f>IFERROR(VLOOKUP(A169,[3]库存使用数据!$A:$J,10,0),"")</f>
        <v/>
      </c>
      <c r="AE169" t="str">
        <f>IFERROR(VLOOKUP(A169,[3]库存使用数据!$A:$M,13,0),"")</f>
        <v/>
      </c>
      <c r="AF169" s="23" t="str">
        <f t="shared" si="46"/>
        <v/>
      </c>
      <c r="AG169" s="23" t="str">
        <f t="shared" si="47"/>
        <v/>
      </c>
      <c r="AH169" s="23" t="str">
        <f t="shared" si="48"/>
        <v/>
      </c>
      <c r="AI169" s="23" t="str">
        <f t="shared" si="49"/>
        <v/>
      </c>
      <c r="AJ169">
        <f>IFERROR(VLOOKUP($B169,[2]库存报告使用数据!$A$1:$B$65536,2,0),0)</f>
        <v>1</v>
      </c>
      <c r="AK169">
        <f>IFERROR(VLOOKUP($B169,[2]库存报告使用数据!$A$1:$C$65536,3,0),0)</f>
        <v>1</v>
      </c>
      <c r="AL169">
        <f>IFERROR(VLOOKUP($B169,[2]库存报告使用数据!$A$1:$D$65536,4,0),0)</f>
        <v>2</v>
      </c>
      <c r="AM169">
        <f>IFERROR(VLOOKUP($B169,[2]库存报告使用数据!$A$1:$E$65536,5,0),0)</f>
        <v>1</v>
      </c>
      <c r="AN169" s="23">
        <f t="shared" si="50"/>
        <v>0</v>
      </c>
      <c r="AO169" s="23">
        <f t="shared" si="51"/>
        <v>0</v>
      </c>
      <c r="AP169" s="23">
        <f t="shared" si="52"/>
        <v>0</v>
      </c>
      <c r="AQ169" s="23">
        <f t="shared" si="53"/>
        <v>0</v>
      </c>
      <c r="AR169" s="37">
        <f t="shared" si="38"/>
        <v>0</v>
      </c>
      <c r="AS169" s="37">
        <f t="shared" si="39"/>
        <v>0</v>
      </c>
      <c r="AT169" s="37">
        <f t="shared" si="40"/>
        <v>2</v>
      </c>
      <c r="AU169" s="33" t="str">
        <f t="shared" si="41"/>
        <v>库存为2</v>
      </c>
      <c r="AV169" s="38" t="str">
        <f>IFERROR(时间!$B$4+AU169,"上周无销量")</f>
        <v>上周无销量</v>
      </c>
    </row>
    <row r="170" spans="1:48">
      <c r="A170" s="21" t="s">
        <v>215</v>
      </c>
      <c r="B170" t="str">
        <f>VLOOKUP(A170,'[4]sku-asin（子）'!$A$1:$B$65536,2,0)</f>
        <v>B01M0ES8Z0</v>
      </c>
      <c r="C170" t="str">
        <f>VLOOKUP(A170,'[4]子sku-父sku'!$A$1:$B$65536,2,0)</f>
        <v>LYQ-ZQ2973</v>
      </c>
      <c r="D170" s="33">
        <f>IFERROR(VLOOKUP(A170,[1]库存报告使用数据处理!$A:$C,3,0),0)</f>
        <v>0</v>
      </c>
      <c r="E170" s="33">
        <f>IFERROR(VLOOKUP(A170,[1]库存报告使用数据处理!$A:$D,4,0),0)</f>
        <v>0</v>
      </c>
      <c r="F170" s="33">
        <f>IFERROR(VLOOKUP(A170,[1]库存报告使用数据处理!$A:$E,5,0),0)</f>
        <v>0</v>
      </c>
      <c r="G170" s="33">
        <f>IFERROR(VLOOKUP(A170,[1]库存报告使用数据处理!$A:$F,6,0),0)</f>
        <v>0</v>
      </c>
      <c r="H170" s="34">
        <f>IFERROR(VLOOKUP(A170,[1]库存报告使用数据处理!$A:$G,7,0),0)</f>
        <v>0</v>
      </c>
      <c r="I170">
        <f>IFERROR(VLOOKUP(A170,[5]数据处理!$A:$B,2,0),0)</f>
        <v>8</v>
      </c>
      <c r="J170" s="35">
        <f>IFERROR(VLOOKUP(A170,[5]数据处理!$A:$D,4,0),0)</f>
        <v>0</v>
      </c>
      <c r="K170" s="35">
        <f>IFERROR(VLOOKUP(A170,[5]数据处理!$A:$E,5,0),0)</f>
        <v>0</v>
      </c>
      <c r="L170" s="35">
        <f>IFERROR(VLOOKUP(A170,[5]数据处理!$A:$G,7,0),0)</f>
        <v>0</v>
      </c>
      <c r="M170">
        <f t="shared" si="37"/>
        <v>8</v>
      </c>
      <c r="N170">
        <f>IFERROR(VLOOKUP(A170,[5]数据处理!$A:$C,3,0),0)</f>
        <v>0</v>
      </c>
      <c r="O170">
        <f>IFERROR(VLOOKUP(A170,[5]数据处理!$A:$N,14,0),0)</f>
        <v>7</v>
      </c>
      <c r="P170" t="str">
        <f>IFERROR(VLOOKUP(A170,[3]库存使用数据!$A:$B,2,0),"")</f>
        <v/>
      </c>
      <c r="Q170" t="str">
        <f>IFERROR(VLOOKUP(A170,[3]库存使用数据!$A:$E,5,0),"")</f>
        <v/>
      </c>
      <c r="R170" t="str">
        <f>IFERROR(VLOOKUP(A170,[3]库存使用数据!$A:$H,8,0),"")</f>
        <v/>
      </c>
      <c r="S170" t="str">
        <f>IFERROR(VLOOKUP(A170,[3]库存使用数据!$A:$K,11,0),"")</f>
        <v/>
      </c>
      <c r="T170" t="str">
        <f>IFERROR(VLOOKUP(A170,[3]库存使用数据!$A:$C,3,0),"")</f>
        <v/>
      </c>
      <c r="U170" t="str">
        <f>IFERROR(VLOOKUP(A170,[3]库存使用数据!$A:$F,6,0),"")</f>
        <v/>
      </c>
      <c r="V170" t="str">
        <f>IFERROR(VLOOKUP(A170,[3]库存使用数据!$A:$I,9,0),"")</f>
        <v/>
      </c>
      <c r="W170" t="str">
        <f>IFERROR(VLOOKUP(A170,[3]库存使用数据!$A:$L,12,0),"")</f>
        <v/>
      </c>
      <c r="X170" s="23" t="str">
        <f t="shared" si="42"/>
        <v/>
      </c>
      <c r="Y170" s="23" t="str">
        <f t="shared" si="43"/>
        <v/>
      </c>
      <c r="Z170" s="23" t="str">
        <f t="shared" si="44"/>
        <v/>
      </c>
      <c r="AA170" s="23" t="str">
        <f t="shared" si="45"/>
        <v/>
      </c>
      <c r="AB170" t="str">
        <f>IFERROR(VLOOKUP(A170,[3]库存使用数据!$A:$D,4,0),"")</f>
        <v/>
      </c>
      <c r="AC170" t="str">
        <f>IFERROR(VLOOKUP(A170,[3]库存使用数据!$A:$G,7,0),"")</f>
        <v/>
      </c>
      <c r="AD170" t="str">
        <f>IFERROR(VLOOKUP(A170,[3]库存使用数据!$A:$J,10,0),"")</f>
        <v/>
      </c>
      <c r="AE170" t="str">
        <f>IFERROR(VLOOKUP(A170,[3]库存使用数据!$A:$M,13,0),"")</f>
        <v/>
      </c>
      <c r="AF170" s="23" t="str">
        <f t="shared" si="46"/>
        <v/>
      </c>
      <c r="AG170" s="23" t="str">
        <f t="shared" si="47"/>
        <v/>
      </c>
      <c r="AH170" s="23" t="str">
        <f t="shared" si="48"/>
        <v/>
      </c>
      <c r="AI170" s="23" t="str">
        <f t="shared" si="49"/>
        <v/>
      </c>
      <c r="AJ170">
        <f>IFERROR(VLOOKUP($B170,[2]库存报告使用数据!$A$1:$B$65536,2,0),0)</f>
        <v>1</v>
      </c>
      <c r="AK170">
        <f>IFERROR(VLOOKUP($B170,[2]库存报告使用数据!$A$1:$C$65536,3,0),0)</f>
        <v>1</v>
      </c>
      <c r="AL170">
        <f>IFERROR(VLOOKUP($B170,[2]库存报告使用数据!$A$1:$D$65536,4,0),0)</f>
        <v>2</v>
      </c>
      <c r="AM170">
        <f>IFERROR(VLOOKUP($B170,[2]库存报告使用数据!$A$1:$E$65536,5,0),0)</f>
        <v>1</v>
      </c>
      <c r="AN170" s="23">
        <f t="shared" si="50"/>
        <v>0</v>
      </c>
      <c r="AO170" s="23">
        <f t="shared" si="51"/>
        <v>0</v>
      </c>
      <c r="AP170" s="23">
        <f t="shared" si="52"/>
        <v>0</v>
      </c>
      <c r="AQ170" s="23">
        <f t="shared" si="53"/>
        <v>0</v>
      </c>
      <c r="AR170" s="37">
        <f t="shared" si="38"/>
        <v>0</v>
      </c>
      <c r="AS170" s="37">
        <f t="shared" si="39"/>
        <v>0</v>
      </c>
      <c r="AT170" s="37">
        <f t="shared" si="40"/>
        <v>8</v>
      </c>
      <c r="AU170" s="33" t="str">
        <f t="shared" si="41"/>
        <v>库存为8</v>
      </c>
      <c r="AV170" s="38" t="str">
        <f>IFERROR(时间!$B$4+AU170,"上周无销量")</f>
        <v>上周无销量</v>
      </c>
    </row>
    <row r="171" spans="1:48">
      <c r="A171" s="21" t="s">
        <v>216</v>
      </c>
      <c r="B171" t="str">
        <f>VLOOKUP(A171,'[4]sku-asin（子）'!$A$1:$B$65536,2,0)</f>
        <v>B01LWI559G</v>
      </c>
      <c r="C171" t="str">
        <f>VLOOKUP(A171,'[4]子sku-父sku'!$A$1:$B$65536,2,0)</f>
        <v>LYQ-ZQ2973</v>
      </c>
      <c r="D171" s="33">
        <f>IFERROR(VLOOKUP(A171,[1]库存报告使用数据处理!$A:$C,3,0),0)</f>
        <v>0</v>
      </c>
      <c r="E171" s="33">
        <f>IFERROR(VLOOKUP(A171,[1]库存报告使用数据处理!$A:$D,4,0),0)</f>
        <v>0</v>
      </c>
      <c r="F171" s="33">
        <f>IFERROR(VLOOKUP(A171,[1]库存报告使用数据处理!$A:$E,5,0),0)</f>
        <v>0</v>
      </c>
      <c r="G171" s="33">
        <f>IFERROR(VLOOKUP(A171,[1]库存报告使用数据处理!$A:$F,6,0),0)</f>
        <v>0</v>
      </c>
      <c r="H171" s="34">
        <f>IFERROR(VLOOKUP(A171,[1]库存报告使用数据处理!$A:$G,7,0),0)</f>
        <v>0</v>
      </c>
      <c r="I171">
        <f>IFERROR(VLOOKUP(A171,[5]数据处理!$A:$B,2,0),0)</f>
        <v>0</v>
      </c>
      <c r="J171" s="35">
        <f>IFERROR(VLOOKUP(A171,[5]数据处理!$A:$D,4,0),0)</f>
        <v>0</v>
      </c>
      <c r="K171" s="35">
        <f>IFERROR(VLOOKUP(A171,[5]数据处理!$A:$E,5,0),0)</f>
        <v>0</v>
      </c>
      <c r="L171" s="35">
        <f>IFERROR(VLOOKUP(A171,[5]数据处理!$A:$G,7,0),0)</f>
        <v>0</v>
      </c>
      <c r="M171">
        <f t="shared" si="37"/>
        <v>0</v>
      </c>
      <c r="N171">
        <f>IFERROR(VLOOKUP(A171,[5]数据处理!$A:$C,3,0),0)</f>
        <v>0</v>
      </c>
      <c r="O171">
        <f>IFERROR(VLOOKUP(A171,[5]数据处理!$A:$N,14,0),0)</f>
        <v>0</v>
      </c>
      <c r="P171" t="str">
        <f>IFERROR(VLOOKUP(A171,[3]库存使用数据!$A:$B,2,0),"")</f>
        <v/>
      </c>
      <c r="Q171" t="str">
        <f>IFERROR(VLOOKUP(A171,[3]库存使用数据!$A:$E,5,0),"")</f>
        <v/>
      </c>
      <c r="R171" t="str">
        <f>IFERROR(VLOOKUP(A171,[3]库存使用数据!$A:$H,8,0),"")</f>
        <v/>
      </c>
      <c r="S171" t="str">
        <f>IFERROR(VLOOKUP(A171,[3]库存使用数据!$A:$K,11,0),"")</f>
        <v/>
      </c>
      <c r="T171" t="str">
        <f>IFERROR(VLOOKUP(A171,[3]库存使用数据!$A:$C,3,0),"")</f>
        <v/>
      </c>
      <c r="U171" t="str">
        <f>IFERROR(VLOOKUP(A171,[3]库存使用数据!$A:$F,6,0),"")</f>
        <v/>
      </c>
      <c r="V171" t="str">
        <f>IFERROR(VLOOKUP(A171,[3]库存使用数据!$A:$I,9,0),"")</f>
        <v/>
      </c>
      <c r="W171" t="str">
        <f>IFERROR(VLOOKUP(A171,[3]库存使用数据!$A:$L,12,0),"")</f>
        <v/>
      </c>
      <c r="X171" s="23" t="str">
        <f t="shared" si="42"/>
        <v/>
      </c>
      <c r="Y171" s="23" t="str">
        <f t="shared" si="43"/>
        <v/>
      </c>
      <c r="Z171" s="23" t="str">
        <f t="shared" si="44"/>
        <v/>
      </c>
      <c r="AA171" s="23" t="str">
        <f t="shared" si="45"/>
        <v/>
      </c>
      <c r="AB171" t="str">
        <f>IFERROR(VLOOKUP(A171,[3]库存使用数据!$A:$D,4,0),"")</f>
        <v/>
      </c>
      <c r="AC171" t="str">
        <f>IFERROR(VLOOKUP(A171,[3]库存使用数据!$A:$G,7,0),"")</f>
        <v/>
      </c>
      <c r="AD171" t="str">
        <f>IFERROR(VLOOKUP(A171,[3]库存使用数据!$A:$J,10,0),"")</f>
        <v/>
      </c>
      <c r="AE171" t="str">
        <f>IFERROR(VLOOKUP(A171,[3]库存使用数据!$A:$M,13,0),"")</f>
        <v/>
      </c>
      <c r="AF171" s="23" t="str">
        <f t="shared" si="46"/>
        <v/>
      </c>
      <c r="AG171" s="23" t="str">
        <f t="shared" si="47"/>
        <v/>
      </c>
      <c r="AH171" s="23" t="str">
        <f t="shared" si="48"/>
        <v/>
      </c>
      <c r="AI171" s="23" t="str">
        <f t="shared" si="49"/>
        <v/>
      </c>
      <c r="AJ171">
        <f>IFERROR(VLOOKUP($B171,[2]库存报告使用数据!$A$1:$B$65536,2,0),0)</f>
        <v>0</v>
      </c>
      <c r="AK171">
        <f>IFERROR(VLOOKUP($B171,[2]库存报告使用数据!$A$1:$C$65536,3,0),0)</f>
        <v>0</v>
      </c>
      <c r="AL171">
        <f>IFERROR(VLOOKUP($B171,[2]库存报告使用数据!$A$1:$D$65536,4,0),0)</f>
        <v>0</v>
      </c>
      <c r="AM171">
        <f>IFERROR(VLOOKUP($B171,[2]库存报告使用数据!$A$1:$E$65536,5,0),0)</f>
        <v>0</v>
      </c>
      <c r="AN171" s="23" t="str">
        <f t="shared" si="50"/>
        <v/>
      </c>
      <c r="AO171" s="23" t="str">
        <f t="shared" si="51"/>
        <v/>
      </c>
      <c r="AP171" s="23" t="str">
        <f t="shared" si="52"/>
        <v/>
      </c>
      <c r="AQ171" s="23" t="str">
        <f t="shared" si="53"/>
        <v/>
      </c>
      <c r="AR171" s="37">
        <f t="shared" si="38"/>
        <v>0</v>
      </c>
      <c r="AS171" s="37">
        <f t="shared" si="39"/>
        <v>0</v>
      </c>
      <c r="AT171" s="37">
        <f t="shared" si="40"/>
        <v>0</v>
      </c>
      <c r="AU171" s="33" t="str">
        <f t="shared" si="41"/>
        <v>库存为0</v>
      </c>
      <c r="AV171" s="38" t="str">
        <f>IFERROR(时间!$B$4+AU171,"上周无销量")</f>
        <v>上周无销量</v>
      </c>
    </row>
    <row r="172" spans="1:48">
      <c r="A172" s="21" t="s">
        <v>217</v>
      </c>
      <c r="B172" t="str">
        <f>VLOOKUP(A172,'[4]sku-asin（子）'!$A$1:$B$65536,2,0)</f>
        <v>B075S4N213</v>
      </c>
      <c r="C172" t="str">
        <f>VLOOKUP(A172,'[4]子sku-父sku'!$A$1:$B$65536,2,0)</f>
        <v>LYQ-ZQ2973</v>
      </c>
      <c r="D172" s="33">
        <f>IFERROR(VLOOKUP(A172,[1]库存报告使用数据处理!$A:$C,3,0),0)</f>
        <v>0</v>
      </c>
      <c r="E172" s="33">
        <f>IFERROR(VLOOKUP(A172,[1]库存报告使用数据处理!$A:$D,4,0),0)</f>
        <v>0</v>
      </c>
      <c r="F172" s="33">
        <f>IFERROR(VLOOKUP(A172,[1]库存报告使用数据处理!$A:$E,5,0),0)</f>
        <v>0</v>
      </c>
      <c r="G172" s="33">
        <f>IFERROR(VLOOKUP(A172,[1]库存报告使用数据处理!$A:$F,6,0),0)</f>
        <v>0</v>
      </c>
      <c r="H172" s="34">
        <f>IFERROR(VLOOKUP(A172,[1]库存报告使用数据处理!$A:$G,7,0),0)</f>
        <v>0</v>
      </c>
      <c r="I172">
        <f>IFERROR(VLOOKUP(A172,[5]数据处理!$A:$B,2,0),0)</f>
        <v>5</v>
      </c>
      <c r="J172" s="35">
        <f>IFERROR(VLOOKUP(A172,[5]数据处理!$A:$D,4,0),0)</f>
        <v>0</v>
      </c>
      <c r="K172" s="35">
        <f>IFERROR(VLOOKUP(A172,[5]数据处理!$A:$E,5,0),0)</f>
        <v>0</v>
      </c>
      <c r="L172" s="35">
        <f>IFERROR(VLOOKUP(A172,[5]数据处理!$A:$G,7,0),0)</f>
        <v>0</v>
      </c>
      <c r="M172">
        <f t="shared" si="37"/>
        <v>5</v>
      </c>
      <c r="N172">
        <f>IFERROR(VLOOKUP(A172,[5]数据处理!$A:$C,3,0),0)</f>
        <v>0</v>
      </c>
      <c r="O172">
        <f>IFERROR(VLOOKUP(A172,[5]数据处理!$A:$N,14,0),0)</f>
        <v>5</v>
      </c>
      <c r="P172" t="str">
        <f>IFERROR(VLOOKUP(A172,[3]库存使用数据!$A:$B,2,0),"")</f>
        <v/>
      </c>
      <c r="Q172" t="str">
        <f>IFERROR(VLOOKUP(A172,[3]库存使用数据!$A:$E,5,0),"")</f>
        <v/>
      </c>
      <c r="R172" t="str">
        <f>IFERROR(VLOOKUP(A172,[3]库存使用数据!$A:$H,8,0),"")</f>
        <v/>
      </c>
      <c r="S172" t="str">
        <f>IFERROR(VLOOKUP(A172,[3]库存使用数据!$A:$K,11,0),"")</f>
        <v/>
      </c>
      <c r="T172" t="str">
        <f>IFERROR(VLOOKUP(A172,[3]库存使用数据!$A:$C,3,0),"")</f>
        <v/>
      </c>
      <c r="U172" t="str">
        <f>IFERROR(VLOOKUP(A172,[3]库存使用数据!$A:$F,6,0),"")</f>
        <v/>
      </c>
      <c r="V172" t="str">
        <f>IFERROR(VLOOKUP(A172,[3]库存使用数据!$A:$I,9,0),"")</f>
        <v/>
      </c>
      <c r="W172" t="str">
        <f>IFERROR(VLOOKUP(A172,[3]库存使用数据!$A:$L,12,0),"")</f>
        <v/>
      </c>
      <c r="X172" s="23" t="str">
        <f t="shared" si="42"/>
        <v/>
      </c>
      <c r="Y172" s="23" t="str">
        <f t="shared" si="43"/>
        <v/>
      </c>
      <c r="Z172" s="23" t="str">
        <f t="shared" si="44"/>
        <v/>
      </c>
      <c r="AA172" s="23" t="str">
        <f t="shared" si="45"/>
        <v/>
      </c>
      <c r="AB172" t="str">
        <f>IFERROR(VLOOKUP(A172,[3]库存使用数据!$A:$D,4,0),"")</f>
        <v/>
      </c>
      <c r="AC172" t="str">
        <f>IFERROR(VLOOKUP(A172,[3]库存使用数据!$A:$G,7,0),"")</f>
        <v/>
      </c>
      <c r="AD172" t="str">
        <f>IFERROR(VLOOKUP(A172,[3]库存使用数据!$A:$J,10,0),"")</f>
        <v/>
      </c>
      <c r="AE172" t="str">
        <f>IFERROR(VLOOKUP(A172,[3]库存使用数据!$A:$M,13,0),"")</f>
        <v/>
      </c>
      <c r="AF172" s="23" t="str">
        <f t="shared" si="46"/>
        <v/>
      </c>
      <c r="AG172" s="23" t="str">
        <f t="shared" si="47"/>
        <v/>
      </c>
      <c r="AH172" s="23" t="str">
        <f t="shared" si="48"/>
        <v/>
      </c>
      <c r="AI172" s="23" t="str">
        <f t="shared" si="49"/>
        <v/>
      </c>
      <c r="AJ172">
        <f>IFERROR(VLOOKUP($B172,[2]库存报告使用数据!$A$1:$B$65536,2,0),0)</f>
        <v>1</v>
      </c>
      <c r="AK172">
        <f>IFERROR(VLOOKUP($B172,[2]库存报告使用数据!$A$1:$C$65536,3,0),0)</f>
        <v>1</v>
      </c>
      <c r="AL172">
        <f>IFERROR(VLOOKUP($B172,[2]库存报告使用数据!$A$1:$D$65536,4,0),0)</f>
        <v>1</v>
      </c>
      <c r="AM172">
        <f>IFERROR(VLOOKUP($B172,[2]库存报告使用数据!$A$1:$E$65536,5,0),0)</f>
        <v>1</v>
      </c>
      <c r="AN172" s="23">
        <f t="shared" si="50"/>
        <v>0</v>
      </c>
      <c r="AO172" s="23">
        <f t="shared" si="51"/>
        <v>0</v>
      </c>
      <c r="AP172" s="23">
        <f t="shared" si="52"/>
        <v>0</v>
      </c>
      <c r="AQ172" s="23">
        <f t="shared" si="53"/>
        <v>0</v>
      </c>
      <c r="AR172" s="37">
        <f t="shared" si="38"/>
        <v>0</v>
      </c>
      <c r="AS172" s="37">
        <f t="shared" si="39"/>
        <v>0</v>
      </c>
      <c r="AT172" s="37">
        <f t="shared" si="40"/>
        <v>5</v>
      </c>
      <c r="AU172" s="33" t="str">
        <f t="shared" si="41"/>
        <v>库存为5</v>
      </c>
      <c r="AV172" s="38" t="str">
        <f>IFERROR(时间!$B$4+AU172,"上周无销量")</f>
        <v>上周无销量</v>
      </c>
    </row>
    <row r="173" spans="1:48">
      <c r="A173" s="21" t="s">
        <v>218</v>
      </c>
      <c r="B173" t="str">
        <f>VLOOKUP(A173,'[4]sku-asin（子）'!$A$1:$B$65536,2,0)</f>
        <v>B075F3X74H</v>
      </c>
      <c r="C173" t="str">
        <f>VLOOKUP(A173,'[4]子sku-父sku'!$A$1:$B$65536,2,0)</f>
        <v>LYQ-ZQ2973</v>
      </c>
      <c r="D173" s="33">
        <f>IFERROR(VLOOKUP(A173,[1]库存报告使用数据处理!$A:$C,3,0),0)</f>
        <v>0</v>
      </c>
      <c r="E173" s="33">
        <f>IFERROR(VLOOKUP(A173,[1]库存报告使用数据处理!$A:$D,4,0),0)</f>
        <v>0</v>
      </c>
      <c r="F173" s="33">
        <f>IFERROR(VLOOKUP(A173,[1]库存报告使用数据处理!$A:$E,5,0),0)</f>
        <v>0</v>
      </c>
      <c r="G173" s="33">
        <f>IFERROR(VLOOKUP(A173,[1]库存报告使用数据处理!$A:$F,6,0),0)</f>
        <v>0</v>
      </c>
      <c r="H173" s="34">
        <f>IFERROR(VLOOKUP(A173,[1]库存报告使用数据处理!$A:$G,7,0),0)</f>
        <v>0</v>
      </c>
      <c r="I173">
        <f>IFERROR(VLOOKUP(A173,[5]数据处理!$A:$B,2,0),0)</f>
        <v>6</v>
      </c>
      <c r="J173" s="35">
        <f>IFERROR(VLOOKUP(A173,[5]数据处理!$A:$D,4,0),0)</f>
        <v>0</v>
      </c>
      <c r="K173" s="35">
        <f>IFERROR(VLOOKUP(A173,[5]数据处理!$A:$E,5,0),0)</f>
        <v>0</v>
      </c>
      <c r="L173" s="35">
        <f>IFERROR(VLOOKUP(A173,[5]数据处理!$A:$G,7,0),0)</f>
        <v>0</v>
      </c>
      <c r="M173">
        <f t="shared" si="37"/>
        <v>6</v>
      </c>
      <c r="N173">
        <f>IFERROR(VLOOKUP(A173,[5]数据处理!$A:$C,3,0),0)</f>
        <v>0</v>
      </c>
      <c r="O173">
        <f>IFERROR(VLOOKUP(A173,[5]数据处理!$A:$N,14,0),0)</f>
        <v>6</v>
      </c>
      <c r="P173" t="str">
        <f>IFERROR(VLOOKUP(A173,[3]库存使用数据!$A:$B,2,0),"")</f>
        <v/>
      </c>
      <c r="Q173" t="str">
        <f>IFERROR(VLOOKUP(A173,[3]库存使用数据!$A:$E,5,0),"")</f>
        <v/>
      </c>
      <c r="R173" t="str">
        <f>IFERROR(VLOOKUP(A173,[3]库存使用数据!$A:$H,8,0),"")</f>
        <v/>
      </c>
      <c r="S173" t="str">
        <f>IFERROR(VLOOKUP(A173,[3]库存使用数据!$A:$K,11,0),"")</f>
        <v/>
      </c>
      <c r="T173" t="str">
        <f>IFERROR(VLOOKUP(A173,[3]库存使用数据!$A:$C,3,0),"")</f>
        <v/>
      </c>
      <c r="U173" t="str">
        <f>IFERROR(VLOOKUP(A173,[3]库存使用数据!$A:$F,6,0),"")</f>
        <v/>
      </c>
      <c r="V173" t="str">
        <f>IFERROR(VLOOKUP(A173,[3]库存使用数据!$A:$I,9,0),"")</f>
        <v/>
      </c>
      <c r="W173" t="str">
        <f>IFERROR(VLOOKUP(A173,[3]库存使用数据!$A:$L,12,0),"")</f>
        <v/>
      </c>
      <c r="X173" s="23" t="str">
        <f t="shared" si="42"/>
        <v/>
      </c>
      <c r="Y173" s="23" t="str">
        <f t="shared" si="43"/>
        <v/>
      </c>
      <c r="Z173" s="23" t="str">
        <f t="shared" si="44"/>
        <v/>
      </c>
      <c r="AA173" s="23" t="str">
        <f t="shared" si="45"/>
        <v/>
      </c>
      <c r="AB173" t="str">
        <f>IFERROR(VLOOKUP(A173,[3]库存使用数据!$A:$D,4,0),"")</f>
        <v/>
      </c>
      <c r="AC173" t="str">
        <f>IFERROR(VLOOKUP(A173,[3]库存使用数据!$A:$G,7,0),"")</f>
        <v/>
      </c>
      <c r="AD173" t="str">
        <f>IFERROR(VLOOKUP(A173,[3]库存使用数据!$A:$J,10,0),"")</f>
        <v/>
      </c>
      <c r="AE173" t="str">
        <f>IFERROR(VLOOKUP(A173,[3]库存使用数据!$A:$M,13,0),"")</f>
        <v/>
      </c>
      <c r="AF173" s="23" t="str">
        <f t="shared" si="46"/>
        <v/>
      </c>
      <c r="AG173" s="23" t="str">
        <f t="shared" si="47"/>
        <v/>
      </c>
      <c r="AH173" s="23" t="str">
        <f t="shared" si="48"/>
        <v/>
      </c>
      <c r="AI173" s="23" t="str">
        <f t="shared" si="49"/>
        <v/>
      </c>
      <c r="AJ173">
        <f>IFERROR(VLOOKUP($B173,[2]库存报告使用数据!$A$1:$B$65536,2,0),0)</f>
        <v>3</v>
      </c>
      <c r="AK173">
        <f>IFERROR(VLOOKUP($B173,[2]库存报告使用数据!$A$1:$C$65536,3,0),0)</f>
        <v>3</v>
      </c>
      <c r="AL173">
        <f>IFERROR(VLOOKUP($B173,[2]库存报告使用数据!$A$1:$D$65536,4,0),0)</f>
        <v>2</v>
      </c>
      <c r="AM173">
        <f>IFERROR(VLOOKUP($B173,[2]库存报告使用数据!$A$1:$E$65536,5,0),0)</f>
        <v>1</v>
      </c>
      <c r="AN173" s="23">
        <f t="shared" si="50"/>
        <v>0</v>
      </c>
      <c r="AO173" s="23">
        <f t="shared" si="51"/>
        <v>0</v>
      </c>
      <c r="AP173" s="23">
        <f t="shared" si="52"/>
        <v>0</v>
      </c>
      <c r="AQ173" s="23">
        <f t="shared" si="53"/>
        <v>0</v>
      </c>
      <c r="AR173" s="37">
        <f t="shared" si="38"/>
        <v>0</v>
      </c>
      <c r="AS173" s="37">
        <f t="shared" si="39"/>
        <v>0</v>
      </c>
      <c r="AT173" s="37">
        <f t="shared" si="40"/>
        <v>6</v>
      </c>
      <c r="AU173" s="33" t="str">
        <f t="shared" si="41"/>
        <v>库存为6</v>
      </c>
      <c r="AV173" s="38" t="str">
        <f>IFERROR(时间!$B$4+AU173,"上周无销量")</f>
        <v>上周无销量</v>
      </c>
    </row>
    <row r="174" spans="1:48">
      <c r="A174" s="21" t="s">
        <v>219</v>
      </c>
      <c r="B174" t="str">
        <f>VLOOKUP(A174,'[4]sku-asin（子）'!$A$1:$B$65536,2,0)</f>
        <v>B075DVVKVY</v>
      </c>
      <c r="C174" t="str">
        <f>VLOOKUP(A174,'[4]子sku-父sku'!$A$1:$B$65536,2,0)</f>
        <v>LYQ-ZQ2973</v>
      </c>
      <c r="D174" s="33">
        <f>IFERROR(VLOOKUP(A174,[1]库存报告使用数据处理!$A:$C,3,0),0)</f>
        <v>0</v>
      </c>
      <c r="E174" s="33">
        <f>IFERROR(VLOOKUP(A174,[1]库存报告使用数据处理!$A:$D,4,0),0)</f>
        <v>0</v>
      </c>
      <c r="F174" s="33">
        <f>IFERROR(VLOOKUP(A174,[1]库存报告使用数据处理!$A:$E,5,0),0)</f>
        <v>0</v>
      </c>
      <c r="G174" s="33">
        <f>IFERROR(VLOOKUP(A174,[1]库存报告使用数据处理!$A:$F,6,0),0)</f>
        <v>0</v>
      </c>
      <c r="H174" s="34">
        <f>IFERROR(VLOOKUP(A174,[1]库存报告使用数据处理!$A:$G,7,0),0)</f>
        <v>0</v>
      </c>
      <c r="I174">
        <f>IFERROR(VLOOKUP(A174,[5]数据处理!$A:$B,2,0),0)</f>
        <v>14</v>
      </c>
      <c r="J174" s="35">
        <f>IFERROR(VLOOKUP(A174,[5]数据处理!$A:$D,4,0),0)</f>
        <v>0</v>
      </c>
      <c r="K174" s="35">
        <f>IFERROR(VLOOKUP(A174,[5]数据处理!$A:$E,5,0),0)</f>
        <v>0</v>
      </c>
      <c r="L174" s="35">
        <f>IFERROR(VLOOKUP(A174,[5]数据处理!$A:$G,7,0),0)</f>
        <v>0</v>
      </c>
      <c r="M174">
        <f t="shared" si="37"/>
        <v>14</v>
      </c>
      <c r="N174">
        <f>IFERROR(VLOOKUP(A174,[5]数据处理!$A:$C,3,0),0)</f>
        <v>0</v>
      </c>
      <c r="O174">
        <f>IFERROR(VLOOKUP(A174,[5]数据处理!$A:$N,14,0),0)</f>
        <v>13</v>
      </c>
      <c r="P174" t="str">
        <f>IFERROR(VLOOKUP(A174,[3]库存使用数据!$A:$B,2,0),"")</f>
        <v/>
      </c>
      <c r="Q174" t="str">
        <f>IFERROR(VLOOKUP(A174,[3]库存使用数据!$A:$E,5,0),"")</f>
        <v/>
      </c>
      <c r="R174" t="str">
        <f>IFERROR(VLOOKUP(A174,[3]库存使用数据!$A:$H,8,0),"")</f>
        <v/>
      </c>
      <c r="S174" t="str">
        <f>IFERROR(VLOOKUP(A174,[3]库存使用数据!$A:$K,11,0),"")</f>
        <v/>
      </c>
      <c r="T174" t="str">
        <f>IFERROR(VLOOKUP(A174,[3]库存使用数据!$A:$C,3,0),"")</f>
        <v/>
      </c>
      <c r="U174" t="str">
        <f>IFERROR(VLOOKUP(A174,[3]库存使用数据!$A:$F,6,0),"")</f>
        <v/>
      </c>
      <c r="V174" t="str">
        <f>IFERROR(VLOOKUP(A174,[3]库存使用数据!$A:$I,9,0),"")</f>
        <v/>
      </c>
      <c r="W174" t="str">
        <f>IFERROR(VLOOKUP(A174,[3]库存使用数据!$A:$L,12,0),"")</f>
        <v/>
      </c>
      <c r="X174" s="23" t="str">
        <f t="shared" si="42"/>
        <v/>
      </c>
      <c r="Y174" s="23" t="str">
        <f t="shared" si="43"/>
        <v/>
      </c>
      <c r="Z174" s="23" t="str">
        <f t="shared" si="44"/>
        <v/>
      </c>
      <c r="AA174" s="23" t="str">
        <f t="shared" si="45"/>
        <v/>
      </c>
      <c r="AB174" t="str">
        <f>IFERROR(VLOOKUP(A174,[3]库存使用数据!$A:$D,4,0),"")</f>
        <v/>
      </c>
      <c r="AC174" t="str">
        <f>IFERROR(VLOOKUP(A174,[3]库存使用数据!$A:$G,7,0),"")</f>
        <v/>
      </c>
      <c r="AD174" t="str">
        <f>IFERROR(VLOOKUP(A174,[3]库存使用数据!$A:$J,10,0),"")</f>
        <v/>
      </c>
      <c r="AE174" t="str">
        <f>IFERROR(VLOOKUP(A174,[3]库存使用数据!$A:$M,13,0),"")</f>
        <v/>
      </c>
      <c r="AF174" s="23" t="str">
        <f t="shared" si="46"/>
        <v/>
      </c>
      <c r="AG174" s="23" t="str">
        <f t="shared" si="47"/>
        <v/>
      </c>
      <c r="AH174" s="23" t="str">
        <f t="shared" si="48"/>
        <v/>
      </c>
      <c r="AI174" s="23" t="str">
        <f t="shared" si="49"/>
        <v/>
      </c>
      <c r="AJ174">
        <f>IFERROR(VLOOKUP($B174,[2]库存报告使用数据!$A$1:$B$65536,2,0),0)</f>
        <v>2</v>
      </c>
      <c r="AK174">
        <f>IFERROR(VLOOKUP($B174,[2]库存报告使用数据!$A$1:$C$65536,3,0),0)</f>
        <v>2</v>
      </c>
      <c r="AL174">
        <f>IFERROR(VLOOKUP($B174,[2]库存报告使用数据!$A$1:$D$65536,4,0),0)</f>
        <v>0</v>
      </c>
      <c r="AM174">
        <f>IFERROR(VLOOKUP($B174,[2]库存报告使用数据!$A$1:$E$65536,5,0),0)</f>
        <v>2</v>
      </c>
      <c r="AN174" s="23">
        <f t="shared" si="50"/>
        <v>0</v>
      </c>
      <c r="AO174" s="23">
        <f t="shared" si="51"/>
        <v>0</v>
      </c>
      <c r="AP174" s="23" t="str">
        <f t="shared" si="52"/>
        <v/>
      </c>
      <c r="AQ174" s="23">
        <f t="shared" si="53"/>
        <v>0</v>
      </c>
      <c r="AR174" s="37">
        <f t="shared" si="38"/>
        <v>0</v>
      </c>
      <c r="AS174" s="37">
        <f t="shared" si="39"/>
        <v>0</v>
      </c>
      <c r="AT174" s="37">
        <f t="shared" si="40"/>
        <v>14</v>
      </c>
      <c r="AU174" s="33" t="str">
        <f t="shared" si="41"/>
        <v>库存为14</v>
      </c>
      <c r="AV174" s="38" t="str">
        <f>IFERROR(时间!$B$4+AU174,"上周无销量")</f>
        <v>上周无销量</v>
      </c>
    </row>
    <row r="175" spans="1:48">
      <c r="A175" s="21" t="s">
        <v>220</v>
      </c>
      <c r="B175" t="str">
        <f>VLOOKUP(A175,'[4]sku-asin（子）'!$A$1:$B$65536,2,0)</f>
        <v>B075DTZMV1</v>
      </c>
      <c r="C175" t="str">
        <f>VLOOKUP(A175,'[4]子sku-父sku'!$A$1:$B$65536,2,0)</f>
        <v>LYQ-ZQ2973</v>
      </c>
      <c r="D175" s="33">
        <f>IFERROR(VLOOKUP(A175,[1]库存报告使用数据处理!$A:$C,3,0),0)</f>
        <v>0</v>
      </c>
      <c r="E175" s="33">
        <f>IFERROR(VLOOKUP(A175,[1]库存报告使用数据处理!$A:$D,4,0),0)</f>
        <v>0</v>
      </c>
      <c r="F175" s="33">
        <f>IFERROR(VLOOKUP(A175,[1]库存报告使用数据处理!$A:$E,5,0),0)</f>
        <v>0</v>
      </c>
      <c r="G175" s="33">
        <f>IFERROR(VLOOKUP(A175,[1]库存报告使用数据处理!$A:$F,6,0),0)</f>
        <v>0</v>
      </c>
      <c r="H175" s="34">
        <f>IFERROR(VLOOKUP(A175,[1]库存报告使用数据处理!$A:$G,7,0),0)</f>
        <v>0</v>
      </c>
      <c r="I175">
        <f>IFERROR(VLOOKUP(A175,[5]数据处理!$A:$B,2,0),0)</f>
        <v>13</v>
      </c>
      <c r="J175" s="35">
        <f>IFERROR(VLOOKUP(A175,[5]数据处理!$A:$D,4,0),0)</f>
        <v>0</v>
      </c>
      <c r="K175" s="35">
        <f>IFERROR(VLOOKUP(A175,[5]数据处理!$A:$E,5,0),0)</f>
        <v>0</v>
      </c>
      <c r="L175" s="35">
        <f>IFERROR(VLOOKUP(A175,[5]数据处理!$A:$G,7,0),0)</f>
        <v>0</v>
      </c>
      <c r="M175">
        <f t="shared" si="37"/>
        <v>13</v>
      </c>
      <c r="N175">
        <f>IFERROR(VLOOKUP(A175,[5]数据处理!$A:$C,3,0),0)</f>
        <v>0</v>
      </c>
      <c r="O175">
        <f>IFERROR(VLOOKUP(A175,[5]数据处理!$A:$N,14,0),0)</f>
        <v>10</v>
      </c>
      <c r="P175" t="str">
        <f>IFERROR(VLOOKUP(A175,[3]库存使用数据!$A:$B,2,0),"")</f>
        <v/>
      </c>
      <c r="Q175" t="str">
        <f>IFERROR(VLOOKUP(A175,[3]库存使用数据!$A:$E,5,0),"")</f>
        <v/>
      </c>
      <c r="R175" t="str">
        <f>IFERROR(VLOOKUP(A175,[3]库存使用数据!$A:$H,8,0),"")</f>
        <v/>
      </c>
      <c r="S175" t="str">
        <f>IFERROR(VLOOKUP(A175,[3]库存使用数据!$A:$K,11,0),"")</f>
        <v/>
      </c>
      <c r="T175" t="str">
        <f>IFERROR(VLOOKUP(A175,[3]库存使用数据!$A:$C,3,0),"")</f>
        <v/>
      </c>
      <c r="U175" t="str">
        <f>IFERROR(VLOOKUP(A175,[3]库存使用数据!$A:$F,6,0),"")</f>
        <v/>
      </c>
      <c r="V175" t="str">
        <f>IFERROR(VLOOKUP(A175,[3]库存使用数据!$A:$I,9,0),"")</f>
        <v/>
      </c>
      <c r="W175" t="str">
        <f>IFERROR(VLOOKUP(A175,[3]库存使用数据!$A:$L,12,0),"")</f>
        <v/>
      </c>
      <c r="X175" s="23" t="str">
        <f t="shared" si="42"/>
        <v/>
      </c>
      <c r="Y175" s="23" t="str">
        <f t="shared" si="43"/>
        <v/>
      </c>
      <c r="Z175" s="23" t="str">
        <f t="shared" si="44"/>
        <v/>
      </c>
      <c r="AA175" s="23" t="str">
        <f t="shared" si="45"/>
        <v/>
      </c>
      <c r="AB175" t="str">
        <f>IFERROR(VLOOKUP(A175,[3]库存使用数据!$A:$D,4,0),"")</f>
        <v/>
      </c>
      <c r="AC175" t="str">
        <f>IFERROR(VLOOKUP(A175,[3]库存使用数据!$A:$G,7,0),"")</f>
        <v/>
      </c>
      <c r="AD175" t="str">
        <f>IFERROR(VLOOKUP(A175,[3]库存使用数据!$A:$J,10,0),"")</f>
        <v/>
      </c>
      <c r="AE175" t="str">
        <f>IFERROR(VLOOKUP(A175,[3]库存使用数据!$A:$M,13,0),"")</f>
        <v/>
      </c>
      <c r="AF175" s="23" t="str">
        <f t="shared" si="46"/>
        <v/>
      </c>
      <c r="AG175" s="23" t="str">
        <f t="shared" si="47"/>
        <v/>
      </c>
      <c r="AH175" s="23" t="str">
        <f t="shared" si="48"/>
        <v/>
      </c>
      <c r="AI175" s="23" t="str">
        <f t="shared" si="49"/>
        <v/>
      </c>
      <c r="AJ175">
        <f>IFERROR(VLOOKUP($B175,[2]库存报告使用数据!$A$1:$B$65536,2,0),0)</f>
        <v>0</v>
      </c>
      <c r="AK175">
        <f>IFERROR(VLOOKUP($B175,[2]库存报告使用数据!$A$1:$C$65536,3,0),0)</f>
        <v>0</v>
      </c>
      <c r="AL175">
        <f>IFERROR(VLOOKUP($B175,[2]库存报告使用数据!$A$1:$D$65536,4,0),0)</f>
        <v>0</v>
      </c>
      <c r="AM175">
        <f>IFERROR(VLOOKUP($B175,[2]库存报告使用数据!$A$1:$E$65536,5,0),0)</f>
        <v>1</v>
      </c>
      <c r="AN175" s="23" t="str">
        <f t="shared" si="50"/>
        <v/>
      </c>
      <c r="AO175" s="23" t="str">
        <f t="shared" si="51"/>
        <v/>
      </c>
      <c r="AP175" s="23" t="str">
        <f t="shared" si="52"/>
        <v/>
      </c>
      <c r="AQ175" s="23">
        <f t="shared" si="53"/>
        <v>0</v>
      </c>
      <c r="AR175" s="37">
        <f t="shared" si="38"/>
        <v>0</v>
      </c>
      <c r="AS175" s="37">
        <f t="shared" si="39"/>
        <v>0</v>
      </c>
      <c r="AT175" s="37">
        <f t="shared" si="40"/>
        <v>13</v>
      </c>
      <c r="AU175" s="33" t="str">
        <f t="shared" si="41"/>
        <v>库存为13</v>
      </c>
      <c r="AV175" s="38" t="str">
        <f>IFERROR(时间!$B$4+AU175,"上周无销量")</f>
        <v>上周无销量</v>
      </c>
    </row>
    <row r="176" spans="1:48">
      <c r="A176" s="21" t="s">
        <v>221</v>
      </c>
      <c r="B176" t="str">
        <f>VLOOKUP(A176,'[4]sku-asin（子）'!$A$1:$B$65536,2,0)</f>
        <v>B075DQ1SJZ</v>
      </c>
      <c r="C176" t="str">
        <f>VLOOKUP(A176,'[4]子sku-父sku'!$A$1:$B$65536,2,0)</f>
        <v>LYQ-ZQ2973</v>
      </c>
      <c r="D176" s="33">
        <f>IFERROR(VLOOKUP(A176,[1]库存报告使用数据处理!$A:$C,3,0),0)</f>
        <v>0</v>
      </c>
      <c r="E176" s="33">
        <f>IFERROR(VLOOKUP(A176,[1]库存报告使用数据处理!$A:$D,4,0),0)</f>
        <v>0</v>
      </c>
      <c r="F176" s="33">
        <f>IFERROR(VLOOKUP(A176,[1]库存报告使用数据处理!$A:$E,5,0),0)</f>
        <v>0</v>
      </c>
      <c r="G176" s="33">
        <f>IFERROR(VLOOKUP(A176,[1]库存报告使用数据处理!$A:$F,6,0),0)</f>
        <v>0</v>
      </c>
      <c r="H176" s="34">
        <f>IFERROR(VLOOKUP(A176,[1]库存报告使用数据处理!$A:$G,7,0),0)</f>
        <v>0</v>
      </c>
      <c r="I176">
        <f>IFERROR(VLOOKUP(A176,[5]数据处理!$A:$B,2,0),0)</f>
        <v>10</v>
      </c>
      <c r="J176" s="35">
        <f>IFERROR(VLOOKUP(A176,[5]数据处理!$A:$D,4,0),0)</f>
        <v>0</v>
      </c>
      <c r="K176" s="35">
        <f>IFERROR(VLOOKUP(A176,[5]数据处理!$A:$E,5,0),0)</f>
        <v>0</v>
      </c>
      <c r="L176" s="35">
        <f>IFERROR(VLOOKUP(A176,[5]数据处理!$A:$G,7,0),0)</f>
        <v>0</v>
      </c>
      <c r="M176">
        <f t="shared" si="37"/>
        <v>10</v>
      </c>
      <c r="N176">
        <f>IFERROR(VLOOKUP(A176,[5]数据处理!$A:$C,3,0),0)</f>
        <v>0</v>
      </c>
      <c r="O176">
        <f>IFERROR(VLOOKUP(A176,[5]数据处理!$A:$N,14,0),0)</f>
        <v>10</v>
      </c>
      <c r="P176" t="str">
        <f>IFERROR(VLOOKUP(A176,[3]库存使用数据!$A:$B,2,0),"")</f>
        <v/>
      </c>
      <c r="Q176" t="str">
        <f>IFERROR(VLOOKUP(A176,[3]库存使用数据!$A:$E,5,0),"")</f>
        <v/>
      </c>
      <c r="R176" t="str">
        <f>IFERROR(VLOOKUP(A176,[3]库存使用数据!$A:$H,8,0),"")</f>
        <v/>
      </c>
      <c r="S176" t="str">
        <f>IFERROR(VLOOKUP(A176,[3]库存使用数据!$A:$K,11,0),"")</f>
        <v/>
      </c>
      <c r="T176" t="str">
        <f>IFERROR(VLOOKUP(A176,[3]库存使用数据!$A:$C,3,0),"")</f>
        <v/>
      </c>
      <c r="U176" t="str">
        <f>IFERROR(VLOOKUP(A176,[3]库存使用数据!$A:$F,6,0),"")</f>
        <v/>
      </c>
      <c r="V176" t="str">
        <f>IFERROR(VLOOKUP(A176,[3]库存使用数据!$A:$I,9,0),"")</f>
        <v/>
      </c>
      <c r="W176" t="str">
        <f>IFERROR(VLOOKUP(A176,[3]库存使用数据!$A:$L,12,0),"")</f>
        <v/>
      </c>
      <c r="X176" s="23" t="str">
        <f t="shared" si="42"/>
        <v/>
      </c>
      <c r="Y176" s="23" t="str">
        <f t="shared" si="43"/>
        <v/>
      </c>
      <c r="Z176" s="23" t="str">
        <f t="shared" si="44"/>
        <v/>
      </c>
      <c r="AA176" s="23" t="str">
        <f t="shared" si="45"/>
        <v/>
      </c>
      <c r="AB176" t="str">
        <f>IFERROR(VLOOKUP(A176,[3]库存使用数据!$A:$D,4,0),"")</f>
        <v/>
      </c>
      <c r="AC176" t="str">
        <f>IFERROR(VLOOKUP(A176,[3]库存使用数据!$A:$G,7,0),"")</f>
        <v/>
      </c>
      <c r="AD176" t="str">
        <f>IFERROR(VLOOKUP(A176,[3]库存使用数据!$A:$J,10,0),"")</f>
        <v/>
      </c>
      <c r="AE176" t="str">
        <f>IFERROR(VLOOKUP(A176,[3]库存使用数据!$A:$M,13,0),"")</f>
        <v/>
      </c>
      <c r="AF176" s="23" t="str">
        <f t="shared" si="46"/>
        <v/>
      </c>
      <c r="AG176" s="23" t="str">
        <f t="shared" si="47"/>
        <v/>
      </c>
      <c r="AH176" s="23" t="str">
        <f t="shared" si="48"/>
        <v/>
      </c>
      <c r="AI176" s="23" t="str">
        <f t="shared" si="49"/>
        <v/>
      </c>
      <c r="AJ176">
        <f>IFERROR(VLOOKUP($B176,[2]库存报告使用数据!$A$1:$B$65536,2,0),0)</f>
        <v>1</v>
      </c>
      <c r="AK176">
        <f>IFERROR(VLOOKUP($B176,[2]库存报告使用数据!$A$1:$C$65536,3,0),0)</f>
        <v>1</v>
      </c>
      <c r="AL176">
        <f>IFERROR(VLOOKUP($B176,[2]库存报告使用数据!$A$1:$D$65536,4,0),0)</f>
        <v>1</v>
      </c>
      <c r="AM176">
        <f>IFERROR(VLOOKUP($B176,[2]库存报告使用数据!$A$1:$E$65536,5,0),0)</f>
        <v>1</v>
      </c>
      <c r="AN176" s="23">
        <f t="shared" si="50"/>
        <v>0</v>
      </c>
      <c r="AO176" s="23">
        <f t="shared" si="51"/>
        <v>0</v>
      </c>
      <c r="AP176" s="23">
        <f t="shared" si="52"/>
        <v>0</v>
      </c>
      <c r="AQ176" s="23">
        <f t="shared" si="53"/>
        <v>0</v>
      </c>
      <c r="AR176" s="37">
        <f t="shared" si="38"/>
        <v>0</v>
      </c>
      <c r="AS176" s="37">
        <f t="shared" si="39"/>
        <v>0</v>
      </c>
      <c r="AT176" s="37">
        <f t="shared" si="40"/>
        <v>10</v>
      </c>
      <c r="AU176" s="33" t="str">
        <f t="shared" si="41"/>
        <v>库存为10</v>
      </c>
      <c r="AV176" s="38" t="str">
        <f>IFERROR(时间!$B$4+AU176,"上周无销量")</f>
        <v>上周无销量</v>
      </c>
    </row>
    <row r="177" spans="1:48">
      <c r="A177" s="21" t="s">
        <v>222</v>
      </c>
      <c r="B177" t="str">
        <f>VLOOKUP(A177,'[4]sku-asin（子）'!$A$1:$B$65536,2,0)</f>
        <v>B075S6T35L</v>
      </c>
      <c r="C177" t="str">
        <f>VLOOKUP(A177,'[4]子sku-父sku'!$A$1:$B$65536,2,0)</f>
        <v>LYQ-ZQ2973</v>
      </c>
      <c r="D177" s="33">
        <f>IFERROR(VLOOKUP(A177,[1]库存报告使用数据处理!$A:$C,3,0),0)</f>
        <v>0</v>
      </c>
      <c r="E177" s="33">
        <f>IFERROR(VLOOKUP(A177,[1]库存报告使用数据处理!$A:$D,4,0),0)</f>
        <v>0</v>
      </c>
      <c r="F177" s="33">
        <f>IFERROR(VLOOKUP(A177,[1]库存报告使用数据处理!$A:$E,5,0),0)</f>
        <v>0</v>
      </c>
      <c r="G177" s="33">
        <f>IFERROR(VLOOKUP(A177,[1]库存报告使用数据处理!$A:$F,6,0),0)</f>
        <v>0</v>
      </c>
      <c r="H177" s="34">
        <f>IFERROR(VLOOKUP(A177,[1]库存报告使用数据处理!$A:$G,7,0),0)</f>
        <v>0</v>
      </c>
      <c r="I177">
        <f>IFERROR(VLOOKUP(A177,[5]数据处理!$A:$B,2,0),0)</f>
        <v>5</v>
      </c>
      <c r="J177" s="35">
        <f>IFERROR(VLOOKUP(A177,[5]数据处理!$A:$D,4,0),0)</f>
        <v>0</v>
      </c>
      <c r="K177" s="35">
        <f>IFERROR(VLOOKUP(A177,[5]数据处理!$A:$E,5,0),0)</f>
        <v>0</v>
      </c>
      <c r="L177" s="35">
        <f>IFERROR(VLOOKUP(A177,[5]数据处理!$A:$G,7,0),0)</f>
        <v>0</v>
      </c>
      <c r="M177">
        <f t="shared" si="37"/>
        <v>5</v>
      </c>
      <c r="N177">
        <f>IFERROR(VLOOKUP(A177,[5]数据处理!$A:$C,3,0),0)</f>
        <v>0</v>
      </c>
      <c r="O177">
        <f>IFERROR(VLOOKUP(A177,[5]数据处理!$A:$N,14,0),0)</f>
        <v>5</v>
      </c>
      <c r="P177" t="str">
        <f>IFERROR(VLOOKUP(A177,[3]库存使用数据!$A:$B,2,0),"")</f>
        <v/>
      </c>
      <c r="Q177" t="str">
        <f>IFERROR(VLOOKUP(A177,[3]库存使用数据!$A:$E,5,0),"")</f>
        <v/>
      </c>
      <c r="R177" t="str">
        <f>IFERROR(VLOOKUP(A177,[3]库存使用数据!$A:$H,8,0),"")</f>
        <v/>
      </c>
      <c r="S177" t="str">
        <f>IFERROR(VLOOKUP(A177,[3]库存使用数据!$A:$K,11,0),"")</f>
        <v/>
      </c>
      <c r="T177" t="str">
        <f>IFERROR(VLOOKUP(A177,[3]库存使用数据!$A:$C,3,0),"")</f>
        <v/>
      </c>
      <c r="U177" t="str">
        <f>IFERROR(VLOOKUP(A177,[3]库存使用数据!$A:$F,6,0),"")</f>
        <v/>
      </c>
      <c r="V177" t="str">
        <f>IFERROR(VLOOKUP(A177,[3]库存使用数据!$A:$I,9,0),"")</f>
        <v/>
      </c>
      <c r="W177" t="str">
        <f>IFERROR(VLOOKUP(A177,[3]库存使用数据!$A:$L,12,0),"")</f>
        <v/>
      </c>
      <c r="X177" s="23" t="str">
        <f t="shared" si="42"/>
        <v/>
      </c>
      <c r="Y177" s="23" t="str">
        <f t="shared" si="43"/>
        <v/>
      </c>
      <c r="Z177" s="23" t="str">
        <f t="shared" si="44"/>
        <v/>
      </c>
      <c r="AA177" s="23" t="str">
        <f t="shared" si="45"/>
        <v/>
      </c>
      <c r="AB177" t="str">
        <f>IFERROR(VLOOKUP(A177,[3]库存使用数据!$A:$D,4,0),"")</f>
        <v/>
      </c>
      <c r="AC177" t="str">
        <f>IFERROR(VLOOKUP(A177,[3]库存使用数据!$A:$G,7,0),"")</f>
        <v/>
      </c>
      <c r="AD177" t="str">
        <f>IFERROR(VLOOKUP(A177,[3]库存使用数据!$A:$J,10,0),"")</f>
        <v/>
      </c>
      <c r="AE177" t="str">
        <f>IFERROR(VLOOKUP(A177,[3]库存使用数据!$A:$M,13,0),"")</f>
        <v/>
      </c>
      <c r="AF177" s="23" t="str">
        <f t="shared" si="46"/>
        <v/>
      </c>
      <c r="AG177" s="23" t="str">
        <f t="shared" si="47"/>
        <v/>
      </c>
      <c r="AH177" s="23" t="str">
        <f t="shared" si="48"/>
        <v/>
      </c>
      <c r="AI177" s="23" t="str">
        <f t="shared" si="49"/>
        <v/>
      </c>
      <c r="AJ177">
        <f>IFERROR(VLOOKUP($B177,[2]库存报告使用数据!$A$1:$B$65536,2,0),0)</f>
        <v>0</v>
      </c>
      <c r="AK177">
        <f>IFERROR(VLOOKUP($B177,[2]库存报告使用数据!$A$1:$C$65536,3,0),0)</f>
        <v>0</v>
      </c>
      <c r="AL177">
        <f>IFERROR(VLOOKUP($B177,[2]库存报告使用数据!$A$1:$D$65536,4,0),0)</f>
        <v>0</v>
      </c>
      <c r="AM177">
        <f>IFERROR(VLOOKUP($B177,[2]库存报告使用数据!$A$1:$E$65536,5,0),0)</f>
        <v>2</v>
      </c>
      <c r="AN177" s="23" t="str">
        <f t="shared" si="50"/>
        <v/>
      </c>
      <c r="AO177" s="23" t="str">
        <f t="shared" si="51"/>
        <v/>
      </c>
      <c r="AP177" s="23" t="str">
        <f t="shared" si="52"/>
        <v/>
      </c>
      <c r="AQ177" s="23">
        <f t="shared" si="53"/>
        <v>0</v>
      </c>
      <c r="AR177" s="37">
        <f t="shared" si="38"/>
        <v>0</v>
      </c>
      <c r="AS177" s="37">
        <f t="shared" si="39"/>
        <v>0</v>
      </c>
      <c r="AT177" s="37">
        <f t="shared" si="40"/>
        <v>5</v>
      </c>
      <c r="AU177" s="33" t="str">
        <f t="shared" si="41"/>
        <v>库存为5</v>
      </c>
      <c r="AV177" s="38" t="str">
        <f>IFERROR(时间!$B$4+AU177,"上周无销量")</f>
        <v>上周无销量</v>
      </c>
    </row>
    <row r="178" spans="1:48">
      <c r="A178" s="21" t="s">
        <v>223</v>
      </c>
      <c r="B178" t="str">
        <f>VLOOKUP(A178,'[4]sku-asin（子）'!$A$1:$B$65536,2,0)</f>
        <v>B075DYJSB8</v>
      </c>
      <c r="C178" t="str">
        <f>VLOOKUP(A178,'[4]子sku-父sku'!$A$1:$B$65536,2,0)</f>
        <v>LYQ-ZQ2973</v>
      </c>
      <c r="D178" s="33">
        <f>IFERROR(VLOOKUP(A178,[1]库存报告使用数据处理!$A:$C,3,0),0)</f>
        <v>0</v>
      </c>
      <c r="E178" s="33">
        <f>IFERROR(VLOOKUP(A178,[1]库存报告使用数据处理!$A:$D,4,0),0)</f>
        <v>0</v>
      </c>
      <c r="F178" s="33">
        <f>IFERROR(VLOOKUP(A178,[1]库存报告使用数据处理!$A:$E,5,0),0)</f>
        <v>0</v>
      </c>
      <c r="G178" s="33">
        <f>IFERROR(VLOOKUP(A178,[1]库存报告使用数据处理!$A:$F,6,0),0)</f>
        <v>0</v>
      </c>
      <c r="H178" s="34">
        <f>IFERROR(VLOOKUP(A178,[1]库存报告使用数据处理!$A:$G,7,0),0)</f>
        <v>0</v>
      </c>
      <c r="I178">
        <f>IFERROR(VLOOKUP(A178,[5]数据处理!$A:$B,2,0),0)</f>
        <v>8</v>
      </c>
      <c r="J178" s="35">
        <f>IFERROR(VLOOKUP(A178,[5]数据处理!$A:$D,4,0),0)</f>
        <v>0</v>
      </c>
      <c r="K178" s="35">
        <f>IFERROR(VLOOKUP(A178,[5]数据处理!$A:$E,5,0),0)</f>
        <v>0</v>
      </c>
      <c r="L178" s="35">
        <f>IFERROR(VLOOKUP(A178,[5]数据处理!$A:$G,7,0),0)</f>
        <v>0</v>
      </c>
      <c r="M178">
        <f t="shared" si="37"/>
        <v>8</v>
      </c>
      <c r="N178">
        <f>IFERROR(VLOOKUP(A178,[5]数据处理!$A:$C,3,0),0)</f>
        <v>0</v>
      </c>
      <c r="O178">
        <f>IFERROR(VLOOKUP(A178,[5]数据处理!$A:$N,14,0),0)</f>
        <v>8</v>
      </c>
      <c r="P178" t="str">
        <f>IFERROR(VLOOKUP(A178,[3]库存使用数据!$A:$B,2,0),"")</f>
        <v/>
      </c>
      <c r="Q178" t="str">
        <f>IFERROR(VLOOKUP(A178,[3]库存使用数据!$A:$E,5,0),"")</f>
        <v/>
      </c>
      <c r="R178" t="str">
        <f>IFERROR(VLOOKUP(A178,[3]库存使用数据!$A:$H,8,0),"")</f>
        <v/>
      </c>
      <c r="S178" t="str">
        <f>IFERROR(VLOOKUP(A178,[3]库存使用数据!$A:$K,11,0),"")</f>
        <v/>
      </c>
      <c r="T178" t="str">
        <f>IFERROR(VLOOKUP(A178,[3]库存使用数据!$A:$C,3,0),"")</f>
        <v/>
      </c>
      <c r="U178" t="str">
        <f>IFERROR(VLOOKUP(A178,[3]库存使用数据!$A:$F,6,0),"")</f>
        <v/>
      </c>
      <c r="V178" t="str">
        <f>IFERROR(VLOOKUP(A178,[3]库存使用数据!$A:$I,9,0),"")</f>
        <v/>
      </c>
      <c r="W178" t="str">
        <f>IFERROR(VLOOKUP(A178,[3]库存使用数据!$A:$L,12,0),"")</f>
        <v/>
      </c>
      <c r="X178" s="23" t="str">
        <f t="shared" si="42"/>
        <v/>
      </c>
      <c r="Y178" s="23" t="str">
        <f t="shared" si="43"/>
        <v/>
      </c>
      <c r="Z178" s="23" t="str">
        <f t="shared" si="44"/>
        <v/>
      </c>
      <c r="AA178" s="23" t="str">
        <f t="shared" si="45"/>
        <v/>
      </c>
      <c r="AB178" t="str">
        <f>IFERROR(VLOOKUP(A178,[3]库存使用数据!$A:$D,4,0),"")</f>
        <v/>
      </c>
      <c r="AC178" t="str">
        <f>IFERROR(VLOOKUP(A178,[3]库存使用数据!$A:$G,7,0),"")</f>
        <v/>
      </c>
      <c r="AD178" t="str">
        <f>IFERROR(VLOOKUP(A178,[3]库存使用数据!$A:$J,10,0),"")</f>
        <v/>
      </c>
      <c r="AE178" t="str">
        <f>IFERROR(VLOOKUP(A178,[3]库存使用数据!$A:$M,13,0),"")</f>
        <v/>
      </c>
      <c r="AF178" s="23" t="str">
        <f t="shared" si="46"/>
        <v/>
      </c>
      <c r="AG178" s="23" t="str">
        <f t="shared" si="47"/>
        <v/>
      </c>
      <c r="AH178" s="23" t="str">
        <f t="shared" si="48"/>
        <v/>
      </c>
      <c r="AI178" s="23" t="str">
        <f t="shared" si="49"/>
        <v/>
      </c>
      <c r="AJ178">
        <f>IFERROR(VLOOKUP($B178,[2]库存报告使用数据!$A$1:$B$65536,2,0),0)</f>
        <v>2</v>
      </c>
      <c r="AK178">
        <f>IFERROR(VLOOKUP($B178,[2]库存报告使用数据!$A$1:$C$65536,3,0),0)</f>
        <v>2</v>
      </c>
      <c r="AL178">
        <f>IFERROR(VLOOKUP($B178,[2]库存报告使用数据!$A$1:$D$65536,4,0),0)</f>
        <v>1</v>
      </c>
      <c r="AM178">
        <f>IFERROR(VLOOKUP($B178,[2]库存报告使用数据!$A$1:$E$65536,5,0),0)</f>
        <v>1</v>
      </c>
      <c r="AN178" s="23">
        <f t="shared" si="50"/>
        <v>0</v>
      </c>
      <c r="AO178" s="23">
        <f t="shared" si="51"/>
        <v>0</v>
      </c>
      <c r="AP178" s="23">
        <f t="shared" si="52"/>
        <v>0</v>
      </c>
      <c r="AQ178" s="23">
        <f t="shared" si="53"/>
        <v>0</v>
      </c>
      <c r="AR178" s="37">
        <f t="shared" si="38"/>
        <v>0</v>
      </c>
      <c r="AS178" s="37">
        <f t="shared" si="39"/>
        <v>0</v>
      </c>
      <c r="AT178" s="37">
        <f t="shared" si="40"/>
        <v>8</v>
      </c>
      <c r="AU178" s="33" t="str">
        <f t="shared" si="41"/>
        <v>库存为8</v>
      </c>
      <c r="AV178" s="38" t="str">
        <f>IFERROR(时间!$B$4+AU178,"上周无销量")</f>
        <v>上周无销量</v>
      </c>
    </row>
    <row r="179" spans="1:48">
      <c r="A179" s="21" t="s">
        <v>224</v>
      </c>
      <c r="B179" t="str">
        <f>VLOOKUP(A179,'[4]sku-asin（子）'!$A$1:$B$65536,2,0)</f>
        <v>B075F1391S</v>
      </c>
      <c r="C179" t="str">
        <f>VLOOKUP(A179,'[4]子sku-父sku'!$A$1:$B$65536,2,0)</f>
        <v>LYQ-ZQ2973</v>
      </c>
      <c r="D179" s="33">
        <f>IFERROR(VLOOKUP(A179,[1]库存报告使用数据处理!$A:$C,3,0),0)</f>
        <v>0</v>
      </c>
      <c r="E179" s="33">
        <f>IFERROR(VLOOKUP(A179,[1]库存报告使用数据处理!$A:$D,4,0),0)</f>
        <v>0</v>
      </c>
      <c r="F179" s="33">
        <f>IFERROR(VLOOKUP(A179,[1]库存报告使用数据处理!$A:$E,5,0),0)</f>
        <v>0</v>
      </c>
      <c r="G179" s="33">
        <f>IFERROR(VLOOKUP(A179,[1]库存报告使用数据处理!$A:$F,6,0),0)</f>
        <v>0</v>
      </c>
      <c r="H179" s="34">
        <f>IFERROR(VLOOKUP(A179,[1]库存报告使用数据处理!$A:$G,7,0),0)</f>
        <v>0</v>
      </c>
      <c r="I179">
        <f>IFERROR(VLOOKUP(A179,[5]数据处理!$A:$B,2,0),0)</f>
        <v>10</v>
      </c>
      <c r="J179" s="35">
        <f>IFERROR(VLOOKUP(A179,[5]数据处理!$A:$D,4,0),0)</f>
        <v>0</v>
      </c>
      <c r="K179" s="35">
        <f>IFERROR(VLOOKUP(A179,[5]数据处理!$A:$E,5,0),0)</f>
        <v>0</v>
      </c>
      <c r="L179" s="35">
        <f>IFERROR(VLOOKUP(A179,[5]数据处理!$A:$G,7,0),0)</f>
        <v>0</v>
      </c>
      <c r="M179">
        <f t="shared" si="37"/>
        <v>10</v>
      </c>
      <c r="N179">
        <f>IFERROR(VLOOKUP(A179,[5]数据处理!$A:$C,3,0),0)</f>
        <v>0</v>
      </c>
      <c r="O179">
        <f>IFERROR(VLOOKUP(A179,[5]数据处理!$A:$N,14,0),0)</f>
        <v>9</v>
      </c>
      <c r="P179" t="str">
        <f>IFERROR(VLOOKUP(A179,[3]库存使用数据!$A:$B,2,0),"")</f>
        <v/>
      </c>
      <c r="Q179" t="str">
        <f>IFERROR(VLOOKUP(A179,[3]库存使用数据!$A:$E,5,0),"")</f>
        <v/>
      </c>
      <c r="R179" t="str">
        <f>IFERROR(VLOOKUP(A179,[3]库存使用数据!$A:$H,8,0),"")</f>
        <v/>
      </c>
      <c r="S179" t="str">
        <f>IFERROR(VLOOKUP(A179,[3]库存使用数据!$A:$K,11,0),"")</f>
        <v/>
      </c>
      <c r="T179" t="str">
        <f>IFERROR(VLOOKUP(A179,[3]库存使用数据!$A:$C,3,0),"")</f>
        <v/>
      </c>
      <c r="U179" t="str">
        <f>IFERROR(VLOOKUP(A179,[3]库存使用数据!$A:$F,6,0),"")</f>
        <v/>
      </c>
      <c r="V179" t="str">
        <f>IFERROR(VLOOKUP(A179,[3]库存使用数据!$A:$I,9,0),"")</f>
        <v/>
      </c>
      <c r="W179" t="str">
        <f>IFERROR(VLOOKUP(A179,[3]库存使用数据!$A:$L,12,0),"")</f>
        <v/>
      </c>
      <c r="X179" s="23" t="str">
        <f t="shared" si="42"/>
        <v/>
      </c>
      <c r="Y179" s="23" t="str">
        <f t="shared" si="43"/>
        <v/>
      </c>
      <c r="Z179" s="23" t="str">
        <f t="shared" si="44"/>
        <v/>
      </c>
      <c r="AA179" s="23" t="str">
        <f t="shared" si="45"/>
        <v/>
      </c>
      <c r="AB179" t="str">
        <f>IFERROR(VLOOKUP(A179,[3]库存使用数据!$A:$D,4,0),"")</f>
        <v/>
      </c>
      <c r="AC179" t="str">
        <f>IFERROR(VLOOKUP(A179,[3]库存使用数据!$A:$G,7,0),"")</f>
        <v/>
      </c>
      <c r="AD179" t="str">
        <f>IFERROR(VLOOKUP(A179,[3]库存使用数据!$A:$J,10,0),"")</f>
        <v/>
      </c>
      <c r="AE179" t="str">
        <f>IFERROR(VLOOKUP(A179,[3]库存使用数据!$A:$M,13,0),"")</f>
        <v/>
      </c>
      <c r="AF179" s="23" t="str">
        <f t="shared" si="46"/>
        <v/>
      </c>
      <c r="AG179" s="23" t="str">
        <f t="shared" si="47"/>
        <v/>
      </c>
      <c r="AH179" s="23" t="str">
        <f t="shared" si="48"/>
        <v/>
      </c>
      <c r="AI179" s="23" t="str">
        <f t="shared" si="49"/>
        <v/>
      </c>
      <c r="AJ179">
        <f>IFERROR(VLOOKUP($B179,[2]库存报告使用数据!$A$1:$B$65536,2,0),0)</f>
        <v>1</v>
      </c>
      <c r="AK179">
        <f>IFERROR(VLOOKUP($B179,[2]库存报告使用数据!$A$1:$C$65536,3,0),0)</f>
        <v>1</v>
      </c>
      <c r="AL179">
        <f>IFERROR(VLOOKUP($B179,[2]库存报告使用数据!$A$1:$D$65536,4,0),0)</f>
        <v>1</v>
      </c>
      <c r="AM179">
        <f>IFERROR(VLOOKUP($B179,[2]库存报告使用数据!$A$1:$E$65536,5,0),0)</f>
        <v>0</v>
      </c>
      <c r="AN179" s="23">
        <f t="shared" si="50"/>
        <v>0</v>
      </c>
      <c r="AO179" s="23">
        <f t="shared" si="51"/>
        <v>0</v>
      </c>
      <c r="AP179" s="23">
        <f t="shared" si="52"/>
        <v>0</v>
      </c>
      <c r="AQ179" s="23" t="str">
        <f t="shared" si="53"/>
        <v/>
      </c>
      <c r="AR179" s="37">
        <f t="shared" si="38"/>
        <v>0</v>
      </c>
      <c r="AS179" s="37">
        <f t="shared" si="39"/>
        <v>0</v>
      </c>
      <c r="AT179" s="37">
        <f t="shared" si="40"/>
        <v>10</v>
      </c>
      <c r="AU179" s="33" t="str">
        <f t="shared" si="41"/>
        <v>库存为10</v>
      </c>
      <c r="AV179" s="38" t="str">
        <f>IFERROR(时间!$B$4+AU179,"上周无销量")</f>
        <v>上周无销量</v>
      </c>
    </row>
    <row r="180" spans="1:48">
      <c r="A180" s="21" t="s">
        <v>225</v>
      </c>
      <c r="B180" t="str">
        <f>VLOOKUP(A180,'[4]sku-asin（子）'!$A$1:$B$65536,2,0)</f>
        <v>B075DSPS1B</v>
      </c>
      <c r="C180" t="str">
        <f>VLOOKUP(A180,'[4]子sku-父sku'!$A$1:$B$65536,2,0)</f>
        <v>LYQ-ZQ2973</v>
      </c>
      <c r="D180" s="33">
        <f>IFERROR(VLOOKUP(A180,[1]库存报告使用数据处理!$A:$C,3,0),0)</f>
        <v>0</v>
      </c>
      <c r="E180" s="33">
        <f>IFERROR(VLOOKUP(A180,[1]库存报告使用数据处理!$A:$D,4,0),0)</f>
        <v>0</v>
      </c>
      <c r="F180" s="33">
        <f>IFERROR(VLOOKUP(A180,[1]库存报告使用数据处理!$A:$E,5,0),0)</f>
        <v>0</v>
      </c>
      <c r="G180" s="33">
        <f>IFERROR(VLOOKUP(A180,[1]库存报告使用数据处理!$A:$F,6,0),0)</f>
        <v>0</v>
      </c>
      <c r="H180" s="34">
        <f>IFERROR(VLOOKUP(A180,[1]库存报告使用数据处理!$A:$G,7,0),0)</f>
        <v>0</v>
      </c>
      <c r="I180">
        <f>IFERROR(VLOOKUP(A180,[5]数据处理!$A:$B,2,0),0)</f>
        <v>6</v>
      </c>
      <c r="J180" s="35">
        <f>IFERROR(VLOOKUP(A180,[5]数据处理!$A:$D,4,0),0)</f>
        <v>0</v>
      </c>
      <c r="K180" s="35">
        <f>IFERROR(VLOOKUP(A180,[5]数据处理!$A:$E,5,0),0)</f>
        <v>0</v>
      </c>
      <c r="L180" s="35">
        <f>IFERROR(VLOOKUP(A180,[5]数据处理!$A:$G,7,0),0)</f>
        <v>0</v>
      </c>
      <c r="M180">
        <f t="shared" si="37"/>
        <v>6</v>
      </c>
      <c r="N180">
        <f>IFERROR(VLOOKUP(A180,[5]数据处理!$A:$C,3,0),0)</f>
        <v>0</v>
      </c>
      <c r="O180">
        <f>IFERROR(VLOOKUP(A180,[5]数据处理!$A:$N,14,0),0)</f>
        <v>6</v>
      </c>
      <c r="P180" t="str">
        <f>IFERROR(VLOOKUP(A180,[3]库存使用数据!$A:$B,2,0),"")</f>
        <v/>
      </c>
      <c r="Q180" t="str">
        <f>IFERROR(VLOOKUP(A180,[3]库存使用数据!$A:$E,5,0),"")</f>
        <v/>
      </c>
      <c r="R180" t="str">
        <f>IFERROR(VLOOKUP(A180,[3]库存使用数据!$A:$H,8,0),"")</f>
        <v/>
      </c>
      <c r="S180" t="str">
        <f>IFERROR(VLOOKUP(A180,[3]库存使用数据!$A:$K,11,0),"")</f>
        <v/>
      </c>
      <c r="T180" t="str">
        <f>IFERROR(VLOOKUP(A180,[3]库存使用数据!$A:$C,3,0),"")</f>
        <v/>
      </c>
      <c r="U180" t="str">
        <f>IFERROR(VLOOKUP(A180,[3]库存使用数据!$A:$F,6,0),"")</f>
        <v/>
      </c>
      <c r="V180" t="str">
        <f>IFERROR(VLOOKUP(A180,[3]库存使用数据!$A:$I,9,0),"")</f>
        <v/>
      </c>
      <c r="W180" t="str">
        <f>IFERROR(VLOOKUP(A180,[3]库存使用数据!$A:$L,12,0),"")</f>
        <v/>
      </c>
      <c r="X180" s="23" t="str">
        <f t="shared" si="42"/>
        <v/>
      </c>
      <c r="Y180" s="23" t="str">
        <f t="shared" si="43"/>
        <v/>
      </c>
      <c r="Z180" s="23" t="str">
        <f t="shared" si="44"/>
        <v/>
      </c>
      <c r="AA180" s="23" t="str">
        <f t="shared" si="45"/>
        <v/>
      </c>
      <c r="AB180" t="str">
        <f>IFERROR(VLOOKUP(A180,[3]库存使用数据!$A:$D,4,0),"")</f>
        <v/>
      </c>
      <c r="AC180" t="str">
        <f>IFERROR(VLOOKUP(A180,[3]库存使用数据!$A:$G,7,0),"")</f>
        <v/>
      </c>
      <c r="AD180" t="str">
        <f>IFERROR(VLOOKUP(A180,[3]库存使用数据!$A:$J,10,0),"")</f>
        <v/>
      </c>
      <c r="AE180" t="str">
        <f>IFERROR(VLOOKUP(A180,[3]库存使用数据!$A:$M,13,0),"")</f>
        <v/>
      </c>
      <c r="AF180" s="23" t="str">
        <f t="shared" si="46"/>
        <v/>
      </c>
      <c r="AG180" s="23" t="str">
        <f t="shared" si="47"/>
        <v/>
      </c>
      <c r="AH180" s="23" t="str">
        <f t="shared" si="48"/>
        <v/>
      </c>
      <c r="AI180" s="23" t="str">
        <f t="shared" si="49"/>
        <v/>
      </c>
      <c r="AJ180">
        <f>IFERROR(VLOOKUP($B180,[2]库存报告使用数据!$A$1:$B$65536,2,0),0)</f>
        <v>5</v>
      </c>
      <c r="AK180">
        <f>IFERROR(VLOOKUP($B180,[2]库存报告使用数据!$A$1:$C$65536,3,0),0)</f>
        <v>5</v>
      </c>
      <c r="AL180">
        <f>IFERROR(VLOOKUP($B180,[2]库存报告使用数据!$A$1:$D$65536,4,0),0)</f>
        <v>3</v>
      </c>
      <c r="AM180">
        <f>IFERROR(VLOOKUP($B180,[2]库存报告使用数据!$A$1:$E$65536,5,0),0)</f>
        <v>1</v>
      </c>
      <c r="AN180" s="23">
        <f t="shared" si="50"/>
        <v>0</v>
      </c>
      <c r="AO180" s="23">
        <f t="shared" si="51"/>
        <v>0</v>
      </c>
      <c r="AP180" s="23">
        <f t="shared" si="52"/>
        <v>0</v>
      </c>
      <c r="AQ180" s="23">
        <f t="shared" si="53"/>
        <v>0</v>
      </c>
      <c r="AR180" s="37">
        <f t="shared" si="38"/>
        <v>0</v>
      </c>
      <c r="AS180" s="37">
        <f t="shared" si="39"/>
        <v>0</v>
      </c>
      <c r="AT180" s="37">
        <f t="shared" si="40"/>
        <v>6</v>
      </c>
      <c r="AU180" s="33" t="str">
        <f t="shared" si="41"/>
        <v>库存为6</v>
      </c>
      <c r="AV180" s="38" t="str">
        <f>IFERROR(时间!$B$4+AU180,"上周无销量")</f>
        <v>上周无销量</v>
      </c>
    </row>
    <row r="181" spans="1:48">
      <c r="A181" s="21" t="s">
        <v>226</v>
      </c>
      <c r="B181" t="str">
        <f>VLOOKUP(A181,'[4]sku-asin（子）'!$A$1:$B$65536,2,0)</f>
        <v>B075DRB3ZD</v>
      </c>
      <c r="C181" t="str">
        <f>VLOOKUP(A181,'[4]子sku-父sku'!$A$1:$B$65536,2,0)</f>
        <v>LYQ-ZQ2973</v>
      </c>
      <c r="D181" s="33">
        <f>IFERROR(VLOOKUP(A181,[1]库存报告使用数据处理!$A:$C,3,0),0)</f>
        <v>0</v>
      </c>
      <c r="E181" s="33">
        <f>IFERROR(VLOOKUP(A181,[1]库存报告使用数据处理!$A:$D,4,0),0)</f>
        <v>0</v>
      </c>
      <c r="F181" s="33">
        <f>IFERROR(VLOOKUP(A181,[1]库存报告使用数据处理!$A:$E,5,0),0)</f>
        <v>0</v>
      </c>
      <c r="G181" s="33">
        <f>IFERROR(VLOOKUP(A181,[1]库存报告使用数据处理!$A:$F,6,0),0)</f>
        <v>0</v>
      </c>
      <c r="H181" s="34">
        <f>IFERROR(VLOOKUP(A181,[1]库存报告使用数据处理!$A:$G,7,0),0)</f>
        <v>0</v>
      </c>
      <c r="I181">
        <f>IFERROR(VLOOKUP(A181,[5]数据处理!$A:$B,2,0),0)</f>
        <v>9</v>
      </c>
      <c r="J181" s="35">
        <f>IFERROR(VLOOKUP(A181,[5]数据处理!$A:$D,4,0),0)</f>
        <v>0</v>
      </c>
      <c r="K181" s="35">
        <f>IFERROR(VLOOKUP(A181,[5]数据处理!$A:$E,5,0),0)</f>
        <v>0</v>
      </c>
      <c r="L181" s="35">
        <f>IFERROR(VLOOKUP(A181,[5]数据处理!$A:$G,7,0),0)</f>
        <v>0</v>
      </c>
      <c r="M181">
        <f t="shared" si="37"/>
        <v>9</v>
      </c>
      <c r="N181">
        <f>IFERROR(VLOOKUP(A181,[5]数据处理!$A:$C,3,0),0)</f>
        <v>0</v>
      </c>
      <c r="O181">
        <f>IFERROR(VLOOKUP(A181,[5]数据处理!$A:$N,14,0),0)</f>
        <v>8</v>
      </c>
      <c r="P181" t="str">
        <f>IFERROR(VLOOKUP(A181,[3]库存使用数据!$A:$B,2,0),"")</f>
        <v/>
      </c>
      <c r="Q181" t="str">
        <f>IFERROR(VLOOKUP(A181,[3]库存使用数据!$A:$E,5,0),"")</f>
        <v/>
      </c>
      <c r="R181" t="str">
        <f>IFERROR(VLOOKUP(A181,[3]库存使用数据!$A:$H,8,0),"")</f>
        <v/>
      </c>
      <c r="S181" t="str">
        <f>IFERROR(VLOOKUP(A181,[3]库存使用数据!$A:$K,11,0),"")</f>
        <v/>
      </c>
      <c r="T181" t="str">
        <f>IFERROR(VLOOKUP(A181,[3]库存使用数据!$A:$C,3,0),"")</f>
        <v/>
      </c>
      <c r="U181" t="str">
        <f>IFERROR(VLOOKUP(A181,[3]库存使用数据!$A:$F,6,0),"")</f>
        <v/>
      </c>
      <c r="V181" t="str">
        <f>IFERROR(VLOOKUP(A181,[3]库存使用数据!$A:$I,9,0),"")</f>
        <v/>
      </c>
      <c r="W181" t="str">
        <f>IFERROR(VLOOKUP(A181,[3]库存使用数据!$A:$L,12,0),"")</f>
        <v/>
      </c>
      <c r="X181" s="23" t="str">
        <f t="shared" si="42"/>
        <v/>
      </c>
      <c r="Y181" s="23" t="str">
        <f t="shared" si="43"/>
        <v/>
      </c>
      <c r="Z181" s="23" t="str">
        <f t="shared" si="44"/>
        <v/>
      </c>
      <c r="AA181" s="23" t="str">
        <f t="shared" si="45"/>
        <v/>
      </c>
      <c r="AB181" t="str">
        <f>IFERROR(VLOOKUP(A181,[3]库存使用数据!$A:$D,4,0),"")</f>
        <v/>
      </c>
      <c r="AC181" t="str">
        <f>IFERROR(VLOOKUP(A181,[3]库存使用数据!$A:$G,7,0),"")</f>
        <v/>
      </c>
      <c r="AD181" t="str">
        <f>IFERROR(VLOOKUP(A181,[3]库存使用数据!$A:$J,10,0),"")</f>
        <v/>
      </c>
      <c r="AE181" t="str">
        <f>IFERROR(VLOOKUP(A181,[3]库存使用数据!$A:$M,13,0),"")</f>
        <v/>
      </c>
      <c r="AF181" s="23" t="str">
        <f t="shared" si="46"/>
        <v/>
      </c>
      <c r="AG181" s="23" t="str">
        <f t="shared" si="47"/>
        <v/>
      </c>
      <c r="AH181" s="23" t="str">
        <f t="shared" si="48"/>
        <v/>
      </c>
      <c r="AI181" s="23" t="str">
        <f t="shared" si="49"/>
        <v/>
      </c>
      <c r="AJ181">
        <f>IFERROR(VLOOKUP($B181,[2]库存报告使用数据!$A$1:$B$65536,2,0),0)</f>
        <v>1</v>
      </c>
      <c r="AK181">
        <f>IFERROR(VLOOKUP($B181,[2]库存报告使用数据!$A$1:$C$65536,3,0),0)</f>
        <v>1</v>
      </c>
      <c r="AL181">
        <f>IFERROR(VLOOKUP($B181,[2]库存报告使用数据!$A$1:$D$65536,4,0),0)</f>
        <v>0</v>
      </c>
      <c r="AM181">
        <f>IFERROR(VLOOKUP($B181,[2]库存报告使用数据!$A$1:$E$65536,5,0),0)</f>
        <v>1</v>
      </c>
      <c r="AN181" s="23">
        <f t="shared" si="50"/>
        <v>0</v>
      </c>
      <c r="AO181" s="23">
        <f t="shared" si="51"/>
        <v>0</v>
      </c>
      <c r="AP181" s="23" t="str">
        <f t="shared" si="52"/>
        <v/>
      </c>
      <c r="AQ181" s="23">
        <f t="shared" si="53"/>
        <v>0</v>
      </c>
      <c r="AR181" s="37">
        <f t="shared" si="38"/>
        <v>0</v>
      </c>
      <c r="AS181" s="37">
        <f t="shared" si="39"/>
        <v>0</v>
      </c>
      <c r="AT181" s="37">
        <f t="shared" si="40"/>
        <v>9</v>
      </c>
      <c r="AU181" s="33" t="str">
        <f t="shared" si="41"/>
        <v>库存为9</v>
      </c>
      <c r="AV181" s="38" t="str">
        <f>IFERROR(时间!$B$4+AU181,"上周无销量")</f>
        <v>上周无销量</v>
      </c>
    </row>
    <row r="182" spans="1:48">
      <c r="A182" s="21" t="s">
        <v>227</v>
      </c>
      <c r="B182" t="str">
        <f>VLOOKUP(A182,'[4]sku-asin（子）'!$A$1:$B$65536,2,0)</f>
        <v>B01MQPCTYE</v>
      </c>
      <c r="C182" t="str">
        <f>VLOOKUP(A182,'[4]子sku-父sku'!$A$1:$B$65536,2,0)</f>
        <v>LYQ-ZQ2973</v>
      </c>
      <c r="D182" s="33">
        <f>IFERROR(VLOOKUP(A182,[1]库存报告使用数据处理!$A:$C,3,0),0)</f>
        <v>0</v>
      </c>
      <c r="E182" s="33">
        <f>IFERROR(VLOOKUP(A182,[1]库存报告使用数据处理!$A:$D,4,0),0)</f>
        <v>0</v>
      </c>
      <c r="F182" s="33">
        <f>IFERROR(VLOOKUP(A182,[1]库存报告使用数据处理!$A:$E,5,0),0)</f>
        <v>0</v>
      </c>
      <c r="G182" s="33">
        <f>IFERROR(VLOOKUP(A182,[1]库存报告使用数据处理!$A:$F,6,0),0)</f>
        <v>0</v>
      </c>
      <c r="H182" s="34">
        <f>IFERROR(VLOOKUP(A182,[1]库存报告使用数据处理!$A:$G,7,0),0)</f>
        <v>0</v>
      </c>
      <c r="I182">
        <f>IFERROR(VLOOKUP(A182,[5]数据处理!$A:$B,2,0),0)</f>
        <v>3</v>
      </c>
      <c r="J182" s="35">
        <f>IFERROR(VLOOKUP(A182,[5]数据处理!$A:$D,4,0),0)</f>
        <v>0</v>
      </c>
      <c r="K182" s="35">
        <f>IFERROR(VLOOKUP(A182,[5]数据处理!$A:$E,5,0),0)</f>
        <v>0</v>
      </c>
      <c r="L182" s="35">
        <f>IFERROR(VLOOKUP(A182,[5]数据处理!$A:$G,7,0),0)</f>
        <v>0</v>
      </c>
      <c r="M182">
        <f t="shared" si="37"/>
        <v>3</v>
      </c>
      <c r="N182">
        <f>IFERROR(VLOOKUP(A182,[5]数据处理!$A:$C,3,0),0)</f>
        <v>0</v>
      </c>
      <c r="O182">
        <f>IFERROR(VLOOKUP(A182,[5]数据处理!$A:$N,14,0),0)</f>
        <v>0</v>
      </c>
      <c r="P182" t="str">
        <f>IFERROR(VLOOKUP(A182,[3]库存使用数据!$A:$B,2,0),"")</f>
        <v/>
      </c>
      <c r="Q182" t="str">
        <f>IFERROR(VLOOKUP(A182,[3]库存使用数据!$A:$E,5,0),"")</f>
        <v/>
      </c>
      <c r="R182" t="str">
        <f>IFERROR(VLOOKUP(A182,[3]库存使用数据!$A:$H,8,0),"")</f>
        <v/>
      </c>
      <c r="S182" t="str">
        <f>IFERROR(VLOOKUP(A182,[3]库存使用数据!$A:$K,11,0),"")</f>
        <v/>
      </c>
      <c r="T182" t="str">
        <f>IFERROR(VLOOKUP(A182,[3]库存使用数据!$A:$C,3,0),"")</f>
        <v/>
      </c>
      <c r="U182" t="str">
        <f>IFERROR(VLOOKUP(A182,[3]库存使用数据!$A:$F,6,0),"")</f>
        <v/>
      </c>
      <c r="V182" t="str">
        <f>IFERROR(VLOOKUP(A182,[3]库存使用数据!$A:$I,9,0),"")</f>
        <v/>
      </c>
      <c r="W182" t="str">
        <f>IFERROR(VLOOKUP(A182,[3]库存使用数据!$A:$L,12,0),"")</f>
        <v/>
      </c>
      <c r="X182" s="23" t="str">
        <f t="shared" si="42"/>
        <v/>
      </c>
      <c r="Y182" s="23" t="str">
        <f t="shared" si="43"/>
        <v/>
      </c>
      <c r="Z182" s="23" t="str">
        <f t="shared" si="44"/>
        <v/>
      </c>
      <c r="AA182" s="23" t="str">
        <f t="shared" si="45"/>
        <v/>
      </c>
      <c r="AB182" t="str">
        <f>IFERROR(VLOOKUP(A182,[3]库存使用数据!$A:$D,4,0),"")</f>
        <v/>
      </c>
      <c r="AC182" t="str">
        <f>IFERROR(VLOOKUP(A182,[3]库存使用数据!$A:$G,7,0),"")</f>
        <v/>
      </c>
      <c r="AD182" t="str">
        <f>IFERROR(VLOOKUP(A182,[3]库存使用数据!$A:$J,10,0),"")</f>
        <v/>
      </c>
      <c r="AE182" t="str">
        <f>IFERROR(VLOOKUP(A182,[3]库存使用数据!$A:$M,13,0),"")</f>
        <v/>
      </c>
      <c r="AF182" s="23" t="str">
        <f t="shared" si="46"/>
        <v/>
      </c>
      <c r="AG182" s="23" t="str">
        <f t="shared" si="47"/>
        <v/>
      </c>
      <c r="AH182" s="23" t="str">
        <f t="shared" si="48"/>
        <v/>
      </c>
      <c r="AI182" s="23" t="str">
        <f t="shared" si="49"/>
        <v/>
      </c>
      <c r="AJ182">
        <f>IFERROR(VLOOKUP($B182,[2]库存报告使用数据!$A$1:$B$65536,2,0),0)</f>
        <v>2</v>
      </c>
      <c r="AK182">
        <f>IFERROR(VLOOKUP($B182,[2]库存报告使用数据!$A$1:$C$65536,3,0),0)</f>
        <v>2</v>
      </c>
      <c r="AL182">
        <f>IFERROR(VLOOKUP($B182,[2]库存报告使用数据!$A$1:$D$65536,4,0),0)</f>
        <v>0</v>
      </c>
      <c r="AM182">
        <f>IFERROR(VLOOKUP($B182,[2]库存报告使用数据!$A$1:$E$65536,5,0),0)</f>
        <v>0</v>
      </c>
      <c r="AN182" s="23">
        <f t="shared" si="50"/>
        <v>0</v>
      </c>
      <c r="AO182" s="23">
        <f t="shared" si="51"/>
        <v>0</v>
      </c>
      <c r="AP182" s="23" t="str">
        <f t="shared" si="52"/>
        <v/>
      </c>
      <c r="AQ182" s="23" t="str">
        <f t="shared" si="53"/>
        <v/>
      </c>
      <c r="AR182" s="37">
        <f t="shared" si="38"/>
        <v>0</v>
      </c>
      <c r="AS182" s="37">
        <f t="shared" si="39"/>
        <v>0</v>
      </c>
      <c r="AT182" s="37">
        <f t="shared" si="40"/>
        <v>3</v>
      </c>
      <c r="AU182" s="33" t="str">
        <f t="shared" si="41"/>
        <v>库存为3</v>
      </c>
      <c r="AV182" s="38" t="str">
        <f>IFERROR(时间!$B$4+AU182,"上周无销量")</f>
        <v>上周无销量</v>
      </c>
    </row>
    <row r="183" spans="1:48">
      <c r="A183" s="21" t="s">
        <v>228</v>
      </c>
      <c r="B183" t="str">
        <f>VLOOKUP(A183,'[4]sku-asin（子）'!$A$1:$B$65536,2,0)</f>
        <v>B01LY4R9YJ</v>
      </c>
      <c r="C183" t="str">
        <f>VLOOKUP(A183,'[4]子sku-父sku'!$A$1:$B$65536,2,0)</f>
        <v>LYQ-ZQ2973</v>
      </c>
      <c r="D183" s="33">
        <f>IFERROR(VLOOKUP(A183,[1]库存报告使用数据处理!$A:$C,3,0),0)</f>
        <v>0</v>
      </c>
      <c r="E183" s="33">
        <f>IFERROR(VLOOKUP(A183,[1]库存报告使用数据处理!$A:$D,4,0),0)</f>
        <v>0</v>
      </c>
      <c r="F183" s="33">
        <f>IFERROR(VLOOKUP(A183,[1]库存报告使用数据处理!$A:$E,5,0),0)</f>
        <v>0</v>
      </c>
      <c r="G183" s="33">
        <f>IFERROR(VLOOKUP(A183,[1]库存报告使用数据处理!$A:$F,6,0),0)</f>
        <v>0</v>
      </c>
      <c r="H183" s="34">
        <f>IFERROR(VLOOKUP(A183,[1]库存报告使用数据处理!$A:$G,7,0),0)</f>
        <v>0</v>
      </c>
      <c r="I183">
        <f>IFERROR(VLOOKUP(A183,[5]数据处理!$A:$B,2,0),0)</f>
        <v>7</v>
      </c>
      <c r="J183" s="35">
        <f>IFERROR(VLOOKUP(A183,[5]数据处理!$A:$D,4,0),0)</f>
        <v>0</v>
      </c>
      <c r="K183" s="35">
        <f>IFERROR(VLOOKUP(A183,[5]数据处理!$A:$E,5,0),0)</f>
        <v>0</v>
      </c>
      <c r="L183" s="35">
        <f>IFERROR(VLOOKUP(A183,[5]数据处理!$A:$G,7,0),0)</f>
        <v>0</v>
      </c>
      <c r="M183">
        <f t="shared" si="37"/>
        <v>7</v>
      </c>
      <c r="N183">
        <f>IFERROR(VLOOKUP(A183,[5]数据处理!$A:$C,3,0),0)</f>
        <v>0</v>
      </c>
      <c r="O183">
        <f>IFERROR(VLOOKUP(A183,[5]数据处理!$A:$N,14,0),0)</f>
        <v>7</v>
      </c>
      <c r="P183" t="str">
        <f>IFERROR(VLOOKUP(A183,[3]库存使用数据!$A:$B,2,0),"")</f>
        <v/>
      </c>
      <c r="Q183" t="str">
        <f>IFERROR(VLOOKUP(A183,[3]库存使用数据!$A:$E,5,0),"")</f>
        <v/>
      </c>
      <c r="R183" t="str">
        <f>IFERROR(VLOOKUP(A183,[3]库存使用数据!$A:$H,8,0),"")</f>
        <v/>
      </c>
      <c r="S183" t="str">
        <f>IFERROR(VLOOKUP(A183,[3]库存使用数据!$A:$K,11,0),"")</f>
        <v/>
      </c>
      <c r="T183" t="str">
        <f>IFERROR(VLOOKUP(A183,[3]库存使用数据!$A:$C,3,0),"")</f>
        <v/>
      </c>
      <c r="U183" t="str">
        <f>IFERROR(VLOOKUP(A183,[3]库存使用数据!$A:$F,6,0),"")</f>
        <v/>
      </c>
      <c r="V183" t="str">
        <f>IFERROR(VLOOKUP(A183,[3]库存使用数据!$A:$I,9,0),"")</f>
        <v/>
      </c>
      <c r="W183" t="str">
        <f>IFERROR(VLOOKUP(A183,[3]库存使用数据!$A:$L,12,0),"")</f>
        <v/>
      </c>
      <c r="X183" s="23" t="str">
        <f t="shared" si="42"/>
        <v/>
      </c>
      <c r="Y183" s="23" t="str">
        <f t="shared" si="43"/>
        <v/>
      </c>
      <c r="Z183" s="23" t="str">
        <f t="shared" si="44"/>
        <v/>
      </c>
      <c r="AA183" s="23" t="str">
        <f t="shared" si="45"/>
        <v/>
      </c>
      <c r="AB183" t="str">
        <f>IFERROR(VLOOKUP(A183,[3]库存使用数据!$A:$D,4,0),"")</f>
        <v/>
      </c>
      <c r="AC183" t="str">
        <f>IFERROR(VLOOKUP(A183,[3]库存使用数据!$A:$G,7,0),"")</f>
        <v/>
      </c>
      <c r="AD183" t="str">
        <f>IFERROR(VLOOKUP(A183,[3]库存使用数据!$A:$J,10,0),"")</f>
        <v/>
      </c>
      <c r="AE183" t="str">
        <f>IFERROR(VLOOKUP(A183,[3]库存使用数据!$A:$M,13,0),"")</f>
        <v/>
      </c>
      <c r="AF183" s="23" t="str">
        <f t="shared" si="46"/>
        <v/>
      </c>
      <c r="AG183" s="23" t="str">
        <f t="shared" si="47"/>
        <v/>
      </c>
      <c r="AH183" s="23" t="str">
        <f t="shared" si="48"/>
        <v/>
      </c>
      <c r="AI183" s="23" t="str">
        <f t="shared" si="49"/>
        <v/>
      </c>
      <c r="AJ183">
        <f>IFERROR(VLOOKUP($B183,[2]库存报告使用数据!$A$1:$B$65536,2,0),0)</f>
        <v>3</v>
      </c>
      <c r="AK183">
        <f>IFERROR(VLOOKUP($B183,[2]库存报告使用数据!$A$1:$C$65536,3,0),0)</f>
        <v>3</v>
      </c>
      <c r="AL183">
        <f>IFERROR(VLOOKUP($B183,[2]库存报告使用数据!$A$1:$D$65536,4,0),0)</f>
        <v>1</v>
      </c>
      <c r="AM183">
        <f>IFERROR(VLOOKUP($B183,[2]库存报告使用数据!$A$1:$E$65536,5,0),0)</f>
        <v>0</v>
      </c>
      <c r="AN183" s="23">
        <f t="shared" si="50"/>
        <v>0</v>
      </c>
      <c r="AO183" s="23">
        <f t="shared" si="51"/>
        <v>0</v>
      </c>
      <c r="AP183" s="23">
        <f t="shared" si="52"/>
        <v>0</v>
      </c>
      <c r="AQ183" s="23" t="str">
        <f t="shared" si="53"/>
        <v/>
      </c>
      <c r="AR183" s="37">
        <f t="shared" si="38"/>
        <v>0</v>
      </c>
      <c r="AS183" s="37">
        <f t="shared" si="39"/>
        <v>0</v>
      </c>
      <c r="AT183" s="37">
        <f t="shared" si="40"/>
        <v>7</v>
      </c>
      <c r="AU183" s="33" t="str">
        <f t="shared" si="41"/>
        <v>库存为7</v>
      </c>
      <c r="AV183" s="38" t="str">
        <f>IFERROR(时间!$B$4+AU183,"上周无销量")</f>
        <v>上周无销量</v>
      </c>
    </row>
    <row r="184" spans="1:48">
      <c r="A184" s="21" t="s">
        <v>229</v>
      </c>
      <c r="B184" t="str">
        <f>VLOOKUP(A184,'[4]sku-asin（子）'!$A$1:$B$65536,2,0)</f>
        <v>B01LXHBU2Q</v>
      </c>
      <c r="C184" t="str">
        <f>VLOOKUP(A184,'[4]子sku-父sku'!$A$1:$B$65536,2,0)</f>
        <v>LYQ-ZQ2973</v>
      </c>
      <c r="D184" s="33">
        <f>IFERROR(VLOOKUP(A184,[1]库存报告使用数据处理!$A:$C,3,0),0)</f>
        <v>0</v>
      </c>
      <c r="E184" s="33">
        <f>IFERROR(VLOOKUP(A184,[1]库存报告使用数据处理!$A:$D,4,0),0)</f>
        <v>0</v>
      </c>
      <c r="F184" s="33">
        <f>IFERROR(VLOOKUP(A184,[1]库存报告使用数据处理!$A:$E,5,0),0)</f>
        <v>0</v>
      </c>
      <c r="G184" s="33">
        <f>IFERROR(VLOOKUP(A184,[1]库存报告使用数据处理!$A:$F,6,0),0)</f>
        <v>0</v>
      </c>
      <c r="H184" s="34">
        <f>IFERROR(VLOOKUP(A184,[1]库存报告使用数据处理!$A:$G,7,0),0)</f>
        <v>0</v>
      </c>
      <c r="I184">
        <f>IFERROR(VLOOKUP(A184,[5]数据处理!$A:$B,2,0),0)</f>
        <v>5</v>
      </c>
      <c r="J184" s="35">
        <f>IFERROR(VLOOKUP(A184,[5]数据处理!$A:$D,4,0),0)</f>
        <v>0</v>
      </c>
      <c r="K184" s="35">
        <f>IFERROR(VLOOKUP(A184,[5]数据处理!$A:$E,5,0),0)</f>
        <v>0</v>
      </c>
      <c r="L184" s="35">
        <f>IFERROR(VLOOKUP(A184,[5]数据处理!$A:$G,7,0),0)</f>
        <v>0</v>
      </c>
      <c r="M184">
        <f t="shared" si="37"/>
        <v>5</v>
      </c>
      <c r="N184">
        <f>IFERROR(VLOOKUP(A184,[5]数据处理!$A:$C,3,0),0)</f>
        <v>0</v>
      </c>
      <c r="O184">
        <f>IFERROR(VLOOKUP(A184,[5]数据处理!$A:$N,14,0),0)</f>
        <v>5</v>
      </c>
      <c r="P184" t="str">
        <f>IFERROR(VLOOKUP(A184,[3]库存使用数据!$A:$B,2,0),"")</f>
        <v/>
      </c>
      <c r="Q184" t="str">
        <f>IFERROR(VLOOKUP(A184,[3]库存使用数据!$A:$E,5,0),"")</f>
        <v/>
      </c>
      <c r="R184" t="str">
        <f>IFERROR(VLOOKUP(A184,[3]库存使用数据!$A:$H,8,0),"")</f>
        <v/>
      </c>
      <c r="S184" t="str">
        <f>IFERROR(VLOOKUP(A184,[3]库存使用数据!$A:$K,11,0),"")</f>
        <v/>
      </c>
      <c r="T184" t="str">
        <f>IFERROR(VLOOKUP(A184,[3]库存使用数据!$A:$C,3,0),"")</f>
        <v/>
      </c>
      <c r="U184" t="str">
        <f>IFERROR(VLOOKUP(A184,[3]库存使用数据!$A:$F,6,0),"")</f>
        <v/>
      </c>
      <c r="V184" t="str">
        <f>IFERROR(VLOOKUP(A184,[3]库存使用数据!$A:$I,9,0),"")</f>
        <v/>
      </c>
      <c r="W184" t="str">
        <f>IFERROR(VLOOKUP(A184,[3]库存使用数据!$A:$L,12,0),"")</f>
        <v/>
      </c>
      <c r="X184" s="23" t="str">
        <f t="shared" si="42"/>
        <v/>
      </c>
      <c r="Y184" s="23" t="str">
        <f t="shared" si="43"/>
        <v/>
      </c>
      <c r="Z184" s="23" t="str">
        <f t="shared" si="44"/>
        <v/>
      </c>
      <c r="AA184" s="23" t="str">
        <f t="shared" si="45"/>
        <v/>
      </c>
      <c r="AB184" t="str">
        <f>IFERROR(VLOOKUP(A184,[3]库存使用数据!$A:$D,4,0),"")</f>
        <v/>
      </c>
      <c r="AC184" t="str">
        <f>IFERROR(VLOOKUP(A184,[3]库存使用数据!$A:$G,7,0),"")</f>
        <v/>
      </c>
      <c r="AD184" t="str">
        <f>IFERROR(VLOOKUP(A184,[3]库存使用数据!$A:$J,10,0),"")</f>
        <v/>
      </c>
      <c r="AE184" t="str">
        <f>IFERROR(VLOOKUP(A184,[3]库存使用数据!$A:$M,13,0),"")</f>
        <v/>
      </c>
      <c r="AF184" s="23" t="str">
        <f t="shared" si="46"/>
        <v/>
      </c>
      <c r="AG184" s="23" t="str">
        <f t="shared" si="47"/>
        <v/>
      </c>
      <c r="AH184" s="23" t="str">
        <f t="shared" si="48"/>
        <v/>
      </c>
      <c r="AI184" s="23" t="str">
        <f t="shared" si="49"/>
        <v/>
      </c>
      <c r="AJ184">
        <f>IFERROR(VLOOKUP($B184,[2]库存报告使用数据!$A$1:$B$65536,2,0),0)</f>
        <v>0</v>
      </c>
      <c r="AK184">
        <f>IFERROR(VLOOKUP($B184,[2]库存报告使用数据!$A$1:$C$65536,3,0),0)</f>
        <v>0</v>
      </c>
      <c r="AL184">
        <f>IFERROR(VLOOKUP($B184,[2]库存报告使用数据!$A$1:$D$65536,4,0),0)</f>
        <v>0</v>
      </c>
      <c r="AM184">
        <f>IFERROR(VLOOKUP($B184,[2]库存报告使用数据!$A$1:$E$65536,5,0),0)</f>
        <v>2</v>
      </c>
      <c r="AN184" s="23" t="str">
        <f t="shared" si="50"/>
        <v/>
      </c>
      <c r="AO184" s="23" t="str">
        <f t="shared" si="51"/>
        <v/>
      </c>
      <c r="AP184" s="23" t="str">
        <f t="shared" si="52"/>
        <v/>
      </c>
      <c r="AQ184" s="23">
        <f t="shared" si="53"/>
        <v>0</v>
      </c>
      <c r="AR184" s="37">
        <f t="shared" si="38"/>
        <v>0</v>
      </c>
      <c r="AS184" s="37">
        <f t="shared" si="39"/>
        <v>0</v>
      </c>
      <c r="AT184" s="37">
        <f t="shared" si="40"/>
        <v>5</v>
      </c>
      <c r="AU184" s="33" t="str">
        <f t="shared" si="41"/>
        <v>库存为5</v>
      </c>
      <c r="AV184" s="38" t="str">
        <f>IFERROR(时间!$B$4+AU184,"上周无销量")</f>
        <v>上周无销量</v>
      </c>
    </row>
    <row r="185" spans="1:48">
      <c r="A185" s="21" t="s">
        <v>230</v>
      </c>
      <c r="B185" t="str">
        <f>VLOOKUP(A185,'[4]sku-asin（子）'!$A$1:$B$65536,2,0)</f>
        <v>B01M0327M1</v>
      </c>
      <c r="C185" t="str">
        <f>VLOOKUP(A185,'[4]子sku-父sku'!$A$1:$B$65536,2,0)</f>
        <v>LYQ-ZQ2973</v>
      </c>
      <c r="D185" s="33">
        <f>IFERROR(VLOOKUP(A185,[1]库存报告使用数据处理!$A:$C,3,0),0)</f>
        <v>0</v>
      </c>
      <c r="E185" s="33">
        <f>IFERROR(VLOOKUP(A185,[1]库存报告使用数据处理!$A:$D,4,0),0)</f>
        <v>0</v>
      </c>
      <c r="F185" s="33">
        <f>IFERROR(VLOOKUP(A185,[1]库存报告使用数据处理!$A:$E,5,0),0)</f>
        <v>0</v>
      </c>
      <c r="G185" s="33">
        <f>IFERROR(VLOOKUP(A185,[1]库存报告使用数据处理!$A:$F,6,0),0)</f>
        <v>0</v>
      </c>
      <c r="H185" s="34">
        <f>IFERROR(VLOOKUP(A185,[1]库存报告使用数据处理!$A:$G,7,0),0)</f>
        <v>0</v>
      </c>
      <c r="I185">
        <f>IFERROR(VLOOKUP(A185,[5]数据处理!$A:$B,2,0),0)</f>
        <v>8</v>
      </c>
      <c r="J185" s="35">
        <f>IFERROR(VLOOKUP(A185,[5]数据处理!$A:$D,4,0),0)</f>
        <v>0</v>
      </c>
      <c r="K185" s="35">
        <f>IFERROR(VLOOKUP(A185,[5]数据处理!$A:$E,5,0),0)</f>
        <v>0</v>
      </c>
      <c r="L185" s="35">
        <f>IFERROR(VLOOKUP(A185,[5]数据处理!$A:$G,7,0),0)</f>
        <v>0</v>
      </c>
      <c r="M185">
        <f t="shared" si="37"/>
        <v>8</v>
      </c>
      <c r="N185">
        <f>IFERROR(VLOOKUP(A185,[5]数据处理!$A:$C,3,0),0)</f>
        <v>0</v>
      </c>
      <c r="O185">
        <f>IFERROR(VLOOKUP(A185,[5]数据处理!$A:$N,14,0),0)</f>
        <v>8</v>
      </c>
      <c r="P185" t="str">
        <f>IFERROR(VLOOKUP(A185,[3]库存使用数据!$A:$B,2,0),"")</f>
        <v/>
      </c>
      <c r="Q185" t="str">
        <f>IFERROR(VLOOKUP(A185,[3]库存使用数据!$A:$E,5,0),"")</f>
        <v/>
      </c>
      <c r="R185" t="str">
        <f>IFERROR(VLOOKUP(A185,[3]库存使用数据!$A:$H,8,0),"")</f>
        <v/>
      </c>
      <c r="S185" t="str">
        <f>IFERROR(VLOOKUP(A185,[3]库存使用数据!$A:$K,11,0),"")</f>
        <v/>
      </c>
      <c r="T185" t="str">
        <f>IFERROR(VLOOKUP(A185,[3]库存使用数据!$A:$C,3,0),"")</f>
        <v/>
      </c>
      <c r="U185" t="str">
        <f>IFERROR(VLOOKUP(A185,[3]库存使用数据!$A:$F,6,0),"")</f>
        <v/>
      </c>
      <c r="V185" t="str">
        <f>IFERROR(VLOOKUP(A185,[3]库存使用数据!$A:$I,9,0),"")</f>
        <v/>
      </c>
      <c r="W185" t="str">
        <f>IFERROR(VLOOKUP(A185,[3]库存使用数据!$A:$L,12,0),"")</f>
        <v/>
      </c>
      <c r="X185" s="23" t="str">
        <f t="shared" si="42"/>
        <v/>
      </c>
      <c r="Y185" s="23" t="str">
        <f t="shared" si="43"/>
        <v/>
      </c>
      <c r="Z185" s="23" t="str">
        <f t="shared" si="44"/>
        <v/>
      </c>
      <c r="AA185" s="23" t="str">
        <f t="shared" si="45"/>
        <v/>
      </c>
      <c r="AB185" t="str">
        <f>IFERROR(VLOOKUP(A185,[3]库存使用数据!$A:$D,4,0),"")</f>
        <v/>
      </c>
      <c r="AC185" t="str">
        <f>IFERROR(VLOOKUP(A185,[3]库存使用数据!$A:$G,7,0),"")</f>
        <v/>
      </c>
      <c r="AD185" t="str">
        <f>IFERROR(VLOOKUP(A185,[3]库存使用数据!$A:$J,10,0),"")</f>
        <v/>
      </c>
      <c r="AE185" t="str">
        <f>IFERROR(VLOOKUP(A185,[3]库存使用数据!$A:$M,13,0),"")</f>
        <v/>
      </c>
      <c r="AF185" s="23" t="str">
        <f t="shared" si="46"/>
        <v/>
      </c>
      <c r="AG185" s="23" t="str">
        <f t="shared" si="47"/>
        <v/>
      </c>
      <c r="AH185" s="23" t="str">
        <f t="shared" si="48"/>
        <v/>
      </c>
      <c r="AI185" s="23" t="str">
        <f t="shared" si="49"/>
        <v/>
      </c>
      <c r="AJ185">
        <f>IFERROR(VLOOKUP($B185,[2]库存报告使用数据!$A$1:$B$65536,2,0),0)</f>
        <v>0</v>
      </c>
      <c r="AK185">
        <f>IFERROR(VLOOKUP($B185,[2]库存报告使用数据!$A$1:$C$65536,3,0),0)</f>
        <v>0</v>
      </c>
      <c r="AL185">
        <f>IFERROR(VLOOKUP($B185,[2]库存报告使用数据!$A$1:$D$65536,4,0),0)</f>
        <v>2</v>
      </c>
      <c r="AM185">
        <f>IFERROR(VLOOKUP($B185,[2]库存报告使用数据!$A$1:$E$65536,5,0),0)</f>
        <v>0</v>
      </c>
      <c r="AN185" s="23" t="str">
        <f t="shared" si="50"/>
        <v/>
      </c>
      <c r="AO185" s="23" t="str">
        <f t="shared" si="51"/>
        <v/>
      </c>
      <c r="AP185" s="23">
        <f t="shared" si="52"/>
        <v>0</v>
      </c>
      <c r="AQ185" s="23" t="str">
        <f t="shared" si="53"/>
        <v/>
      </c>
      <c r="AR185" s="37">
        <f t="shared" si="38"/>
        <v>0</v>
      </c>
      <c r="AS185" s="37">
        <f t="shared" si="39"/>
        <v>0</v>
      </c>
      <c r="AT185" s="37">
        <f t="shared" si="40"/>
        <v>8</v>
      </c>
      <c r="AU185" s="33" t="str">
        <f t="shared" si="41"/>
        <v>库存为8</v>
      </c>
      <c r="AV185" s="38" t="str">
        <f>IFERROR(时间!$B$4+AU185,"上周无销量")</f>
        <v>上周无销量</v>
      </c>
    </row>
    <row r="186" spans="1:48">
      <c r="A186" s="21" t="s">
        <v>231</v>
      </c>
      <c r="B186" t="str">
        <f>VLOOKUP(A186,'[4]sku-asin（子）'!$A$1:$B$65536,2,0)</f>
        <v>B01M0328CI</v>
      </c>
      <c r="C186" t="str">
        <f>VLOOKUP(A186,'[4]子sku-父sku'!$A$1:$B$65536,2,0)</f>
        <v>LYQ-ZQ2973</v>
      </c>
      <c r="D186" s="33">
        <f>IFERROR(VLOOKUP(A186,[1]库存报告使用数据处理!$A:$C,3,0),0)</f>
        <v>0</v>
      </c>
      <c r="E186" s="33">
        <f>IFERROR(VLOOKUP(A186,[1]库存报告使用数据处理!$A:$D,4,0),0)</f>
        <v>0</v>
      </c>
      <c r="F186" s="33">
        <f>IFERROR(VLOOKUP(A186,[1]库存报告使用数据处理!$A:$E,5,0),0)</f>
        <v>0</v>
      </c>
      <c r="G186" s="33">
        <f>IFERROR(VLOOKUP(A186,[1]库存报告使用数据处理!$A:$F,6,0),0)</f>
        <v>0</v>
      </c>
      <c r="H186" s="34">
        <f>IFERROR(VLOOKUP(A186,[1]库存报告使用数据处理!$A:$G,7,0),0)</f>
        <v>0</v>
      </c>
      <c r="I186">
        <f>IFERROR(VLOOKUP(A186,[5]数据处理!$A:$B,2,0),0)</f>
        <v>2</v>
      </c>
      <c r="J186" s="35">
        <f>IFERROR(VLOOKUP(A186,[5]数据处理!$A:$D,4,0),0)</f>
        <v>0</v>
      </c>
      <c r="K186" s="35">
        <f>IFERROR(VLOOKUP(A186,[5]数据处理!$A:$E,5,0),0)</f>
        <v>0</v>
      </c>
      <c r="L186" s="35">
        <f>IFERROR(VLOOKUP(A186,[5]数据处理!$A:$G,7,0),0)</f>
        <v>0</v>
      </c>
      <c r="M186">
        <f t="shared" si="37"/>
        <v>2</v>
      </c>
      <c r="N186">
        <f>IFERROR(VLOOKUP(A186,[5]数据处理!$A:$C,3,0),0)</f>
        <v>0</v>
      </c>
      <c r="O186">
        <f>IFERROR(VLOOKUP(A186,[5]数据处理!$A:$N,14,0),0)</f>
        <v>2</v>
      </c>
      <c r="P186" t="str">
        <f>IFERROR(VLOOKUP(A186,[3]库存使用数据!$A:$B,2,0),"")</f>
        <v/>
      </c>
      <c r="Q186" t="str">
        <f>IFERROR(VLOOKUP(A186,[3]库存使用数据!$A:$E,5,0),"")</f>
        <v/>
      </c>
      <c r="R186" t="str">
        <f>IFERROR(VLOOKUP(A186,[3]库存使用数据!$A:$H,8,0),"")</f>
        <v/>
      </c>
      <c r="S186" t="str">
        <f>IFERROR(VLOOKUP(A186,[3]库存使用数据!$A:$K,11,0),"")</f>
        <v/>
      </c>
      <c r="T186" t="str">
        <f>IFERROR(VLOOKUP(A186,[3]库存使用数据!$A:$C,3,0),"")</f>
        <v/>
      </c>
      <c r="U186" t="str">
        <f>IFERROR(VLOOKUP(A186,[3]库存使用数据!$A:$F,6,0),"")</f>
        <v/>
      </c>
      <c r="V186" t="str">
        <f>IFERROR(VLOOKUP(A186,[3]库存使用数据!$A:$I,9,0),"")</f>
        <v/>
      </c>
      <c r="W186" t="str">
        <f>IFERROR(VLOOKUP(A186,[3]库存使用数据!$A:$L,12,0),"")</f>
        <v/>
      </c>
      <c r="X186" s="23" t="str">
        <f t="shared" si="42"/>
        <v/>
      </c>
      <c r="Y186" s="23" t="str">
        <f t="shared" si="43"/>
        <v/>
      </c>
      <c r="Z186" s="23" t="str">
        <f t="shared" si="44"/>
        <v/>
      </c>
      <c r="AA186" s="23" t="str">
        <f t="shared" si="45"/>
        <v/>
      </c>
      <c r="AB186" t="str">
        <f>IFERROR(VLOOKUP(A186,[3]库存使用数据!$A:$D,4,0),"")</f>
        <v/>
      </c>
      <c r="AC186" t="str">
        <f>IFERROR(VLOOKUP(A186,[3]库存使用数据!$A:$G,7,0),"")</f>
        <v/>
      </c>
      <c r="AD186" t="str">
        <f>IFERROR(VLOOKUP(A186,[3]库存使用数据!$A:$J,10,0),"")</f>
        <v/>
      </c>
      <c r="AE186" t="str">
        <f>IFERROR(VLOOKUP(A186,[3]库存使用数据!$A:$M,13,0),"")</f>
        <v/>
      </c>
      <c r="AF186" s="23" t="str">
        <f t="shared" si="46"/>
        <v/>
      </c>
      <c r="AG186" s="23" t="str">
        <f t="shared" si="47"/>
        <v/>
      </c>
      <c r="AH186" s="23" t="str">
        <f t="shared" si="48"/>
        <v/>
      </c>
      <c r="AI186" s="23" t="str">
        <f t="shared" si="49"/>
        <v/>
      </c>
      <c r="AJ186">
        <f>IFERROR(VLOOKUP($B186,[2]库存报告使用数据!$A$1:$B$65536,2,0),0)</f>
        <v>2</v>
      </c>
      <c r="AK186">
        <f>IFERROR(VLOOKUP($B186,[2]库存报告使用数据!$A$1:$C$65536,3,0),0)</f>
        <v>2</v>
      </c>
      <c r="AL186">
        <f>IFERROR(VLOOKUP($B186,[2]库存报告使用数据!$A$1:$D$65536,4,0),0)</f>
        <v>1</v>
      </c>
      <c r="AM186">
        <f>IFERROR(VLOOKUP($B186,[2]库存报告使用数据!$A$1:$E$65536,5,0),0)</f>
        <v>0</v>
      </c>
      <c r="AN186" s="23">
        <f t="shared" si="50"/>
        <v>0</v>
      </c>
      <c r="AO186" s="23">
        <f t="shared" si="51"/>
        <v>0</v>
      </c>
      <c r="AP186" s="23">
        <f t="shared" si="52"/>
        <v>0</v>
      </c>
      <c r="AQ186" s="23" t="str">
        <f t="shared" si="53"/>
        <v/>
      </c>
      <c r="AR186" s="37">
        <f t="shared" si="38"/>
        <v>0</v>
      </c>
      <c r="AS186" s="37">
        <f t="shared" si="39"/>
        <v>0</v>
      </c>
      <c r="AT186" s="37">
        <f t="shared" si="40"/>
        <v>2</v>
      </c>
      <c r="AU186" s="33" t="str">
        <f t="shared" si="41"/>
        <v>库存为2</v>
      </c>
      <c r="AV186" s="38" t="str">
        <f>IFERROR(时间!$B$4+AU186,"上周无销量")</f>
        <v>上周无销量</v>
      </c>
    </row>
    <row r="187" spans="1:48">
      <c r="A187" s="21" t="s">
        <v>232</v>
      </c>
      <c r="B187" t="str">
        <f>VLOOKUP(A187,'[4]sku-asin（子）'!$A$1:$B$65536,2,0)</f>
        <v>B075SCX9V6</v>
      </c>
      <c r="C187" t="str">
        <f>VLOOKUP(A187,'[4]子sku-父sku'!$A$1:$B$65536,2,0)</f>
        <v>LYQ-ZQ2973</v>
      </c>
      <c r="D187" s="33">
        <f>IFERROR(VLOOKUP(A187,[1]库存报告使用数据处理!$A:$C,3,0),0)</f>
        <v>0</v>
      </c>
      <c r="E187" s="33">
        <f>IFERROR(VLOOKUP(A187,[1]库存报告使用数据处理!$A:$D,4,0),0)</f>
        <v>0</v>
      </c>
      <c r="F187" s="33">
        <f>IFERROR(VLOOKUP(A187,[1]库存报告使用数据处理!$A:$E,5,0),0)</f>
        <v>0</v>
      </c>
      <c r="G187" s="33">
        <f>IFERROR(VLOOKUP(A187,[1]库存报告使用数据处理!$A:$F,6,0),0)</f>
        <v>0</v>
      </c>
      <c r="H187" s="34">
        <f>IFERROR(VLOOKUP(A187,[1]库存报告使用数据处理!$A:$G,7,0),0)</f>
        <v>0</v>
      </c>
      <c r="I187">
        <f>IFERROR(VLOOKUP(A187,[5]数据处理!$A:$B,2,0),0)</f>
        <v>4</v>
      </c>
      <c r="J187" s="35">
        <f>IFERROR(VLOOKUP(A187,[5]数据处理!$A:$D,4,0),0)</f>
        <v>0</v>
      </c>
      <c r="K187" s="35">
        <f>IFERROR(VLOOKUP(A187,[5]数据处理!$A:$E,5,0),0)</f>
        <v>0</v>
      </c>
      <c r="L187" s="35">
        <f>IFERROR(VLOOKUP(A187,[5]数据处理!$A:$G,7,0),0)</f>
        <v>0</v>
      </c>
      <c r="M187">
        <f t="shared" si="37"/>
        <v>4</v>
      </c>
      <c r="N187">
        <f>IFERROR(VLOOKUP(A187,[5]数据处理!$A:$C,3,0),0)</f>
        <v>0</v>
      </c>
      <c r="O187">
        <f>IFERROR(VLOOKUP(A187,[5]数据处理!$A:$N,14,0),0)</f>
        <v>4</v>
      </c>
      <c r="P187" t="str">
        <f>IFERROR(VLOOKUP(A187,[3]库存使用数据!$A:$B,2,0),"")</f>
        <v/>
      </c>
      <c r="Q187" t="str">
        <f>IFERROR(VLOOKUP(A187,[3]库存使用数据!$A:$E,5,0),"")</f>
        <v/>
      </c>
      <c r="R187" t="str">
        <f>IFERROR(VLOOKUP(A187,[3]库存使用数据!$A:$H,8,0),"")</f>
        <v/>
      </c>
      <c r="S187" t="str">
        <f>IFERROR(VLOOKUP(A187,[3]库存使用数据!$A:$K,11,0),"")</f>
        <v/>
      </c>
      <c r="T187" t="str">
        <f>IFERROR(VLOOKUP(A187,[3]库存使用数据!$A:$C,3,0),"")</f>
        <v/>
      </c>
      <c r="U187" t="str">
        <f>IFERROR(VLOOKUP(A187,[3]库存使用数据!$A:$F,6,0),"")</f>
        <v/>
      </c>
      <c r="V187" t="str">
        <f>IFERROR(VLOOKUP(A187,[3]库存使用数据!$A:$I,9,0),"")</f>
        <v/>
      </c>
      <c r="W187" t="str">
        <f>IFERROR(VLOOKUP(A187,[3]库存使用数据!$A:$L,12,0),"")</f>
        <v/>
      </c>
      <c r="X187" s="23" t="str">
        <f t="shared" si="42"/>
        <v/>
      </c>
      <c r="Y187" s="23" t="str">
        <f t="shared" si="43"/>
        <v/>
      </c>
      <c r="Z187" s="23" t="str">
        <f t="shared" si="44"/>
        <v/>
      </c>
      <c r="AA187" s="23" t="str">
        <f t="shared" si="45"/>
        <v/>
      </c>
      <c r="AB187" t="str">
        <f>IFERROR(VLOOKUP(A187,[3]库存使用数据!$A:$D,4,0),"")</f>
        <v/>
      </c>
      <c r="AC187" t="str">
        <f>IFERROR(VLOOKUP(A187,[3]库存使用数据!$A:$G,7,0),"")</f>
        <v/>
      </c>
      <c r="AD187" t="str">
        <f>IFERROR(VLOOKUP(A187,[3]库存使用数据!$A:$J,10,0),"")</f>
        <v/>
      </c>
      <c r="AE187" t="str">
        <f>IFERROR(VLOOKUP(A187,[3]库存使用数据!$A:$M,13,0),"")</f>
        <v/>
      </c>
      <c r="AF187" s="23" t="str">
        <f t="shared" si="46"/>
        <v/>
      </c>
      <c r="AG187" s="23" t="str">
        <f t="shared" si="47"/>
        <v/>
      </c>
      <c r="AH187" s="23" t="str">
        <f t="shared" si="48"/>
        <v/>
      </c>
      <c r="AI187" s="23" t="str">
        <f t="shared" si="49"/>
        <v/>
      </c>
      <c r="AJ187">
        <f>IFERROR(VLOOKUP($B187,[2]库存报告使用数据!$A$1:$B$65536,2,0),0)</f>
        <v>2</v>
      </c>
      <c r="AK187">
        <f>IFERROR(VLOOKUP($B187,[2]库存报告使用数据!$A$1:$C$65536,3,0),0)</f>
        <v>2</v>
      </c>
      <c r="AL187">
        <f>IFERROR(VLOOKUP($B187,[2]库存报告使用数据!$A$1:$D$65536,4,0),0)</f>
        <v>0</v>
      </c>
      <c r="AM187">
        <f>IFERROR(VLOOKUP($B187,[2]库存报告使用数据!$A$1:$E$65536,5,0),0)</f>
        <v>1</v>
      </c>
      <c r="AN187" s="23">
        <f t="shared" si="50"/>
        <v>0</v>
      </c>
      <c r="AO187" s="23">
        <f t="shared" si="51"/>
        <v>0</v>
      </c>
      <c r="AP187" s="23" t="str">
        <f t="shared" si="52"/>
        <v/>
      </c>
      <c r="AQ187" s="23">
        <f t="shared" si="53"/>
        <v>0</v>
      </c>
      <c r="AR187" s="37">
        <f t="shared" si="38"/>
        <v>0</v>
      </c>
      <c r="AS187" s="37">
        <f t="shared" si="39"/>
        <v>0</v>
      </c>
      <c r="AT187" s="37">
        <f t="shared" si="40"/>
        <v>4</v>
      </c>
      <c r="AU187" s="33" t="str">
        <f t="shared" si="41"/>
        <v>库存为4</v>
      </c>
      <c r="AV187" s="38" t="str">
        <f>IFERROR(时间!$B$4+AU187,"上周无销量")</f>
        <v>上周无销量</v>
      </c>
    </row>
    <row r="188" spans="1:48">
      <c r="A188" s="21" t="s">
        <v>233</v>
      </c>
      <c r="B188" t="str">
        <f>VLOOKUP(A188,'[4]sku-asin（子）'!$A$1:$B$65536,2,0)</f>
        <v>B075DYGP3N</v>
      </c>
      <c r="C188" t="str">
        <f>VLOOKUP(A188,'[4]子sku-父sku'!$A$1:$B$65536,2,0)</f>
        <v>LYQ-ZQ2973</v>
      </c>
      <c r="D188" s="33">
        <f>IFERROR(VLOOKUP(A188,[1]库存报告使用数据处理!$A:$C,3,0),0)</f>
        <v>0</v>
      </c>
      <c r="E188" s="33">
        <f>IFERROR(VLOOKUP(A188,[1]库存报告使用数据处理!$A:$D,4,0),0)</f>
        <v>0</v>
      </c>
      <c r="F188" s="33">
        <f>IFERROR(VLOOKUP(A188,[1]库存报告使用数据处理!$A:$E,5,0),0)</f>
        <v>0</v>
      </c>
      <c r="G188" s="33">
        <f>IFERROR(VLOOKUP(A188,[1]库存报告使用数据处理!$A:$F,6,0),0)</f>
        <v>0</v>
      </c>
      <c r="H188" s="34">
        <f>IFERROR(VLOOKUP(A188,[1]库存报告使用数据处理!$A:$G,7,0),0)</f>
        <v>0</v>
      </c>
      <c r="I188">
        <f>IFERROR(VLOOKUP(A188,[5]数据处理!$A:$B,2,0),0)</f>
        <v>6</v>
      </c>
      <c r="J188" s="35">
        <f>IFERROR(VLOOKUP(A188,[5]数据处理!$A:$D,4,0),0)</f>
        <v>0</v>
      </c>
      <c r="K188" s="35">
        <f>IFERROR(VLOOKUP(A188,[5]数据处理!$A:$E,5,0),0)</f>
        <v>0</v>
      </c>
      <c r="L188" s="35">
        <f>IFERROR(VLOOKUP(A188,[5]数据处理!$A:$G,7,0),0)</f>
        <v>0</v>
      </c>
      <c r="M188">
        <f t="shared" si="37"/>
        <v>6</v>
      </c>
      <c r="N188">
        <f>IFERROR(VLOOKUP(A188,[5]数据处理!$A:$C,3,0),0)</f>
        <v>0</v>
      </c>
      <c r="O188">
        <f>IFERROR(VLOOKUP(A188,[5]数据处理!$A:$N,14,0),0)</f>
        <v>5</v>
      </c>
      <c r="P188" t="str">
        <f>IFERROR(VLOOKUP(A188,[3]库存使用数据!$A:$B,2,0),"")</f>
        <v/>
      </c>
      <c r="Q188" t="str">
        <f>IFERROR(VLOOKUP(A188,[3]库存使用数据!$A:$E,5,0),"")</f>
        <v/>
      </c>
      <c r="R188" t="str">
        <f>IFERROR(VLOOKUP(A188,[3]库存使用数据!$A:$H,8,0),"")</f>
        <v/>
      </c>
      <c r="S188" t="str">
        <f>IFERROR(VLOOKUP(A188,[3]库存使用数据!$A:$K,11,0),"")</f>
        <v/>
      </c>
      <c r="T188" t="str">
        <f>IFERROR(VLOOKUP(A188,[3]库存使用数据!$A:$C,3,0),"")</f>
        <v/>
      </c>
      <c r="U188" t="str">
        <f>IFERROR(VLOOKUP(A188,[3]库存使用数据!$A:$F,6,0),"")</f>
        <v/>
      </c>
      <c r="V188" t="str">
        <f>IFERROR(VLOOKUP(A188,[3]库存使用数据!$A:$I,9,0),"")</f>
        <v/>
      </c>
      <c r="W188" t="str">
        <f>IFERROR(VLOOKUP(A188,[3]库存使用数据!$A:$L,12,0),"")</f>
        <v/>
      </c>
      <c r="X188" s="23" t="str">
        <f t="shared" si="42"/>
        <v/>
      </c>
      <c r="Y188" s="23" t="str">
        <f t="shared" si="43"/>
        <v/>
      </c>
      <c r="Z188" s="23" t="str">
        <f t="shared" si="44"/>
        <v/>
      </c>
      <c r="AA188" s="23" t="str">
        <f t="shared" si="45"/>
        <v/>
      </c>
      <c r="AB188" t="str">
        <f>IFERROR(VLOOKUP(A188,[3]库存使用数据!$A:$D,4,0),"")</f>
        <v/>
      </c>
      <c r="AC188" t="str">
        <f>IFERROR(VLOOKUP(A188,[3]库存使用数据!$A:$G,7,0),"")</f>
        <v/>
      </c>
      <c r="AD188" t="str">
        <f>IFERROR(VLOOKUP(A188,[3]库存使用数据!$A:$J,10,0),"")</f>
        <v/>
      </c>
      <c r="AE188" t="str">
        <f>IFERROR(VLOOKUP(A188,[3]库存使用数据!$A:$M,13,0),"")</f>
        <v/>
      </c>
      <c r="AF188" s="23" t="str">
        <f t="shared" si="46"/>
        <v/>
      </c>
      <c r="AG188" s="23" t="str">
        <f t="shared" si="47"/>
        <v/>
      </c>
      <c r="AH188" s="23" t="str">
        <f t="shared" si="48"/>
        <v/>
      </c>
      <c r="AI188" s="23" t="str">
        <f t="shared" si="49"/>
        <v/>
      </c>
      <c r="AJ188">
        <f>IFERROR(VLOOKUP($B188,[2]库存报告使用数据!$A$1:$B$65536,2,0),0)</f>
        <v>2</v>
      </c>
      <c r="AK188">
        <f>IFERROR(VLOOKUP($B188,[2]库存报告使用数据!$A$1:$C$65536,3,0),0)</f>
        <v>2</v>
      </c>
      <c r="AL188">
        <f>IFERROR(VLOOKUP($B188,[2]库存报告使用数据!$A$1:$D$65536,4,0),0)</f>
        <v>2</v>
      </c>
      <c r="AM188">
        <f>IFERROR(VLOOKUP($B188,[2]库存报告使用数据!$A$1:$E$65536,5,0),0)</f>
        <v>1</v>
      </c>
      <c r="AN188" s="23">
        <f t="shared" si="50"/>
        <v>0</v>
      </c>
      <c r="AO188" s="23">
        <f t="shared" si="51"/>
        <v>0</v>
      </c>
      <c r="AP188" s="23">
        <f t="shared" si="52"/>
        <v>0</v>
      </c>
      <c r="AQ188" s="23">
        <f t="shared" si="53"/>
        <v>0</v>
      </c>
      <c r="AR188" s="37">
        <f t="shared" si="38"/>
        <v>0</v>
      </c>
      <c r="AS188" s="37">
        <f t="shared" si="39"/>
        <v>0</v>
      </c>
      <c r="AT188" s="37">
        <f t="shared" si="40"/>
        <v>6</v>
      </c>
      <c r="AU188" s="33" t="str">
        <f t="shared" si="41"/>
        <v>库存为6</v>
      </c>
      <c r="AV188" s="38" t="str">
        <f>IFERROR(时间!$B$4+AU188,"上周无销量")</f>
        <v>上周无销量</v>
      </c>
    </row>
    <row r="189" spans="1:48">
      <c r="A189" s="21" t="s">
        <v>234</v>
      </c>
      <c r="B189" t="str">
        <f>VLOOKUP(A189,'[4]sku-asin（子）'!$A$1:$B$65536,2,0)</f>
        <v>B075F354DH</v>
      </c>
      <c r="C189" t="str">
        <f>VLOOKUP(A189,'[4]子sku-父sku'!$A$1:$B$65536,2,0)</f>
        <v>LYQ-ZQ2973</v>
      </c>
      <c r="D189" s="33">
        <f>IFERROR(VLOOKUP(A189,[1]库存报告使用数据处理!$A:$C,3,0),0)</f>
        <v>0</v>
      </c>
      <c r="E189" s="33">
        <f>IFERROR(VLOOKUP(A189,[1]库存报告使用数据处理!$A:$D,4,0),0)</f>
        <v>0</v>
      </c>
      <c r="F189" s="33">
        <f>IFERROR(VLOOKUP(A189,[1]库存报告使用数据处理!$A:$E,5,0),0)</f>
        <v>0</v>
      </c>
      <c r="G189" s="33">
        <f>IFERROR(VLOOKUP(A189,[1]库存报告使用数据处理!$A:$F,6,0),0)</f>
        <v>0</v>
      </c>
      <c r="H189" s="34">
        <f>IFERROR(VLOOKUP(A189,[1]库存报告使用数据处理!$A:$G,7,0),0)</f>
        <v>0</v>
      </c>
      <c r="I189">
        <f>IFERROR(VLOOKUP(A189,[5]数据处理!$A:$B,2,0),0)</f>
        <v>5</v>
      </c>
      <c r="J189" s="35">
        <f>IFERROR(VLOOKUP(A189,[5]数据处理!$A:$D,4,0),0)</f>
        <v>0</v>
      </c>
      <c r="K189" s="35">
        <f>IFERROR(VLOOKUP(A189,[5]数据处理!$A:$E,5,0),0)</f>
        <v>0</v>
      </c>
      <c r="L189" s="35">
        <f>IFERROR(VLOOKUP(A189,[5]数据处理!$A:$G,7,0),0)</f>
        <v>0</v>
      </c>
      <c r="M189">
        <f t="shared" si="37"/>
        <v>5</v>
      </c>
      <c r="N189">
        <f>IFERROR(VLOOKUP(A189,[5]数据处理!$A:$C,3,0),0)</f>
        <v>0</v>
      </c>
      <c r="O189">
        <f>IFERROR(VLOOKUP(A189,[5]数据处理!$A:$N,14,0),0)</f>
        <v>1</v>
      </c>
      <c r="P189" t="str">
        <f>IFERROR(VLOOKUP(A189,[3]库存使用数据!$A:$B,2,0),"")</f>
        <v/>
      </c>
      <c r="Q189" t="str">
        <f>IFERROR(VLOOKUP(A189,[3]库存使用数据!$A:$E,5,0),"")</f>
        <v/>
      </c>
      <c r="R189" t="str">
        <f>IFERROR(VLOOKUP(A189,[3]库存使用数据!$A:$H,8,0),"")</f>
        <v/>
      </c>
      <c r="S189" t="str">
        <f>IFERROR(VLOOKUP(A189,[3]库存使用数据!$A:$K,11,0),"")</f>
        <v/>
      </c>
      <c r="T189" t="str">
        <f>IFERROR(VLOOKUP(A189,[3]库存使用数据!$A:$C,3,0),"")</f>
        <v/>
      </c>
      <c r="U189" t="str">
        <f>IFERROR(VLOOKUP(A189,[3]库存使用数据!$A:$F,6,0),"")</f>
        <v/>
      </c>
      <c r="V189" t="str">
        <f>IFERROR(VLOOKUP(A189,[3]库存使用数据!$A:$I,9,0),"")</f>
        <v/>
      </c>
      <c r="W189" t="str">
        <f>IFERROR(VLOOKUP(A189,[3]库存使用数据!$A:$L,12,0),"")</f>
        <v/>
      </c>
      <c r="X189" s="23" t="str">
        <f t="shared" si="42"/>
        <v/>
      </c>
      <c r="Y189" s="23" t="str">
        <f t="shared" si="43"/>
        <v/>
      </c>
      <c r="Z189" s="23" t="str">
        <f t="shared" si="44"/>
        <v/>
      </c>
      <c r="AA189" s="23" t="str">
        <f t="shared" si="45"/>
        <v/>
      </c>
      <c r="AB189" t="str">
        <f>IFERROR(VLOOKUP(A189,[3]库存使用数据!$A:$D,4,0),"")</f>
        <v/>
      </c>
      <c r="AC189" t="str">
        <f>IFERROR(VLOOKUP(A189,[3]库存使用数据!$A:$G,7,0),"")</f>
        <v/>
      </c>
      <c r="AD189" t="str">
        <f>IFERROR(VLOOKUP(A189,[3]库存使用数据!$A:$J,10,0),"")</f>
        <v/>
      </c>
      <c r="AE189" t="str">
        <f>IFERROR(VLOOKUP(A189,[3]库存使用数据!$A:$M,13,0),"")</f>
        <v/>
      </c>
      <c r="AF189" s="23" t="str">
        <f t="shared" si="46"/>
        <v/>
      </c>
      <c r="AG189" s="23" t="str">
        <f t="shared" si="47"/>
        <v/>
      </c>
      <c r="AH189" s="23" t="str">
        <f t="shared" si="48"/>
        <v/>
      </c>
      <c r="AI189" s="23" t="str">
        <f t="shared" si="49"/>
        <v/>
      </c>
      <c r="AJ189">
        <f>IFERROR(VLOOKUP($B189,[2]库存报告使用数据!$A$1:$B$65536,2,0),0)</f>
        <v>3</v>
      </c>
      <c r="AK189">
        <f>IFERROR(VLOOKUP($B189,[2]库存报告使用数据!$A$1:$C$65536,3,0),0)</f>
        <v>3</v>
      </c>
      <c r="AL189">
        <f>IFERROR(VLOOKUP($B189,[2]库存报告使用数据!$A$1:$D$65536,4,0),0)</f>
        <v>0</v>
      </c>
      <c r="AM189">
        <f>IFERROR(VLOOKUP($B189,[2]库存报告使用数据!$A$1:$E$65536,5,0),0)</f>
        <v>1</v>
      </c>
      <c r="AN189" s="23">
        <f t="shared" si="50"/>
        <v>0</v>
      </c>
      <c r="AO189" s="23">
        <f t="shared" si="51"/>
        <v>0</v>
      </c>
      <c r="AP189" s="23" t="str">
        <f t="shared" si="52"/>
        <v/>
      </c>
      <c r="AQ189" s="23">
        <f t="shared" si="53"/>
        <v>0</v>
      </c>
      <c r="AR189" s="37">
        <f t="shared" si="38"/>
        <v>0</v>
      </c>
      <c r="AS189" s="37">
        <f t="shared" si="39"/>
        <v>0</v>
      </c>
      <c r="AT189" s="37">
        <f t="shared" si="40"/>
        <v>5</v>
      </c>
      <c r="AU189" s="33" t="str">
        <f t="shared" si="41"/>
        <v>库存为5</v>
      </c>
      <c r="AV189" s="38" t="str">
        <f>IFERROR(时间!$B$4+AU189,"上周无销量")</f>
        <v>上周无销量</v>
      </c>
    </row>
    <row r="190" spans="1:48">
      <c r="A190" s="21" t="s">
        <v>235</v>
      </c>
      <c r="B190" t="str">
        <f>VLOOKUP(A190,'[4]sku-asin（子）'!$A$1:$B$65536,2,0)</f>
        <v>B075DY2GNT</v>
      </c>
      <c r="C190" t="str">
        <f>VLOOKUP(A190,'[4]子sku-父sku'!$A$1:$B$65536,2,0)</f>
        <v>LYQ-ZQ2973</v>
      </c>
      <c r="D190" s="33">
        <f>IFERROR(VLOOKUP(A190,[1]库存报告使用数据处理!$A:$C,3,0),0)</f>
        <v>0</v>
      </c>
      <c r="E190" s="33">
        <f>IFERROR(VLOOKUP(A190,[1]库存报告使用数据处理!$A:$D,4,0),0)</f>
        <v>0</v>
      </c>
      <c r="F190" s="33">
        <f>IFERROR(VLOOKUP(A190,[1]库存报告使用数据处理!$A:$E,5,0),0)</f>
        <v>0</v>
      </c>
      <c r="G190" s="33">
        <f>IFERROR(VLOOKUP(A190,[1]库存报告使用数据处理!$A:$F,6,0),0)</f>
        <v>0</v>
      </c>
      <c r="H190" s="34">
        <f>IFERROR(VLOOKUP(A190,[1]库存报告使用数据处理!$A:$G,7,0),0)</f>
        <v>0</v>
      </c>
      <c r="I190">
        <f>IFERROR(VLOOKUP(A190,[5]数据处理!$A:$B,2,0),0)</f>
        <v>9</v>
      </c>
      <c r="J190" s="35">
        <f>IFERROR(VLOOKUP(A190,[5]数据处理!$A:$D,4,0),0)</f>
        <v>0</v>
      </c>
      <c r="K190" s="35">
        <f>IFERROR(VLOOKUP(A190,[5]数据处理!$A:$E,5,0),0)</f>
        <v>0</v>
      </c>
      <c r="L190" s="35">
        <f>IFERROR(VLOOKUP(A190,[5]数据处理!$A:$G,7,0),0)</f>
        <v>0</v>
      </c>
      <c r="M190">
        <f t="shared" si="37"/>
        <v>9</v>
      </c>
      <c r="N190">
        <f>IFERROR(VLOOKUP(A190,[5]数据处理!$A:$C,3,0),0)</f>
        <v>0</v>
      </c>
      <c r="O190">
        <f>IFERROR(VLOOKUP(A190,[5]数据处理!$A:$N,14,0),0)</f>
        <v>9</v>
      </c>
      <c r="P190" t="str">
        <f>IFERROR(VLOOKUP(A190,[3]库存使用数据!$A:$B,2,0),"")</f>
        <v/>
      </c>
      <c r="Q190" t="str">
        <f>IFERROR(VLOOKUP(A190,[3]库存使用数据!$A:$E,5,0),"")</f>
        <v/>
      </c>
      <c r="R190" t="str">
        <f>IFERROR(VLOOKUP(A190,[3]库存使用数据!$A:$H,8,0),"")</f>
        <v/>
      </c>
      <c r="S190" t="str">
        <f>IFERROR(VLOOKUP(A190,[3]库存使用数据!$A:$K,11,0),"")</f>
        <v/>
      </c>
      <c r="T190" t="str">
        <f>IFERROR(VLOOKUP(A190,[3]库存使用数据!$A:$C,3,0),"")</f>
        <v/>
      </c>
      <c r="U190" t="str">
        <f>IFERROR(VLOOKUP(A190,[3]库存使用数据!$A:$F,6,0),"")</f>
        <v/>
      </c>
      <c r="V190" t="str">
        <f>IFERROR(VLOOKUP(A190,[3]库存使用数据!$A:$I,9,0),"")</f>
        <v/>
      </c>
      <c r="W190" t="str">
        <f>IFERROR(VLOOKUP(A190,[3]库存使用数据!$A:$L,12,0),"")</f>
        <v/>
      </c>
      <c r="X190" s="23" t="str">
        <f t="shared" si="42"/>
        <v/>
      </c>
      <c r="Y190" s="23" t="str">
        <f t="shared" si="43"/>
        <v/>
      </c>
      <c r="Z190" s="23" t="str">
        <f t="shared" si="44"/>
        <v/>
      </c>
      <c r="AA190" s="23" t="str">
        <f t="shared" si="45"/>
        <v/>
      </c>
      <c r="AB190" t="str">
        <f>IFERROR(VLOOKUP(A190,[3]库存使用数据!$A:$D,4,0),"")</f>
        <v/>
      </c>
      <c r="AC190" t="str">
        <f>IFERROR(VLOOKUP(A190,[3]库存使用数据!$A:$G,7,0),"")</f>
        <v/>
      </c>
      <c r="AD190" t="str">
        <f>IFERROR(VLOOKUP(A190,[3]库存使用数据!$A:$J,10,0),"")</f>
        <v/>
      </c>
      <c r="AE190" t="str">
        <f>IFERROR(VLOOKUP(A190,[3]库存使用数据!$A:$M,13,0),"")</f>
        <v/>
      </c>
      <c r="AF190" s="23" t="str">
        <f t="shared" si="46"/>
        <v/>
      </c>
      <c r="AG190" s="23" t="str">
        <f t="shared" si="47"/>
        <v/>
      </c>
      <c r="AH190" s="23" t="str">
        <f t="shared" si="48"/>
        <v/>
      </c>
      <c r="AI190" s="23" t="str">
        <f t="shared" si="49"/>
        <v/>
      </c>
      <c r="AJ190">
        <f>IFERROR(VLOOKUP($B190,[2]库存报告使用数据!$A$1:$B$65536,2,0),0)</f>
        <v>2</v>
      </c>
      <c r="AK190">
        <f>IFERROR(VLOOKUP($B190,[2]库存报告使用数据!$A$1:$C$65536,3,0),0)</f>
        <v>2</v>
      </c>
      <c r="AL190">
        <f>IFERROR(VLOOKUP($B190,[2]库存报告使用数据!$A$1:$D$65536,4,0),0)</f>
        <v>1</v>
      </c>
      <c r="AM190">
        <f>IFERROR(VLOOKUP($B190,[2]库存报告使用数据!$A$1:$E$65536,5,0),0)</f>
        <v>1</v>
      </c>
      <c r="AN190" s="23">
        <f t="shared" si="50"/>
        <v>0</v>
      </c>
      <c r="AO190" s="23">
        <f t="shared" si="51"/>
        <v>0</v>
      </c>
      <c r="AP190" s="23">
        <f t="shared" si="52"/>
        <v>0</v>
      </c>
      <c r="AQ190" s="23">
        <f t="shared" si="53"/>
        <v>0</v>
      </c>
      <c r="AR190" s="37">
        <f t="shared" si="38"/>
        <v>0</v>
      </c>
      <c r="AS190" s="37">
        <f t="shared" si="39"/>
        <v>0</v>
      </c>
      <c r="AT190" s="37">
        <f t="shared" si="40"/>
        <v>9</v>
      </c>
      <c r="AU190" s="33" t="str">
        <f t="shared" si="41"/>
        <v>库存为9</v>
      </c>
      <c r="AV190" s="38" t="str">
        <f>IFERROR(时间!$B$4+AU190,"上周无销量")</f>
        <v>上周无销量</v>
      </c>
    </row>
    <row r="191" spans="1:48">
      <c r="A191" s="21" t="s">
        <v>236</v>
      </c>
      <c r="B191" t="str">
        <f>VLOOKUP(A191,'[4]sku-asin（子）'!$A$1:$B$65536,2,0)</f>
        <v>B01N58NBSP</v>
      </c>
      <c r="C191" t="str">
        <f>VLOOKUP(A191,'[4]子sku-父sku'!$A$1:$B$65536,2,0)</f>
        <v>LYQ-ZQ2973</v>
      </c>
      <c r="D191" s="33">
        <f>IFERROR(VLOOKUP(A191,[1]库存报告使用数据处理!$A:$C,3,0),0)</f>
        <v>1</v>
      </c>
      <c r="E191" s="33">
        <f>IFERROR(VLOOKUP(A191,[1]库存报告使用数据处理!$A:$D,4,0),0)</f>
        <v>0</v>
      </c>
      <c r="F191" s="33">
        <f>IFERROR(VLOOKUP(A191,[1]库存报告使用数据处理!$A:$E,5,0),0)</f>
        <v>0</v>
      </c>
      <c r="G191" s="33">
        <f>IFERROR(VLOOKUP(A191,[1]库存报告使用数据处理!$A:$F,6,0),0)</f>
        <v>0</v>
      </c>
      <c r="H191" s="34">
        <f>IFERROR(VLOOKUP(A191,[1]库存报告使用数据处理!$A:$G,7,0),0)</f>
        <v>19.99</v>
      </c>
      <c r="I191">
        <f>IFERROR(VLOOKUP(A191,[5]数据处理!$A:$B,2,0),0)</f>
        <v>7</v>
      </c>
      <c r="J191" s="35">
        <f>IFERROR(VLOOKUP(A191,[5]数据处理!$A:$D,4,0),0)</f>
        <v>0</v>
      </c>
      <c r="K191" s="35">
        <f>IFERROR(VLOOKUP(A191,[5]数据处理!$A:$E,5,0),0)</f>
        <v>0</v>
      </c>
      <c r="L191" s="35">
        <f>IFERROR(VLOOKUP(A191,[5]数据处理!$A:$G,7,0),0)</f>
        <v>0</v>
      </c>
      <c r="M191">
        <f t="shared" si="37"/>
        <v>7</v>
      </c>
      <c r="N191">
        <f>IFERROR(VLOOKUP(A191,[5]数据处理!$A:$C,3,0),0)</f>
        <v>0</v>
      </c>
      <c r="O191">
        <f>IFERROR(VLOOKUP(A191,[5]数据处理!$A:$N,14,0),0)</f>
        <v>5</v>
      </c>
      <c r="P191" t="str">
        <f>IFERROR(VLOOKUP(A191,[3]库存使用数据!$A:$B,2,0),"")</f>
        <v/>
      </c>
      <c r="Q191" t="str">
        <f>IFERROR(VLOOKUP(A191,[3]库存使用数据!$A:$E,5,0),"")</f>
        <v/>
      </c>
      <c r="R191" t="str">
        <f>IFERROR(VLOOKUP(A191,[3]库存使用数据!$A:$H,8,0),"")</f>
        <v/>
      </c>
      <c r="S191" t="str">
        <f>IFERROR(VLOOKUP(A191,[3]库存使用数据!$A:$K,11,0),"")</f>
        <v/>
      </c>
      <c r="T191" t="str">
        <f>IFERROR(VLOOKUP(A191,[3]库存使用数据!$A:$C,3,0),"")</f>
        <v/>
      </c>
      <c r="U191" t="str">
        <f>IFERROR(VLOOKUP(A191,[3]库存使用数据!$A:$F,6,0),"")</f>
        <v/>
      </c>
      <c r="V191" t="str">
        <f>IFERROR(VLOOKUP(A191,[3]库存使用数据!$A:$I,9,0),"")</f>
        <v/>
      </c>
      <c r="W191" t="str">
        <f>IFERROR(VLOOKUP(A191,[3]库存使用数据!$A:$L,12,0),"")</f>
        <v/>
      </c>
      <c r="X191" s="23" t="str">
        <f t="shared" si="42"/>
        <v/>
      </c>
      <c r="Y191" s="23" t="str">
        <f t="shared" si="43"/>
        <v/>
      </c>
      <c r="Z191" s="23" t="str">
        <f t="shared" si="44"/>
        <v/>
      </c>
      <c r="AA191" s="23" t="str">
        <f t="shared" si="45"/>
        <v/>
      </c>
      <c r="AB191" t="str">
        <f>IFERROR(VLOOKUP(A191,[3]库存使用数据!$A:$D,4,0),"")</f>
        <v/>
      </c>
      <c r="AC191" t="str">
        <f>IFERROR(VLOOKUP(A191,[3]库存使用数据!$A:$G,7,0),"")</f>
        <v/>
      </c>
      <c r="AD191" t="str">
        <f>IFERROR(VLOOKUP(A191,[3]库存使用数据!$A:$J,10,0),"")</f>
        <v/>
      </c>
      <c r="AE191" t="str">
        <f>IFERROR(VLOOKUP(A191,[3]库存使用数据!$A:$M,13,0),"")</f>
        <v/>
      </c>
      <c r="AF191" s="23" t="str">
        <f t="shared" si="46"/>
        <v/>
      </c>
      <c r="AG191" s="23" t="str">
        <f t="shared" si="47"/>
        <v/>
      </c>
      <c r="AH191" s="23" t="str">
        <f t="shared" si="48"/>
        <v/>
      </c>
      <c r="AI191" s="23" t="str">
        <f t="shared" si="49"/>
        <v/>
      </c>
      <c r="AJ191">
        <f>IFERROR(VLOOKUP($B191,[2]库存报告使用数据!$A$1:$B$65536,2,0),0)</f>
        <v>2</v>
      </c>
      <c r="AK191">
        <f>IFERROR(VLOOKUP($B191,[2]库存报告使用数据!$A$1:$C$65536,3,0),0)</f>
        <v>2</v>
      </c>
      <c r="AL191">
        <f>IFERROR(VLOOKUP($B191,[2]库存报告使用数据!$A$1:$D$65536,4,0),0)</f>
        <v>1</v>
      </c>
      <c r="AM191">
        <f>IFERROR(VLOOKUP($B191,[2]库存报告使用数据!$A$1:$E$65536,5,0),0)</f>
        <v>1</v>
      </c>
      <c r="AN191" s="23">
        <f t="shared" si="50"/>
        <v>0.5</v>
      </c>
      <c r="AO191" s="23">
        <f t="shared" si="51"/>
        <v>0</v>
      </c>
      <c r="AP191" s="23">
        <f t="shared" si="52"/>
        <v>0</v>
      </c>
      <c r="AQ191" s="23">
        <f t="shared" si="53"/>
        <v>0</v>
      </c>
      <c r="AR191" s="37">
        <f t="shared" si="38"/>
        <v>0.142857142857143</v>
      </c>
      <c r="AS191" s="37">
        <f t="shared" si="39"/>
        <v>8.57142857142857</v>
      </c>
      <c r="AT191" s="37">
        <f t="shared" si="40"/>
        <v>-1.57142857142857</v>
      </c>
      <c r="AU191" s="33">
        <f t="shared" si="41"/>
        <v>49</v>
      </c>
      <c r="AV191" s="38">
        <f>IFERROR(时间!$B$4+AU191,"上周无销量")</f>
        <v>43332</v>
      </c>
    </row>
    <row r="192" spans="1:48">
      <c r="A192" s="21" t="s">
        <v>237</v>
      </c>
      <c r="B192" t="str">
        <f>VLOOKUP(A192,'[4]sku-asin（子）'!$A$1:$B$65536,2,0)</f>
        <v>B01LZREQ3F</v>
      </c>
      <c r="C192" t="str">
        <f>VLOOKUP(A192,'[4]子sku-父sku'!$A$1:$B$65536,2,0)</f>
        <v>LYQ-ZQ2973</v>
      </c>
      <c r="D192" s="33">
        <f>IFERROR(VLOOKUP(A192,[1]库存报告使用数据处理!$A:$C,3,0),0)</f>
        <v>0</v>
      </c>
      <c r="E192" s="33">
        <f>IFERROR(VLOOKUP(A192,[1]库存报告使用数据处理!$A:$D,4,0),0)</f>
        <v>0</v>
      </c>
      <c r="F192" s="33">
        <f>IFERROR(VLOOKUP(A192,[1]库存报告使用数据处理!$A:$E,5,0),0)</f>
        <v>0</v>
      </c>
      <c r="G192" s="33">
        <f>IFERROR(VLOOKUP(A192,[1]库存报告使用数据处理!$A:$F,6,0),0)</f>
        <v>0</v>
      </c>
      <c r="H192" s="34">
        <f>IFERROR(VLOOKUP(A192,[1]库存报告使用数据处理!$A:$G,7,0),0)</f>
        <v>0</v>
      </c>
      <c r="I192">
        <f>IFERROR(VLOOKUP(A192,[5]数据处理!$A:$B,2,0),0)</f>
        <v>6</v>
      </c>
      <c r="J192" s="35">
        <f>IFERROR(VLOOKUP(A192,[5]数据处理!$A:$D,4,0),0)</f>
        <v>0</v>
      </c>
      <c r="K192" s="35">
        <f>IFERROR(VLOOKUP(A192,[5]数据处理!$A:$E,5,0),0)</f>
        <v>0</v>
      </c>
      <c r="L192" s="35">
        <f>IFERROR(VLOOKUP(A192,[5]数据处理!$A:$G,7,0),0)</f>
        <v>0</v>
      </c>
      <c r="M192">
        <f t="shared" si="37"/>
        <v>6</v>
      </c>
      <c r="N192">
        <f>IFERROR(VLOOKUP(A192,[5]数据处理!$A:$C,3,0),0)</f>
        <v>0</v>
      </c>
      <c r="O192">
        <f>IFERROR(VLOOKUP(A192,[5]数据处理!$A:$N,14,0),0)</f>
        <v>6</v>
      </c>
      <c r="P192" t="str">
        <f>IFERROR(VLOOKUP(A192,[3]库存使用数据!$A:$B,2,0),"")</f>
        <v/>
      </c>
      <c r="Q192" t="str">
        <f>IFERROR(VLOOKUP(A192,[3]库存使用数据!$A:$E,5,0),"")</f>
        <v/>
      </c>
      <c r="R192" t="str">
        <f>IFERROR(VLOOKUP(A192,[3]库存使用数据!$A:$H,8,0),"")</f>
        <v/>
      </c>
      <c r="S192" t="str">
        <f>IFERROR(VLOOKUP(A192,[3]库存使用数据!$A:$K,11,0),"")</f>
        <v/>
      </c>
      <c r="T192" t="str">
        <f>IFERROR(VLOOKUP(A192,[3]库存使用数据!$A:$C,3,0),"")</f>
        <v/>
      </c>
      <c r="U192" t="str">
        <f>IFERROR(VLOOKUP(A192,[3]库存使用数据!$A:$F,6,0),"")</f>
        <v/>
      </c>
      <c r="V192" t="str">
        <f>IFERROR(VLOOKUP(A192,[3]库存使用数据!$A:$I,9,0),"")</f>
        <v/>
      </c>
      <c r="W192" t="str">
        <f>IFERROR(VLOOKUP(A192,[3]库存使用数据!$A:$L,12,0),"")</f>
        <v/>
      </c>
      <c r="X192" s="23" t="str">
        <f t="shared" si="42"/>
        <v/>
      </c>
      <c r="Y192" s="23" t="str">
        <f t="shared" si="43"/>
        <v/>
      </c>
      <c r="Z192" s="23" t="str">
        <f t="shared" si="44"/>
        <v/>
      </c>
      <c r="AA192" s="23" t="str">
        <f t="shared" si="45"/>
        <v/>
      </c>
      <c r="AB192" t="str">
        <f>IFERROR(VLOOKUP(A192,[3]库存使用数据!$A:$D,4,0),"")</f>
        <v/>
      </c>
      <c r="AC192" t="str">
        <f>IFERROR(VLOOKUP(A192,[3]库存使用数据!$A:$G,7,0),"")</f>
        <v/>
      </c>
      <c r="AD192" t="str">
        <f>IFERROR(VLOOKUP(A192,[3]库存使用数据!$A:$J,10,0),"")</f>
        <v/>
      </c>
      <c r="AE192" t="str">
        <f>IFERROR(VLOOKUP(A192,[3]库存使用数据!$A:$M,13,0),"")</f>
        <v/>
      </c>
      <c r="AF192" s="23" t="str">
        <f t="shared" si="46"/>
        <v/>
      </c>
      <c r="AG192" s="23" t="str">
        <f t="shared" si="47"/>
        <v/>
      </c>
      <c r="AH192" s="23" t="str">
        <f t="shared" si="48"/>
        <v/>
      </c>
      <c r="AI192" s="23" t="str">
        <f t="shared" si="49"/>
        <v/>
      </c>
      <c r="AJ192">
        <f>IFERROR(VLOOKUP($B192,[2]库存报告使用数据!$A$1:$B$65536,2,0),0)</f>
        <v>2</v>
      </c>
      <c r="AK192">
        <f>IFERROR(VLOOKUP($B192,[2]库存报告使用数据!$A$1:$C$65536,3,0),0)</f>
        <v>2</v>
      </c>
      <c r="AL192">
        <f>IFERROR(VLOOKUP($B192,[2]库存报告使用数据!$A$1:$D$65536,4,0),0)</f>
        <v>0</v>
      </c>
      <c r="AM192">
        <f>IFERROR(VLOOKUP($B192,[2]库存报告使用数据!$A$1:$E$65536,5,0),0)</f>
        <v>0</v>
      </c>
      <c r="AN192" s="23">
        <f t="shared" si="50"/>
        <v>0</v>
      </c>
      <c r="AO192" s="23">
        <f t="shared" si="51"/>
        <v>0</v>
      </c>
      <c r="AP192" s="23" t="str">
        <f t="shared" si="52"/>
        <v/>
      </c>
      <c r="AQ192" s="23" t="str">
        <f t="shared" si="53"/>
        <v/>
      </c>
      <c r="AR192" s="37">
        <f t="shared" si="38"/>
        <v>0</v>
      </c>
      <c r="AS192" s="37">
        <f t="shared" si="39"/>
        <v>0</v>
      </c>
      <c r="AT192" s="37">
        <f t="shared" si="40"/>
        <v>6</v>
      </c>
      <c r="AU192" s="33" t="str">
        <f t="shared" si="41"/>
        <v>库存为6</v>
      </c>
      <c r="AV192" s="38" t="str">
        <f>IFERROR(时间!$B$4+AU192,"上周无销量")</f>
        <v>上周无销量</v>
      </c>
    </row>
    <row r="193" spans="1:48">
      <c r="A193" s="21" t="s">
        <v>238</v>
      </c>
      <c r="B193" t="str">
        <f>VLOOKUP(A193,'[4]sku-asin（子）'!$A$1:$B$65536,2,0)</f>
        <v>B01LXT1NL3</v>
      </c>
      <c r="C193" t="str">
        <f>VLOOKUP(A193,'[4]子sku-父sku'!$A$1:$B$65536,2,0)</f>
        <v>LYQ-ZQ2973</v>
      </c>
      <c r="D193" s="33">
        <f>IFERROR(VLOOKUP(A193,[1]库存报告使用数据处理!$A:$C,3,0),0)</f>
        <v>0</v>
      </c>
      <c r="E193" s="33">
        <f>IFERROR(VLOOKUP(A193,[1]库存报告使用数据处理!$A:$D,4,0),0)</f>
        <v>0</v>
      </c>
      <c r="F193" s="33">
        <f>IFERROR(VLOOKUP(A193,[1]库存报告使用数据处理!$A:$E,5,0),0)</f>
        <v>0</v>
      </c>
      <c r="G193" s="33">
        <f>IFERROR(VLOOKUP(A193,[1]库存报告使用数据处理!$A:$F,6,0),0)</f>
        <v>0</v>
      </c>
      <c r="H193" s="34">
        <f>IFERROR(VLOOKUP(A193,[1]库存报告使用数据处理!$A:$G,7,0),0)</f>
        <v>0</v>
      </c>
      <c r="I193">
        <f>IFERROR(VLOOKUP(A193,[5]数据处理!$A:$B,2,0),0)</f>
        <v>11</v>
      </c>
      <c r="J193" s="35">
        <f>IFERROR(VLOOKUP(A193,[5]数据处理!$A:$D,4,0),0)</f>
        <v>0</v>
      </c>
      <c r="K193" s="35">
        <f>IFERROR(VLOOKUP(A193,[5]数据处理!$A:$E,5,0),0)</f>
        <v>0</v>
      </c>
      <c r="L193" s="35">
        <f>IFERROR(VLOOKUP(A193,[5]数据处理!$A:$G,7,0),0)</f>
        <v>0</v>
      </c>
      <c r="M193">
        <f t="shared" si="37"/>
        <v>11</v>
      </c>
      <c r="N193">
        <f>IFERROR(VLOOKUP(A193,[5]数据处理!$A:$C,3,0),0)</f>
        <v>0</v>
      </c>
      <c r="O193">
        <f>IFERROR(VLOOKUP(A193,[5]数据处理!$A:$N,14,0),0)</f>
        <v>10</v>
      </c>
      <c r="P193" t="str">
        <f>IFERROR(VLOOKUP(A193,[3]库存使用数据!$A:$B,2,0),"")</f>
        <v/>
      </c>
      <c r="Q193" t="str">
        <f>IFERROR(VLOOKUP(A193,[3]库存使用数据!$A:$E,5,0),"")</f>
        <v/>
      </c>
      <c r="R193" t="str">
        <f>IFERROR(VLOOKUP(A193,[3]库存使用数据!$A:$H,8,0),"")</f>
        <v/>
      </c>
      <c r="S193" t="str">
        <f>IFERROR(VLOOKUP(A193,[3]库存使用数据!$A:$K,11,0),"")</f>
        <v/>
      </c>
      <c r="T193" t="str">
        <f>IFERROR(VLOOKUP(A193,[3]库存使用数据!$A:$C,3,0),"")</f>
        <v/>
      </c>
      <c r="U193" t="str">
        <f>IFERROR(VLOOKUP(A193,[3]库存使用数据!$A:$F,6,0),"")</f>
        <v/>
      </c>
      <c r="V193" t="str">
        <f>IFERROR(VLOOKUP(A193,[3]库存使用数据!$A:$I,9,0),"")</f>
        <v/>
      </c>
      <c r="W193" t="str">
        <f>IFERROR(VLOOKUP(A193,[3]库存使用数据!$A:$L,12,0),"")</f>
        <v/>
      </c>
      <c r="X193" s="23" t="str">
        <f t="shared" si="42"/>
        <v/>
      </c>
      <c r="Y193" s="23" t="str">
        <f t="shared" si="43"/>
        <v/>
      </c>
      <c r="Z193" s="23" t="str">
        <f t="shared" si="44"/>
        <v/>
      </c>
      <c r="AA193" s="23" t="str">
        <f t="shared" si="45"/>
        <v/>
      </c>
      <c r="AB193" t="str">
        <f>IFERROR(VLOOKUP(A193,[3]库存使用数据!$A:$D,4,0),"")</f>
        <v/>
      </c>
      <c r="AC193" t="str">
        <f>IFERROR(VLOOKUP(A193,[3]库存使用数据!$A:$G,7,0),"")</f>
        <v/>
      </c>
      <c r="AD193" t="str">
        <f>IFERROR(VLOOKUP(A193,[3]库存使用数据!$A:$J,10,0),"")</f>
        <v/>
      </c>
      <c r="AE193" t="str">
        <f>IFERROR(VLOOKUP(A193,[3]库存使用数据!$A:$M,13,0),"")</f>
        <v/>
      </c>
      <c r="AF193" s="23" t="str">
        <f t="shared" si="46"/>
        <v/>
      </c>
      <c r="AG193" s="23" t="str">
        <f t="shared" si="47"/>
        <v/>
      </c>
      <c r="AH193" s="23" t="str">
        <f t="shared" si="48"/>
        <v/>
      </c>
      <c r="AI193" s="23" t="str">
        <f t="shared" si="49"/>
        <v/>
      </c>
      <c r="AJ193">
        <f>IFERROR(VLOOKUP($B193,[2]库存报告使用数据!$A$1:$B$65536,2,0),0)</f>
        <v>2</v>
      </c>
      <c r="AK193">
        <f>IFERROR(VLOOKUP($B193,[2]库存报告使用数据!$A$1:$C$65536,3,0),0)</f>
        <v>2</v>
      </c>
      <c r="AL193">
        <f>IFERROR(VLOOKUP($B193,[2]库存报告使用数据!$A$1:$D$65536,4,0),0)</f>
        <v>1</v>
      </c>
      <c r="AM193">
        <f>IFERROR(VLOOKUP($B193,[2]库存报告使用数据!$A$1:$E$65536,5,0),0)</f>
        <v>0</v>
      </c>
      <c r="AN193" s="23">
        <f t="shared" si="50"/>
        <v>0</v>
      </c>
      <c r="AO193" s="23">
        <f t="shared" si="51"/>
        <v>0</v>
      </c>
      <c r="AP193" s="23">
        <f t="shared" si="52"/>
        <v>0</v>
      </c>
      <c r="AQ193" s="23" t="str">
        <f t="shared" si="53"/>
        <v/>
      </c>
      <c r="AR193" s="37">
        <f t="shared" si="38"/>
        <v>0</v>
      </c>
      <c r="AS193" s="37">
        <f t="shared" si="39"/>
        <v>0</v>
      </c>
      <c r="AT193" s="37">
        <f t="shared" si="40"/>
        <v>11</v>
      </c>
      <c r="AU193" s="33" t="str">
        <f t="shared" si="41"/>
        <v>库存为11</v>
      </c>
      <c r="AV193" s="38" t="str">
        <f>IFERROR(时间!$B$4+AU193,"上周无销量")</f>
        <v>上周无销量</v>
      </c>
    </row>
    <row r="194" spans="1:48">
      <c r="A194" s="21" t="s">
        <v>239</v>
      </c>
      <c r="B194" t="str">
        <f>VLOOKUP(A194,'[4]sku-asin（子）'!$A$1:$B$65536,2,0)</f>
        <v>B01LXHBWVD</v>
      </c>
      <c r="C194" t="str">
        <f>VLOOKUP(A194,'[4]子sku-父sku'!$A$1:$B$65536,2,0)</f>
        <v>LYQ-ZQ2973</v>
      </c>
      <c r="D194" s="33">
        <f>IFERROR(VLOOKUP(A194,[1]库存报告使用数据处理!$A:$C,3,0),0)</f>
        <v>0</v>
      </c>
      <c r="E194" s="33">
        <f>IFERROR(VLOOKUP(A194,[1]库存报告使用数据处理!$A:$D,4,0),0)</f>
        <v>0</v>
      </c>
      <c r="F194" s="33">
        <f>IFERROR(VLOOKUP(A194,[1]库存报告使用数据处理!$A:$E,5,0),0)</f>
        <v>0</v>
      </c>
      <c r="G194" s="33">
        <f>IFERROR(VLOOKUP(A194,[1]库存报告使用数据处理!$A:$F,6,0),0)</f>
        <v>0</v>
      </c>
      <c r="H194" s="34">
        <f>IFERROR(VLOOKUP(A194,[1]库存报告使用数据处理!$A:$G,7,0),0)</f>
        <v>0</v>
      </c>
      <c r="I194">
        <f>IFERROR(VLOOKUP(A194,[5]数据处理!$A:$B,2,0),0)</f>
        <v>11</v>
      </c>
      <c r="J194" s="35">
        <f>IFERROR(VLOOKUP(A194,[5]数据处理!$A:$D,4,0),0)</f>
        <v>0</v>
      </c>
      <c r="K194" s="35">
        <f>IFERROR(VLOOKUP(A194,[5]数据处理!$A:$E,5,0),0)</f>
        <v>0</v>
      </c>
      <c r="L194" s="35">
        <f>IFERROR(VLOOKUP(A194,[5]数据处理!$A:$G,7,0),0)</f>
        <v>0</v>
      </c>
      <c r="M194">
        <f t="shared" si="37"/>
        <v>11</v>
      </c>
      <c r="N194">
        <f>IFERROR(VLOOKUP(A194,[5]数据处理!$A:$C,3,0),0)</f>
        <v>0</v>
      </c>
      <c r="O194">
        <f>IFERROR(VLOOKUP(A194,[5]数据处理!$A:$N,14,0),0)</f>
        <v>9</v>
      </c>
      <c r="P194" t="str">
        <f>IFERROR(VLOOKUP(A194,[3]库存使用数据!$A:$B,2,0),"")</f>
        <v/>
      </c>
      <c r="Q194" t="str">
        <f>IFERROR(VLOOKUP(A194,[3]库存使用数据!$A:$E,5,0),"")</f>
        <v/>
      </c>
      <c r="R194" t="str">
        <f>IFERROR(VLOOKUP(A194,[3]库存使用数据!$A:$H,8,0),"")</f>
        <v/>
      </c>
      <c r="S194" t="str">
        <f>IFERROR(VLOOKUP(A194,[3]库存使用数据!$A:$K,11,0),"")</f>
        <v/>
      </c>
      <c r="T194" t="str">
        <f>IFERROR(VLOOKUP(A194,[3]库存使用数据!$A:$C,3,0),"")</f>
        <v/>
      </c>
      <c r="U194" t="str">
        <f>IFERROR(VLOOKUP(A194,[3]库存使用数据!$A:$F,6,0),"")</f>
        <v/>
      </c>
      <c r="V194" t="str">
        <f>IFERROR(VLOOKUP(A194,[3]库存使用数据!$A:$I,9,0),"")</f>
        <v/>
      </c>
      <c r="W194" t="str">
        <f>IFERROR(VLOOKUP(A194,[3]库存使用数据!$A:$L,12,0),"")</f>
        <v/>
      </c>
      <c r="X194" s="23" t="str">
        <f t="shared" si="42"/>
        <v/>
      </c>
      <c r="Y194" s="23" t="str">
        <f t="shared" si="43"/>
        <v/>
      </c>
      <c r="Z194" s="23" t="str">
        <f t="shared" si="44"/>
        <v/>
      </c>
      <c r="AA194" s="23" t="str">
        <f t="shared" si="45"/>
        <v/>
      </c>
      <c r="AB194" t="str">
        <f>IFERROR(VLOOKUP(A194,[3]库存使用数据!$A:$D,4,0),"")</f>
        <v/>
      </c>
      <c r="AC194" t="str">
        <f>IFERROR(VLOOKUP(A194,[3]库存使用数据!$A:$G,7,0),"")</f>
        <v/>
      </c>
      <c r="AD194" t="str">
        <f>IFERROR(VLOOKUP(A194,[3]库存使用数据!$A:$J,10,0),"")</f>
        <v/>
      </c>
      <c r="AE194" t="str">
        <f>IFERROR(VLOOKUP(A194,[3]库存使用数据!$A:$M,13,0),"")</f>
        <v/>
      </c>
      <c r="AF194" s="23" t="str">
        <f t="shared" si="46"/>
        <v/>
      </c>
      <c r="AG194" s="23" t="str">
        <f t="shared" si="47"/>
        <v/>
      </c>
      <c r="AH194" s="23" t="str">
        <f t="shared" si="48"/>
        <v/>
      </c>
      <c r="AI194" s="23" t="str">
        <f t="shared" si="49"/>
        <v/>
      </c>
      <c r="AJ194">
        <f>IFERROR(VLOOKUP($B194,[2]库存报告使用数据!$A$1:$B$65536,2,0),0)</f>
        <v>2</v>
      </c>
      <c r="AK194">
        <f>IFERROR(VLOOKUP($B194,[2]库存报告使用数据!$A$1:$C$65536,3,0),0)</f>
        <v>2</v>
      </c>
      <c r="AL194">
        <f>IFERROR(VLOOKUP($B194,[2]库存报告使用数据!$A$1:$D$65536,4,0),0)</f>
        <v>0</v>
      </c>
      <c r="AM194">
        <f>IFERROR(VLOOKUP($B194,[2]库存报告使用数据!$A$1:$E$65536,5,0),0)</f>
        <v>1</v>
      </c>
      <c r="AN194" s="23">
        <f t="shared" si="50"/>
        <v>0</v>
      </c>
      <c r="AO194" s="23">
        <f t="shared" si="51"/>
        <v>0</v>
      </c>
      <c r="AP194" s="23" t="str">
        <f t="shared" si="52"/>
        <v/>
      </c>
      <c r="AQ194" s="23">
        <f t="shared" si="53"/>
        <v>0</v>
      </c>
      <c r="AR194" s="37">
        <f t="shared" si="38"/>
        <v>0</v>
      </c>
      <c r="AS194" s="37">
        <f t="shared" si="39"/>
        <v>0</v>
      </c>
      <c r="AT194" s="37">
        <f t="shared" si="40"/>
        <v>11</v>
      </c>
      <c r="AU194" s="33" t="str">
        <f t="shared" si="41"/>
        <v>库存为11</v>
      </c>
      <c r="AV194" s="38" t="str">
        <f>IFERROR(时间!$B$4+AU194,"上周无销量")</f>
        <v>上周无销量</v>
      </c>
    </row>
    <row r="195" spans="1:48">
      <c r="A195" s="21" t="s">
        <v>240</v>
      </c>
      <c r="B195" t="str">
        <f>VLOOKUP(A195,'[4]sku-asin（子）'!$A$1:$B$65536,2,0)</f>
        <v>B01M0Q1U1V</v>
      </c>
      <c r="C195" t="str">
        <f>VLOOKUP(A195,'[4]子sku-父sku'!$A$1:$B$65536,2,0)</f>
        <v>LYQ-ZQ2973</v>
      </c>
      <c r="D195" s="33">
        <f>IFERROR(VLOOKUP(A195,[1]库存报告使用数据处理!$A:$C,3,0),0)</f>
        <v>0</v>
      </c>
      <c r="E195" s="33">
        <f>IFERROR(VLOOKUP(A195,[1]库存报告使用数据处理!$A:$D,4,0),0)</f>
        <v>0</v>
      </c>
      <c r="F195" s="33">
        <f>IFERROR(VLOOKUP(A195,[1]库存报告使用数据处理!$A:$E,5,0),0)</f>
        <v>0</v>
      </c>
      <c r="G195" s="33">
        <f>IFERROR(VLOOKUP(A195,[1]库存报告使用数据处理!$A:$F,6,0),0)</f>
        <v>0</v>
      </c>
      <c r="H195" s="34">
        <f>IFERROR(VLOOKUP(A195,[1]库存报告使用数据处理!$A:$G,7,0),0)</f>
        <v>0</v>
      </c>
      <c r="I195">
        <f>IFERROR(VLOOKUP(A195,[5]数据处理!$A:$B,2,0),0)</f>
        <v>3</v>
      </c>
      <c r="J195" s="35">
        <f>IFERROR(VLOOKUP(A195,[5]数据处理!$A:$D,4,0),0)</f>
        <v>0</v>
      </c>
      <c r="K195" s="35">
        <f>IFERROR(VLOOKUP(A195,[5]数据处理!$A:$E,5,0),0)</f>
        <v>0</v>
      </c>
      <c r="L195" s="35">
        <f>IFERROR(VLOOKUP(A195,[5]数据处理!$A:$G,7,0),0)</f>
        <v>0</v>
      </c>
      <c r="M195">
        <f t="shared" si="37"/>
        <v>3</v>
      </c>
      <c r="N195">
        <f>IFERROR(VLOOKUP(A195,[5]数据处理!$A:$C,3,0),0)</f>
        <v>0</v>
      </c>
      <c r="O195">
        <f>IFERROR(VLOOKUP(A195,[5]数据处理!$A:$N,14,0),0)</f>
        <v>3</v>
      </c>
      <c r="P195" t="str">
        <f>IFERROR(VLOOKUP(A195,[3]库存使用数据!$A:$B,2,0),"")</f>
        <v/>
      </c>
      <c r="Q195" t="str">
        <f>IFERROR(VLOOKUP(A195,[3]库存使用数据!$A:$E,5,0),"")</f>
        <v/>
      </c>
      <c r="R195" t="str">
        <f>IFERROR(VLOOKUP(A195,[3]库存使用数据!$A:$H,8,0),"")</f>
        <v/>
      </c>
      <c r="S195" t="str">
        <f>IFERROR(VLOOKUP(A195,[3]库存使用数据!$A:$K,11,0),"")</f>
        <v/>
      </c>
      <c r="T195" t="str">
        <f>IFERROR(VLOOKUP(A195,[3]库存使用数据!$A:$C,3,0),"")</f>
        <v/>
      </c>
      <c r="U195" t="str">
        <f>IFERROR(VLOOKUP(A195,[3]库存使用数据!$A:$F,6,0),"")</f>
        <v/>
      </c>
      <c r="V195" t="str">
        <f>IFERROR(VLOOKUP(A195,[3]库存使用数据!$A:$I,9,0),"")</f>
        <v/>
      </c>
      <c r="W195" t="str">
        <f>IFERROR(VLOOKUP(A195,[3]库存使用数据!$A:$L,12,0),"")</f>
        <v/>
      </c>
      <c r="X195" s="23" t="str">
        <f t="shared" si="42"/>
        <v/>
      </c>
      <c r="Y195" s="23" t="str">
        <f t="shared" si="43"/>
        <v/>
      </c>
      <c r="Z195" s="23" t="str">
        <f t="shared" si="44"/>
        <v/>
      </c>
      <c r="AA195" s="23" t="str">
        <f t="shared" si="45"/>
        <v/>
      </c>
      <c r="AB195" t="str">
        <f>IFERROR(VLOOKUP(A195,[3]库存使用数据!$A:$D,4,0),"")</f>
        <v/>
      </c>
      <c r="AC195" t="str">
        <f>IFERROR(VLOOKUP(A195,[3]库存使用数据!$A:$G,7,0),"")</f>
        <v/>
      </c>
      <c r="AD195" t="str">
        <f>IFERROR(VLOOKUP(A195,[3]库存使用数据!$A:$J,10,0),"")</f>
        <v/>
      </c>
      <c r="AE195" t="str">
        <f>IFERROR(VLOOKUP(A195,[3]库存使用数据!$A:$M,13,0),"")</f>
        <v/>
      </c>
      <c r="AF195" s="23" t="str">
        <f t="shared" si="46"/>
        <v/>
      </c>
      <c r="AG195" s="23" t="str">
        <f t="shared" si="47"/>
        <v/>
      </c>
      <c r="AH195" s="23" t="str">
        <f t="shared" si="48"/>
        <v/>
      </c>
      <c r="AI195" s="23" t="str">
        <f t="shared" si="49"/>
        <v/>
      </c>
      <c r="AJ195">
        <f>IFERROR(VLOOKUP($B195,[2]库存报告使用数据!$A$1:$B$65536,2,0),0)</f>
        <v>2</v>
      </c>
      <c r="AK195">
        <f>IFERROR(VLOOKUP($B195,[2]库存报告使用数据!$A$1:$C$65536,3,0),0)</f>
        <v>2</v>
      </c>
      <c r="AL195">
        <f>IFERROR(VLOOKUP($B195,[2]库存报告使用数据!$A$1:$D$65536,4,0),0)</f>
        <v>1</v>
      </c>
      <c r="AM195">
        <f>IFERROR(VLOOKUP($B195,[2]库存报告使用数据!$A$1:$E$65536,5,0),0)</f>
        <v>0</v>
      </c>
      <c r="AN195" s="23">
        <f t="shared" si="50"/>
        <v>0</v>
      </c>
      <c r="AO195" s="23">
        <f t="shared" si="51"/>
        <v>0</v>
      </c>
      <c r="AP195" s="23">
        <f t="shared" si="52"/>
        <v>0</v>
      </c>
      <c r="AQ195" s="23" t="str">
        <f t="shared" si="53"/>
        <v/>
      </c>
      <c r="AR195" s="37">
        <f t="shared" si="38"/>
        <v>0</v>
      </c>
      <c r="AS195" s="37">
        <f t="shared" si="39"/>
        <v>0</v>
      </c>
      <c r="AT195" s="37">
        <f t="shared" si="40"/>
        <v>3</v>
      </c>
      <c r="AU195" s="33" t="str">
        <f t="shared" si="41"/>
        <v>库存为3</v>
      </c>
      <c r="AV195" s="38" t="str">
        <f>IFERROR(时间!$B$4+AU195,"上周无销量")</f>
        <v>上周无销量</v>
      </c>
    </row>
    <row r="196" spans="1:48">
      <c r="A196" s="21" t="s">
        <v>241</v>
      </c>
      <c r="B196" t="str">
        <f>VLOOKUP(A196,'[4]sku-asin（子）'!$A$1:$B$65536,2,0)</f>
        <v>B075SFXNMF</v>
      </c>
      <c r="C196" t="str">
        <f>VLOOKUP(A196,'[4]子sku-父sku'!$A$1:$B$65536,2,0)</f>
        <v>LYQ-ZQ2973</v>
      </c>
      <c r="D196" s="33">
        <f>IFERROR(VLOOKUP(A196,[1]库存报告使用数据处理!$A:$C,3,0),0)</f>
        <v>0</v>
      </c>
      <c r="E196" s="33">
        <f>IFERROR(VLOOKUP(A196,[1]库存报告使用数据处理!$A:$D,4,0),0)</f>
        <v>0</v>
      </c>
      <c r="F196" s="33">
        <f>IFERROR(VLOOKUP(A196,[1]库存报告使用数据处理!$A:$E,5,0),0)</f>
        <v>0</v>
      </c>
      <c r="G196" s="33">
        <f>IFERROR(VLOOKUP(A196,[1]库存报告使用数据处理!$A:$F,6,0),0)</f>
        <v>0</v>
      </c>
      <c r="H196" s="34">
        <f>IFERROR(VLOOKUP(A196,[1]库存报告使用数据处理!$A:$G,7,0),0)</f>
        <v>0</v>
      </c>
      <c r="I196">
        <f>IFERROR(VLOOKUP(A196,[5]数据处理!$A:$B,2,0),0)</f>
        <v>4</v>
      </c>
      <c r="J196" s="35">
        <f>IFERROR(VLOOKUP(A196,[5]数据处理!$A:$D,4,0),0)</f>
        <v>0</v>
      </c>
      <c r="K196" s="35">
        <f>IFERROR(VLOOKUP(A196,[5]数据处理!$A:$E,5,0),0)</f>
        <v>0</v>
      </c>
      <c r="L196" s="35">
        <f>IFERROR(VLOOKUP(A196,[5]数据处理!$A:$G,7,0),0)</f>
        <v>0</v>
      </c>
      <c r="M196">
        <f t="shared" si="37"/>
        <v>4</v>
      </c>
      <c r="N196">
        <f>IFERROR(VLOOKUP(A196,[5]数据处理!$A:$C,3,0),0)</f>
        <v>0</v>
      </c>
      <c r="O196">
        <f>IFERROR(VLOOKUP(A196,[5]数据处理!$A:$N,14,0),0)</f>
        <v>2</v>
      </c>
      <c r="P196" t="str">
        <f>IFERROR(VLOOKUP(A196,[3]库存使用数据!$A:$B,2,0),"")</f>
        <v/>
      </c>
      <c r="Q196" t="str">
        <f>IFERROR(VLOOKUP(A196,[3]库存使用数据!$A:$E,5,0),"")</f>
        <v/>
      </c>
      <c r="R196" t="str">
        <f>IFERROR(VLOOKUP(A196,[3]库存使用数据!$A:$H,8,0),"")</f>
        <v/>
      </c>
      <c r="S196" t="str">
        <f>IFERROR(VLOOKUP(A196,[3]库存使用数据!$A:$K,11,0),"")</f>
        <v/>
      </c>
      <c r="T196" t="str">
        <f>IFERROR(VLOOKUP(A196,[3]库存使用数据!$A:$C,3,0),"")</f>
        <v/>
      </c>
      <c r="U196" t="str">
        <f>IFERROR(VLOOKUP(A196,[3]库存使用数据!$A:$F,6,0),"")</f>
        <v/>
      </c>
      <c r="V196" t="str">
        <f>IFERROR(VLOOKUP(A196,[3]库存使用数据!$A:$I,9,0),"")</f>
        <v/>
      </c>
      <c r="W196" t="str">
        <f>IFERROR(VLOOKUP(A196,[3]库存使用数据!$A:$L,12,0),"")</f>
        <v/>
      </c>
      <c r="X196" s="23" t="str">
        <f t="shared" si="42"/>
        <v/>
      </c>
      <c r="Y196" s="23" t="str">
        <f t="shared" si="43"/>
        <v/>
      </c>
      <c r="Z196" s="23" t="str">
        <f t="shared" si="44"/>
        <v/>
      </c>
      <c r="AA196" s="23" t="str">
        <f t="shared" si="45"/>
        <v/>
      </c>
      <c r="AB196" t="str">
        <f>IFERROR(VLOOKUP(A196,[3]库存使用数据!$A:$D,4,0),"")</f>
        <v/>
      </c>
      <c r="AC196" t="str">
        <f>IFERROR(VLOOKUP(A196,[3]库存使用数据!$A:$G,7,0),"")</f>
        <v/>
      </c>
      <c r="AD196" t="str">
        <f>IFERROR(VLOOKUP(A196,[3]库存使用数据!$A:$J,10,0),"")</f>
        <v/>
      </c>
      <c r="AE196" t="str">
        <f>IFERROR(VLOOKUP(A196,[3]库存使用数据!$A:$M,13,0),"")</f>
        <v/>
      </c>
      <c r="AF196" s="23" t="str">
        <f t="shared" si="46"/>
        <v/>
      </c>
      <c r="AG196" s="23" t="str">
        <f t="shared" si="47"/>
        <v/>
      </c>
      <c r="AH196" s="23" t="str">
        <f t="shared" si="48"/>
        <v/>
      </c>
      <c r="AI196" s="23" t="str">
        <f t="shared" si="49"/>
        <v/>
      </c>
      <c r="AJ196">
        <f>IFERROR(VLOOKUP($B196,[2]库存报告使用数据!$A$1:$B$65536,2,0),0)</f>
        <v>0</v>
      </c>
      <c r="AK196">
        <f>IFERROR(VLOOKUP($B196,[2]库存报告使用数据!$A$1:$C$65536,3,0),0)</f>
        <v>0</v>
      </c>
      <c r="AL196">
        <f>IFERROR(VLOOKUP($B196,[2]库存报告使用数据!$A$1:$D$65536,4,0),0)</f>
        <v>1</v>
      </c>
      <c r="AM196">
        <f>IFERROR(VLOOKUP($B196,[2]库存报告使用数据!$A$1:$E$65536,5,0),0)</f>
        <v>1</v>
      </c>
      <c r="AN196" s="23" t="str">
        <f t="shared" si="50"/>
        <v/>
      </c>
      <c r="AO196" s="23" t="str">
        <f t="shared" si="51"/>
        <v/>
      </c>
      <c r="AP196" s="23">
        <f t="shared" si="52"/>
        <v>0</v>
      </c>
      <c r="AQ196" s="23">
        <f t="shared" si="53"/>
        <v>0</v>
      </c>
      <c r="AR196" s="37">
        <f t="shared" si="38"/>
        <v>0</v>
      </c>
      <c r="AS196" s="37">
        <f t="shared" si="39"/>
        <v>0</v>
      </c>
      <c r="AT196" s="37">
        <f t="shared" si="40"/>
        <v>4</v>
      </c>
      <c r="AU196" s="33" t="str">
        <f t="shared" si="41"/>
        <v>库存为4</v>
      </c>
      <c r="AV196" s="38" t="str">
        <f>IFERROR(时间!$B$4+AU196,"上周无销量")</f>
        <v>上周无销量</v>
      </c>
    </row>
    <row r="197" spans="1:48">
      <c r="A197" s="21" t="s">
        <v>242</v>
      </c>
      <c r="B197" t="str">
        <f>VLOOKUP(A197,'[4]sku-asin（子）'!$A$1:$B$65536,2,0)</f>
        <v>B075F1G31B</v>
      </c>
      <c r="C197" t="str">
        <f>VLOOKUP(A197,'[4]子sku-父sku'!$A$1:$B$65536,2,0)</f>
        <v>LYQ-ZQ2973</v>
      </c>
      <c r="D197" s="33">
        <f>IFERROR(VLOOKUP(A197,[1]库存报告使用数据处理!$A:$C,3,0),0)</f>
        <v>0</v>
      </c>
      <c r="E197" s="33">
        <f>IFERROR(VLOOKUP(A197,[1]库存报告使用数据处理!$A:$D,4,0),0)</f>
        <v>0</v>
      </c>
      <c r="F197" s="33">
        <f>IFERROR(VLOOKUP(A197,[1]库存报告使用数据处理!$A:$E,5,0),0)</f>
        <v>0</v>
      </c>
      <c r="G197" s="33">
        <f>IFERROR(VLOOKUP(A197,[1]库存报告使用数据处理!$A:$F,6,0),0)</f>
        <v>0</v>
      </c>
      <c r="H197" s="34">
        <f>IFERROR(VLOOKUP(A197,[1]库存报告使用数据处理!$A:$G,7,0),0)</f>
        <v>0</v>
      </c>
      <c r="I197">
        <f>IFERROR(VLOOKUP(A197,[5]数据处理!$A:$B,2,0),0)</f>
        <v>6</v>
      </c>
      <c r="J197" s="35">
        <f>IFERROR(VLOOKUP(A197,[5]数据处理!$A:$D,4,0),0)</f>
        <v>0</v>
      </c>
      <c r="K197" s="35">
        <f>IFERROR(VLOOKUP(A197,[5]数据处理!$A:$E,5,0),0)</f>
        <v>0</v>
      </c>
      <c r="L197" s="35">
        <f>IFERROR(VLOOKUP(A197,[5]数据处理!$A:$G,7,0),0)</f>
        <v>0</v>
      </c>
      <c r="M197">
        <f t="shared" ref="M197:M260" si="54">SUM(I197:L197)</f>
        <v>6</v>
      </c>
      <c r="N197">
        <f>IFERROR(VLOOKUP(A197,[5]数据处理!$A:$C,3,0),0)</f>
        <v>0</v>
      </c>
      <c r="O197">
        <f>IFERROR(VLOOKUP(A197,[5]数据处理!$A:$N,14,0),0)</f>
        <v>5</v>
      </c>
      <c r="P197" t="str">
        <f>IFERROR(VLOOKUP(A197,[3]库存使用数据!$A:$B,2,0),"")</f>
        <v/>
      </c>
      <c r="Q197" t="str">
        <f>IFERROR(VLOOKUP(A197,[3]库存使用数据!$A:$E,5,0),"")</f>
        <v/>
      </c>
      <c r="R197" t="str">
        <f>IFERROR(VLOOKUP(A197,[3]库存使用数据!$A:$H,8,0),"")</f>
        <v/>
      </c>
      <c r="S197" t="str">
        <f>IFERROR(VLOOKUP(A197,[3]库存使用数据!$A:$K,11,0),"")</f>
        <v/>
      </c>
      <c r="T197" t="str">
        <f>IFERROR(VLOOKUP(A197,[3]库存使用数据!$A:$C,3,0),"")</f>
        <v/>
      </c>
      <c r="U197" t="str">
        <f>IFERROR(VLOOKUP(A197,[3]库存使用数据!$A:$F,6,0),"")</f>
        <v/>
      </c>
      <c r="V197" t="str">
        <f>IFERROR(VLOOKUP(A197,[3]库存使用数据!$A:$I,9,0),"")</f>
        <v/>
      </c>
      <c r="W197" t="str">
        <f>IFERROR(VLOOKUP(A197,[3]库存使用数据!$A:$L,12,0),"")</f>
        <v/>
      </c>
      <c r="X197" s="23" t="str">
        <f t="shared" si="42"/>
        <v/>
      </c>
      <c r="Y197" s="23" t="str">
        <f t="shared" si="43"/>
        <v/>
      </c>
      <c r="Z197" s="23" t="str">
        <f t="shared" si="44"/>
        <v/>
      </c>
      <c r="AA197" s="23" t="str">
        <f t="shared" si="45"/>
        <v/>
      </c>
      <c r="AB197" t="str">
        <f>IFERROR(VLOOKUP(A197,[3]库存使用数据!$A:$D,4,0),"")</f>
        <v/>
      </c>
      <c r="AC197" t="str">
        <f>IFERROR(VLOOKUP(A197,[3]库存使用数据!$A:$G,7,0),"")</f>
        <v/>
      </c>
      <c r="AD197" t="str">
        <f>IFERROR(VLOOKUP(A197,[3]库存使用数据!$A:$J,10,0),"")</f>
        <v/>
      </c>
      <c r="AE197" t="str">
        <f>IFERROR(VLOOKUP(A197,[3]库存使用数据!$A:$M,13,0),"")</f>
        <v/>
      </c>
      <c r="AF197" s="23" t="str">
        <f t="shared" si="46"/>
        <v/>
      </c>
      <c r="AG197" s="23" t="str">
        <f t="shared" si="47"/>
        <v/>
      </c>
      <c r="AH197" s="23" t="str">
        <f t="shared" si="48"/>
        <v/>
      </c>
      <c r="AI197" s="23" t="str">
        <f t="shared" si="49"/>
        <v/>
      </c>
      <c r="AJ197">
        <f>IFERROR(VLOOKUP($B197,[2]库存报告使用数据!$A$1:$B$65536,2,0),0)</f>
        <v>1</v>
      </c>
      <c r="AK197">
        <f>IFERROR(VLOOKUP($B197,[2]库存报告使用数据!$A$1:$C$65536,3,0),0)</f>
        <v>1</v>
      </c>
      <c r="AL197">
        <f>IFERROR(VLOOKUP($B197,[2]库存报告使用数据!$A$1:$D$65536,4,0),0)</f>
        <v>1</v>
      </c>
      <c r="AM197">
        <f>IFERROR(VLOOKUP($B197,[2]库存报告使用数据!$A$1:$E$65536,5,0),0)</f>
        <v>2</v>
      </c>
      <c r="AN197" s="23">
        <f t="shared" si="50"/>
        <v>0</v>
      </c>
      <c r="AO197" s="23">
        <f t="shared" si="51"/>
        <v>0</v>
      </c>
      <c r="AP197" s="23">
        <f t="shared" si="52"/>
        <v>0</v>
      </c>
      <c r="AQ197" s="23">
        <f t="shared" si="53"/>
        <v>0</v>
      </c>
      <c r="AR197" s="37">
        <f t="shared" ref="AR197:AR260" si="55">IFERROR(D197/7,"")</f>
        <v>0</v>
      </c>
      <c r="AS197" s="37">
        <f t="shared" ref="AS197:AS260" si="56">IF(AR197="","上周无销量",60*AR197)</f>
        <v>0</v>
      </c>
      <c r="AT197" s="37">
        <f t="shared" ref="AT197:AT260" si="57">IF(AS197="上周无销量","上周无销量/总库存"&amp;M197,M197-AS197)</f>
        <v>6</v>
      </c>
      <c r="AU197" s="33" t="str">
        <f t="shared" ref="AU197:AU260" si="58">IF(AR197="","库存为"&amp;M197,IF(AS197=0,"库存为"&amp;M197,INT(M197/AR197)))</f>
        <v>库存为6</v>
      </c>
      <c r="AV197" s="38" t="str">
        <f>IFERROR(时间!$B$4+AU197,"上周无销量")</f>
        <v>上周无销量</v>
      </c>
    </row>
    <row r="198" spans="1:48">
      <c r="A198" s="21" t="s">
        <v>243</v>
      </c>
      <c r="B198" t="str">
        <f>VLOOKUP(A198,'[4]sku-asin（子）'!$A$1:$B$65536,2,0)</f>
        <v>B075F2BYYZ</v>
      </c>
      <c r="C198" t="str">
        <f>VLOOKUP(A198,'[4]子sku-父sku'!$A$1:$B$65536,2,0)</f>
        <v>LYQ-ZQ2973</v>
      </c>
      <c r="D198" s="33">
        <f>IFERROR(VLOOKUP(A198,[1]库存报告使用数据处理!$A:$C,3,0),0)</f>
        <v>0</v>
      </c>
      <c r="E198" s="33">
        <f>IFERROR(VLOOKUP(A198,[1]库存报告使用数据处理!$A:$D,4,0),0)</f>
        <v>0</v>
      </c>
      <c r="F198" s="33">
        <f>IFERROR(VLOOKUP(A198,[1]库存报告使用数据处理!$A:$E,5,0),0)</f>
        <v>0</v>
      </c>
      <c r="G198" s="33">
        <f>IFERROR(VLOOKUP(A198,[1]库存报告使用数据处理!$A:$F,6,0),0)</f>
        <v>0</v>
      </c>
      <c r="H198" s="34">
        <f>IFERROR(VLOOKUP(A198,[1]库存报告使用数据处理!$A:$G,7,0),0)</f>
        <v>0</v>
      </c>
      <c r="I198">
        <f>IFERROR(VLOOKUP(A198,[5]数据处理!$A:$B,2,0),0)</f>
        <v>9</v>
      </c>
      <c r="J198" s="35">
        <f>IFERROR(VLOOKUP(A198,[5]数据处理!$A:$D,4,0),0)</f>
        <v>0</v>
      </c>
      <c r="K198" s="35">
        <f>IFERROR(VLOOKUP(A198,[5]数据处理!$A:$E,5,0),0)</f>
        <v>0</v>
      </c>
      <c r="L198" s="35">
        <f>IFERROR(VLOOKUP(A198,[5]数据处理!$A:$G,7,0),0)</f>
        <v>0</v>
      </c>
      <c r="M198">
        <f t="shared" si="54"/>
        <v>9</v>
      </c>
      <c r="N198">
        <f>IFERROR(VLOOKUP(A198,[5]数据处理!$A:$C,3,0),0)</f>
        <v>0</v>
      </c>
      <c r="O198">
        <f>IFERROR(VLOOKUP(A198,[5]数据处理!$A:$N,14,0),0)</f>
        <v>8</v>
      </c>
      <c r="P198" t="str">
        <f>IFERROR(VLOOKUP(A198,[3]库存使用数据!$A:$B,2,0),"")</f>
        <v/>
      </c>
      <c r="Q198" t="str">
        <f>IFERROR(VLOOKUP(A198,[3]库存使用数据!$A:$E,5,0),"")</f>
        <v/>
      </c>
      <c r="R198" t="str">
        <f>IFERROR(VLOOKUP(A198,[3]库存使用数据!$A:$H,8,0),"")</f>
        <v/>
      </c>
      <c r="S198" t="str">
        <f>IFERROR(VLOOKUP(A198,[3]库存使用数据!$A:$K,11,0),"")</f>
        <v/>
      </c>
      <c r="T198" t="str">
        <f>IFERROR(VLOOKUP(A198,[3]库存使用数据!$A:$C,3,0),"")</f>
        <v/>
      </c>
      <c r="U198" t="str">
        <f>IFERROR(VLOOKUP(A198,[3]库存使用数据!$A:$F,6,0),"")</f>
        <v/>
      </c>
      <c r="V198" t="str">
        <f>IFERROR(VLOOKUP(A198,[3]库存使用数据!$A:$I,9,0),"")</f>
        <v/>
      </c>
      <c r="W198" t="str">
        <f>IFERROR(VLOOKUP(A198,[3]库存使用数据!$A:$L,12,0),"")</f>
        <v/>
      </c>
      <c r="X198" s="23" t="str">
        <f t="shared" ref="X198:X261" si="59">IFERROR(T198/P198,"")</f>
        <v/>
      </c>
      <c r="Y198" s="23" t="str">
        <f t="shared" ref="Y198:Y261" si="60">IFERROR(U198/Q198,"")</f>
        <v/>
      </c>
      <c r="Z198" s="23" t="str">
        <f t="shared" ref="Z198:Z261" si="61">IFERROR(V198/R198,"")</f>
        <v/>
      </c>
      <c r="AA198" s="23" t="str">
        <f t="shared" ref="AA198:AA261" si="62">IFERROR(W198/S198,"")</f>
        <v/>
      </c>
      <c r="AB198" t="str">
        <f>IFERROR(VLOOKUP(A198,[3]库存使用数据!$A:$D,4,0),"")</f>
        <v/>
      </c>
      <c r="AC198" t="str">
        <f>IFERROR(VLOOKUP(A198,[3]库存使用数据!$A:$G,7,0),"")</f>
        <v/>
      </c>
      <c r="AD198" t="str">
        <f>IFERROR(VLOOKUP(A198,[3]库存使用数据!$A:$J,10,0),"")</f>
        <v/>
      </c>
      <c r="AE198" t="str">
        <f>IFERROR(VLOOKUP(A198,[3]库存使用数据!$A:$M,13,0),"")</f>
        <v/>
      </c>
      <c r="AF198" s="23" t="str">
        <f t="shared" ref="AF198:AF261" si="63">IF(OR(AB198="",AB198=0),"",IF(AND(D198*$H198=0,AB198&gt;0),0,AB198/(D198*$H198)))</f>
        <v/>
      </c>
      <c r="AG198" s="23" t="str">
        <f t="shared" ref="AG198:AG261" si="64">IF(OR(AC198="",AC198=0),"",IF(AND(E198*$H198=0,AC198&gt;0),0,AC198/(E198*$H198)))</f>
        <v/>
      </c>
      <c r="AH198" s="23" t="str">
        <f t="shared" ref="AH198:AH261" si="65">IF(OR(AD198="",AD198=0),"",IF(AND(F198*$H198=0,AD198&gt;0),0,AD198/(F198*$H198)))</f>
        <v/>
      </c>
      <c r="AI198" s="23" t="str">
        <f t="shared" ref="AI198:AI261" si="66">IF(OR(AE198="",AE198=0),"",IF(AND(G198*$H198=0,AE198&gt;0),0,AE198/(G198*$H198)))</f>
        <v/>
      </c>
      <c r="AJ198">
        <f>IFERROR(VLOOKUP($B198,[2]库存报告使用数据!$A$1:$B$65536,2,0),0)</f>
        <v>0</v>
      </c>
      <c r="AK198">
        <f>IFERROR(VLOOKUP($B198,[2]库存报告使用数据!$A$1:$C$65536,3,0),0)</f>
        <v>0</v>
      </c>
      <c r="AL198">
        <f>IFERROR(VLOOKUP($B198,[2]库存报告使用数据!$A$1:$D$65536,4,0),0)</f>
        <v>1</v>
      </c>
      <c r="AM198">
        <f>IFERROR(VLOOKUP($B198,[2]库存报告使用数据!$A$1:$E$65536,5,0),0)</f>
        <v>1</v>
      </c>
      <c r="AN198" s="23" t="str">
        <f t="shared" ref="AN198:AN261" si="67">IFERROR(D198/AJ198,"")</f>
        <v/>
      </c>
      <c r="AO198" s="23" t="str">
        <f t="shared" ref="AO198:AO261" si="68">IFERROR(E198/AK198,"")</f>
        <v/>
      </c>
      <c r="AP198" s="23">
        <f t="shared" ref="AP198:AP261" si="69">IFERROR(F198/AL198,"")</f>
        <v>0</v>
      </c>
      <c r="AQ198" s="23">
        <f t="shared" ref="AQ198:AQ261" si="70">IFERROR(G198/AM198,"")</f>
        <v>0</v>
      </c>
      <c r="AR198" s="37">
        <f t="shared" si="55"/>
        <v>0</v>
      </c>
      <c r="AS198" s="37">
        <f t="shared" si="56"/>
        <v>0</v>
      </c>
      <c r="AT198" s="37">
        <f t="shared" si="57"/>
        <v>9</v>
      </c>
      <c r="AU198" s="33" t="str">
        <f t="shared" si="58"/>
        <v>库存为9</v>
      </c>
      <c r="AV198" s="38" t="str">
        <f>IFERROR(时间!$B$4+AU198,"上周无销量")</f>
        <v>上周无销量</v>
      </c>
    </row>
    <row r="199" spans="1:48">
      <c r="A199" s="21" t="s">
        <v>244</v>
      </c>
      <c r="B199" t="str">
        <f>VLOOKUP(A199,'[4]sku-asin（子）'!$A$1:$B$65536,2,0)</f>
        <v>B075DZZT79</v>
      </c>
      <c r="C199" t="str">
        <f>VLOOKUP(A199,'[4]子sku-父sku'!$A$1:$B$65536,2,0)</f>
        <v>LYQ-ZQ2973</v>
      </c>
      <c r="D199" s="33">
        <f>IFERROR(VLOOKUP(A199,[1]库存报告使用数据处理!$A:$C,3,0),0)</f>
        <v>0</v>
      </c>
      <c r="E199" s="33">
        <f>IFERROR(VLOOKUP(A199,[1]库存报告使用数据处理!$A:$D,4,0),0)</f>
        <v>0</v>
      </c>
      <c r="F199" s="33">
        <f>IFERROR(VLOOKUP(A199,[1]库存报告使用数据处理!$A:$E,5,0),0)</f>
        <v>0</v>
      </c>
      <c r="G199" s="33">
        <f>IFERROR(VLOOKUP(A199,[1]库存报告使用数据处理!$A:$F,6,0),0)</f>
        <v>0</v>
      </c>
      <c r="H199" s="34">
        <f>IFERROR(VLOOKUP(A199,[1]库存报告使用数据处理!$A:$G,7,0),0)</f>
        <v>0</v>
      </c>
      <c r="I199">
        <f>IFERROR(VLOOKUP(A199,[5]数据处理!$A:$B,2,0),0)</f>
        <v>6</v>
      </c>
      <c r="J199" s="35">
        <f>IFERROR(VLOOKUP(A199,[5]数据处理!$A:$D,4,0),0)</f>
        <v>0</v>
      </c>
      <c r="K199" s="35">
        <f>IFERROR(VLOOKUP(A199,[5]数据处理!$A:$E,5,0),0)</f>
        <v>0</v>
      </c>
      <c r="L199" s="35">
        <f>IFERROR(VLOOKUP(A199,[5]数据处理!$A:$G,7,0),0)</f>
        <v>0</v>
      </c>
      <c r="M199">
        <f t="shared" si="54"/>
        <v>6</v>
      </c>
      <c r="N199">
        <f>IFERROR(VLOOKUP(A199,[5]数据处理!$A:$C,3,0),0)</f>
        <v>0</v>
      </c>
      <c r="O199">
        <f>IFERROR(VLOOKUP(A199,[5]数据处理!$A:$N,14,0),0)</f>
        <v>5</v>
      </c>
      <c r="P199" t="str">
        <f>IFERROR(VLOOKUP(A199,[3]库存使用数据!$A:$B,2,0),"")</f>
        <v/>
      </c>
      <c r="Q199" t="str">
        <f>IFERROR(VLOOKUP(A199,[3]库存使用数据!$A:$E,5,0),"")</f>
        <v/>
      </c>
      <c r="R199" t="str">
        <f>IFERROR(VLOOKUP(A199,[3]库存使用数据!$A:$H,8,0),"")</f>
        <v/>
      </c>
      <c r="S199" t="str">
        <f>IFERROR(VLOOKUP(A199,[3]库存使用数据!$A:$K,11,0),"")</f>
        <v/>
      </c>
      <c r="T199" t="str">
        <f>IFERROR(VLOOKUP(A199,[3]库存使用数据!$A:$C,3,0),"")</f>
        <v/>
      </c>
      <c r="U199" t="str">
        <f>IFERROR(VLOOKUP(A199,[3]库存使用数据!$A:$F,6,0),"")</f>
        <v/>
      </c>
      <c r="V199" t="str">
        <f>IFERROR(VLOOKUP(A199,[3]库存使用数据!$A:$I,9,0),"")</f>
        <v/>
      </c>
      <c r="W199" t="str">
        <f>IFERROR(VLOOKUP(A199,[3]库存使用数据!$A:$L,12,0),"")</f>
        <v/>
      </c>
      <c r="X199" s="23" t="str">
        <f t="shared" si="59"/>
        <v/>
      </c>
      <c r="Y199" s="23" t="str">
        <f t="shared" si="60"/>
        <v/>
      </c>
      <c r="Z199" s="23" t="str">
        <f t="shared" si="61"/>
        <v/>
      </c>
      <c r="AA199" s="23" t="str">
        <f t="shared" si="62"/>
        <v/>
      </c>
      <c r="AB199" t="str">
        <f>IFERROR(VLOOKUP(A199,[3]库存使用数据!$A:$D,4,0),"")</f>
        <v/>
      </c>
      <c r="AC199" t="str">
        <f>IFERROR(VLOOKUP(A199,[3]库存使用数据!$A:$G,7,0),"")</f>
        <v/>
      </c>
      <c r="AD199" t="str">
        <f>IFERROR(VLOOKUP(A199,[3]库存使用数据!$A:$J,10,0),"")</f>
        <v/>
      </c>
      <c r="AE199" t="str">
        <f>IFERROR(VLOOKUP(A199,[3]库存使用数据!$A:$M,13,0),"")</f>
        <v/>
      </c>
      <c r="AF199" s="23" t="str">
        <f t="shared" si="63"/>
        <v/>
      </c>
      <c r="AG199" s="23" t="str">
        <f t="shared" si="64"/>
        <v/>
      </c>
      <c r="AH199" s="23" t="str">
        <f t="shared" si="65"/>
        <v/>
      </c>
      <c r="AI199" s="23" t="str">
        <f t="shared" si="66"/>
        <v/>
      </c>
      <c r="AJ199">
        <f>IFERROR(VLOOKUP($B199,[2]库存报告使用数据!$A$1:$B$65536,2,0),0)</f>
        <v>0</v>
      </c>
      <c r="AK199">
        <f>IFERROR(VLOOKUP($B199,[2]库存报告使用数据!$A$1:$C$65536,3,0),0)</f>
        <v>0</v>
      </c>
      <c r="AL199">
        <f>IFERROR(VLOOKUP($B199,[2]库存报告使用数据!$A$1:$D$65536,4,0),0)</f>
        <v>0</v>
      </c>
      <c r="AM199">
        <f>IFERROR(VLOOKUP($B199,[2]库存报告使用数据!$A$1:$E$65536,5,0),0)</f>
        <v>1</v>
      </c>
      <c r="AN199" s="23" t="str">
        <f t="shared" si="67"/>
        <v/>
      </c>
      <c r="AO199" s="23" t="str">
        <f t="shared" si="68"/>
        <v/>
      </c>
      <c r="AP199" s="23" t="str">
        <f t="shared" si="69"/>
        <v/>
      </c>
      <c r="AQ199" s="23">
        <f t="shared" si="70"/>
        <v>0</v>
      </c>
      <c r="AR199" s="37">
        <f t="shared" si="55"/>
        <v>0</v>
      </c>
      <c r="AS199" s="37">
        <f t="shared" si="56"/>
        <v>0</v>
      </c>
      <c r="AT199" s="37">
        <f t="shared" si="57"/>
        <v>6</v>
      </c>
      <c r="AU199" s="33" t="str">
        <f t="shared" si="58"/>
        <v>库存为6</v>
      </c>
      <c r="AV199" s="38" t="str">
        <f>IFERROR(时间!$B$4+AU199,"上周无销量")</f>
        <v>上周无销量</v>
      </c>
    </row>
    <row r="200" spans="1:48">
      <c r="A200" s="21" t="s">
        <v>245</v>
      </c>
      <c r="B200" t="str">
        <f>VLOOKUP(A200,'[4]sku-asin（子）'!$A$1:$B$65536,2,0)</f>
        <v>B075DX6NTH</v>
      </c>
      <c r="C200" t="str">
        <f>VLOOKUP(A200,'[4]子sku-父sku'!$A$1:$B$65536,2,0)</f>
        <v>LYQ-ZQ2973</v>
      </c>
      <c r="D200" s="33">
        <f>IFERROR(VLOOKUP(A200,[1]库存报告使用数据处理!$A:$C,3,0),0)</f>
        <v>0</v>
      </c>
      <c r="E200" s="33">
        <f>IFERROR(VLOOKUP(A200,[1]库存报告使用数据处理!$A:$D,4,0),0)</f>
        <v>0</v>
      </c>
      <c r="F200" s="33">
        <f>IFERROR(VLOOKUP(A200,[1]库存报告使用数据处理!$A:$E,5,0),0)</f>
        <v>0</v>
      </c>
      <c r="G200" s="33">
        <f>IFERROR(VLOOKUP(A200,[1]库存报告使用数据处理!$A:$F,6,0),0)</f>
        <v>0</v>
      </c>
      <c r="H200" s="34">
        <f>IFERROR(VLOOKUP(A200,[1]库存报告使用数据处理!$A:$G,7,0),0)</f>
        <v>0</v>
      </c>
      <c r="I200">
        <f>IFERROR(VLOOKUP(A200,[5]数据处理!$A:$B,2,0),0)</f>
        <v>5</v>
      </c>
      <c r="J200" s="35">
        <f>IFERROR(VLOOKUP(A200,[5]数据处理!$A:$D,4,0),0)</f>
        <v>0</v>
      </c>
      <c r="K200" s="35">
        <f>IFERROR(VLOOKUP(A200,[5]数据处理!$A:$E,5,0),0)</f>
        <v>0</v>
      </c>
      <c r="L200" s="35">
        <f>IFERROR(VLOOKUP(A200,[5]数据处理!$A:$G,7,0),0)</f>
        <v>0</v>
      </c>
      <c r="M200">
        <f t="shared" si="54"/>
        <v>5</v>
      </c>
      <c r="N200">
        <f>IFERROR(VLOOKUP(A200,[5]数据处理!$A:$C,3,0),0)</f>
        <v>0</v>
      </c>
      <c r="O200">
        <f>IFERROR(VLOOKUP(A200,[5]数据处理!$A:$N,14,0),0)</f>
        <v>5</v>
      </c>
      <c r="P200" t="str">
        <f>IFERROR(VLOOKUP(A200,[3]库存使用数据!$A:$B,2,0),"")</f>
        <v/>
      </c>
      <c r="Q200" t="str">
        <f>IFERROR(VLOOKUP(A200,[3]库存使用数据!$A:$E,5,0),"")</f>
        <v/>
      </c>
      <c r="R200" t="str">
        <f>IFERROR(VLOOKUP(A200,[3]库存使用数据!$A:$H,8,0),"")</f>
        <v/>
      </c>
      <c r="S200" t="str">
        <f>IFERROR(VLOOKUP(A200,[3]库存使用数据!$A:$K,11,0),"")</f>
        <v/>
      </c>
      <c r="T200" t="str">
        <f>IFERROR(VLOOKUP(A200,[3]库存使用数据!$A:$C,3,0),"")</f>
        <v/>
      </c>
      <c r="U200" t="str">
        <f>IFERROR(VLOOKUP(A200,[3]库存使用数据!$A:$F,6,0),"")</f>
        <v/>
      </c>
      <c r="V200" t="str">
        <f>IFERROR(VLOOKUP(A200,[3]库存使用数据!$A:$I,9,0),"")</f>
        <v/>
      </c>
      <c r="W200" t="str">
        <f>IFERROR(VLOOKUP(A200,[3]库存使用数据!$A:$L,12,0),"")</f>
        <v/>
      </c>
      <c r="X200" s="23" t="str">
        <f t="shared" si="59"/>
        <v/>
      </c>
      <c r="Y200" s="23" t="str">
        <f t="shared" si="60"/>
        <v/>
      </c>
      <c r="Z200" s="23" t="str">
        <f t="shared" si="61"/>
        <v/>
      </c>
      <c r="AA200" s="23" t="str">
        <f t="shared" si="62"/>
        <v/>
      </c>
      <c r="AB200" t="str">
        <f>IFERROR(VLOOKUP(A200,[3]库存使用数据!$A:$D,4,0),"")</f>
        <v/>
      </c>
      <c r="AC200" t="str">
        <f>IFERROR(VLOOKUP(A200,[3]库存使用数据!$A:$G,7,0),"")</f>
        <v/>
      </c>
      <c r="AD200" t="str">
        <f>IFERROR(VLOOKUP(A200,[3]库存使用数据!$A:$J,10,0),"")</f>
        <v/>
      </c>
      <c r="AE200" t="str">
        <f>IFERROR(VLOOKUP(A200,[3]库存使用数据!$A:$M,13,0),"")</f>
        <v/>
      </c>
      <c r="AF200" s="23" t="str">
        <f t="shared" si="63"/>
        <v/>
      </c>
      <c r="AG200" s="23" t="str">
        <f t="shared" si="64"/>
        <v/>
      </c>
      <c r="AH200" s="23" t="str">
        <f t="shared" si="65"/>
        <v/>
      </c>
      <c r="AI200" s="23" t="str">
        <f t="shared" si="66"/>
        <v/>
      </c>
      <c r="AJ200">
        <f>IFERROR(VLOOKUP($B200,[2]库存报告使用数据!$A$1:$B$65536,2,0),0)</f>
        <v>0</v>
      </c>
      <c r="AK200">
        <f>IFERROR(VLOOKUP($B200,[2]库存报告使用数据!$A$1:$C$65536,3,0),0)</f>
        <v>0</v>
      </c>
      <c r="AL200">
        <f>IFERROR(VLOOKUP($B200,[2]库存报告使用数据!$A$1:$D$65536,4,0),0)</f>
        <v>0</v>
      </c>
      <c r="AM200">
        <f>IFERROR(VLOOKUP($B200,[2]库存报告使用数据!$A$1:$E$65536,5,0),0)</f>
        <v>0</v>
      </c>
      <c r="AN200" s="23" t="str">
        <f t="shared" si="67"/>
        <v/>
      </c>
      <c r="AO200" s="23" t="str">
        <f t="shared" si="68"/>
        <v/>
      </c>
      <c r="AP200" s="23" t="str">
        <f t="shared" si="69"/>
        <v/>
      </c>
      <c r="AQ200" s="23" t="str">
        <f t="shared" si="70"/>
        <v/>
      </c>
      <c r="AR200" s="37">
        <f t="shared" si="55"/>
        <v>0</v>
      </c>
      <c r="AS200" s="37">
        <f t="shared" si="56"/>
        <v>0</v>
      </c>
      <c r="AT200" s="37">
        <f t="shared" si="57"/>
        <v>5</v>
      </c>
      <c r="AU200" s="33" t="str">
        <f t="shared" si="58"/>
        <v>库存为5</v>
      </c>
      <c r="AV200" s="38" t="str">
        <f>IFERROR(时间!$B$4+AU200,"上周无销量")</f>
        <v>上周无销量</v>
      </c>
    </row>
    <row r="201" spans="1:48">
      <c r="A201" s="21" t="s">
        <v>246</v>
      </c>
      <c r="B201" t="str">
        <f>VLOOKUP(A201,'[4]sku-asin（子）'!$A$1:$B$65536,2,0)</f>
        <v>B01LY5QLVQ</v>
      </c>
      <c r="C201" t="str">
        <f>VLOOKUP(A201,'[4]子sku-父sku'!$A$1:$B$65536,2,0)</f>
        <v>LYQ-ZQ2W00</v>
      </c>
      <c r="D201" s="33">
        <f>IFERROR(VLOOKUP(A201,[1]库存报告使用数据处理!$A:$C,3,0),0)</f>
        <v>0</v>
      </c>
      <c r="E201" s="33">
        <f>IFERROR(VLOOKUP(A201,[1]库存报告使用数据处理!$A:$D,4,0),0)</f>
        <v>0</v>
      </c>
      <c r="F201" s="33">
        <f>IFERROR(VLOOKUP(A201,[1]库存报告使用数据处理!$A:$E,5,0),0)</f>
        <v>0</v>
      </c>
      <c r="G201" s="33">
        <f>IFERROR(VLOOKUP(A201,[1]库存报告使用数据处理!$A:$F,6,0),0)</f>
        <v>0</v>
      </c>
      <c r="H201" s="34">
        <f>IFERROR(VLOOKUP(A201,[1]库存报告使用数据处理!$A:$G,7,0),0)</f>
        <v>0</v>
      </c>
      <c r="I201">
        <f>IFERROR(VLOOKUP(A201,[5]数据处理!$A:$B,2,0),0)</f>
        <v>0</v>
      </c>
      <c r="J201" s="35">
        <f>IFERROR(VLOOKUP(A201,[5]数据处理!$A:$D,4,0),0)</f>
        <v>0</v>
      </c>
      <c r="K201" s="35">
        <f>IFERROR(VLOOKUP(A201,[5]数据处理!$A:$E,5,0),0)</f>
        <v>0</v>
      </c>
      <c r="L201" s="35">
        <f>IFERROR(VLOOKUP(A201,[5]数据处理!$A:$G,7,0),0)</f>
        <v>0</v>
      </c>
      <c r="M201">
        <f t="shared" si="54"/>
        <v>0</v>
      </c>
      <c r="N201">
        <f>IFERROR(VLOOKUP(A201,[5]数据处理!$A:$C,3,0),0)</f>
        <v>0</v>
      </c>
      <c r="O201">
        <f>IFERROR(VLOOKUP(A201,[5]数据处理!$A:$N,14,0),0)</f>
        <v>0</v>
      </c>
      <c r="P201" t="str">
        <f>IFERROR(VLOOKUP(A201,[3]库存使用数据!$A:$B,2,0),"")</f>
        <v/>
      </c>
      <c r="Q201" t="str">
        <f>IFERROR(VLOOKUP(A201,[3]库存使用数据!$A:$E,5,0),"")</f>
        <v/>
      </c>
      <c r="R201" t="str">
        <f>IFERROR(VLOOKUP(A201,[3]库存使用数据!$A:$H,8,0),"")</f>
        <v/>
      </c>
      <c r="S201" t="str">
        <f>IFERROR(VLOOKUP(A201,[3]库存使用数据!$A:$K,11,0),"")</f>
        <v/>
      </c>
      <c r="T201" t="str">
        <f>IFERROR(VLOOKUP(A201,[3]库存使用数据!$A:$C,3,0),"")</f>
        <v/>
      </c>
      <c r="U201" t="str">
        <f>IFERROR(VLOOKUP(A201,[3]库存使用数据!$A:$F,6,0),"")</f>
        <v/>
      </c>
      <c r="V201" t="str">
        <f>IFERROR(VLOOKUP(A201,[3]库存使用数据!$A:$I,9,0),"")</f>
        <v/>
      </c>
      <c r="W201" t="str">
        <f>IFERROR(VLOOKUP(A201,[3]库存使用数据!$A:$L,12,0),"")</f>
        <v/>
      </c>
      <c r="X201" s="23" t="str">
        <f t="shared" si="59"/>
        <v/>
      </c>
      <c r="Y201" s="23" t="str">
        <f t="shared" si="60"/>
        <v/>
      </c>
      <c r="Z201" s="23" t="str">
        <f t="shared" si="61"/>
        <v/>
      </c>
      <c r="AA201" s="23" t="str">
        <f t="shared" si="62"/>
        <v/>
      </c>
      <c r="AB201" t="str">
        <f>IFERROR(VLOOKUP(A201,[3]库存使用数据!$A:$D,4,0),"")</f>
        <v/>
      </c>
      <c r="AC201" t="str">
        <f>IFERROR(VLOOKUP(A201,[3]库存使用数据!$A:$G,7,0),"")</f>
        <v/>
      </c>
      <c r="AD201" t="str">
        <f>IFERROR(VLOOKUP(A201,[3]库存使用数据!$A:$J,10,0),"")</f>
        <v/>
      </c>
      <c r="AE201" t="str">
        <f>IFERROR(VLOOKUP(A201,[3]库存使用数据!$A:$M,13,0),"")</f>
        <v/>
      </c>
      <c r="AF201" s="23" t="str">
        <f t="shared" si="63"/>
        <v/>
      </c>
      <c r="AG201" s="23" t="str">
        <f t="shared" si="64"/>
        <v/>
      </c>
      <c r="AH201" s="23" t="str">
        <f t="shared" si="65"/>
        <v/>
      </c>
      <c r="AI201" s="23" t="str">
        <f t="shared" si="66"/>
        <v/>
      </c>
      <c r="AJ201">
        <f>IFERROR(VLOOKUP($B201,[2]库存报告使用数据!$A$1:$B$65536,2,0),0)</f>
        <v>0</v>
      </c>
      <c r="AK201">
        <f>IFERROR(VLOOKUP($B201,[2]库存报告使用数据!$A$1:$C$65536,3,0),0)</f>
        <v>0</v>
      </c>
      <c r="AL201">
        <f>IFERROR(VLOOKUP($B201,[2]库存报告使用数据!$A$1:$D$65536,4,0),0)</f>
        <v>0</v>
      </c>
      <c r="AM201">
        <f>IFERROR(VLOOKUP($B201,[2]库存报告使用数据!$A$1:$E$65536,5,0),0)</f>
        <v>0</v>
      </c>
      <c r="AN201" s="23" t="str">
        <f t="shared" si="67"/>
        <v/>
      </c>
      <c r="AO201" s="23" t="str">
        <f t="shared" si="68"/>
        <v/>
      </c>
      <c r="AP201" s="23" t="str">
        <f t="shared" si="69"/>
        <v/>
      </c>
      <c r="AQ201" s="23" t="str">
        <f t="shared" si="70"/>
        <v/>
      </c>
      <c r="AR201" s="37">
        <f t="shared" si="55"/>
        <v>0</v>
      </c>
      <c r="AS201" s="37">
        <f t="shared" si="56"/>
        <v>0</v>
      </c>
      <c r="AT201" s="37">
        <f t="shared" si="57"/>
        <v>0</v>
      </c>
      <c r="AU201" s="33" t="str">
        <f t="shared" si="58"/>
        <v>库存为0</v>
      </c>
      <c r="AV201" s="38" t="str">
        <f>IFERROR(时间!$B$4+AU201,"上周无销量")</f>
        <v>上周无销量</v>
      </c>
    </row>
    <row r="202" spans="1:48">
      <c r="A202" s="21" t="s">
        <v>247</v>
      </c>
      <c r="B202" t="str">
        <f>VLOOKUP(A202,'[4]sku-asin（子）'!$A$1:$B$65536,2,0)</f>
        <v>B01LY5QHGQ</v>
      </c>
      <c r="C202" t="str">
        <f>VLOOKUP(A202,'[4]子sku-父sku'!$A$1:$B$65536,2,0)</f>
        <v>LYQ-ZQ2W00</v>
      </c>
      <c r="D202" s="33">
        <f>IFERROR(VLOOKUP(A202,[1]库存报告使用数据处理!$A:$C,3,0),0)</f>
        <v>0</v>
      </c>
      <c r="E202" s="33">
        <f>IFERROR(VLOOKUP(A202,[1]库存报告使用数据处理!$A:$D,4,0),0)</f>
        <v>0</v>
      </c>
      <c r="F202" s="33">
        <f>IFERROR(VLOOKUP(A202,[1]库存报告使用数据处理!$A:$E,5,0),0)</f>
        <v>0</v>
      </c>
      <c r="G202" s="33">
        <f>IFERROR(VLOOKUP(A202,[1]库存报告使用数据处理!$A:$F,6,0),0)</f>
        <v>0</v>
      </c>
      <c r="H202" s="34">
        <f>IFERROR(VLOOKUP(A202,[1]库存报告使用数据处理!$A:$G,7,0),0)</f>
        <v>0</v>
      </c>
      <c r="I202">
        <f>IFERROR(VLOOKUP(A202,[5]数据处理!$A:$B,2,0),0)</f>
        <v>1</v>
      </c>
      <c r="J202" s="35">
        <f>IFERROR(VLOOKUP(A202,[5]数据处理!$A:$D,4,0),0)</f>
        <v>0</v>
      </c>
      <c r="K202" s="35">
        <f>IFERROR(VLOOKUP(A202,[5]数据处理!$A:$E,5,0),0)</f>
        <v>0</v>
      </c>
      <c r="L202" s="35">
        <f>IFERROR(VLOOKUP(A202,[5]数据处理!$A:$G,7,0),0)</f>
        <v>0</v>
      </c>
      <c r="M202">
        <f t="shared" si="54"/>
        <v>1</v>
      </c>
      <c r="N202">
        <f>IFERROR(VLOOKUP(A202,[5]数据处理!$A:$C,3,0),0)</f>
        <v>0</v>
      </c>
      <c r="O202">
        <f>IFERROR(VLOOKUP(A202,[5]数据处理!$A:$N,14,0),0)</f>
        <v>0</v>
      </c>
      <c r="P202" t="str">
        <f>IFERROR(VLOOKUP(A202,[3]库存使用数据!$A:$B,2,0),"")</f>
        <v/>
      </c>
      <c r="Q202" t="str">
        <f>IFERROR(VLOOKUP(A202,[3]库存使用数据!$A:$E,5,0),"")</f>
        <v/>
      </c>
      <c r="R202" t="str">
        <f>IFERROR(VLOOKUP(A202,[3]库存使用数据!$A:$H,8,0),"")</f>
        <v/>
      </c>
      <c r="S202" t="str">
        <f>IFERROR(VLOOKUP(A202,[3]库存使用数据!$A:$K,11,0),"")</f>
        <v/>
      </c>
      <c r="T202" t="str">
        <f>IFERROR(VLOOKUP(A202,[3]库存使用数据!$A:$C,3,0),"")</f>
        <v/>
      </c>
      <c r="U202" t="str">
        <f>IFERROR(VLOOKUP(A202,[3]库存使用数据!$A:$F,6,0),"")</f>
        <v/>
      </c>
      <c r="V202" t="str">
        <f>IFERROR(VLOOKUP(A202,[3]库存使用数据!$A:$I,9,0),"")</f>
        <v/>
      </c>
      <c r="W202" t="str">
        <f>IFERROR(VLOOKUP(A202,[3]库存使用数据!$A:$L,12,0),"")</f>
        <v/>
      </c>
      <c r="X202" s="23" t="str">
        <f t="shared" si="59"/>
        <v/>
      </c>
      <c r="Y202" s="23" t="str">
        <f t="shared" si="60"/>
        <v/>
      </c>
      <c r="Z202" s="23" t="str">
        <f t="shared" si="61"/>
        <v/>
      </c>
      <c r="AA202" s="23" t="str">
        <f t="shared" si="62"/>
        <v/>
      </c>
      <c r="AB202" t="str">
        <f>IFERROR(VLOOKUP(A202,[3]库存使用数据!$A:$D,4,0),"")</f>
        <v/>
      </c>
      <c r="AC202" t="str">
        <f>IFERROR(VLOOKUP(A202,[3]库存使用数据!$A:$G,7,0),"")</f>
        <v/>
      </c>
      <c r="AD202" t="str">
        <f>IFERROR(VLOOKUP(A202,[3]库存使用数据!$A:$J,10,0),"")</f>
        <v/>
      </c>
      <c r="AE202" t="str">
        <f>IFERROR(VLOOKUP(A202,[3]库存使用数据!$A:$M,13,0),"")</f>
        <v/>
      </c>
      <c r="AF202" s="23" t="str">
        <f t="shared" si="63"/>
        <v/>
      </c>
      <c r="AG202" s="23" t="str">
        <f t="shared" si="64"/>
        <v/>
      </c>
      <c r="AH202" s="23" t="str">
        <f t="shared" si="65"/>
        <v/>
      </c>
      <c r="AI202" s="23" t="str">
        <f t="shared" si="66"/>
        <v/>
      </c>
      <c r="AJ202">
        <f>IFERROR(VLOOKUP($B202,[2]库存报告使用数据!$A$1:$B$65536,2,0),0)</f>
        <v>0</v>
      </c>
      <c r="AK202">
        <f>IFERROR(VLOOKUP($B202,[2]库存报告使用数据!$A$1:$C$65536,3,0),0)</f>
        <v>0</v>
      </c>
      <c r="AL202">
        <f>IFERROR(VLOOKUP($B202,[2]库存报告使用数据!$A$1:$D$65536,4,0),0)</f>
        <v>0</v>
      </c>
      <c r="AM202">
        <f>IFERROR(VLOOKUP($B202,[2]库存报告使用数据!$A$1:$E$65536,5,0),0)</f>
        <v>0</v>
      </c>
      <c r="AN202" s="23" t="str">
        <f t="shared" si="67"/>
        <v/>
      </c>
      <c r="AO202" s="23" t="str">
        <f t="shared" si="68"/>
        <v/>
      </c>
      <c r="AP202" s="23" t="str">
        <f t="shared" si="69"/>
        <v/>
      </c>
      <c r="AQ202" s="23" t="str">
        <f t="shared" si="70"/>
        <v/>
      </c>
      <c r="AR202" s="37">
        <f t="shared" si="55"/>
        <v>0</v>
      </c>
      <c r="AS202" s="37">
        <f t="shared" si="56"/>
        <v>0</v>
      </c>
      <c r="AT202" s="37">
        <f t="shared" si="57"/>
        <v>1</v>
      </c>
      <c r="AU202" s="33" t="str">
        <f t="shared" si="58"/>
        <v>库存为1</v>
      </c>
      <c r="AV202" s="38" t="str">
        <f>IFERROR(时间!$B$4+AU202,"上周无销量")</f>
        <v>上周无销量</v>
      </c>
    </row>
    <row r="203" spans="1:48">
      <c r="A203" s="21" t="s">
        <v>248</v>
      </c>
      <c r="B203" t="str">
        <f>VLOOKUP(A203,'[4]sku-asin（子）'!$A$1:$B$65536,2,0)</f>
        <v>B01LX6KKQV</v>
      </c>
      <c r="C203" t="str">
        <f>VLOOKUP(A203,'[4]子sku-父sku'!$A$1:$B$65536,2,0)</f>
        <v>LYQ-ZQ2W00</v>
      </c>
      <c r="D203" s="33">
        <f>IFERROR(VLOOKUP(A203,[1]库存报告使用数据处理!$A:$C,3,0),0)</f>
        <v>0</v>
      </c>
      <c r="E203" s="33">
        <f>IFERROR(VLOOKUP(A203,[1]库存报告使用数据处理!$A:$D,4,0),0)</f>
        <v>0</v>
      </c>
      <c r="F203" s="33">
        <f>IFERROR(VLOOKUP(A203,[1]库存报告使用数据处理!$A:$E,5,0),0)</f>
        <v>0</v>
      </c>
      <c r="G203" s="33">
        <f>IFERROR(VLOOKUP(A203,[1]库存报告使用数据处理!$A:$F,6,0),0)</f>
        <v>0</v>
      </c>
      <c r="H203" s="34">
        <f>IFERROR(VLOOKUP(A203,[1]库存报告使用数据处理!$A:$G,7,0),0)</f>
        <v>0</v>
      </c>
      <c r="I203">
        <f>IFERROR(VLOOKUP(A203,[5]数据处理!$A:$B,2,0),0)</f>
        <v>0</v>
      </c>
      <c r="J203" s="35">
        <f>IFERROR(VLOOKUP(A203,[5]数据处理!$A:$D,4,0),0)</f>
        <v>0</v>
      </c>
      <c r="K203" s="35">
        <f>IFERROR(VLOOKUP(A203,[5]数据处理!$A:$E,5,0),0)</f>
        <v>0</v>
      </c>
      <c r="L203" s="35">
        <f>IFERROR(VLOOKUP(A203,[5]数据处理!$A:$G,7,0),0)</f>
        <v>0</v>
      </c>
      <c r="M203">
        <f t="shared" si="54"/>
        <v>0</v>
      </c>
      <c r="N203">
        <f>IFERROR(VLOOKUP(A203,[5]数据处理!$A:$C,3,0),0)</f>
        <v>0</v>
      </c>
      <c r="O203">
        <f>IFERROR(VLOOKUP(A203,[5]数据处理!$A:$N,14,0),0)</f>
        <v>0</v>
      </c>
      <c r="P203" t="str">
        <f>IFERROR(VLOOKUP(A203,[3]库存使用数据!$A:$B,2,0),"")</f>
        <v/>
      </c>
      <c r="Q203" t="str">
        <f>IFERROR(VLOOKUP(A203,[3]库存使用数据!$A:$E,5,0),"")</f>
        <v/>
      </c>
      <c r="R203" t="str">
        <f>IFERROR(VLOOKUP(A203,[3]库存使用数据!$A:$H,8,0),"")</f>
        <v/>
      </c>
      <c r="S203" t="str">
        <f>IFERROR(VLOOKUP(A203,[3]库存使用数据!$A:$K,11,0),"")</f>
        <v/>
      </c>
      <c r="T203" t="str">
        <f>IFERROR(VLOOKUP(A203,[3]库存使用数据!$A:$C,3,0),"")</f>
        <v/>
      </c>
      <c r="U203" t="str">
        <f>IFERROR(VLOOKUP(A203,[3]库存使用数据!$A:$F,6,0),"")</f>
        <v/>
      </c>
      <c r="V203" t="str">
        <f>IFERROR(VLOOKUP(A203,[3]库存使用数据!$A:$I,9,0),"")</f>
        <v/>
      </c>
      <c r="W203" t="str">
        <f>IFERROR(VLOOKUP(A203,[3]库存使用数据!$A:$L,12,0),"")</f>
        <v/>
      </c>
      <c r="X203" s="23" t="str">
        <f t="shared" si="59"/>
        <v/>
      </c>
      <c r="Y203" s="23" t="str">
        <f t="shared" si="60"/>
        <v/>
      </c>
      <c r="Z203" s="23" t="str">
        <f t="shared" si="61"/>
        <v/>
      </c>
      <c r="AA203" s="23" t="str">
        <f t="shared" si="62"/>
        <v/>
      </c>
      <c r="AB203" t="str">
        <f>IFERROR(VLOOKUP(A203,[3]库存使用数据!$A:$D,4,0),"")</f>
        <v/>
      </c>
      <c r="AC203" t="str">
        <f>IFERROR(VLOOKUP(A203,[3]库存使用数据!$A:$G,7,0),"")</f>
        <v/>
      </c>
      <c r="AD203" t="str">
        <f>IFERROR(VLOOKUP(A203,[3]库存使用数据!$A:$J,10,0),"")</f>
        <v/>
      </c>
      <c r="AE203" t="str">
        <f>IFERROR(VLOOKUP(A203,[3]库存使用数据!$A:$M,13,0),"")</f>
        <v/>
      </c>
      <c r="AF203" s="23" t="str">
        <f t="shared" si="63"/>
        <v/>
      </c>
      <c r="AG203" s="23" t="str">
        <f t="shared" si="64"/>
        <v/>
      </c>
      <c r="AH203" s="23" t="str">
        <f t="shared" si="65"/>
        <v/>
      </c>
      <c r="AI203" s="23" t="str">
        <f t="shared" si="66"/>
        <v/>
      </c>
      <c r="AJ203">
        <f>IFERROR(VLOOKUP($B203,[2]库存报告使用数据!$A$1:$B$65536,2,0),0)</f>
        <v>0</v>
      </c>
      <c r="AK203">
        <f>IFERROR(VLOOKUP($B203,[2]库存报告使用数据!$A$1:$C$65536,3,0),0)</f>
        <v>0</v>
      </c>
      <c r="AL203">
        <f>IFERROR(VLOOKUP($B203,[2]库存报告使用数据!$A$1:$D$65536,4,0),0)</f>
        <v>0</v>
      </c>
      <c r="AM203">
        <f>IFERROR(VLOOKUP($B203,[2]库存报告使用数据!$A$1:$E$65536,5,0),0)</f>
        <v>0</v>
      </c>
      <c r="AN203" s="23" t="str">
        <f t="shared" si="67"/>
        <v/>
      </c>
      <c r="AO203" s="23" t="str">
        <f t="shared" si="68"/>
        <v/>
      </c>
      <c r="AP203" s="23" t="str">
        <f t="shared" si="69"/>
        <v/>
      </c>
      <c r="AQ203" s="23" t="str">
        <f t="shared" si="70"/>
        <v/>
      </c>
      <c r="AR203" s="37">
        <f t="shared" si="55"/>
        <v>0</v>
      </c>
      <c r="AS203" s="37">
        <f t="shared" si="56"/>
        <v>0</v>
      </c>
      <c r="AT203" s="37">
        <f t="shared" si="57"/>
        <v>0</v>
      </c>
      <c r="AU203" s="33" t="str">
        <f t="shared" si="58"/>
        <v>库存为0</v>
      </c>
      <c r="AV203" s="38" t="str">
        <f>IFERROR(时间!$B$4+AU203,"上周无销量")</f>
        <v>上周无销量</v>
      </c>
    </row>
    <row r="204" spans="1:48">
      <c r="A204" s="21" t="s">
        <v>249</v>
      </c>
      <c r="B204" t="str">
        <f>VLOOKUP(A204,'[4]sku-asin（子）'!$A$1:$B$65536,2,0)</f>
        <v>B072JT4NS9</v>
      </c>
      <c r="C204" t="str">
        <f>VLOOKUP(A204,'[4]子sku-父sku'!$A$1:$B$65536,2,0)</f>
        <v>LYQ-ZQ3550</v>
      </c>
      <c r="D204" s="33">
        <f>IFERROR(VLOOKUP(A204,[1]库存报告使用数据处理!$A:$C,3,0),0)</f>
        <v>4</v>
      </c>
      <c r="E204" s="33">
        <f>IFERROR(VLOOKUP(A204,[1]库存报告使用数据处理!$A:$D,4,0),0)</f>
        <v>4</v>
      </c>
      <c r="F204" s="33">
        <f>IFERROR(VLOOKUP(A204,[1]库存报告使用数据处理!$A:$E,5,0),0)</f>
        <v>7</v>
      </c>
      <c r="G204" s="33">
        <f>IFERROR(VLOOKUP(A204,[1]库存报告使用数据处理!$A:$F,6,0),0)</f>
        <v>8</v>
      </c>
      <c r="H204" s="34">
        <f>IFERROR(VLOOKUP(A204,[1]库存报告使用数据处理!$A:$G,7,0),0)</f>
        <v>15.99</v>
      </c>
      <c r="I204">
        <f>IFERROR(VLOOKUP(A204,[5]数据处理!$A:$B,2,0),0)</f>
        <v>0</v>
      </c>
      <c r="J204" s="35">
        <f>IFERROR(VLOOKUP(A204,[5]数据处理!$A:$D,4,0),0)</f>
        <v>0</v>
      </c>
      <c r="K204" s="35">
        <f>IFERROR(VLOOKUP(A204,[5]数据处理!$A:$E,5,0),0)</f>
        <v>0</v>
      </c>
      <c r="L204" s="35">
        <f>IFERROR(VLOOKUP(A204,[5]数据处理!$A:$G,7,0),0)</f>
        <v>0</v>
      </c>
      <c r="M204">
        <f t="shared" si="54"/>
        <v>0</v>
      </c>
      <c r="N204">
        <f>IFERROR(VLOOKUP(A204,[5]数据处理!$A:$C,3,0),0)</f>
        <v>0</v>
      </c>
      <c r="O204">
        <f>IFERROR(VLOOKUP(A204,[5]数据处理!$A:$N,14,0),0)</f>
        <v>0</v>
      </c>
      <c r="P204">
        <f>IFERROR(VLOOKUP(A204,[3]库存使用数据!$A:$B,2,0),"")</f>
        <v>0</v>
      </c>
      <c r="Q204">
        <f>IFERROR(VLOOKUP(A204,[3]库存使用数据!$A:$E,5,0),"")</f>
        <v>0</v>
      </c>
      <c r="R204">
        <f>IFERROR(VLOOKUP(A204,[3]库存使用数据!$A:$H,8,0),"")</f>
        <v>794</v>
      </c>
      <c r="S204">
        <f>IFERROR(VLOOKUP(A204,[3]库存使用数据!$A:$K,11,0),"")</f>
        <v>1614</v>
      </c>
      <c r="T204">
        <f>IFERROR(VLOOKUP(A204,[3]库存使用数据!$A:$C,3,0),"")</f>
        <v>0</v>
      </c>
      <c r="U204">
        <f>IFERROR(VLOOKUP(A204,[3]库存使用数据!$A:$F,6,0),"")</f>
        <v>0</v>
      </c>
      <c r="V204">
        <f>IFERROR(VLOOKUP(A204,[3]库存使用数据!$A:$I,9,0),"")</f>
        <v>4</v>
      </c>
      <c r="W204">
        <f>IFERROR(VLOOKUP(A204,[3]库存使用数据!$A:$L,12,0),"")</f>
        <v>20</v>
      </c>
      <c r="X204" s="23" t="str">
        <f t="shared" si="59"/>
        <v/>
      </c>
      <c r="Y204" s="23" t="str">
        <f t="shared" si="60"/>
        <v/>
      </c>
      <c r="Z204" s="23">
        <f t="shared" si="61"/>
        <v>0.00503778337531486</v>
      </c>
      <c r="AA204" s="23">
        <f t="shared" si="62"/>
        <v>0.0123915737298637</v>
      </c>
      <c r="AB204">
        <f>IFERROR(VLOOKUP(A204,[3]库存使用数据!$A:$D,4,0),"")</f>
        <v>0</v>
      </c>
      <c r="AC204">
        <f>IFERROR(VLOOKUP(A204,[3]库存使用数据!$A:$G,7,0),"")</f>
        <v>0</v>
      </c>
      <c r="AD204">
        <f>IFERROR(VLOOKUP(A204,[3]库存使用数据!$A:$J,10,0),"")</f>
        <v>1.3</v>
      </c>
      <c r="AE204">
        <f>IFERROR(VLOOKUP(A204,[3]库存使用数据!$A:$M,13,0),"")</f>
        <v>6.36</v>
      </c>
      <c r="AF204" s="23" t="str">
        <f t="shared" si="63"/>
        <v/>
      </c>
      <c r="AG204" s="23" t="str">
        <f t="shared" si="64"/>
        <v/>
      </c>
      <c r="AH204" s="23">
        <f t="shared" si="65"/>
        <v>0.0116144018583043</v>
      </c>
      <c r="AI204" s="23">
        <f t="shared" si="66"/>
        <v>0.049718574108818</v>
      </c>
      <c r="AJ204">
        <f>IFERROR(VLOOKUP($B204,[2]库存报告使用数据!$A$1:$B$65536,2,0),0)</f>
        <v>21</v>
      </c>
      <c r="AK204">
        <f>IFERROR(VLOOKUP($B204,[2]库存报告使用数据!$A$1:$C$65536,3,0),0)</f>
        <v>21</v>
      </c>
      <c r="AL204">
        <f>IFERROR(VLOOKUP($B204,[2]库存报告使用数据!$A$1:$D$65536,4,0),0)</f>
        <v>24</v>
      </c>
      <c r="AM204">
        <f>IFERROR(VLOOKUP($B204,[2]库存报告使用数据!$A$1:$E$65536,5,0),0)</f>
        <v>31</v>
      </c>
      <c r="AN204" s="23">
        <f t="shared" si="67"/>
        <v>0.19047619047619</v>
      </c>
      <c r="AO204" s="23">
        <f t="shared" si="68"/>
        <v>0.19047619047619</v>
      </c>
      <c r="AP204" s="23">
        <f t="shared" si="69"/>
        <v>0.291666666666667</v>
      </c>
      <c r="AQ204" s="23">
        <f t="shared" si="70"/>
        <v>0.258064516129032</v>
      </c>
      <c r="AR204" s="37">
        <f t="shared" si="55"/>
        <v>0.571428571428571</v>
      </c>
      <c r="AS204" s="37">
        <f t="shared" si="56"/>
        <v>34.2857142857143</v>
      </c>
      <c r="AT204" s="37">
        <f t="shared" si="57"/>
        <v>-34.2857142857143</v>
      </c>
      <c r="AU204" s="33">
        <f t="shared" si="58"/>
        <v>0</v>
      </c>
      <c r="AV204" s="38">
        <f>IFERROR(时间!$B$4+AU204,"上周无销量")</f>
        <v>43283</v>
      </c>
    </row>
    <row r="205" spans="1:48">
      <c r="A205" s="21" t="s">
        <v>250</v>
      </c>
      <c r="B205" t="str">
        <f>VLOOKUP(A205,'[4]sku-asin（子）'!$A$1:$B$65536,2,0)</f>
        <v>B071FZWXQ8</v>
      </c>
      <c r="C205" t="str">
        <f>VLOOKUP(A205,'[4]子sku-父sku'!$A$1:$B$65536,2,0)</f>
        <v>LYQ-ZQ3550</v>
      </c>
      <c r="D205" s="33">
        <f>IFERROR(VLOOKUP(A205,[1]库存报告使用数据处理!$A:$C,3,0),0)</f>
        <v>11</v>
      </c>
      <c r="E205" s="33">
        <f>IFERROR(VLOOKUP(A205,[1]库存报告使用数据处理!$A:$D,4,0),0)</f>
        <v>3</v>
      </c>
      <c r="F205" s="33">
        <f>IFERROR(VLOOKUP(A205,[1]库存报告使用数据处理!$A:$E,5,0),0)</f>
        <v>0</v>
      </c>
      <c r="G205" s="33">
        <f>IFERROR(VLOOKUP(A205,[1]库存报告使用数据处理!$A:$F,6,0),0)</f>
        <v>5</v>
      </c>
      <c r="H205" s="34">
        <f>IFERROR(VLOOKUP(A205,[1]库存报告使用数据处理!$A:$G,7,0),0)</f>
        <v>15.99</v>
      </c>
      <c r="I205">
        <f>IFERROR(VLOOKUP(A205,[5]数据处理!$A:$B,2,0),0)</f>
        <v>2</v>
      </c>
      <c r="J205" s="35">
        <f>IFERROR(VLOOKUP(A205,[5]数据处理!$A:$D,4,0),0)</f>
        <v>0</v>
      </c>
      <c r="K205" s="35">
        <f>IFERROR(VLOOKUP(A205,[5]数据处理!$A:$E,5,0),0)</f>
        <v>0</v>
      </c>
      <c r="L205" s="35">
        <f>IFERROR(VLOOKUP(A205,[5]数据处理!$A:$G,7,0),0)</f>
        <v>0</v>
      </c>
      <c r="M205">
        <f t="shared" si="54"/>
        <v>2</v>
      </c>
      <c r="N205">
        <f>IFERROR(VLOOKUP(A205,[5]数据处理!$A:$C,3,0),0)</f>
        <v>1</v>
      </c>
      <c r="O205">
        <f>IFERROR(VLOOKUP(A205,[5]数据处理!$A:$N,14,0),0)</f>
        <v>0</v>
      </c>
      <c r="P205" t="str">
        <f>IFERROR(VLOOKUP(A205,[3]库存使用数据!$A:$B,2,0),"")</f>
        <v/>
      </c>
      <c r="Q205" t="str">
        <f>IFERROR(VLOOKUP(A205,[3]库存使用数据!$A:$E,5,0),"")</f>
        <v/>
      </c>
      <c r="R205" t="str">
        <f>IFERROR(VLOOKUP(A205,[3]库存使用数据!$A:$H,8,0),"")</f>
        <v/>
      </c>
      <c r="S205" t="str">
        <f>IFERROR(VLOOKUP(A205,[3]库存使用数据!$A:$K,11,0),"")</f>
        <v/>
      </c>
      <c r="T205" t="str">
        <f>IFERROR(VLOOKUP(A205,[3]库存使用数据!$A:$C,3,0),"")</f>
        <v/>
      </c>
      <c r="U205" t="str">
        <f>IFERROR(VLOOKUP(A205,[3]库存使用数据!$A:$F,6,0),"")</f>
        <v/>
      </c>
      <c r="V205" t="str">
        <f>IFERROR(VLOOKUP(A205,[3]库存使用数据!$A:$I,9,0),"")</f>
        <v/>
      </c>
      <c r="W205" t="str">
        <f>IFERROR(VLOOKUP(A205,[3]库存使用数据!$A:$L,12,0),"")</f>
        <v/>
      </c>
      <c r="X205" s="23" t="str">
        <f t="shared" si="59"/>
        <v/>
      </c>
      <c r="Y205" s="23" t="str">
        <f t="shared" si="60"/>
        <v/>
      </c>
      <c r="Z205" s="23" t="str">
        <f t="shared" si="61"/>
        <v/>
      </c>
      <c r="AA205" s="23" t="str">
        <f t="shared" si="62"/>
        <v/>
      </c>
      <c r="AB205" t="str">
        <f>IFERROR(VLOOKUP(A205,[3]库存使用数据!$A:$D,4,0),"")</f>
        <v/>
      </c>
      <c r="AC205" t="str">
        <f>IFERROR(VLOOKUP(A205,[3]库存使用数据!$A:$G,7,0),"")</f>
        <v/>
      </c>
      <c r="AD205" t="str">
        <f>IFERROR(VLOOKUP(A205,[3]库存使用数据!$A:$J,10,0),"")</f>
        <v/>
      </c>
      <c r="AE205" t="str">
        <f>IFERROR(VLOOKUP(A205,[3]库存使用数据!$A:$M,13,0),"")</f>
        <v/>
      </c>
      <c r="AF205" s="23" t="str">
        <f t="shared" si="63"/>
        <v/>
      </c>
      <c r="AG205" s="23" t="str">
        <f t="shared" si="64"/>
        <v/>
      </c>
      <c r="AH205" s="23" t="str">
        <f t="shared" si="65"/>
        <v/>
      </c>
      <c r="AI205" s="23" t="str">
        <f t="shared" si="66"/>
        <v/>
      </c>
      <c r="AJ205">
        <f>IFERROR(VLOOKUP($B205,[2]库存报告使用数据!$A$1:$B$65536,2,0),0)</f>
        <v>5</v>
      </c>
      <c r="AK205">
        <f>IFERROR(VLOOKUP($B205,[2]库存报告使用数据!$A$1:$C$65536,3,0),0)</f>
        <v>5</v>
      </c>
      <c r="AL205">
        <f>IFERROR(VLOOKUP($B205,[2]库存报告使用数据!$A$1:$D$65536,4,0),0)</f>
        <v>0</v>
      </c>
      <c r="AM205">
        <f>IFERROR(VLOOKUP($B205,[2]库存报告使用数据!$A$1:$E$65536,5,0),0)</f>
        <v>24</v>
      </c>
      <c r="AN205" s="23">
        <f t="shared" si="67"/>
        <v>2.2</v>
      </c>
      <c r="AO205" s="23">
        <f t="shared" si="68"/>
        <v>0.6</v>
      </c>
      <c r="AP205" s="23" t="str">
        <f t="shared" si="69"/>
        <v/>
      </c>
      <c r="AQ205" s="23">
        <f t="shared" si="70"/>
        <v>0.208333333333333</v>
      </c>
      <c r="AR205" s="37">
        <f t="shared" si="55"/>
        <v>1.57142857142857</v>
      </c>
      <c r="AS205" s="37">
        <f t="shared" si="56"/>
        <v>94.2857142857143</v>
      </c>
      <c r="AT205" s="37">
        <f t="shared" si="57"/>
        <v>-92.2857142857143</v>
      </c>
      <c r="AU205" s="33">
        <f t="shared" si="58"/>
        <v>1</v>
      </c>
      <c r="AV205" s="38">
        <f>IFERROR(时间!$B$4+AU205,"上周无销量")</f>
        <v>43284</v>
      </c>
    </row>
    <row r="206" spans="1:48">
      <c r="A206" s="21" t="s">
        <v>251</v>
      </c>
      <c r="B206" t="str">
        <f>VLOOKUP(A206,'[4]sku-asin（子）'!$A$1:$B$65536,2,0)</f>
        <v>B071FZW8CS</v>
      </c>
      <c r="C206" t="str">
        <f>VLOOKUP(A206,'[4]子sku-父sku'!$A$1:$B$65536,2,0)</f>
        <v>LYQ-ZQ3550</v>
      </c>
      <c r="D206" s="33">
        <f>IFERROR(VLOOKUP(A206,[1]库存报告使用数据处理!$A:$C,3,0),0)</f>
        <v>1</v>
      </c>
      <c r="E206" s="33">
        <f>IFERROR(VLOOKUP(A206,[1]库存报告使用数据处理!$A:$D,4,0),0)</f>
        <v>5</v>
      </c>
      <c r="F206" s="33">
        <f>IFERROR(VLOOKUP(A206,[1]库存报告使用数据处理!$A:$E,5,0),0)</f>
        <v>5</v>
      </c>
      <c r="G206" s="33">
        <f>IFERROR(VLOOKUP(A206,[1]库存报告使用数据处理!$A:$F,6,0),0)</f>
        <v>6</v>
      </c>
      <c r="H206" s="34">
        <f>IFERROR(VLOOKUP(A206,[1]库存报告使用数据处理!$A:$G,7,0),0)</f>
        <v>16.99</v>
      </c>
      <c r="I206">
        <f>IFERROR(VLOOKUP(A206,[5]数据处理!$A:$B,2,0),0)</f>
        <v>0</v>
      </c>
      <c r="J206" s="35">
        <f>IFERROR(VLOOKUP(A206,[5]数据处理!$A:$D,4,0),0)</f>
        <v>0</v>
      </c>
      <c r="K206" s="35">
        <f>IFERROR(VLOOKUP(A206,[5]数据处理!$A:$E,5,0),0)</f>
        <v>0</v>
      </c>
      <c r="L206" s="35">
        <f>IFERROR(VLOOKUP(A206,[5]数据处理!$A:$G,7,0),0)</f>
        <v>0</v>
      </c>
      <c r="M206">
        <f t="shared" si="54"/>
        <v>0</v>
      </c>
      <c r="N206">
        <f>IFERROR(VLOOKUP(A206,[5]数据处理!$A:$C,3,0),0)</f>
        <v>0</v>
      </c>
      <c r="O206">
        <f>IFERROR(VLOOKUP(A206,[5]数据处理!$A:$N,14,0),0)</f>
        <v>0</v>
      </c>
      <c r="P206">
        <f>IFERROR(VLOOKUP(A206,[3]库存使用数据!$A:$B,2,0),"")</f>
        <v>0</v>
      </c>
      <c r="Q206">
        <f>IFERROR(VLOOKUP(A206,[3]库存使用数据!$A:$E,5,0),"")</f>
        <v>0</v>
      </c>
      <c r="R206">
        <f>IFERROR(VLOOKUP(A206,[3]库存使用数据!$A:$H,8,0),"")</f>
        <v>5907</v>
      </c>
      <c r="S206">
        <f>IFERROR(VLOOKUP(A206,[3]库存使用数据!$A:$K,11,0),"")</f>
        <v>4241</v>
      </c>
      <c r="T206">
        <f>IFERROR(VLOOKUP(A206,[3]库存使用数据!$A:$C,3,0),"")</f>
        <v>0</v>
      </c>
      <c r="U206">
        <f>IFERROR(VLOOKUP(A206,[3]库存使用数据!$A:$F,6,0),"")</f>
        <v>0</v>
      </c>
      <c r="V206">
        <f>IFERROR(VLOOKUP(A206,[3]库存使用数据!$A:$I,9,0),"")</f>
        <v>11</v>
      </c>
      <c r="W206">
        <f>IFERROR(VLOOKUP(A206,[3]库存使用数据!$A:$L,12,0),"")</f>
        <v>6</v>
      </c>
      <c r="X206" s="23" t="str">
        <f t="shared" si="59"/>
        <v/>
      </c>
      <c r="Y206" s="23" t="str">
        <f t="shared" si="60"/>
        <v/>
      </c>
      <c r="Z206" s="23">
        <f t="shared" si="61"/>
        <v>0.00186219739292365</v>
      </c>
      <c r="AA206" s="23">
        <f t="shared" si="62"/>
        <v>0.00141476066965338</v>
      </c>
      <c r="AB206">
        <f>IFERROR(VLOOKUP(A206,[3]库存使用数据!$A:$D,4,0),"")</f>
        <v>0</v>
      </c>
      <c r="AC206">
        <f>IFERROR(VLOOKUP(A206,[3]库存使用数据!$A:$G,7,0),"")</f>
        <v>0</v>
      </c>
      <c r="AD206">
        <f>IFERROR(VLOOKUP(A206,[3]库存使用数据!$A:$J,10,0),"")</f>
        <v>3.37</v>
      </c>
      <c r="AE206">
        <f>IFERROR(VLOOKUP(A206,[3]库存使用数据!$A:$M,13,0),"")</f>
        <v>1.87</v>
      </c>
      <c r="AF206" s="23" t="str">
        <f t="shared" si="63"/>
        <v/>
      </c>
      <c r="AG206" s="23" t="str">
        <f t="shared" si="64"/>
        <v/>
      </c>
      <c r="AH206" s="23">
        <f t="shared" si="65"/>
        <v>0.0396703943496174</v>
      </c>
      <c r="AI206" s="23">
        <f t="shared" si="66"/>
        <v>0.0183441239945066</v>
      </c>
      <c r="AJ206">
        <f>IFERROR(VLOOKUP($B206,[2]库存报告使用数据!$A$1:$B$65536,2,0),0)</f>
        <v>29</v>
      </c>
      <c r="AK206">
        <f>IFERROR(VLOOKUP($B206,[2]库存报告使用数据!$A$1:$C$65536,3,0),0)</f>
        <v>29</v>
      </c>
      <c r="AL206">
        <f>IFERROR(VLOOKUP($B206,[2]库存报告使用数据!$A$1:$D$65536,4,0),0)</f>
        <v>39</v>
      </c>
      <c r="AM206">
        <f>IFERROR(VLOOKUP($B206,[2]库存报告使用数据!$A$1:$E$65536,5,0),0)</f>
        <v>16</v>
      </c>
      <c r="AN206" s="23">
        <f t="shared" si="67"/>
        <v>0.0344827586206897</v>
      </c>
      <c r="AO206" s="23">
        <f t="shared" si="68"/>
        <v>0.172413793103448</v>
      </c>
      <c r="AP206" s="23">
        <f t="shared" si="69"/>
        <v>0.128205128205128</v>
      </c>
      <c r="AQ206" s="23">
        <f t="shared" si="70"/>
        <v>0.375</v>
      </c>
      <c r="AR206" s="37">
        <f t="shared" si="55"/>
        <v>0.142857142857143</v>
      </c>
      <c r="AS206" s="37">
        <f t="shared" si="56"/>
        <v>8.57142857142857</v>
      </c>
      <c r="AT206" s="37">
        <f t="shared" si="57"/>
        <v>-8.57142857142857</v>
      </c>
      <c r="AU206" s="33">
        <f t="shared" si="58"/>
        <v>0</v>
      </c>
      <c r="AV206" s="38">
        <f>IFERROR(时间!$B$4+AU206,"上周无销量")</f>
        <v>43283</v>
      </c>
    </row>
    <row r="207" spans="1:48">
      <c r="A207" s="21" t="s">
        <v>252</v>
      </c>
      <c r="B207" t="str">
        <f>VLOOKUP(A207,'[4]sku-asin（子）'!$A$1:$B$65536,2,0)</f>
        <v>B071ZYZ4WT</v>
      </c>
      <c r="C207" t="str">
        <f>VLOOKUP(A207,'[4]子sku-父sku'!$A$1:$B$65536,2,0)</f>
        <v>LYQ-ZQ3550</v>
      </c>
      <c r="D207" s="33">
        <f>IFERROR(VLOOKUP(A207,[1]库存报告使用数据处理!$A:$C,3,0),0)</f>
        <v>3</v>
      </c>
      <c r="E207" s="33">
        <f>IFERROR(VLOOKUP(A207,[1]库存报告使用数据处理!$A:$D,4,0),0)</f>
        <v>6</v>
      </c>
      <c r="F207" s="33">
        <f>IFERROR(VLOOKUP(A207,[1]库存报告使用数据处理!$A:$E,5,0),0)</f>
        <v>1</v>
      </c>
      <c r="G207" s="33">
        <f>IFERROR(VLOOKUP(A207,[1]库存报告使用数据处理!$A:$F,6,0),0)</f>
        <v>5</v>
      </c>
      <c r="H207" s="34">
        <f>IFERROR(VLOOKUP(A207,[1]库存报告使用数据处理!$A:$G,7,0),0)</f>
        <v>16.99</v>
      </c>
      <c r="I207">
        <f>IFERROR(VLOOKUP(A207,[5]数据处理!$A:$B,2,0),0)</f>
        <v>5</v>
      </c>
      <c r="J207" s="35">
        <f>IFERROR(VLOOKUP(A207,[5]数据处理!$A:$D,4,0),0)</f>
        <v>0</v>
      </c>
      <c r="K207" s="35">
        <f>IFERROR(VLOOKUP(A207,[5]数据处理!$A:$E,5,0),0)</f>
        <v>0</v>
      </c>
      <c r="L207" s="35">
        <f>IFERROR(VLOOKUP(A207,[5]数据处理!$A:$G,7,0),0)</f>
        <v>0</v>
      </c>
      <c r="M207">
        <f t="shared" si="54"/>
        <v>5</v>
      </c>
      <c r="N207">
        <f>IFERROR(VLOOKUP(A207,[5]数据处理!$A:$C,3,0),0)</f>
        <v>1</v>
      </c>
      <c r="O207">
        <f>IFERROR(VLOOKUP(A207,[5]数据处理!$A:$N,14,0),0)</f>
        <v>0</v>
      </c>
      <c r="P207">
        <f>IFERROR(VLOOKUP(A207,[3]库存使用数据!$A:$B,2,0),"")</f>
        <v>0</v>
      </c>
      <c r="Q207">
        <f>IFERROR(VLOOKUP(A207,[3]库存使用数据!$A:$E,5,0),"")</f>
        <v>0</v>
      </c>
      <c r="R207">
        <f>IFERROR(VLOOKUP(A207,[3]库存使用数据!$A:$H,8,0),"")</f>
        <v>5358</v>
      </c>
      <c r="S207">
        <f>IFERROR(VLOOKUP(A207,[3]库存使用数据!$A:$K,11,0),"")</f>
        <v>4781</v>
      </c>
      <c r="T207">
        <f>IFERROR(VLOOKUP(A207,[3]库存使用数据!$A:$C,3,0),"")</f>
        <v>0</v>
      </c>
      <c r="U207">
        <f>IFERROR(VLOOKUP(A207,[3]库存使用数据!$A:$F,6,0),"")</f>
        <v>0</v>
      </c>
      <c r="V207">
        <f>IFERROR(VLOOKUP(A207,[3]库存使用数据!$A:$I,9,0),"")</f>
        <v>26</v>
      </c>
      <c r="W207">
        <f>IFERROR(VLOOKUP(A207,[3]库存使用数据!$A:$L,12,0),"")</f>
        <v>14</v>
      </c>
      <c r="X207" s="23" t="str">
        <f t="shared" si="59"/>
        <v/>
      </c>
      <c r="Y207" s="23" t="str">
        <f t="shared" si="60"/>
        <v/>
      </c>
      <c r="Z207" s="23">
        <f t="shared" si="61"/>
        <v>0.00485255692422546</v>
      </c>
      <c r="AA207" s="23">
        <f t="shared" si="62"/>
        <v>0.00292825768667643</v>
      </c>
      <c r="AB207">
        <f>IFERROR(VLOOKUP(A207,[3]库存使用数据!$A:$D,4,0),"")</f>
        <v>0</v>
      </c>
      <c r="AC207">
        <f>IFERROR(VLOOKUP(A207,[3]库存使用数据!$A:$G,7,0),"")</f>
        <v>0</v>
      </c>
      <c r="AD207">
        <f>IFERROR(VLOOKUP(A207,[3]库存使用数据!$A:$J,10,0),"")</f>
        <v>7.51</v>
      </c>
      <c r="AE207">
        <f>IFERROR(VLOOKUP(A207,[3]库存使用数据!$A:$M,13,0),"")</f>
        <v>4.38</v>
      </c>
      <c r="AF207" s="23" t="str">
        <f t="shared" si="63"/>
        <v/>
      </c>
      <c r="AG207" s="23" t="str">
        <f t="shared" si="64"/>
        <v/>
      </c>
      <c r="AH207" s="23">
        <f t="shared" si="65"/>
        <v>0.442024720423779</v>
      </c>
      <c r="AI207" s="23">
        <f t="shared" si="66"/>
        <v>0.0515597410241318</v>
      </c>
      <c r="AJ207">
        <f>IFERROR(VLOOKUP($B207,[2]库存报告使用数据!$A$1:$B$65536,2,0),0)</f>
        <v>11</v>
      </c>
      <c r="AK207">
        <f>IFERROR(VLOOKUP($B207,[2]库存报告使用数据!$A$1:$C$65536,3,0),0)</f>
        <v>11</v>
      </c>
      <c r="AL207">
        <f>IFERROR(VLOOKUP($B207,[2]库存报告使用数据!$A$1:$D$65536,4,0),0)</f>
        <v>15</v>
      </c>
      <c r="AM207">
        <f>IFERROR(VLOOKUP($B207,[2]库存报告使用数据!$A$1:$E$65536,5,0),0)</f>
        <v>27</v>
      </c>
      <c r="AN207" s="23">
        <f t="shared" si="67"/>
        <v>0.272727272727273</v>
      </c>
      <c r="AO207" s="23">
        <f t="shared" si="68"/>
        <v>0.545454545454545</v>
      </c>
      <c r="AP207" s="23">
        <f t="shared" si="69"/>
        <v>0.0666666666666667</v>
      </c>
      <c r="AQ207" s="23">
        <f t="shared" si="70"/>
        <v>0.185185185185185</v>
      </c>
      <c r="AR207" s="37">
        <f t="shared" si="55"/>
        <v>0.428571428571429</v>
      </c>
      <c r="AS207" s="37">
        <f t="shared" si="56"/>
        <v>25.7142857142857</v>
      </c>
      <c r="AT207" s="37">
        <f t="shared" si="57"/>
        <v>-20.7142857142857</v>
      </c>
      <c r="AU207" s="33">
        <f t="shared" si="58"/>
        <v>11</v>
      </c>
      <c r="AV207" s="38">
        <f>IFERROR(时间!$B$4+AU207,"上周无销量")</f>
        <v>43294</v>
      </c>
    </row>
    <row r="208" spans="1:48">
      <c r="A208" s="21" t="s">
        <v>253</v>
      </c>
      <c r="B208" t="str">
        <f>VLOOKUP(A208,'[4]sku-asin（子）'!$A$1:$B$65536,2,0)</f>
        <v>B071FZX594</v>
      </c>
      <c r="C208" t="str">
        <f>VLOOKUP(A208,'[4]子sku-父sku'!$A$1:$B$65536,2,0)</f>
        <v>LYQ-ZQ3550</v>
      </c>
      <c r="D208" s="33">
        <f>IFERROR(VLOOKUP(A208,[1]库存报告使用数据处理!$A:$C,3,0),0)</f>
        <v>3</v>
      </c>
      <c r="E208" s="33">
        <f>IFERROR(VLOOKUP(A208,[1]库存报告使用数据处理!$A:$D,4,0),0)</f>
        <v>1</v>
      </c>
      <c r="F208" s="33">
        <f>IFERROR(VLOOKUP(A208,[1]库存报告使用数据处理!$A:$E,5,0),0)</f>
        <v>1</v>
      </c>
      <c r="G208" s="33">
        <f>IFERROR(VLOOKUP(A208,[1]库存报告使用数据处理!$A:$F,6,0),0)</f>
        <v>4</v>
      </c>
      <c r="H208" s="34">
        <f>IFERROR(VLOOKUP(A208,[1]库存报告使用数据处理!$A:$G,7,0),0)</f>
        <v>14.99</v>
      </c>
      <c r="I208">
        <f>IFERROR(VLOOKUP(A208,[5]数据处理!$A:$B,2,0),0)</f>
        <v>4</v>
      </c>
      <c r="J208" s="35">
        <f>IFERROR(VLOOKUP(A208,[5]数据处理!$A:$D,4,0),0)</f>
        <v>0</v>
      </c>
      <c r="K208" s="35">
        <f>IFERROR(VLOOKUP(A208,[5]数据处理!$A:$E,5,0),0)</f>
        <v>0</v>
      </c>
      <c r="L208" s="35">
        <f>IFERROR(VLOOKUP(A208,[5]数据处理!$A:$G,7,0),0)</f>
        <v>0</v>
      </c>
      <c r="M208">
        <f t="shared" si="54"/>
        <v>4</v>
      </c>
      <c r="N208">
        <f>IFERROR(VLOOKUP(A208,[5]数据处理!$A:$C,3,0),0)</f>
        <v>0</v>
      </c>
      <c r="O208">
        <f>IFERROR(VLOOKUP(A208,[5]数据处理!$A:$N,14,0),0)</f>
        <v>0</v>
      </c>
      <c r="P208">
        <f>IFERROR(VLOOKUP(A208,[3]库存使用数据!$A:$B,2,0),"")</f>
        <v>35621</v>
      </c>
      <c r="Q208">
        <f>IFERROR(VLOOKUP(A208,[3]库存使用数据!$A:$E,5,0),"")</f>
        <v>19636</v>
      </c>
      <c r="R208">
        <f>IFERROR(VLOOKUP(A208,[3]库存使用数据!$A:$H,8,0),"")</f>
        <v>11626</v>
      </c>
      <c r="S208">
        <f>IFERROR(VLOOKUP(A208,[3]库存使用数据!$A:$K,11,0),"")</f>
        <v>45348</v>
      </c>
      <c r="T208">
        <f>IFERROR(VLOOKUP(A208,[3]库存使用数据!$A:$C,3,0),"")</f>
        <v>191</v>
      </c>
      <c r="U208">
        <f>IFERROR(VLOOKUP(A208,[3]库存使用数据!$A:$F,6,0),"")</f>
        <v>143</v>
      </c>
      <c r="V208">
        <f>IFERROR(VLOOKUP(A208,[3]库存使用数据!$A:$I,9,0),"")</f>
        <v>58</v>
      </c>
      <c r="W208">
        <f>IFERROR(VLOOKUP(A208,[3]库存使用数据!$A:$L,12,0),"")</f>
        <v>288</v>
      </c>
      <c r="X208" s="23">
        <f t="shared" si="59"/>
        <v>0.00536200555851885</v>
      </c>
      <c r="Y208" s="23">
        <f t="shared" si="60"/>
        <v>0.00728254226930128</v>
      </c>
      <c r="Z208" s="23">
        <f t="shared" si="61"/>
        <v>0.00498881816617925</v>
      </c>
      <c r="AA208" s="23">
        <f t="shared" si="62"/>
        <v>0.00635088647790421</v>
      </c>
      <c r="AB208">
        <f>IFERROR(VLOOKUP(A208,[3]库存使用数据!$A:$D,4,0),"")</f>
        <v>46.12</v>
      </c>
      <c r="AC208">
        <f>IFERROR(VLOOKUP(A208,[3]库存使用数据!$A:$G,7,0),"")</f>
        <v>44.07</v>
      </c>
      <c r="AD208">
        <f>IFERROR(VLOOKUP(A208,[3]库存使用数据!$A:$J,10,0),"")</f>
        <v>18.39</v>
      </c>
      <c r="AE208">
        <f>IFERROR(VLOOKUP(A208,[3]库存使用数据!$A:$M,13,0),"")</f>
        <v>92.73</v>
      </c>
      <c r="AF208" s="23">
        <f t="shared" si="63"/>
        <v>1.02557260395819</v>
      </c>
      <c r="AG208" s="23">
        <f t="shared" si="64"/>
        <v>2.93995997331554</v>
      </c>
      <c r="AH208" s="23">
        <f t="shared" si="65"/>
        <v>1.22681787858572</v>
      </c>
      <c r="AI208" s="23">
        <f t="shared" si="66"/>
        <v>1.54653102068045</v>
      </c>
      <c r="AJ208">
        <f>IFERROR(VLOOKUP($B208,[2]库存报告使用数据!$A$1:$B$65536,2,0),0)</f>
        <v>39</v>
      </c>
      <c r="AK208">
        <f>IFERROR(VLOOKUP($B208,[2]库存报告使用数据!$A$1:$C$65536,3,0),0)</f>
        <v>39</v>
      </c>
      <c r="AL208">
        <f>IFERROR(VLOOKUP($B208,[2]库存报告使用数据!$A$1:$D$65536,4,0),0)</f>
        <v>16</v>
      </c>
      <c r="AM208">
        <f>IFERROR(VLOOKUP($B208,[2]库存报告使用数据!$A$1:$E$65536,5,0),0)</f>
        <v>109</v>
      </c>
      <c r="AN208" s="23">
        <f t="shared" si="67"/>
        <v>0.0769230769230769</v>
      </c>
      <c r="AO208" s="23">
        <f t="shared" si="68"/>
        <v>0.0256410256410256</v>
      </c>
      <c r="AP208" s="23">
        <f t="shared" si="69"/>
        <v>0.0625</v>
      </c>
      <c r="AQ208" s="23">
        <f t="shared" si="70"/>
        <v>0.036697247706422</v>
      </c>
      <c r="AR208" s="37">
        <f t="shared" si="55"/>
        <v>0.428571428571429</v>
      </c>
      <c r="AS208" s="37">
        <f t="shared" si="56"/>
        <v>25.7142857142857</v>
      </c>
      <c r="AT208" s="37">
        <f t="shared" si="57"/>
        <v>-21.7142857142857</v>
      </c>
      <c r="AU208" s="33">
        <f t="shared" si="58"/>
        <v>9</v>
      </c>
      <c r="AV208" s="38">
        <f>IFERROR(时间!$B$4+AU208,"上周无销量")</f>
        <v>43292</v>
      </c>
    </row>
    <row r="209" spans="1:48">
      <c r="A209" s="21" t="s">
        <v>254</v>
      </c>
      <c r="B209" t="str">
        <f>VLOOKUP(A209,'[4]sku-asin（子）'!$A$1:$B$65536,2,0)</f>
        <v>B071FZWYWN</v>
      </c>
      <c r="C209" t="str">
        <f>VLOOKUP(A209,'[4]子sku-父sku'!$A$1:$B$65536,2,0)</f>
        <v>LYQ-ZQ3550</v>
      </c>
      <c r="D209" s="33">
        <f>IFERROR(VLOOKUP(A209,[1]库存报告使用数据处理!$A:$C,3,0),0)</f>
        <v>1</v>
      </c>
      <c r="E209" s="33">
        <f>IFERROR(VLOOKUP(A209,[1]库存报告使用数据处理!$A:$D,4,0),0)</f>
        <v>1</v>
      </c>
      <c r="F209" s="33">
        <f>IFERROR(VLOOKUP(A209,[1]库存报告使用数据处理!$A:$E,5,0),0)</f>
        <v>2</v>
      </c>
      <c r="G209" s="33">
        <f>IFERROR(VLOOKUP(A209,[1]库存报告使用数据处理!$A:$F,6,0),0)</f>
        <v>6</v>
      </c>
      <c r="H209" s="34">
        <f>IFERROR(VLOOKUP(A209,[1]库存报告使用数据处理!$A:$G,7,0),0)</f>
        <v>14.99</v>
      </c>
      <c r="I209">
        <f>IFERROR(VLOOKUP(A209,[5]数据处理!$A:$B,2,0),0)</f>
        <v>2</v>
      </c>
      <c r="J209" s="35">
        <f>IFERROR(VLOOKUP(A209,[5]数据处理!$A:$D,4,0),0)</f>
        <v>0</v>
      </c>
      <c r="K209" s="35">
        <f>IFERROR(VLOOKUP(A209,[5]数据处理!$A:$E,5,0),0)</f>
        <v>0</v>
      </c>
      <c r="L209" s="35">
        <f>IFERROR(VLOOKUP(A209,[5]数据处理!$A:$G,7,0),0)</f>
        <v>0</v>
      </c>
      <c r="M209">
        <f t="shared" si="54"/>
        <v>2</v>
      </c>
      <c r="N209">
        <f>IFERROR(VLOOKUP(A209,[5]数据处理!$A:$C,3,0),0)</f>
        <v>0</v>
      </c>
      <c r="O209">
        <f>IFERROR(VLOOKUP(A209,[5]数据处理!$A:$N,14,0),0)</f>
        <v>0</v>
      </c>
      <c r="P209">
        <f>IFERROR(VLOOKUP(A209,[3]库存使用数据!$A:$B,2,0),"")</f>
        <v>0</v>
      </c>
      <c r="Q209">
        <f>IFERROR(VLOOKUP(A209,[3]库存使用数据!$A:$E,5,0),"")</f>
        <v>0</v>
      </c>
      <c r="R209">
        <f>IFERROR(VLOOKUP(A209,[3]库存使用数据!$A:$H,8,0),"")</f>
        <v>302</v>
      </c>
      <c r="S209">
        <f>IFERROR(VLOOKUP(A209,[3]库存使用数据!$A:$K,11,0),"")</f>
        <v>882</v>
      </c>
      <c r="T209">
        <f>IFERROR(VLOOKUP(A209,[3]库存使用数据!$A:$C,3,0),"")</f>
        <v>0</v>
      </c>
      <c r="U209">
        <f>IFERROR(VLOOKUP(A209,[3]库存使用数据!$A:$F,6,0),"")</f>
        <v>0</v>
      </c>
      <c r="V209">
        <f>IFERROR(VLOOKUP(A209,[3]库存使用数据!$A:$I,9,0),"")</f>
        <v>0</v>
      </c>
      <c r="W209">
        <f>IFERROR(VLOOKUP(A209,[3]库存使用数据!$A:$L,12,0),"")</f>
        <v>12</v>
      </c>
      <c r="X209" s="23" t="str">
        <f t="shared" si="59"/>
        <v/>
      </c>
      <c r="Y209" s="23" t="str">
        <f t="shared" si="60"/>
        <v/>
      </c>
      <c r="Z209" s="23">
        <f t="shared" si="61"/>
        <v>0</v>
      </c>
      <c r="AA209" s="23">
        <f t="shared" si="62"/>
        <v>0.0136054421768707</v>
      </c>
      <c r="AB209">
        <f>IFERROR(VLOOKUP(A209,[3]库存使用数据!$A:$D,4,0),"")</f>
        <v>0</v>
      </c>
      <c r="AC209">
        <f>IFERROR(VLOOKUP(A209,[3]库存使用数据!$A:$G,7,0),"")</f>
        <v>0</v>
      </c>
      <c r="AD209">
        <f>IFERROR(VLOOKUP(A209,[3]库存使用数据!$A:$J,10,0),"")</f>
        <v>0</v>
      </c>
      <c r="AE209">
        <f>IFERROR(VLOOKUP(A209,[3]库存使用数据!$A:$M,13,0),"")</f>
        <v>3.57</v>
      </c>
      <c r="AF209" s="23" t="str">
        <f t="shared" si="63"/>
        <v/>
      </c>
      <c r="AG209" s="23" t="str">
        <f t="shared" si="64"/>
        <v/>
      </c>
      <c r="AH209" s="23" t="str">
        <f t="shared" si="65"/>
        <v/>
      </c>
      <c r="AI209" s="23">
        <f t="shared" si="66"/>
        <v>0.0396931287525017</v>
      </c>
      <c r="AJ209">
        <f>IFERROR(VLOOKUP($B209,[2]库存报告使用数据!$A$1:$B$65536,2,0),0)</f>
        <v>2</v>
      </c>
      <c r="AK209">
        <f>IFERROR(VLOOKUP($B209,[2]库存报告使用数据!$A$1:$C$65536,3,0),0)</f>
        <v>2</v>
      </c>
      <c r="AL209">
        <f>IFERROR(VLOOKUP($B209,[2]库存报告使用数据!$A$1:$D$65536,4,0),0)</f>
        <v>4</v>
      </c>
      <c r="AM209">
        <f>IFERROR(VLOOKUP($B209,[2]库存报告使用数据!$A$1:$E$65536,5,0),0)</f>
        <v>20</v>
      </c>
      <c r="AN209" s="23">
        <f t="shared" si="67"/>
        <v>0.5</v>
      </c>
      <c r="AO209" s="23">
        <f t="shared" si="68"/>
        <v>0.5</v>
      </c>
      <c r="AP209" s="23">
        <f t="shared" si="69"/>
        <v>0.5</v>
      </c>
      <c r="AQ209" s="23">
        <f t="shared" si="70"/>
        <v>0.3</v>
      </c>
      <c r="AR209" s="37">
        <f t="shared" si="55"/>
        <v>0.142857142857143</v>
      </c>
      <c r="AS209" s="37">
        <f t="shared" si="56"/>
        <v>8.57142857142857</v>
      </c>
      <c r="AT209" s="37">
        <f t="shared" si="57"/>
        <v>-6.57142857142857</v>
      </c>
      <c r="AU209" s="33">
        <f t="shared" si="58"/>
        <v>14</v>
      </c>
      <c r="AV209" s="38">
        <f>IFERROR(时间!$B$4+AU209,"上周无销量")</f>
        <v>43297</v>
      </c>
    </row>
    <row r="210" spans="1:48">
      <c r="A210" s="21" t="s">
        <v>255</v>
      </c>
      <c r="B210" t="str">
        <f>VLOOKUP(A210,'[4]sku-asin（子）'!$A$1:$B$65536,2,0)</f>
        <v>B071ZYZ988</v>
      </c>
      <c r="C210" t="str">
        <f>VLOOKUP(A210,'[4]子sku-父sku'!$A$1:$B$65536,2,0)</f>
        <v>LYQ-ZQ3550</v>
      </c>
      <c r="D210" s="33">
        <f>IFERROR(VLOOKUP(A210,[1]库存报告使用数据处理!$A:$C,3,0),0)</f>
        <v>0</v>
      </c>
      <c r="E210" s="33">
        <f>IFERROR(VLOOKUP(A210,[1]库存报告使用数据处理!$A:$D,4,0),0)</f>
        <v>0</v>
      </c>
      <c r="F210" s="33">
        <f>IFERROR(VLOOKUP(A210,[1]库存报告使用数据处理!$A:$E,5,0),0)</f>
        <v>1</v>
      </c>
      <c r="G210" s="33">
        <f>IFERROR(VLOOKUP(A210,[1]库存报告使用数据处理!$A:$F,6,0),0)</f>
        <v>3</v>
      </c>
      <c r="H210" s="34">
        <f>IFERROR(VLOOKUP(A210,[1]库存报告使用数据处理!$A:$G,7,0),0)</f>
        <v>14.99</v>
      </c>
      <c r="I210">
        <f>IFERROR(VLOOKUP(A210,[5]数据处理!$A:$B,2,0),0)</f>
        <v>7</v>
      </c>
      <c r="J210" s="35">
        <f>IFERROR(VLOOKUP(A210,[5]数据处理!$A:$D,4,0),0)</f>
        <v>0</v>
      </c>
      <c r="K210" s="35">
        <f>IFERROR(VLOOKUP(A210,[5]数据处理!$A:$E,5,0),0)</f>
        <v>0</v>
      </c>
      <c r="L210" s="35">
        <f>IFERROR(VLOOKUP(A210,[5]数据处理!$A:$G,7,0),0)</f>
        <v>0</v>
      </c>
      <c r="M210">
        <f t="shared" si="54"/>
        <v>7</v>
      </c>
      <c r="N210">
        <f>IFERROR(VLOOKUP(A210,[5]数据处理!$A:$C,3,0),0)</f>
        <v>0</v>
      </c>
      <c r="O210">
        <f>IFERROR(VLOOKUP(A210,[5]数据处理!$A:$N,14,0),0)</f>
        <v>0</v>
      </c>
      <c r="P210">
        <f>IFERROR(VLOOKUP(A210,[3]库存使用数据!$A:$B,2,0),"")</f>
        <v>0</v>
      </c>
      <c r="Q210">
        <f>IFERROR(VLOOKUP(A210,[3]库存使用数据!$A:$E,5,0),"")</f>
        <v>0</v>
      </c>
      <c r="R210">
        <f>IFERROR(VLOOKUP(A210,[3]库存使用数据!$A:$H,8,0),"")</f>
        <v>0</v>
      </c>
      <c r="S210">
        <f>IFERROR(VLOOKUP(A210,[3]库存使用数据!$A:$K,11,0),"")</f>
        <v>19310</v>
      </c>
      <c r="T210">
        <f>IFERROR(VLOOKUP(A210,[3]库存使用数据!$A:$C,3,0),"")</f>
        <v>0</v>
      </c>
      <c r="U210">
        <f>IFERROR(VLOOKUP(A210,[3]库存使用数据!$A:$F,6,0),"")</f>
        <v>0</v>
      </c>
      <c r="V210">
        <f>IFERROR(VLOOKUP(A210,[3]库存使用数据!$A:$I,9,0),"")</f>
        <v>0</v>
      </c>
      <c r="W210">
        <f>IFERROR(VLOOKUP(A210,[3]库存使用数据!$A:$L,12,0),"")</f>
        <v>120</v>
      </c>
      <c r="X210" s="23" t="str">
        <f t="shared" si="59"/>
        <v/>
      </c>
      <c r="Y210" s="23" t="str">
        <f t="shared" si="60"/>
        <v/>
      </c>
      <c r="Z210" s="23" t="str">
        <f t="shared" si="61"/>
        <v/>
      </c>
      <c r="AA210" s="23">
        <f t="shared" si="62"/>
        <v>0.0062143966856551</v>
      </c>
      <c r="AB210">
        <f>IFERROR(VLOOKUP(A210,[3]库存使用数据!$A:$D,4,0),"")</f>
        <v>0</v>
      </c>
      <c r="AC210">
        <f>IFERROR(VLOOKUP(A210,[3]库存使用数据!$A:$G,7,0),"")</f>
        <v>0</v>
      </c>
      <c r="AD210">
        <f>IFERROR(VLOOKUP(A210,[3]库存使用数据!$A:$J,10,0),"")</f>
        <v>0</v>
      </c>
      <c r="AE210">
        <f>IFERROR(VLOOKUP(A210,[3]库存使用数据!$A:$M,13,0),"")</f>
        <v>36.15</v>
      </c>
      <c r="AF210" s="23" t="str">
        <f t="shared" si="63"/>
        <v/>
      </c>
      <c r="AG210" s="23" t="str">
        <f t="shared" si="64"/>
        <v/>
      </c>
      <c r="AH210" s="23" t="str">
        <f t="shared" si="65"/>
        <v/>
      </c>
      <c r="AI210" s="23">
        <f t="shared" si="66"/>
        <v>0.803869246164109</v>
      </c>
      <c r="AJ210">
        <f>IFERROR(VLOOKUP($B210,[2]库存报告使用数据!$A$1:$B$65536,2,0),0)</f>
        <v>5</v>
      </c>
      <c r="AK210">
        <f>IFERROR(VLOOKUP($B210,[2]库存报告使用数据!$A$1:$C$65536,3,0),0)</f>
        <v>5</v>
      </c>
      <c r="AL210">
        <f>IFERROR(VLOOKUP($B210,[2]库存报告使用数据!$A$1:$D$65536,4,0),0)</f>
        <v>0</v>
      </c>
      <c r="AM210">
        <f>IFERROR(VLOOKUP($B210,[2]库存报告使用数据!$A$1:$E$65536,5,0),0)</f>
        <v>45</v>
      </c>
      <c r="AN210" s="23">
        <f t="shared" si="67"/>
        <v>0</v>
      </c>
      <c r="AO210" s="23">
        <f t="shared" si="68"/>
        <v>0</v>
      </c>
      <c r="AP210" s="23" t="str">
        <f t="shared" si="69"/>
        <v/>
      </c>
      <c r="AQ210" s="23">
        <f t="shared" si="70"/>
        <v>0.0666666666666667</v>
      </c>
      <c r="AR210" s="37">
        <f t="shared" si="55"/>
        <v>0</v>
      </c>
      <c r="AS210" s="37">
        <f t="shared" si="56"/>
        <v>0</v>
      </c>
      <c r="AT210" s="37">
        <f t="shared" si="57"/>
        <v>7</v>
      </c>
      <c r="AU210" s="33" t="str">
        <f t="shared" si="58"/>
        <v>库存为7</v>
      </c>
      <c r="AV210" s="38" t="str">
        <f>IFERROR(时间!$B$4+AU210,"上周无销量")</f>
        <v>上周无销量</v>
      </c>
    </row>
    <row r="211" spans="1:48">
      <c r="A211" s="21" t="s">
        <v>256</v>
      </c>
      <c r="B211" t="str">
        <f>VLOOKUP(A211,'[4]sku-asin（子）'!$A$1:$B$65536,2,0)</f>
        <v>B071FZWWBS</v>
      </c>
      <c r="C211" t="str">
        <f>VLOOKUP(A211,'[4]子sku-父sku'!$A$1:$B$65536,2,0)</f>
        <v>LYQ-ZQ3550</v>
      </c>
      <c r="D211" s="33">
        <f>IFERROR(VLOOKUP(A211,[1]库存报告使用数据处理!$A:$C,3,0),0)</f>
        <v>4</v>
      </c>
      <c r="E211" s="33">
        <f>IFERROR(VLOOKUP(A211,[1]库存报告使用数据处理!$A:$D,4,0),0)</f>
        <v>1</v>
      </c>
      <c r="F211" s="33">
        <f>IFERROR(VLOOKUP(A211,[1]库存报告使用数据处理!$A:$E,5,0),0)</f>
        <v>5</v>
      </c>
      <c r="G211" s="33">
        <f>IFERROR(VLOOKUP(A211,[1]库存报告使用数据处理!$A:$F,6,0),0)</f>
        <v>11</v>
      </c>
      <c r="H211" s="34">
        <f>IFERROR(VLOOKUP(A211,[1]库存报告使用数据处理!$A:$G,7,0),0)</f>
        <v>16.99</v>
      </c>
      <c r="I211">
        <f>IFERROR(VLOOKUP(A211,[5]数据处理!$A:$B,2,0),0)</f>
        <v>6</v>
      </c>
      <c r="J211" s="35">
        <f>IFERROR(VLOOKUP(A211,[5]数据处理!$A:$D,4,0),0)</f>
        <v>0</v>
      </c>
      <c r="K211" s="35">
        <f>IFERROR(VLOOKUP(A211,[5]数据处理!$A:$E,5,0),0)</f>
        <v>0</v>
      </c>
      <c r="L211" s="35">
        <f>IFERROR(VLOOKUP(A211,[5]数据处理!$A:$G,7,0),0)</f>
        <v>0</v>
      </c>
      <c r="M211">
        <f t="shared" si="54"/>
        <v>6</v>
      </c>
      <c r="N211">
        <f>IFERROR(VLOOKUP(A211,[5]数据处理!$A:$C,3,0),0)</f>
        <v>0</v>
      </c>
      <c r="O211">
        <f>IFERROR(VLOOKUP(A211,[5]数据处理!$A:$N,14,0),0)</f>
        <v>0</v>
      </c>
      <c r="P211">
        <f>IFERROR(VLOOKUP(A211,[3]库存使用数据!$A:$B,2,0),"")</f>
        <v>0</v>
      </c>
      <c r="Q211">
        <f>IFERROR(VLOOKUP(A211,[3]库存使用数据!$A:$E,5,0),"")</f>
        <v>0</v>
      </c>
      <c r="R211">
        <f>IFERROR(VLOOKUP(A211,[3]库存使用数据!$A:$H,8,0),"")</f>
        <v>53673</v>
      </c>
      <c r="S211">
        <f>IFERROR(VLOOKUP(A211,[3]库存使用数据!$A:$K,11,0),"")</f>
        <v>48257</v>
      </c>
      <c r="T211">
        <f>IFERROR(VLOOKUP(A211,[3]库存使用数据!$A:$C,3,0),"")</f>
        <v>0</v>
      </c>
      <c r="U211">
        <f>IFERROR(VLOOKUP(A211,[3]库存使用数据!$A:$F,6,0),"")</f>
        <v>0</v>
      </c>
      <c r="V211">
        <f>IFERROR(VLOOKUP(A211,[3]库存使用数据!$A:$I,9,0),"")</f>
        <v>149</v>
      </c>
      <c r="W211">
        <f>IFERROR(VLOOKUP(A211,[3]库存使用数据!$A:$L,12,0),"")</f>
        <v>189</v>
      </c>
      <c r="X211" s="23" t="str">
        <f t="shared" si="59"/>
        <v/>
      </c>
      <c r="Y211" s="23" t="str">
        <f t="shared" si="60"/>
        <v/>
      </c>
      <c r="Z211" s="23">
        <f t="shared" si="61"/>
        <v>0.00277606990479384</v>
      </c>
      <c r="AA211" s="23">
        <f t="shared" si="62"/>
        <v>0.00391653024431689</v>
      </c>
      <c r="AB211">
        <f>IFERROR(VLOOKUP(A211,[3]库存使用数据!$A:$D,4,0),"")</f>
        <v>0</v>
      </c>
      <c r="AC211">
        <f>IFERROR(VLOOKUP(A211,[3]库存使用数据!$A:$G,7,0),"")</f>
        <v>0</v>
      </c>
      <c r="AD211">
        <f>IFERROR(VLOOKUP(A211,[3]库存使用数据!$A:$J,10,0),"")</f>
        <v>40.51</v>
      </c>
      <c r="AE211">
        <f>IFERROR(VLOOKUP(A211,[3]库存使用数据!$A:$M,13,0),"")</f>
        <v>51.36</v>
      </c>
      <c r="AF211" s="23" t="str">
        <f t="shared" si="63"/>
        <v/>
      </c>
      <c r="AG211" s="23" t="str">
        <f t="shared" si="64"/>
        <v/>
      </c>
      <c r="AH211" s="23">
        <f t="shared" si="65"/>
        <v>0.476868746321366</v>
      </c>
      <c r="AI211" s="23">
        <f t="shared" si="66"/>
        <v>0.274814061747552</v>
      </c>
      <c r="AJ211">
        <f>IFERROR(VLOOKUP($B211,[2]库存报告使用数据!$A$1:$B$65536,2,0),0)</f>
        <v>5</v>
      </c>
      <c r="AK211">
        <f>IFERROR(VLOOKUP($B211,[2]库存报告使用数据!$A$1:$C$65536,3,0),0)</f>
        <v>5</v>
      </c>
      <c r="AL211">
        <f>IFERROR(VLOOKUP($B211,[2]库存报告使用数据!$A$1:$D$65536,4,0),0)</f>
        <v>68</v>
      </c>
      <c r="AM211">
        <f>IFERROR(VLOOKUP($B211,[2]库存报告使用数据!$A$1:$E$65536,5,0),0)</f>
        <v>88</v>
      </c>
      <c r="AN211" s="23">
        <f t="shared" si="67"/>
        <v>0.8</v>
      </c>
      <c r="AO211" s="23">
        <f t="shared" si="68"/>
        <v>0.2</v>
      </c>
      <c r="AP211" s="23">
        <f t="shared" si="69"/>
        <v>0.0735294117647059</v>
      </c>
      <c r="AQ211" s="23">
        <f t="shared" si="70"/>
        <v>0.125</v>
      </c>
      <c r="AR211" s="37">
        <f t="shared" si="55"/>
        <v>0.571428571428571</v>
      </c>
      <c r="AS211" s="37">
        <f t="shared" si="56"/>
        <v>34.2857142857143</v>
      </c>
      <c r="AT211" s="37">
        <f t="shared" si="57"/>
        <v>-28.2857142857143</v>
      </c>
      <c r="AU211" s="33">
        <f t="shared" si="58"/>
        <v>10</v>
      </c>
      <c r="AV211" s="38">
        <f>IFERROR(时间!$B$4+AU211,"上周无销量")</f>
        <v>43293</v>
      </c>
    </row>
    <row r="212" spans="1:48">
      <c r="A212" s="21" t="s">
        <v>257</v>
      </c>
      <c r="B212" t="str">
        <f>VLOOKUP(A212,'[4]sku-asin（子）'!$A$1:$B$65536,2,0)</f>
        <v>B071FZX1KP</v>
      </c>
      <c r="C212" t="str">
        <f>VLOOKUP(A212,'[4]子sku-父sku'!$A$1:$B$65536,2,0)</f>
        <v>LYQ-ZQ3550</v>
      </c>
      <c r="D212" s="33">
        <f>IFERROR(VLOOKUP(A212,[1]库存报告使用数据处理!$A:$C,3,0),0)</f>
        <v>3</v>
      </c>
      <c r="E212" s="33">
        <f>IFERROR(VLOOKUP(A212,[1]库存报告使用数据处理!$A:$D,4,0),0)</f>
        <v>2</v>
      </c>
      <c r="F212" s="33">
        <f>IFERROR(VLOOKUP(A212,[1]库存报告使用数据处理!$A:$E,5,0),0)</f>
        <v>3</v>
      </c>
      <c r="G212" s="33">
        <f>IFERROR(VLOOKUP(A212,[1]库存报告使用数据处理!$A:$F,6,0),0)</f>
        <v>5</v>
      </c>
      <c r="H212" s="34">
        <f>IFERROR(VLOOKUP(A212,[1]库存报告使用数据处理!$A:$G,7,0),0)</f>
        <v>15.99</v>
      </c>
      <c r="I212">
        <f>IFERROR(VLOOKUP(A212,[5]数据处理!$A:$B,2,0),0)</f>
        <v>3</v>
      </c>
      <c r="J212" s="35">
        <f>IFERROR(VLOOKUP(A212,[5]数据处理!$A:$D,4,0),0)</f>
        <v>0</v>
      </c>
      <c r="K212" s="35">
        <f>IFERROR(VLOOKUP(A212,[5]数据处理!$A:$E,5,0),0)</f>
        <v>0</v>
      </c>
      <c r="L212" s="35">
        <f>IFERROR(VLOOKUP(A212,[5]数据处理!$A:$G,7,0),0)</f>
        <v>0</v>
      </c>
      <c r="M212">
        <f t="shared" si="54"/>
        <v>3</v>
      </c>
      <c r="N212">
        <f>IFERROR(VLOOKUP(A212,[5]数据处理!$A:$C,3,0),0)</f>
        <v>0</v>
      </c>
      <c r="O212">
        <f>IFERROR(VLOOKUP(A212,[5]数据处理!$A:$N,14,0),0)</f>
        <v>0</v>
      </c>
      <c r="P212">
        <f>IFERROR(VLOOKUP(A212,[3]库存使用数据!$A:$B,2,0),"")</f>
        <v>0</v>
      </c>
      <c r="Q212">
        <f>IFERROR(VLOOKUP(A212,[3]库存使用数据!$A:$E,5,0),"")</f>
        <v>0</v>
      </c>
      <c r="R212">
        <f>IFERROR(VLOOKUP(A212,[3]库存使用数据!$A:$H,8,0),"")</f>
        <v>71</v>
      </c>
      <c r="S212">
        <f>IFERROR(VLOOKUP(A212,[3]库存使用数据!$A:$K,11,0),"")</f>
        <v>98</v>
      </c>
      <c r="T212">
        <f>IFERROR(VLOOKUP(A212,[3]库存使用数据!$A:$C,3,0),"")</f>
        <v>0</v>
      </c>
      <c r="U212">
        <f>IFERROR(VLOOKUP(A212,[3]库存使用数据!$A:$F,6,0),"")</f>
        <v>0</v>
      </c>
      <c r="V212">
        <f>IFERROR(VLOOKUP(A212,[3]库存使用数据!$A:$I,9,0),"")</f>
        <v>0</v>
      </c>
      <c r="W212">
        <f>IFERROR(VLOOKUP(A212,[3]库存使用数据!$A:$L,12,0),"")</f>
        <v>0</v>
      </c>
      <c r="X212" s="23" t="str">
        <f t="shared" si="59"/>
        <v/>
      </c>
      <c r="Y212" s="23" t="str">
        <f t="shared" si="60"/>
        <v/>
      </c>
      <c r="Z212" s="23">
        <f t="shared" si="61"/>
        <v>0</v>
      </c>
      <c r="AA212" s="23">
        <f t="shared" si="62"/>
        <v>0</v>
      </c>
      <c r="AB212">
        <f>IFERROR(VLOOKUP(A212,[3]库存使用数据!$A:$D,4,0),"")</f>
        <v>0</v>
      </c>
      <c r="AC212">
        <f>IFERROR(VLOOKUP(A212,[3]库存使用数据!$A:$G,7,0),"")</f>
        <v>0</v>
      </c>
      <c r="AD212">
        <f>IFERROR(VLOOKUP(A212,[3]库存使用数据!$A:$J,10,0),"")</f>
        <v>0</v>
      </c>
      <c r="AE212">
        <f>IFERROR(VLOOKUP(A212,[3]库存使用数据!$A:$M,13,0),"")</f>
        <v>0</v>
      </c>
      <c r="AF212" s="23" t="str">
        <f t="shared" si="63"/>
        <v/>
      </c>
      <c r="AG212" s="23" t="str">
        <f t="shared" si="64"/>
        <v/>
      </c>
      <c r="AH212" s="23" t="str">
        <f t="shared" si="65"/>
        <v/>
      </c>
      <c r="AI212" s="23" t="str">
        <f t="shared" si="66"/>
        <v/>
      </c>
      <c r="AJ212">
        <f>IFERROR(VLOOKUP($B212,[2]库存报告使用数据!$A$1:$B$65536,2,0),0)</f>
        <v>11</v>
      </c>
      <c r="AK212">
        <f>IFERROR(VLOOKUP($B212,[2]库存报告使用数据!$A$1:$C$65536,3,0),0)</f>
        <v>11</v>
      </c>
      <c r="AL212">
        <f>IFERROR(VLOOKUP($B212,[2]库存报告使用数据!$A$1:$D$65536,4,0),0)</f>
        <v>18</v>
      </c>
      <c r="AM212">
        <f>IFERROR(VLOOKUP($B212,[2]库存报告使用数据!$A$1:$E$65536,5,0),0)</f>
        <v>33</v>
      </c>
      <c r="AN212" s="23">
        <f t="shared" si="67"/>
        <v>0.272727272727273</v>
      </c>
      <c r="AO212" s="23">
        <f t="shared" si="68"/>
        <v>0.181818181818182</v>
      </c>
      <c r="AP212" s="23">
        <f t="shared" si="69"/>
        <v>0.166666666666667</v>
      </c>
      <c r="AQ212" s="23">
        <f t="shared" si="70"/>
        <v>0.151515151515152</v>
      </c>
      <c r="AR212" s="37">
        <f t="shared" si="55"/>
        <v>0.428571428571429</v>
      </c>
      <c r="AS212" s="37">
        <f t="shared" si="56"/>
        <v>25.7142857142857</v>
      </c>
      <c r="AT212" s="37">
        <f t="shared" si="57"/>
        <v>-22.7142857142857</v>
      </c>
      <c r="AU212" s="33">
        <f t="shared" si="58"/>
        <v>7</v>
      </c>
      <c r="AV212" s="38">
        <f>IFERROR(时间!$B$4+AU212,"上周无销量")</f>
        <v>43290</v>
      </c>
    </row>
    <row r="213" spans="1:48">
      <c r="A213" s="21" t="s">
        <v>258</v>
      </c>
      <c r="B213" t="str">
        <f>VLOOKUP(A213,'[4]sku-asin（子）'!$A$1:$B$65536,2,0)</f>
        <v>B071JLRTDQ</v>
      </c>
      <c r="C213" t="str">
        <f>VLOOKUP(A213,'[4]子sku-父sku'!$A$1:$B$65536,2,0)</f>
        <v>LYQ-ZQ3550</v>
      </c>
      <c r="D213" s="33">
        <f>IFERROR(VLOOKUP(A213,[1]库存报告使用数据处理!$A:$C,3,0),0)</f>
        <v>2</v>
      </c>
      <c r="E213" s="33">
        <f>IFERROR(VLOOKUP(A213,[1]库存报告使用数据处理!$A:$D,4,0),0)</f>
        <v>1</v>
      </c>
      <c r="F213" s="33">
        <f>IFERROR(VLOOKUP(A213,[1]库存报告使用数据处理!$A:$E,5,0),0)</f>
        <v>6</v>
      </c>
      <c r="G213" s="33">
        <f>IFERROR(VLOOKUP(A213,[1]库存报告使用数据处理!$A:$F,6,0),0)</f>
        <v>3</v>
      </c>
      <c r="H213" s="34">
        <f>IFERROR(VLOOKUP(A213,[1]库存报告使用数据处理!$A:$G,7,0),0)</f>
        <v>15.99</v>
      </c>
      <c r="I213">
        <f>IFERROR(VLOOKUP(A213,[5]数据处理!$A:$B,2,0),0)</f>
        <v>5</v>
      </c>
      <c r="J213" s="35">
        <f>IFERROR(VLOOKUP(A213,[5]数据处理!$A:$D,4,0),0)</f>
        <v>0</v>
      </c>
      <c r="K213" s="35">
        <f>IFERROR(VLOOKUP(A213,[5]数据处理!$A:$E,5,0),0)</f>
        <v>0</v>
      </c>
      <c r="L213" s="35">
        <f>IFERROR(VLOOKUP(A213,[5]数据处理!$A:$G,7,0),0)</f>
        <v>5</v>
      </c>
      <c r="M213">
        <f t="shared" si="54"/>
        <v>10</v>
      </c>
      <c r="N213">
        <f>IFERROR(VLOOKUP(A213,[5]数据处理!$A:$C,3,0),0)</f>
        <v>1</v>
      </c>
      <c r="O213">
        <f>IFERROR(VLOOKUP(A213,[5]数据处理!$A:$N,14,0),0)</f>
        <v>0</v>
      </c>
      <c r="P213">
        <f>IFERROR(VLOOKUP(A213,[3]库存使用数据!$A:$B,2,0),"")</f>
        <v>0</v>
      </c>
      <c r="Q213">
        <f>IFERROR(VLOOKUP(A213,[3]库存使用数据!$A:$E,5,0),"")</f>
        <v>0</v>
      </c>
      <c r="R213">
        <f>IFERROR(VLOOKUP(A213,[3]库存使用数据!$A:$H,8,0),"")</f>
        <v>1017</v>
      </c>
      <c r="S213">
        <f>IFERROR(VLOOKUP(A213,[3]库存使用数据!$A:$K,11,0),"")</f>
        <v>1121</v>
      </c>
      <c r="T213">
        <f>IFERROR(VLOOKUP(A213,[3]库存使用数据!$A:$C,3,0),"")</f>
        <v>0</v>
      </c>
      <c r="U213">
        <f>IFERROR(VLOOKUP(A213,[3]库存使用数据!$A:$F,6,0),"")</f>
        <v>0</v>
      </c>
      <c r="V213">
        <f>IFERROR(VLOOKUP(A213,[3]库存使用数据!$A:$I,9,0),"")</f>
        <v>2</v>
      </c>
      <c r="W213">
        <f>IFERROR(VLOOKUP(A213,[3]库存使用数据!$A:$L,12,0),"")</f>
        <v>4</v>
      </c>
      <c r="X213" s="23" t="str">
        <f t="shared" si="59"/>
        <v/>
      </c>
      <c r="Y213" s="23" t="str">
        <f t="shared" si="60"/>
        <v/>
      </c>
      <c r="Z213" s="23">
        <f t="shared" si="61"/>
        <v>0.00196656833824975</v>
      </c>
      <c r="AA213" s="23">
        <f t="shared" si="62"/>
        <v>0.00356824264049955</v>
      </c>
      <c r="AB213">
        <f>IFERROR(VLOOKUP(A213,[3]库存使用数据!$A:$D,4,0),"")</f>
        <v>0</v>
      </c>
      <c r="AC213">
        <f>IFERROR(VLOOKUP(A213,[3]库存使用数据!$A:$G,7,0),"")</f>
        <v>0</v>
      </c>
      <c r="AD213">
        <f>IFERROR(VLOOKUP(A213,[3]库存使用数据!$A:$J,10,0),"")</f>
        <v>0.56</v>
      </c>
      <c r="AE213">
        <f>IFERROR(VLOOKUP(A213,[3]库存使用数据!$A:$M,13,0),"")</f>
        <v>1.04</v>
      </c>
      <c r="AF213" s="23" t="str">
        <f t="shared" si="63"/>
        <v/>
      </c>
      <c r="AG213" s="23" t="str">
        <f t="shared" si="64"/>
        <v/>
      </c>
      <c r="AH213" s="23">
        <f t="shared" si="65"/>
        <v>0.00583698144673755</v>
      </c>
      <c r="AI213" s="23">
        <f t="shared" si="66"/>
        <v>0.021680216802168</v>
      </c>
      <c r="AJ213">
        <f>IFERROR(VLOOKUP($B213,[2]库存报告使用数据!$A$1:$B$65536,2,0),0)</f>
        <v>5</v>
      </c>
      <c r="AK213">
        <f>IFERROR(VLOOKUP($B213,[2]库存报告使用数据!$A$1:$C$65536,3,0),0)</f>
        <v>5</v>
      </c>
      <c r="AL213">
        <f>IFERROR(VLOOKUP($B213,[2]库存报告使用数据!$A$1:$D$65536,4,0),0)</f>
        <v>23</v>
      </c>
      <c r="AM213">
        <f>IFERROR(VLOOKUP($B213,[2]库存报告使用数据!$A$1:$E$65536,5,0),0)</f>
        <v>16</v>
      </c>
      <c r="AN213" s="23">
        <f t="shared" si="67"/>
        <v>0.4</v>
      </c>
      <c r="AO213" s="23">
        <f t="shared" si="68"/>
        <v>0.2</v>
      </c>
      <c r="AP213" s="23">
        <f t="shared" si="69"/>
        <v>0.260869565217391</v>
      </c>
      <c r="AQ213" s="23">
        <f t="shared" si="70"/>
        <v>0.1875</v>
      </c>
      <c r="AR213" s="37">
        <f t="shared" si="55"/>
        <v>0.285714285714286</v>
      </c>
      <c r="AS213" s="37">
        <f t="shared" si="56"/>
        <v>17.1428571428571</v>
      </c>
      <c r="AT213" s="37">
        <f t="shared" si="57"/>
        <v>-7.14285714285714</v>
      </c>
      <c r="AU213" s="33">
        <f t="shared" si="58"/>
        <v>35</v>
      </c>
      <c r="AV213" s="38">
        <f>IFERROR(时间!$B$4+AU213,"上周无销量")</f>
        <v>43318</v>
      </c>
    </row>
    <row r="214" spans="1:48">
      <c r="A214" s="21" t="s">
        <v>259</v>
      </c>
      <c r="B214" t="str">
        <f>VLOOKUP(A214,'[4]sku-asin（子）'!$A$1:$B$65536,2,0)</f>
        <v>B071WJY8WZ</v>
      </c>
      <c r="C214" t="str">
        <f>VLOOKUP(A214,'[4]子sku-父sku'!$A$1:$B$65536,2,0)</f>
        <v>LYQ-ZQ3550</v>
      </c>
      <c r="D214" s="33">
        <f>IFERROR(VLOOKUP(A214,[1]库存报告使用数据处理!$A:$C,3,0),0)</f>
        <v>1</v>
      </c>
      <c r="E214" s="33">
        <f>IFERROR(VLOOKUP(A214,[1]库存报告使用数据处理!$A:$D,4,0),0)</f>
        <v>3</v>
      </c>
      <c r="F214" s="33">
        <f>IFERROR(VLOOKUP(A214,[1]库存报告使用数据处理!$A:$E,5,0),0)</f>
        <v>2</v>
      </c>
      <c r="G214" s="33">
        <f>IFERROR(VLOOKUP(A214,[1]库存报告使用数据处理!$A:$F,6,0),0)</f>
        <v>5</v>
      </c>
      <c r="H214" s="34">
        <f>IFERROR(VLOOKUP(A214,[1]库存报告使用数据处理!$A:$G,7,0),0)</f>
        <v>16.99</v>
      </c>
      <c r="I214">
        <f>IFERROR(VLOOKUP(A214,[5]数据处理!$A:$B,2,0),0)</f>
        <v>0</v>
      </c>
      <c r="J214" s="35">
        <f>IFERROR(VLOOKUP(A214,[5]数据处理!$A:$D,4,0),0)</f>
        <v>0</v>
      </c>
      <c r="K214" s="35">
        <f>IFERROR(VLOOKUP(A214,[5]数据处理!$A:$E,5,0),0)</f>
        <v>0</v>
      </c>
      <c r="L214" s="35">
        <f>IFERROR(VLOOKUP(A214,[5]数据处理!$A:$G,7,0),0)</f>
        <v>10</v>
      </c>
      <c r="M214">
        <f t="shared" si="54"/>
        <v>10</v>
      </c>
      <c r="N214">
        <f>IFERROR(VLOOKUP(A214,[5]数据处理!$A:$C,3,0),0)</f>
        <v>0</v>
      </c>
      <c r="O214">
        <f>IFERROR(VLOOKUP(A214,[5]数据处理!$A:$N,14,0),0)</f>
        <v>0</v>
      </c>
      <c r="P214">
        <f>IFERROR(VLOOKUP(A214,[3]库存使用数据!$A:$B,2,0),"")</f>
        <v>0</v>
      </c>
      <c r="Q214">
        <f>IFERROR(VLOOKUP(A214,[3]库存使用数据!$A:$E,5,0),"")</f>
        <v>0</v>
      </c>
      <c r="R214">
        <f>IFERROR(VLOOKUP(A214,[3]库存使用数据!$A:$H,8,0),"")</f>
        <v>1248</v>
      </c>
      <c r="S214">
        <f>IFERROR(VLOOKUP(A214,[3]库存使用数据!$A:$K,11,0),"")</f>
        <v>1063</v>
      </c>
      <c r="T214">
        <f>IFERROR(VLOOKUP(A214,[3]库存使用数据!$A:$C,3,0),"")</f>
        <v>0</v>
      </c>
      <c r="U214">
        <f>IFERROR(VLOOKUP(A214,[3]库存使用数据!$A:$F,6,0),"")</f>
        <v>0</v>
      </c>
      <c r="V214">
        <f>IFERROR(VLOOKUP(A214,[3]库存使用数据!$A:$I,9,0),"")</f>
        <v>10</v>
      </c>
      <c r="W214">
        <f>IFERROR(VLOOKUP(A214,[3]库存使用数据!$A:$L,12,0),"")</f>
        <v>7</v>
      </c>
      <c r="X214" s="23" t="str">
        <f t="shared" si="59"/>
        <v/>
      </c>
      <c r="Y214" s="23" t="str">
        <f t="shared" si="60"/>
        <v/>
      </c>
      <c r="Z214" s="23">
        <f t="shared" si="61"/>
        <v>0.00801282051282051</v>
      </c>
      <c r="AA214" s="23">
        <f t="shared" si="62"/>
        <v>0.00658513640639699</v>
      </c>
      <c r="AB214">
        <f>IFERROR(VLOOKUP(A214,[3]库存使用数据!$A:$D,4,0),"")</f>
        <v>0</v>
      </c>
      <c r="AC214">
        <f>IFERROR(VLOOKUP(A214,[3]库存使用数据!$A:$G,7,0),"")</f>
        <v>0</v>
      </c>
      <c r="AD214">
        <f>IFERROR(VLOOKUP(A214,[3]库存使用数据!$A:$J,10,0),"")</f>
        <v>3.1</v>
      </c>
      <c r="AE214">
        <f>IFERROR(VLOOKUP(A214,[3]库存使用数据!$A:$M,13,0),"")</f>
        <v>2.23</v>
      </c>
      <c r="AF214" s="23" t="str">
        <f t="shared" si="63"/>
        <v/>
      </c>
      <c r="AG214" s="23" t="str">
        <f t="shared" si="64"/>
        <v/>
      </c>
      <c r="AH214" s="23">
        <f t="shared" si="65"/>
        <v>0.0912301353737493</v>
      </c>
      <c r="AI214" s="23">
        <f t="shared" si="66"/>
        <v>0.0262507357268982</v>
      </c>
      <c r="AJ214">
        <f>IFERROR(VLOOKUP($B214,[2]库存报告使用数据!$A$1:$B$65536,2,0),0)</f>
        <v>21</v>
      </c>
      <c r="AK214">
        <f>IFERROR(VLOOKUP($B214,[2]库存报告使用数据!$A$1:$C$65536,3,0),0)</f>
        <v>21</v>
      </c>
      <c r="AL214">
        <f>IFERROR(VLOOKUP($B214,[2]库存报告使用数据!$A$1:$D$65536,4,0),0)</f>
        <v>19</v>
      </c>
      <c r="AM214">
        <f>IFERROR(VLOOKUP($B214,[2]库存报告使用数据!$A$1:$E$65536,5,0),0)</f>
        <v>13</v>
      </c>
      <c r="AN214" s="23">
        <f t="shared" si="67"/>
        <v>0.0476190476190476</v>
      </c>
      <c r="AO214" s="23">
        <f t="shared" si="68"/>
        <v>0.142857142857143</v>
      </c>
      <c r="AP214" s="23">
        <f t="shared" si="69"/>
        <v>0.105263157894737</v>
      </c>
      <c r="AQ214" s="23">
        <f t="shared" si="70"/>
        <v>0.384615384615385</v>
      </c>
      <c r="AR214" s="37">
        <f t="shared" si="55"/>
        <v>0.142857142857143</v>
      </c>
      <c r="AS214" s="37">
        <f t="shared" si="56"/>
        <v>8.57142857142857</v>
      </c>
      <c r="AT214" s="37">
        <f t="shared" si="57"/>
        <v>1.42857142857143</v>
      </c>
      <c r="AU214" s="33">
        <f t="shared" si="58"/>
        <v>70</v>
      </c>
      <c r="AV214" s="38">
        <f>IFERROR(时间!$B$4+AU214,"上周无销量")</f>
        <v>43353</v>
      </c>
    </row>
    <row r="215" spans="1:48">
      <c r="A215" s="21" t="s">
        <v>260</v>
      </c>
      <c r="B215" t="str">
        <f>VLOOKUP(A215,'[4]sku-asin（子）'!$A$1:$B$65536,2,0)</f>
        <v>B072MF2GWB</v>
      </c>
      <c r="C215" t="str">
        <f>VLOOKUP(A215,'[4]子sku-父sku'!$A$1:$B$65536,2,0)</f>
        <v>LYQ-ZQ3550</v>
      </c>
      <c r="D215" s="33">
        <f>IFERROR(VLOOKUP(A215,[1]库存报告使用数据处理!$A:$C,3,0),0)</f>
        <v>0</v>
      </c>
      <c r="E215" s="33">
        <f>IFERROR(VLOOKUP(A215,[1]库存报告使用数据处理!$A:$D,4,0),0)</f>
        <v>0</v>
      </c>
      <c r="F215" s="33">
        <f>IFERROR(VLOOKUP(A215,[1]库存报告使用数据处理!$A:$E,5,0),0)</f>
        <v>3</v>
      </c>
      <c r="G215" s="33">
        <f>IFERROR(VLOOKUP(A215,[1]库存报告使用数据处理!$A:$F,6,0),0)</f>
        <v>6</v>
      </c>
      <c r="H215" s="34">
        <f>IFERROR(VLOOKUP(A215,[1]库存报告使用数据处理!$A:$G,7,0),0)</f>
        <v>16.99</v>
      </c>
      <c r="I215">
        <f>IFERROR(VLOOKUP(A215,[5]数据处理!$A:$B,2,0),0)</f>
        <v>9</v>
      </c>
      <c r="J215" s="35">
        <f>IFERROR(VLOOKUP(A215,[5]数据处理!$A:$D,4,0),0)</f>
        <v>0</v>
      </c>
      <c r="K215" s="35">
        <f>IFERROR(VLOOKUP(A215,[5]数据处理!$A:$E,5,0),0)</f>
        <v>0</v>
      </c>
      <c r="L215" s="35">
        <f>IFERROR(VLOOKUP(A215,[5]数据处理!$A:$G,7,0),0)</f>
        <v>0</v>
      </c>
      <c r="M215">
        <f t="shared" si="54"/>
        <v>9</v>
      </c>
      <c r="N215">
        <f>IFERROR(VLOOKUP(A215,[5]数据处理!$A:$C,3,0),0)</f>
        <v>0</v>
      </c>
      <c r="O215">
        <f>IFERROR(VLOOKUP(A215,[5]数据处理!$A:$N,14,0),0)</f>
        <v>0</v>
      </c>
      <c r="P215">
        <f>IFERROR(VLOOKUP(A215,[3]库存使用数据!$A:$B,2,0),"")</f>
        <v>0</v>
      </c>
      <c r="Q215">
        <f>IFERROR(VLOOKUP(A215,[3]库存使用数据!$A:$E,5,0),"")</f>
        <v>0</v>
      </c>
      <c r="R215">
        <f>IFERROR(VLOOKUP(A215,[3]库存使用数据!$A:$H,8,0),"")</f>
        <v>981</v>
      </c>
      <c r="S215">
        <f>IFERROR(VLOOKUP(A215,[3]库存使用数据!$A:$K,11,0),"")</f>
        <v>853</v>
      </c>
      <c r="T215">
        <f>IFERROR(VLOOKUP(A215,[3]库存使用数据!$A:$C,3,0),"")</f>
        <v>0</v>
      </c>
      <c r="U215">
        <f>IFERROR(VLOOKUP(A215,[3]库存使用数据!$A:$F,6,0),"")</f>
        <v>0</v>
      </c>
      <c r="V215">
        <f>IFERROR(VLOOKUP(A215,[3]库存使用数据!$A:$I,9,0),"")</f>
        <v>3</v>
      </c>
      <c r="W215">
        <f>IFERROR(VLOOKUP(A215,[3]库存使用数据!$A:$L,12,0),"")</f>
        <v>3</v>
      </c>
      <c r="X215" s="23" t="str">
        <f t="shared" si="59"/>
        <v/>
      </c>
      <c r="Y215" s="23" t="str">
        <f t="shared" si="60"/>
        <v/>
      </c>
      <c r="Z215" s="23">
        <f t="shared" si="61"/>
        <v>0.00305810397553517</v>
      </c>
      <c r="AA215" s="23">
        <f t="shared" si="62"/>
        <v>0.00351699882766706</v>
      </c>
      <c r="AB215">
        <f>IFERROR(VLOOKUP(A215,[3]库存使用数据!$A:$D,4,0),"")</f>
        <v>0</v>
      </c>
      <c r="AC215">
        <f>IFERROR(VLOOKUP(A215,[3]库存使用数据!$A:$G,7,0),"")</f>
        <v>0</v>
      </c>
      <c r="AD215">
        <f>IFERROR(VLOOKUP(A215,[3]库存使用数据!$A:$J,10,0),"")</f>
        <v>0.96</v>
      </c>
      <c r="AE215">
        <f>IFERROR(VLOOKUP(A215,[3]库存使用数据!$A:$M,13,0),"")</f>
        <v>0.85</v>
      </c>
      <c r="AF215" s="23" t="str">
        <f t="shared" si="63"/>
        <v/>
      </c>
      <c r="AG215" s="23" t="str">
        <f t="shared" si="64"/>
        <v/>
      </c>
      <c r="AH215" s="23">
        <f t="shared" si="65"/>
        <v>0.0188346085932902</v>
      </c>
      <c r="AI215" s="23">
        <f t="shared" si="66"/>
        <v>0.00833823817932117</v>
      </c>
      <c r="AJ215">
        <f>IFERROR(VLOOKUP($B215,[2]库存报告使用数据!$A$1:$B$65536,2,0),0)</f>
        <v>4</v>
      </c>
      <c r="AK215">
        <f>IFERROR(VLOOKUP($B215,[2]库存报告使用数据!$A$1:$C$65536,3,0),0)</f>
        <v>4</v>
      </c>
      <c r="AL215">
        <f>IFERROR(VLOOKUP($B215,[2]库存报告使用数据!$A$1:$D$65536,4,0),0)</f>
        <v>10</v>
      </c>
      <c r="AM215">
        <f>IFERROR(VLOOKUP($B215,[2]库存报告使用数据!$A$1:$E$65536,5,0),0)</f>
        <v>16</v>
      </c>
      <c r="AN215" s="23">
        <f t="shared" si="67"/>
        <v>0</v>
      </c>
      <c r="AO215" s="23">
        <f t="shared" si="68"/>
        <v>0</v>
      </c>
      <c r="AP215" s="23">
        <f t="shared" si="69"/>
        <v>0.3</v>
      </c>
      <c r="AQ215" s="23">
        <f t="shared" si="70"/>
        <v>0.375</v>
      </c>
      <c r="AR215" s="37">
        <f t="shared" si="55"/>
        <v>0</v>
      </c>
      <c r="AS215" s="37">
        <f t="shared" si="56"/>
        <v>0</v>
      </c>
      <c r="AT215" s="37">
        <f t="shared" si="57"/>
        <v>9</v>
      </c>
      <c r="AU215" s="33" t="str">
        <f t="shared" si="58"/>
        <v>库存为9</v>
      </c>
      <c r="AV215" s="38" t="str">
        <f>IFERROR(时间!$B$4+AU215,"上周无销量")</f>
        <v>上周无销量</v>
      </c>
    </row>
    <row r="216" spans="1:48">
      <c r="A216" s="21" t="s">
        <v>261</v>
      </c>
      <c r="B216" t="str">
        <f>VLOOKUP(A216,'[4]sku-asin（子）'!$A$1:$B$65536,2,0)</f>
        <v>B072JT7VHC</v>
      </c>
      <c r="C216" t="str">
        <f>VLOOKUP(A216,'[4]子sku-父sku'!$A$1:$B$65536,2,0)</f>
        <v>LYQ-ZQ3550</v>
      </c>
      <c r="D216" s="33">
        <f>IFERROR(VLOOKUP(A216,[1]库存报告使用数据处理!$A:$C,3,0),0)</f>
        <v>0</v>
      </c>
      <c r="E216" s="33">
        <f>IFERROR(VLOOKUP(A216,[1]库存报告使用数据处理!$A:$D,4,0),0)</f>
        <v>1</v>
      </c>
      <c r="F216" s="33">
        <f>IFERROR(VLOOKUP(A216,[1]库存报告使用数据处理!$A:$E,5,0),0)</f>
        <v>1</v>
      </c>
      <c r="G216" s="33">
        <f>IFERROR(VLOOKUP(A216,[1]库存报告使用数据处理!$A:$F,6,0),0)</f>
        <v>0</v>
      </c>
      <c r="H216" s="34">
        <f>IFERROR(VLOOKUP(A216,[1]库存报告使用数据处理!$A:$G,7,0),0)</f>
        <v>14.99</v>
      </c>
      <c r="I216">
        <f>IFERROR(VLOOKUP(A216,[5]数据处理!$A:$B,2,0),0)</f>
        <v>10</v>
      </c>
      <c r="J216" s="35">
        <f>IFERROR(VLOOKUP(A216,[5]数据处理!$A:$D,4,0),0)</f>
        <v>0</v>
      </c>
      <c r="K216" s="35">
        <f>IFERROR(VLOOKUP(A216,[5]数据处理!$A:$E,5,0),0)</f>
        <v>0</v>
      </c>
      <c r="L216" s="35">
        <f>IFERROR(VLOOKUP(A216,[5]数据处理!$A:$G,7,0),0)</f>
        <v>0</v>
      </c>
      <c r="M216">
        <f t="shared" si="54"/>
        <v>10</v>
      </c>
      <c r="N216">
        <f>IFERROR(VLOOKUP(A216,[5]数据处理!$A:$C,3,0),0)</f>
        <v>1</v>
      </c>
      <c r="O216">
        <f>IFERROR(VLOOKUP(A216,[5]数据处理!$A:$N,14,0),0)</f>
        <v>0</v>
      </c>
      <c r="P216">
        <f>IFERROR(VLOOKUP(A216,[3]库存使用数据!$A:$B,2,0),"")</f>
        <v>0</v>
      </c>
      <c r="Q216">
        <f>IFERROR(VLOOKUP(A216,[3]库存使用数据!$A:$E,5,0),"")</f>
        <v>27332</v>
      </c>
      <c r="R216">
        <f>IFERROR(VLOOKUP(A216,[3]库存使用数据!$A:$H,8,0),"")</f>
        <v>19939</v>
      </c>
      <c r="S216">
        <f>IFERROR(VLOOKUP(A216,[3]库存使用数据!$A:$K,11,0),"")</f>
        <v>1825</v>
      </c>
      <c r="T216">
        <f>IFERROR(VLOOKUP(A216,[3]库存使用数据!$A:$C,3,0),"")</f>
        <v>0</v>
      </c>
      <c r="U216">
        <f>IFERROR(VLOOKUP(A216,[3]库存使用数据!$A:$F,6,0),"")</f>
        <v>73</v>
      </c>
      <c r="V216">
        <f>IFERROR(VLOOKUP(A216,[3]库存使用数据!$A:$I,9,0),"")</f>
        <v>61</v>
      </c>
      <c r="W216">
        <f>IFERROR(VLOOKUP(A216,[3]库存使用数据!$A:$L,12,0),"")</f>
        <v>3</v>
      </c>
      <c r="X216" s="23" t="str">
        <f t="shared" si="59"/>
        <v/>
      </c>
      <c r="Y216" s="23">
        <f t="shared" si="60"/>
        <v>0.00267086199326796</v>
      </c>
      <c r="Z216" s="23">
        <f t="shared" si="61"/>
        <v>0.00305933095942625</v>
      </c>
      <c r="AA216" s="23">
        <f t="shared" si="62"/>
        <v>0.00164383561643836</v>
      </c>
      <c r="AB216">
        <f>IFERROR(VLOOKUP(A216,[3]库存使用数据!$A:$D,4,0),"")</f>
        <v>0</v>
      </c>
      <c r="AC216">
        <f>IFERROR(VLOOKUP(A216,[3]库存使用数据!$A:$G,7,0),"")</f>
        <v>19.37</v>
      </c>
      <c r="AD216">
        <f>IFERROR(VLOOKUP(A216,[3]库存使用数据!$A:$J,10,0),"")</f>
        <v>17.28</v>
      </c>
      <c r="AE216">
        <f>IFERROR(VLOOKUP(A216,[3]库存使用数据!$A:$M,13,0),"")</f>
        <v>0.85</v>
      </c>
      <c r="AF216" s="23" t="str">
        <f t="shared" si="63"/>
        <v/>
      </c>
      <c r="AG216" s="23">
        <f t="shared" si="64"/>
        <v>1.29219479653102</v>
      </c>
      <c r="AH216" s="23">
        <f t="shared" si="65"/>
        <v>1.15276851234156</v>
      </c>
      <c r="AI216" s="23">
        <f t="shared" si="66"/>
        <v>0</v>
      </c>
      <c r="AJ216">
        <f>IFERROR(VLOOKUP($B216,[2]库存报告使用数据!$A$1:$B$65536,2,0),0)</f>
        <v>20</v>
      </c>
      <c r="AK216">
        <f>IFERROR(VLOOKUP($B216,[2]库存报告使用数据!$A$1:$C$65536,3,0),0)</f>
        <v>20</v>
      </c>
      <c r="AL216">
        <f>IFERROR(VLOOKUP($B216,[2]库存报告使用数据!$A$1:$D$65536,4,0),0)</f>
        <v>17</v>
      </c>
      <c r="AM216">
        <f>IFERROR(VLOOKUP($B216,[2]库存报告使用数据!$A$1:$E$65536,5,0),0)</f>
        <v>24</v>
      </c>
      <c r="AN216" s="23">
        <f t="shared" si="67"/>
        <v>0</v>
      </c>
      <c r="AO216" s="23">
        <f t="shared" si="68"/>
        <v>0.05</v>
      </c>
      <c r="AP216" s="23">
        <f t="shared" si="69"/>
        <v>0.0588235294117647</v>
      </c>
      <c r="AQ216" s="23">
        <f t="shared" si="70"/>
        <v>0</v>
      </c>
      <c r="AR216" s="37">
        <f t="shared" si="55"/>
        <v>0</v>
      </c>
      <c r="AS216" s="37">
        <f t="shared" si="56"/>
        <v>0</v>
      </c>
      <c r="AT216" s="37">
        <f t="shared" si="57"/>
        <v>10</v>
      </c>
      <c r="AU216" s="33" t="str">
        <f t="shared" si="58"/>
        <v>库存为10</v>
      </c>
      <c r="AV216" s="38" t="str">
        <f>IFERROR(时间!$B$4+AU216,"上周无销量")</f>
        <v>上周无销量</v>
      </c>
    </row>
    <row r="217" spans="1:48">
      <c r="A217" s="21" t="s">
        <v>262</v>
      </c>
      <c r="B217" t="str">
        <f>VLOOKUP(A217,'[4]sku-asin（子）'!$A$1:$B$65536,2,0)</f>
        <v>B072MF4D46</v>
      </c>
      <c r="C217" t="str">
        <f>VLOOKUP(A217,'[4]子sku-父sku'!$A$1:$B$65536,2,0)</f>
        <v>LYQ-ZQ3550</v>
      </c>
      <c r="D217" s="33">
        <f>IFERROR(VLOOKUP(A217,[1]库存报告使用数据处理!$A:$C,3,0),0)</f>
        <v>1</v>
      </c>
      <c r="E217" s="33">
        <f>IFERROR(VLOOKUP(A217,[1]库存报告使用数据处理!$A:$D,4,0),0)</f>
        <v>1</v>
      </c>
      <c r="F217" s="33">
        <f>IFERROR(VLOOKUP(A217,[1]库存报告使用数据处理!$A:$E,5,0),0)</f>
        <v>0</v>
      </c>
      <c r="G217" s="33">
        <f>IFERROR(VLOOKUP(A217,[1]库存报告使用数据处理!$A:$F,6,0),0)</f>
        <v>1</v>
      </c>
      <c r="H217" s="34">
        <f>IFERROR(VLOOKUP(A217,[1]库存报告使用数据处理!$A:$G,7,0),0)</f>
        <v>14.99</v>
      </c>
      <c r="I217">
        <f>IFERROR(VLOOKUP(A217,[5]数据处理!$A:$B,2,0),0)</f>
        <v>6</v>
      </c>
      <c r="J217" s="35">
        <f>IFERROR(VLOOKUP(A217,[5]数据处理!$A:$D,4,0),0)</f>
        <v>0</v>
      </c>
      <c r="K217" s="35">
        <f>IFERROR(VLOOKUP(A217,[5]数据处理!$A:$E,5,0),0)</f>
        <v>0</v>
      </c>
      <c r="L217" s="35">
        <f>IFERROR(VLOOKUP(A217,[5]数据处理!$A:$G,7,0),0)</f>
        <v>0</v>
      </c>
      <c r="M217">
        <f t="shared" si="54"/>
        <v>6</v>
      </c>
      <c r="N217">
        <f>IFERROR(VLOOKUP(A217,[5]数据处理!$A:$C,3,0),0)</f>
        <v>0</v>
      </c>
      <c r="O217">
        <f>IFERROR(VLOOKUP(A217,[5]数据处理!$A:$N,14,0),0)</f>
        <v>0</v>
      </c>
      <c r="P217">
        <f>IFERROR(VLOOKUP(A217,[3]库存使用数据!$A:$B,2,0),"")</f>
        <v>0</v>
      </c>
      <c r="Q217">
        <f>IFERROR(VLOOKUP(A217,[3]库存使用数据!$A:$E,5,0),"")</f>
        <v>31397</v>
      </c>
      <c r="R217">
        <f>IFERROR(VLOOKUP(A217,[3]库存使用数据!$A:$H,8,0),"")</f>
        <v>39563</v>
      </c>
      <c r="S217">
        <f>IFERROR(VLOOKUP(A217,[3]库存使用数据!$A:$K,11,0),"")</f>
        <v>758</v>
      </c>
      <c r="T217">
        <f>IFERROR(VLOOKUP(A217,[3]库存使用数据!$A:$C,3,0),"")</f>
        <v>0</v>
      </c>
      <c r="U217">
        <f>IFERROR(VLOOKUP(A217,[3]库存使用数据!$A:$F,6,0),"")</f>
        <v>83</v>
      </c>
      <c r="V217">
        <f>IFERROR(VLOOKUP(A217,[3]库存使用数据!$A:$I,9,0),"")</f>
        <v>63</v>
      </c>
      <c r="W217">
        <f>IFERROR(VLOOKUP(A217,[3]库存使用数据!$A:$L,12,0),"")</f>
        <v>2</v>
      </c>
      <c r="X217" s="23" t="str">
        <f t="shared" si="59"/>
        <v/>
      </c>
      <c r="Y217" s="23">
        <f t="shared" si="60"/>
        <v>0.00264356467178393</v>
      </c>
      <c r="Z217" s="23">
        <f t="shared" si="61"/>
        <v>0.00159239693653161</v>
      </c>
      <c r="AA217" s="23">
        <f t="shared" si="62"/>
        <v>0.00263852242744063</v>
      </c>
      <c r="AB217">
        <f>IFERROR(VLOOKUP(A217,[3]库存使用数据!$A:$D,4,0),"")</f>
        <v>0</v>
      </c>
      <c r="AC217">
        <f>IFERROR(VLOOKUP(A217,[3]库存使用数据!$A:$G,7,0),"")</f>
        <v>22.71</v>
      </c>
      <c r="AD217">
        <f>IFERROR(VLOOKUP(A217,[3]库存使用数据!$A:$J,10,0),"")</f>
        <v>17.03</v>
      </c>
      <c r="AE217">
        <f>IFERROR(VLOOKUP(A217,[3]库存使用数据!$A:$M,13,0),"")</f>
        <v>0.44</v>
      </c>
      <c r="AF217" s="23" t="str">
        <f t="shared" si="63"/>
        <v/>
      </c>
      <c r="AG217" s="23">
        <f t="shared" si="64"/>
        <v>1.51501000667111</v>
      </c>
      <c r="AH217" s="23">
        <f t="shared" si="65"/>
        <v>0</v>
      </c>
      <c r="AI217" s="23">
        <f t="shared" si="66"/>
        <v>0.0293529019346231</v>
      </c>
      <c r="AJ217">
        <f>IFERROR(VLOOKUP($B217,[2]库存报告使用数据!$A$1:$B$65536,2,0),0)</f>
        <v>22</v>
      </c>
      <c r="AK217">
        <f>IFERROR(VLOOKUP($B217,[2]库存报告使用数据!$A$1:$C$65536,3,0),0)</f>
        <v>22</v>
      </c>
      <c r="AL217">
        <f>IFERROR(VLOOKUP($B217,[2]库存报告使用数据!$A$1:$D$65536,4,0),0)</f>
        <v>15</v>
      </c>
      <c r="AM217">
        <f>IFERROR(VLOOKUP($B217,[2]库存报告使用数据!$A$1:$E$65536,5,0),0)</f>
        <v>7</v>
      </c>
      <c r="AN217" s="23">
        <f t="shared" si="67"/>
        <v>0.0454545454545455</v>
      </c>
      <c r="AO217" s="23">
        <f t="shared" si="68"/>
        <v>0.0454545454545455</v>
      </c>
      <c r="AP217" s="23">
        <f t="shared" si="69"/>
        <v>0</v>
      </c>
      <c r="AQ217" s="23">
        <f t="shared" si="70"/>
        <v>0.142857142857143</v>
      </c>
      <c r="AR217" s="37">
        <f t="shared" si="55"/>
        <v>0.142857142857143</v>
      </c>
      <c r="AS217" s="37">
        <f t="shared" si="56"/>
        <v>8.57142857142857</v>
      </c>
      <c r="AT217" s="37">
        <f t="shared" si="57"/>
        <v>-2.57142857142857</v>
      </c>
      <c r="AU217" s="33">
        <f t="shared" si="58"/>
        <v>42</v>
      </c>
      <c r="AV217" s="38">
        <f>IFERROR(时间!$B$4+AU217,"上周无销量")</f>
        <v>43325</v>
      </c>
    </row>
    <row r="218" spans="1:48">
      <c r="A218" s="21" t="s">
        <v>263</v>
      </c>
      <c r="B218" t="str">
        <f>VLOOKUP(A218,'[4]sku-asin（子）'!$A$1:$B$65536,2,0)</f>
        <v>B071JLRH8Z</v>
      </c>
      <c r="C218" t="str">
        <f>VLOOKUP(A218,'[4]子sku-父sku'!$A$1:$B$65536,2,0)</f>
        <v>LYQ-ZQ3550</v>
      </c>
      <c r="D218" s="33">
        <f>IFERROR(VLOOKUP(A218,[1]库存报告使用数据处理!$A:$C,3,0),0)</f>
        <v>1</v>
      </c>
      <c r="E218" s="33">
        <f>IFERROR(VLOOKUP(A218,[1]库存报告使用数据处理!$A:$D,4,0),0)</f>
        <v>1</v>
      </c>
      <c r="F218" s="33">
        <f>IFERROR(VLOOKUP(A218,[1]库存报告使用数据处理!$A:$E,5,0),0)</f>
        <v>1</v>
      </c>
      <c r="G218" s="33">
        <f>IFERROR(VLOOKUP(A218,[1]库存报告使用数据处理!$A:$F,6,0),0)</f>
        <v>2</v>
      </c>
      <c r="H218" s="34">
        <f>IFERROR(VLOOKUP(A218,[1]库存报告使用数据处理!$A:$G,7,0),0)</f>
        <v>14.99</v>
      </c>
      <c r="I218">
        <f>IFERROR(VLOOKUP(A218,[5]数据处理!$A:$B,2,0),0)</f>
        <v>1</v>
      </c>
      <c r="J218" s="35">
        <f>IFERROR(VLOOKUP(A218,[5]数据处理!$A:$D,4,0),0)</f>
        <v>0</v>
      </c>
      <c r="K218" s="35">
        <f>IFERROR(VLOOKUP(A218,[5]数据处理!$A:$E,5,0),0)</f>
        <v>0</v>
      </c>
      <c r="L218" s="35">
        <f>IFERROR(VLOOKUP(A218,[5]数据处理!$A:$G,7,0),0)</f>
        <v>0</v>
      </c>
      <c r="M218">
        <f t="shared" si="54"/>
        <v>1</v>
      </c>
      <c r="N218">
        <f>IFERROR(VLOOKUP(A218,[5]数据处理!$A:$C,3,0),0)</f>
        <v>0</v>
      </c>
      <c r="O218">
        <f>IFERROR(VLOOKUP(A218,[5]数据处理!$A:$N,14,0),0)</f>
        <v>0</v>
      </c>
      <c r="P218">
        <f>IFERROR(VLOOKUP(A218,[3]库存使用数据!$A:$B,2,0),"")</f>
        <v>0</v>
      </c>
      <c r="Q218">
        <f>IFERROR(VLOOKUP(A218,[3]库存使用数据!$A:$E,5,0),"")</f>
        <v>0</v>
      </c>
      <c r="R218">
        <f>IFERROR(VLOOKUP(A218,[3]库存使用数据!$A:$H,8,0),"")</f>
        <v>760</v>
      </c>
      <c r="S218">
        <f>IFERROR(VLOOKUP(A218,[3]库存使用数据!$A:$K,11,0),"")</f>
        <v>251</v>
      </c>
      <c r="T218">
        <f>IFERROR(VLOOKUP(A218,[3]库存使用数据!$A:$C,3,0),"")</f>
        <v>0</v>
      </c>
      <c r="U218">
        <f>IFERROR(VLOOKUP(A218,[3]库存使用数据!$A:$F,6,0),"")</f>
        <v>0</v>
      </c>
      <c r="V218">
        <f>IFERROR(VLOOKUP(A218,[3]库存使用数据!$A:$I,9,0),"")</f>
        <v>1</v>
      </c>
      <c r="W218">
        <f>IFERROR(VLOOKUP(A218,[3]库存使用数据!$A:$L,12,0),"")</f>
        <v>1</v>
      </c>
      <c r="X218" s="23" t="str">
        <f t="shared" si="59"/>
        <v/>
      </c>
      <c r="Y218" s="23" t="str">
        <f t="shared" si="60"/>
        <v/>
      </c>
      <c r="Z218" s="23">
        <f t="shared" si="61"/>
        <v>0.00131578947368421</v>
      </c>
      <c r="AA218" s="23">
        <f t="shared" si="62"/>
        <v>0.00398406374501992</v>
      </c>
      <c r="AB218">
        <f>IFERROR(VLOOKUP(A218,[3]库存使用数据!$A:$D,4,0),"")</f>
        <v>0</v>
      </c>
      <c r="AC218">
        <f>IFERROR(VLOOKUP(A218,[3]库存使用数据!$A:$G,7,0),"")</f>
        <v>0</v>
      </c>
      <c r="AD218">
        <f>IFERROR(VLOOKUP(A218,[3]库存使用数据!$A:$J,10,0),"")</f>
        <v>0.33</v>
      </c>
      <c r="AE218">
        <f>IFERROR(VLOOKUP(A218,[3]库存使用数据!$A:$M,13,0),"")</f>
        <v>0.27</v>
      </c>
      <c r="AF218" s="23" t="str">
        <f t="shared" si="63"/>
        <v/>
      </c>
      <c r="AG218" s="23" t="str">
        <f t="shared" si="64"/>
        <v/>
      </c>
      <c r="AH218" s="23">
        <f t="shared" si="65"/>
        <v>0.0220146764509673</v>
      </c>
      <c r="AI218" s="23">
        <f t="shared" si="66"/>
        <v>0.00900600400266845</v>
      </c>
      <c r="AJ218">
        <f>IFERROR(VLOOKUP($B218,[2]库存报告使用数据!$A$1:$B$65536,2,0),0)</f>
        <v>6</v>
      </c>
      <c r="AK218">
        <f>IFERROR(VLOOKUP($B218,[2]库存报告使用数据!$A$1:$C$65536,3,0),0)</f>
        <v>6</v>
      </c>
      <c r="AL218">
        <f>IFERROR(VLOOKUP($B218,[2]库存报告使用数据!$A$1:$D$65536,4,0),0)</f>
        <v>7</v>
      </c>
      <c r="AM218">
        <f>IFERROR(VLOOKUP($B218,[2]库存报告使用数据!$A$1:$E$65536,5,0),0)</f>
        <v>13</v>
      </c>
      <c r="AN218" s="23">
        <f t="shared" si="67"/>
        <v>0.166666666666667</v>
      </c>
      <c r="AO218" s="23">
        <f t="shared" si="68"/>
        <v>0.166666666666667</v>
      </c>
      <c r="AP218" s="23">
        <f t="shared" si="69"/>
        <v>0.142857142857143</v>
      </c>
      <c r="AQ218" s="23">
        <f t="shared" si="70"/>
        <v>0.153846153846154</v>
      </c>
      <c r="AR218" s="37">
        <f t="shared" si="55"/>
        <v>0.142857142857143</v>
      </c>
      <c r="AS218" s="37">
        <f t="shared" si="56"/>
        <v>8.57142857142857</v>
      </c>
      <c r="AT218" s="37">
        <f t="shared" si="57"/>
        <v>-7.57142857142857</v>
      </c>
      <c r="AU218" s="33">
        <f t="shared" si="58"/>
        <v>7</v>
      </c>
      <c r="AV218" s="38">
        <f>IFERROR(时间!$B$4+AU218,"上周无销量")</f>
        <v>43290</v>
      </c>
    </row>
    <row r="219" spans="1:48">
      <c r="A219" s="21" t="s">
        <v>264</v>
      </c>
      <c r="B219" t="str">
        <f>VLOOKUP(A219,'[4]sku-asin（子）'!$A$1:$B$65536,2,0)</f>
        <v>B072QB3CPP</v>
      </c>
      <c r="C219" t="str">
        <f>VLOOKUP(A219,'[4]子sku-父sku'!$A$1:$B$65536,2,0)</f>
        <v>LYQ-ZQ3550</v>
      </c>
      <c r="D219" s="33">
        <f>IFERROR(VLOOKUP(A219,[1]库存报告使用数据处理!$A:$C,3,0),0)</f>
        <v>2</v>
      </c>
      <c r="E219" s="33">
        <f>IFERROR(VLOOKUP(A219,[1]库存报告使用数据处理!$A:$D,4,0),0)</f>
        <v>2</v>
      </c>
      <c r="F219" s="33">
        <f>IFERROR(VLOOKUP(A219,[1]库存报告使用数据处理!$A:$E,5,0),0)</f>
        <v>4</v>
      </c>
      <c r="G219" s="33">
        <f>IFERROR(VLOOKUP(A219,[1]库存报告使用数据处理!$A:$F,6,0),0)</f>
        <v>4</v>
      </c>
      <c r="H219" s="34">
        <f>IFERROR(VLOOKUP(A219,[1]库存报告使用数据处理!$A:$G,7,0),0)</f>
        <v>14.99</v>
      </c>
      <c r="I219">
        <f>IFERROR(VLOOKUP(A219,[5]数据处理!$A:$B,2,0),0)</f>
        <v>7</v>
      </c>
      <c r="J219" s="35">
        <f>IFERROR(VLOOKUP(A219,[5]数据处理!$A:$D,4,0),0)</f>
        <v>0</v>
      </c>
      <c r="K219" s="35">
        <f>IFERROR(VLOOKUP(A219,[5]数据处理!$A:$E,5,0),0)</f>
        <v>0</v>
      </c>
      <c r="L219" s="35">
        <f>IFERROR(VLOOKUP(A219,[5]数据处理!$A:$G,7,0),0)</f>
        <v>0</v>
      </c>
      <c r="M219">
        <f t="shared" si="54"/>
        <v>7</v>
      </c>
      <c r="N219">
        <f>IFERROR(VLOOKUP(A219,[5]数据处理!$A:$C,3,0),0)</f>
        <v>0</v>
      </c>
      <c r="O219">
        <f>IFERROR(VLOOKUP(A219,[5]数据处理!$A:$N,14,0),0)</f>
        <v>0</v>
      </c>
      <c r="P219">
        <f>IFERROR(VLOOKUP(A219,[3]库存使用数据!$A:$B,2,0),"")</f>
        <v>0</v>
      </c>
      <c r="Q219">
        <f>IFERROR(VLOOKUP(A219,[3]库存使用数据!$A:$E,5,0),"")</f>
        <v>0</v>
      </c>
      <c r="R219">
        <f>IFERROR(VLOOKUP(A219,[3]库存使用数据!$A:$H,8,0),"")</f>
        <v>5034</v>
      </c>
      <c r="S219">
        <f>IFERROR(VLOOKUP(A219,[3]库存使用数据!$A:$K,11,0),"")</f>
        <v>4603</v>
      </c>
      <c r="T219">
        <f>IFERROR(VLOOKUP(A219,[3]库存使用数据!$A:$C,3,0),"")</f>
        <v>0</v>
      </c>
      <c r="U219">
        <f>IFERROR(VLOOKUP(A219,[3]库存使用数据!$A:$F,6,0),"")</f>
        <v>0</v>
      </c>
      <c r="V219">
        <f>IFERROR(VLOOKUP(A219,[3]库存使用数据!$A:$I,9,0),"")</f>
        <v>40</v>
      </c>
      <c r="W219">
        <f>IFERROR(VLOOKUP(A219,[3]库存使用数据!$A:$L,12,0),"")</f>
        <v>34</v>
      </c>
      <c r="X219" s="23" t="str">
        <f t="shared" si="59"/>
        <v/>
      </c>
      <c r="Y219" s="23" t="str">
        <f t="shared" si="60"/>
        <v/>
      </c>
      <c r="Z219" s="23">
        <f t="shared" si="61"/>
        <v>0.00794596742153357</v>
      </c>
      <c r="AA219" s="23">
        <f t="shared" si="62"/>
        <v>0.00738648707364762</v>
      </c>
      <c r="AB219">
        <f>IFERROR(VLOOKUP(A219,[3]库存使用数据!$A:$D,4,0),"")</f>
        <v>0</v>
      </c>
      <c r="AC219">
        <f>IFERROR(VLOOKUP(A219,[3]库存使用数据!$A:$G,7,0),"")</f>
        <v>0</v>
      </c>
      <c r="AD219">
        <f>IFERROR(VLOOKUP(A219,[3]库存使用数据!$A:$J,10,0),"")</f>
        <v>11.94</v>
      </c>
      <c r="AE219">
        <f>IFERROR(VLOOKUP(A219,[3]库存使用数据!$A:$M,13,0),"")</f>
        <v>9.98</v>
      </c>
      <c r="AF219" s="23" t="str">
        <f t="shared" si="63"/>
        <v/>
      </c>
      <c r="AG219" s="23" t="str">
        <f t="shared" si="64"/>
        <v/>
      </c>
      <c r="AH219" s="23">
        <f t="shared" si="65"/>
        <v>0.199132755170113</v>
      </c>
      <c r="AI219" s="23">
        <f t="shared" si="66"/>
        <v>0.166444296197465</v>
      </c>
      <c r="AJ219">
        <f>IFERROR(VLOOKUP($B219,[2]库存报告使用数据!$A$1:$B$65536,2,0),0)</f>
        <v>6</v>
      </c>
      <c r="AK219">
        <f>IFERROR(VLOOKUP($B219,[2]库存报告使用数据!$A$1:$C$65536,3,0),0)</f>
        <v>6</v>
      </c>
      <c r="AL219">
        <f>IFERROR(VLOOKUP($B219,[2]库存报告使用数据!$A$1:$D$65536,4,0),0)</f>
        <v>26</v>
      </c>
      <c r="AM219">
        <f>IFERROR(VLOOKUP($B219,[2]库存报告使用数据!$A$1:$E$65536,5,0),0)</f>
        <v>49</v>
      </c>
      <c r="AN219" s="23">
        <f t="shared" si="67"/>
        <v>0.333333333333333</v>
      </c>
      <c r="AO219" s="23">
        <f t="shared" si="68"/>
        <v>0.333333333333333</v>
      </c>
      <c r="AP219" s="23">
        <f t="shared" si="69"/>
        <v>0.153846153846154</v>
      </c>
      <c r="AQ219" s="23">
        <f t="shared" si="70"/>
        <v>0.0816326530612245</v>
      </c>
      <c r="AR219" s="37">
        <f t="shared" si="55"/>
        <v>0.285714285714286</v>
      </c>
      <c r="AS219" s="37">
        <f t="shared" si="56"/>
        <v>17.1428571428571</v>
      </c>
      <c r="AT219" s="37">
        <f t="shared" si="57"/>
        <v>-10.1428571428571</v>
      </c>
      <c r="AU219" s="33">
        <f t="shared" si="58"/>
        <v>24</v>
      </c>
      <c r="AV219" s="38">
        <f>IFERROR(时间!$B$4+AU219,"上周无销量")</f>
        <v>43307</v>
      </c>
    </row>
    <row r="220" spans="1:48">
      <c r="A220" s="21" t="s">
        <v>265</v>
      </c>
      <c r="B220" t="str">
        <f>VLOOKUP(A220,'[4]sku-asin（子）'!$A$1:$B$65536,2,0)</f>
        <v>B01LASSISG</v>
      </c>
      <c r="C220" t="str">
        <f>VLOOKUP(A220,'[4]子sku-父sku'!$A$1:$B$65536,2,0)</f>
        <v>LYQ-ZQ456</v>
      </c>
      <c r="D220" s="33">
        <f>IFERROR(VLOOKUP(A220,[1]库存报告使用数据处理!$A:$C,3,0),0)</f>
        <v>0</v>
      </c>
      <c r="E220" s="33">
        <f>IFERROR(VLOOKUP(A220,[1]库存报告使用数据处理!$A:$D,4,0),0)</f>
        <v>0</v>
      </c>
      <c r="F220" s="33">
        <f>IFERROR(VLOOKUP(A220,[1]库存报告使用数据处理!$A:$E,5,0),0)</f>
        <v>0</v>
      </c>
      <c r="G220" s="33">
        <f>IFERROR(VLOOKUP(A220,[1]库存报告使用数据处理!$A:$F,6,0),0)</f>
        <v>0</v>
      </c>
      <c r="H220" s="34">
        <f>IFERROR(VLOOKUP(A220,[1]库存报告使用数据处理!$A:$G,7,0),0)</f>
        <v>0</v>
      </c>
      <c r="I220">
        <f>IFERROR(VLOOKUP(A220,[5]数据处理!$A:$B,2,0),0)</f>
        <v>1</v>
      </c>
      <c r="J220" s="35">
        <f>IFERROR(VLOOKUP(A220,[5]数据处理!$A:$D,4,0),0)</f>
        <v>0</v>
      </c>
      <c r="K220" s="35">
        <f>IFERROR(VLOOKUP(A220,[5]数据处理!$A:$E,5,0),0)</f>
        <v>0</v>
      </c>
      <c r="L220" s="35">
        <f>IFERROR(VLOOKUP(A220,[5]数据处理!$A:$G,7,0),0)</f>
        <v>0</v>
      </c>
      <c r="M220">
        <f t="shared" si="54"/>
        <v>1</v>
      </c>
      <c r="N220">
        <f>IFERROR(VLOOKUP(A220,[5]数据处理!$A:$C,3,0),0)</f>
        <v>0</v>
      </c>
      <c r="O220">
        <f>IFERROR(VLOOKUP(A220,[5]数据处理!$A:$N,14,0),0)</f>
        <v>1</v>
      </c>
      <c r="P220" t="str">
        <f>IFERROR(VLOOKUP(A220,[3]库存使用数据!$A:$B,2,0),"")</f>
        <v/>
      </c>
      <c r="Q220" t="str">
        <f>IFERROR(VLOOKUP(A220,[3]库存使用数据!$A:$E,5,0),"")</f>
        <v/>
      </c>
      <c r="R220" t="str">
        <f>IFERROR(VLOOKUP(A220,[3]库存使用数据!$A:$H,8,0),"")</f>
        <v/>
      </c>
      <c r="S220" t="str">
        <f>IFERROR(VLOOKUP(A220,[3]库存使用数据!$A:$K,11,0),"")</f>
        <v/>
      </c>
      <c r="T220" t="str">
        <f>IFERROR(VLOOKUP(A220,[3]库存使用数据!$A:$C,3,0),"")</f>
        <v/>
      </c>
      <c r="U220" t="str">
        <f>IFERROR(VLOOKUP(A220,[3]库存使用数据!$A:$F,6,0),"")</f>
        <v/>
      </c>
      <c r="V220" t="str">
        <f>IFERROR(VLOOKUP(A220,[3]库存使用数据!$A:$I,9,0),"")</f>
        <v/>
      </c>
      <c r="W220" t="str">
        <f>IFERROR(VLOOKUP(A220,[3]库存使用数据!$A:$L,12,0),"")</f>
        <v/>
      </c>
      <c r="X220" s="23" t="str">
        <f t="shared" si="59"/>
        <v/>
      </c>
      <c r="Y220" s="23" t="str">
        <f t="shared" si="60"/>
        <v/>
      </c>
      <c r="Z220" s="23" t="str">
        <f t="shared" si="61"/>
        <v/>
      </c>
      <c r="AA220" s="23" t="str">
        <f t="shared" si="62"/>
        <v/>
      </c>
      <c r="AB220" t="str">
        <f>IFERROR(VLOOKUP(A220,[3]库存使用数据!$A:$D,4,0),"")</f>
        <v/>
      </c>
      <c r="AC220" t="str">
        <f>IFERROR(VLOOKUP(A220,[3]库存使用数据!$A:$G,7,0),"")</f>
        <v/>
      </c>
      <c r="AD220" t="str">
        <f>IFERROR(VLOOKUP(A220,[3]库存使用数据!$A:$J,10,0),"")</f>
        <v/>
      </c>
      <c r="AE220" t="str">
        <f>IFERROR(VLOOKUP(A220,[3]库存使用数据!$A:$M,13,0),"")</f>
        <v/>
      </c>
      <c r="AF220" s="23" t="str">
        <f t="shared" si="63"/>
        <v/>
      </c>
      <c r="AG220" s="23" t="str">
        <f t="shared" si="64"/>
        <v/>
      </c>
      <c r="AH220" s="23" t="str">
        <f t="shared" si="65"/>
        <v/>
      </c>
      <c r="AI220" s="23" t="str">
        <f t="shared" si="66"/>
        <v/>
      </c>
      <c r="AJ220">
        <f>IFERROR(VLOOKUP($B220,[2]库存报告使用数据!$A$1:$B$65536,2,0),0)</f>
        <v>0</v>
      </c>
      <c r="AK220">
        <f>IFERROR(VLOOKUP($B220,[2]库存报告使用数据!$A$1:$C$65536,3,0),0)</f>
        <v>0</v>
      </c>
      <c r="AL220">
        <f>IFERROR(VLOOKUP($B220,[2]库存报告使用数据!$A$1:$D$65536,4,0),0)</f>
        <v>0</v>
      </c>
      <c r="AM220">
        <f>IFERROR(VLOOKUP($B220,[2]库存报告使用数据!$A$1:$E$65536,5,0),0)</f>
        <v>2</v>
      </c>
      <c r="AN220" s="23" t="str">
        <f t="shared" si="67"/>
        <v/>
      </c>
      <c r="AO220" s="23" t="str">
        <f t="shared" si="68"/>
        <v/>
      </c>
      <c r="AP220" s="23" t="str">
        <f t="shared" si="69"/>
        <v/>
      </c>
      <c r="AQ220" s="23">
        <f t="shared" si="70"/>
        <v>0</v>
      </c>
      <c r="AR220" s="37">
        <f t="shared" si="55"/>
        <v>0</v>
      </c>
      <c r="AS220" s="37">
        <f t="shared" si="56"/>
        <v>0</v>
      </c>
      <c r="AT220" s="37">
        <f t="shared" si="57"/>
        <v>1</v>
      </c>
      <c r="AU220" s="33" t="str">
        <f t="shared" si="58"/>
        <v>库存为1</v>
      </c>
      <c r="AV220" s="38" t="str">
        <f>IFERROR(时间!$B$4+AU220,"上周无销量")</f>
        <v>上周无销量</v>
      </c>
    </row>
    <row r="221" spans="1:48">
      <c r="A221" s="21" t="s">
        <v>266</v>
      </c>
      <c r="B221" t="str">
        <f>VLOOKUP(A221,'[4]sku-asin（子）'!$A$1:$B$65536,2,0)</f>
        <v>B0742J1LL6</v>
      </c>
      <c r="C221" t="str">
        <f>VLOOKUP(A221,'[4]子sku-父sku'!$A$1:$B$65536,2,0)</f>
        <v>LYQ-ZQ7900</v>
      </c>
      <c r="D221" s="33">
        <f>IFERROR(VLOOKUP(A221,[1]库存报告使用数据处理!$A:$C,3,0),0)</f>
        <v>1</v>
      </c>
      <c r="E221" s="33">
        <f>IFERROR(VLOOKUP(A221,[1]库存报告使用数据处理!$A:$D,4,0),0)</f>
        <v>1</v>
      </c>
      <c r="F221" s="33">
        <f>IFERROR(VLOOKUP(A221,[1]库存报告使用数据处理!$A:$E,5,0),0)</f>
        <v>0</v>
      </c>
      <c r="G221" s="33">
        <f>IFERROR(VLOOKUP(A221,[1]库存报告使用数据处理!$A:$F,6,0),0)</f>
        <v>0</v>
      </c>
      <c r="H221" s="34">
        <f>IFERROR(VLOOKUP(A221,[1]库存报告使用数据处理!$A:$G,7,0),0)</f>
        <v>16.99</v>
      </c>
      <c r="I221">
        <f>IFERROR(VLOOKUP(A221,[5]数据处理!$A:$B,2,0),0)</f>
        <v>1</v>
      </c>
      <c r="J221" s="35">
        <f>IFERROR(VLOOKUP(A221,[5]数据处理!$A:$D,4,0),0)</f>
        <v>0</v>
      </c>
      <c r="K221" s="35">
        <f>IFERROR(VLOOKUP(A221,[5]数据处理!$A:$E,5,0),0)</f>
        <v>0</v>
      </c>
      <c r="L221" s="35">
        <f>IFERROR(VLOOKUP(A221,[5]数据处理!$A:$G,7,0),0)</f>
        <v>0</v>
      </c>
      <c r="M221">
        <f t="shared" si="54"/>
        <v>1</v>
      </c>
      <c r="N221">
        <f>IFERROR(VLOOKUP(A221,[5]数据处理!$A:$C,3,0),0)</f>
        <v>0</v>
      </c>
      <c r="O221">
        <f>IFERROR(VLOOKUP(A221,[5]数据处理!$A:$N,14,0),0)</f>
        <v>0</v>
      </c>
      <c r="P221" t="str">
        <f>IFERROR(VLOOKUP(A221,[3]库存使用数据!$A:$B,2,0),"")</f>
        <v/>
      </c>
      <c r="Q221" t="str">
        <f>IFERROR(VLOOKUP(A221,[3]库存使用数据!$A:$E,5,0),"")</f>
        <v/>
      </c>
      <c r="R221" t="str">
        <f>IFERROR(VLOOKUP(A221,[3]库存使用数据!$A:$H,8,0),"")</f>
        <v/>
      </c>
      <c r="S221" t="str">
        <f>IFERROR(VLOOKUP(A221,[3]库存使用数据!$A:$K,11,0),"")</f>
        <v/>
      </c>
      <c r="T221" t="str">
        <f>IFERROR(VLOOKUP(A221,[3]库存使用数据!$A:$C,3,0),"")</f>
        <v/>
      </c>
      <c r="U221" t="str">
        <f>IFERROR(VLOOKUP(A221,[3]库存使用数据!$A:$F,6,0),"")</f>
        <v/>
      </c>
      <c r="V221" t="str">
        <f>IFERROR(VLOOKUP(A221,[3]库存使用数据!$A:$I,9,0),"")</f>
        <v/>
      </c>
      <c r="W221" t="str">
        <f>IFERROR(VLOOKUP(A221,[3]库存使用数据!$A:$L,12,0),"")</f>
        <v/>
      </c>
      <c r="X221" s="23" t="str">
        <f t="shared" si="59"/>
        <v/>
      </c>
      <c r="Y221" s="23" t="str">
        <f t="shared" si="60"/>
        <v/>
      </c>
      <c r="Z221" s="23" t="str">
        <f t="shared" si="61"/>
        <v/>
      </c>
      <c r="AA221" s="23" t="str">
        <f t="shared" si="62"/>
        <v/>
      </c>
      <c r="AB221" t="str">
        <f>IFERROR(VLOOKUP(A221,[3]库存使用数据!$A:$D,4,0),"")</f>
        <v/>
      </c>
      <c r="AC221" t="str">
        <f>IFERROR(VLOOKUP(A221,[3]库存使用数据!$A:$G,7,0),"")</f>
        <v/>
      </c>
      <c r="AD221" t="str">
        <f>IFERROR(VLOOKUP(A221,[3]库存使用数据!$A:$J,10,0),"")</f>
        <v/>
      </c>
      <c r="AE221" t="str">
        <f>IFERROR(VLOOKUP(A221,[3]库存使用数据!$A:$M,13,0),"")</f>
        <v/>
      </c>
      <c r="AF221" s="23" t="str">
        <f t="shared" si="63"/>
        <v/>
      </c>
      <c r="AG221" s="23" t="str">
        <f t="shared" si="64"/>
        <v/>
      </c>
      <c r="AH221" s="23" t="str">
        <f t="shared" si="65"/>
        <v/>
      </c>
      <c r="AI221" s="23" t="str">
        <f t="shared" si="66"/>
        <v/>
      </c>
      <c r="AJ221">
        <f>IFERROR(VLOOKUP($B221,[2]库存报告使用数据!$A$1:$B$65536,2,0),0)</f>
        <v>3</v>
      </c>
      <c r="AK221">
        <f>IFERROR(VLOOKUP($B221,[2]库存报告使用数据!$A$1:$C$65536,3,0),0)</f>
        <v>3</v>
      </c>
      <c r="AL221">
        <f>IFERROR(VLOOKUP($B221,[2]库存报告使用数据!$A$1:$D$65536,4,0),0)</f>
        <v>3</v>
      </c>
      <c r="AM221">
        <f>IFERROR(VLOOKUP($B221,[2]库存报告使用数据!$A$1:$E$65536,5,0),0)</f>
        <v>0</v>
      </c>
      <c r="AN221" s="23">
        <f t="shared" si="67"/>
        <v>0.333333333333333</v>
      </c>
      <c r="AO221" s="23">
        <f t="shared" si="68"/>
        <v>0.333333333333333</v>
      </c>
      <c r="AP221" s="23">
        <f t="shared" si="69"/>
        <v>0</v>
      </c>
      <c r="AQ221" s="23" t="str">
        <f t="shared" si="70"/>
        <v/>
      </c>
      <c r="AR221" s="37">
        <f t="shared" si="55"/>
        <v>0.142857142857143</v>
      </c>
      <c r="AS221" s="37">
        <f t="shared" si="56"/>
        <v>8.57142857142857</v>
      </c>
      <c r="AT221" s="37">
        <f t="shared" si="57"/>
        <v>-7.57142857142857</v>
      </c>
      <c r="AU221" s="33">
        <f t="shared" si="58"/>
        <v>7</v>
      </c>
      <c r="AV221" s="38">
        <f>IFERROR(时间!$B$4+AU221,"上周无销量")</f>
        <v>43290</v>
      </c>
    </row>
    <row r="222" spans="1:48">
      <c r="A222" s="21" t="s">
        <v>267</v>
      </c>
      <c r="B222" t="str">
        <f>VLOOKUP(A222,'[4]sku-asin（子）'!$A$1:$B$65536,2,0)</f>
        <v>B0742BFRFZ</v>
      </c>
      <c r="C222" t="str">
        <f>VLOOKUP(A222,'[4]子sku-父sku'!$A$1:$B$65536,2,0)</f>
        <v>LYQ-ZQ7900</v>
      </c>
      <c r="D222" s="33">
        <f>IFERROR(VLOOKUP(A222,[1]库存报告使用数据处理!$A:$C,3,0),0)</f>
        <v>0</v>
      </c>
      <c r="E222" s="33">
        <f>IFERROR(VLOOKUP(A222,[1]库存报告使用数据处理!$A:$D,4,0),0)</f>
        <v>0</v>
      </c>
      <c r="F222" s="33">
        <f>IFERROR(VLOOKUP(A222,[1]库存报告使用数据处理!$A:$E,5,0),0)</f>
        <v>0</v>
      </c>
      <c r="G222" s="33">
        <f>IFERROR(VLOOKUP(A222,[1]库存报告使用数据处理!$A:$F,6,0),0)</f>
        <v>0</v>
      </c>
      <c r="H222" s="34">
        <f>IFERROR(VLOOKUP(A222,[1]库存报告使用数据处理!$A:$G,7,0),0)</f>
        <v>0</v>
      </c>
      <c r="I222">
        <f>IFERROR(VLOOKUP(A222,[5]数据处理!$A:$B,2,0),0)</f>
        <v>1</v>
      </c>
      <c r="J222" s="35">
        <f>IFERROR(VLOOKUP(A222,[5]数据处理!$A:$D,4,0),0)</f>
        <v>0</v>
      </c>
      <c r="K222" s="35">
        <f>IFERROR(VLOOKUP(A222,[5]数据处理!$A:$E,5,0),0)</f>
        <v>0</v>
      </c>
      <c r="L222" s="35">
        <f>IFERROR(VLOOKUP(A222,[5]数据处理!$A:$G,7,0),0)</f>
        <v>0</v>
      </c>
      <c r="M222">
        <f t="shared" si="54"/>
        <v>1</v>
      </c>
      <c r="N222">
        <f>IFERROR(VLOOKUP(A222,[5]数据处理!$A:$C,3,0),0)</f>
        <v>0</v>
      </c>
      <c r="O222">
        <f>IFERROR(VLOOKUP(A222,[5]数据处理!$A:$N,14,0),0)</f>
        <v>0</v>
      </c>
      <c r="P222" t="str">
        <f>IFERROR(VLOOKUP(A222,[3]库存使用数据!$A:$B,2,0),"")</f>
        <v/>
      </c>
      <c r="Q222" t="str">
        <f>IFERROR(VLOOKUP(A222,[3]库存使用数据!$A:$E,5,0),"")</f>
        <v/>
      </c>
      <c r="R222" t="str">
        <f>IFERROR(VLOOKUP(A222,[3]库存使用数据!$A:$H,8,0),"")</f>
        <v/>
      </c>
      <c r="S222" t="str">
        <f>IFERROR(VLOOKUP(A222,[3]库存使用数据!$A:$K,11,0),"")</f>
        <v/>
      </c>
      <c r="T222" t="str">
        <f>IFERROR(VLOOKUP(A222,[3]库存使用数据!$A:$C,3,0),"")</f>
        <v/>
      </c>
      <c r="U222" t="str">
        <f>IFERROR(VLOOKUP(A222,[3]库存使用数据!$A:$F,6,0),"")</f>
        <v/>
      </c>
      <c r="V222" t="str">
        <f>IFERROR(VLOOKUP(A222,[3]库存使用数据!$A:$I,9,0),"")</f>
        <v/>
      </c>
      <c r="W222" t="str">
        <f>IFERROR(VLOOKUP(A222,[3]库存使用数据!$A:$L,12,0),"")</f>
        <v/>
      </c>
      <c r="X222" s="23" t="str">
        <f t="shared" si="59"/>
        <v/>
      </c>
      <c r="Y222" s="23" t="str">
        <f t="shared" si="60"/>
        <v/>
      </c>
      <c r="Z222" s="23" t="str">
        <f t="shared" si="61"/>
        <v/>
      </c>
      <c r="AA222" s="23" t="str">
        <f t="shared" si="62"/>
        <v/>
      </c>
      <c r="AB222" t="str">
        <f>IFERROR(VLOOKUP(A222,[3]库存使用数据!$A:$D,4,0),"")</f>
        <v/>
      </c>
      <c r="AC222" t="str">
        <f>IFERROR(VLOOKUP(A222,[3]库存使用数据!$A:$G,7,0),"")</f>
        <v/>
      </c>
      <c r="AD222" t="str">
        <f>IFERROR(VLOOKUP(A222,[3]库存使用数据!$A:$J,10,0),"")</f>
        <v/>
      </c>
      <c r="AE222" t="str">
        <f>IFERROR(VLOOKUP(A222,[3]库存使用数据!$A:$M,13,0),"")</f>
        <v/>
      </c>
      <c r="AF222" s="23" t="str">
        <f t="shared" si="63"/>
        <v/>
      </c>
      <c r="AG222" s="23" t="str">
        <f t="shared" si="64"/>
        <v/>
      </c>
      <c r="AH222" s="23" t="str">
        <f t="shared" si="65"/>
        <v/>
      </c>
      <c r="AI222" s="23" t="str">
        <f t="shared" si="66"/>
        <v/>
      </c>
      <c r="AJ222">
        <f>IFERROR(VLOOKUP($B222,[2]库存报告使用数据!$A$1:$B$65536,2,0),0)</f>
        <v>2</v>
      </c>
      <c r="AK222">
        <f>IFERROR(VLOOKUP($B222,[2]库存报告使用数据!$A$1:$C$65536,3,0),0)</f>
        <v>2</v>
      </c>
      <c r="AL222">
        <f>IFERROR(VLOOKUP($B222,[2]库存报告使用数据!$A$1:$D$65536,4,0),0)</f>
        <v>2</v>
      </c>
      <c r="AM222">
        <f>IFERROR(VLOOKUP($B222,[2]库存报告使用数据!$A$1:$E$65536,5,0),0)</f>
        <v>1</v>
      </c>
      <c r="AN222" s="23">
        <f t="shared" si="67"/>
        <v>0</v>
      </c>
      <c r="AO222" s="23">
        <f t="shared" si="68"/>
        <v>0</v>
      </c>
      <c r="AP222" s="23">
        <f t="shared" si="69"/>
        <v>0</v>
      </c>
      <c r="AQ222" s="23">
        <f t="shared" si="70"/>
        <v>0</v>
      </c>
      <c r="AR222" s="37">
        <f t="shared" si="55"/>
        <v>0</v>
      </c>
      <c r="AS222" s="37">
        <f t="shared" si="56"/>
        <v>0</v>
      </c>
      <c r="AT222" s="37">
        <f t="shared" si="57"/>
        <v>1</v>
      </c>
      <c r="AU222" s="33" t="str">
        <f t="shared" si="58"/>
        <v>库存为1</v>
      </c>
      <c r="AV222" s="38" t="str">
        <f>IFERROR(时间!$B$4+AU222,"上周无销量")</f>
        <v>上周无销量</v>
      </c>
    </row>
    <row r="223" spans="1:48">
      <c r="A223" s="21" t="s">
        <v>268</v>
      </c>
      <c r="B223" t="str">
        <f>VLOOKUP(A223,'[4]sku-asin（子）'!$A$1:$B$65536,2,0)</f>
        <v>B0742D7GXV</v>
      </c>
      <c r="C223" t="str">
        <f>VLOOKUP(A223,'[4]子sku-父sku'!$A$1:$B$65536,2,0)</f>
        <v>LYQ-ZQ7900</v>
      </c>
      <c r="D223" s="33">
        <f>IFERROR(VLOOKUP(A223,[1]库存报告使用数据处理!$A:$C,3,0),0)</f>
        <v>0</v>
      </c>
      <c r="E223" s="33">
        <f>IFERROR(VLOOKUP(A223,[1]库存报告使用数据处理!$A:$D,4,0),0)</f>
        <v>0</v>
      </c>
      <c r="F223" s="33">
        <f>IFERROR(VLOOKUP(A223,[1]库存报告使用数据处理!$A:$E,5,0),0)</f>
        <v>0</v>
      </c>
      <c r="G223" s="33">
        <f>IFERROR(VLOOKUP(A223,[1]库存报告使用数据处理!$A:$F,6,0),0)</f>
        <v>0</v>
      </c>
      <c r="H223" s="34">
        <f>IFERROR(VLOOKUP(A223,[1]库存报告使用数据处理!$A:$G,7,0),0)</f>
        <v>0</v>
      </c>
      <c r="I223">
        <f>IFERROR(VLOOKUP(A223,[5]数据处理!$A:$B,2,0),0)</f>
        <v>1</v>
      </c>
      <c r="J223" s="35">
        <f>IFERROR(VLOOKUP(A223,[5]数据处理!$A:$D,4,0),0)</f>
        <v>0</v>
      </c>
      <c r="K223" s="35">
        <f>IFERROR(VLOOKUP(A223,[5]数据处理!$A:$E,5,0),0)</f>
        <v>0</v>
      </c>
      <c r="L223" s="35">
        <f>IFERROR(VLOOKUP(A223,[5]数据处理!$A:$G,7,0),0)</f>
        <v>0</v>
      </c>
      <c r="M223">
        <f t="shared" si="54"/>
        <v>1</v>
      </c>
      <c r="N223">
        <f>IFERROR(VLOOKUP(A223,[5]数据处理!$A:$C,3,0),0)</f>
        <v>0</v>
      </c>
      <c r="O223">
        <f>IFERROR(VLOOKUP(A223,[5]数据处理!$A:$N,14,0),0)</f>
        <v>0</v>
      </c>
      <c r="P223" t="str">
        <f>IFERROR(VLOOKUP(A223,[3]库存使用数据!$A:$B,2,0),"")</f>
        <v/>
      </c>
      <c r="Q223" t="str">
        <f>IFERROR(VLOOKUP(A223,[3]库存使用数据!$A:$E,5,0),"")</f>
        <v/>
      </c>
      <c r="R223" t="str">
        <f>IFERROR(VLOOKUP(A223,[3]库存使用数据!$A:$H,8,0),"")</f>
        <v/>
      </c>
      <c r="S223" t="str">
        <f>IFERROR(VLOOKUP(A223,[3]库存使用数据!$A:$K,11,0),"")</f>
        <v/>
      </c>
      <c r="T223" t="str">
        <f>IFERROR(VLOOKUP(A223,[3]库存使用数据!$A:$C,3,0),"")</f>
        <v/>
      </c>
      <c r="U223" t="str">
        <f>IFERROR(VLOOKUP(A223,[3]库存使用数据!$A:$F,6,0),"")</f>
        <v/>
      </c>
      <c r="V223" t="str">
        <f>IFERROR(VLOOKUP(A223,[3]库存使用数据!$A:$I,9,0),"")</f>
        <v/>
      </c>
      <c r="W223" t="str">
        <f>IFERROR(VLOOKUP(A223,[3]库存使用数据!$A:$L,12,0),"")</f>
        <v/>
      </c>
      <c r="X223" s="23" t="str">
        <f t="shared" si="59"/>
        <v/>
      </c>
      <c r="Y223" s="23" t="str">
        <f t="shared" si="60"/>
        <v/>
      </c>
      <c r="Z223" s="23" t="str">
        <f t="shared" si="61"/>
        <v/>
      </c>
      <c r="AA223" s="23" t="str">
        <f t="shared" si="62"/>
        <v/>
      </c>
      <c r="AB223" t="str">
        <f>IFERROR(VLOOKUP(A223,[3]库存使用数据!$A:$D,4,0),"")</f>
        <v/>
      </c>
      <c r="AC223" t="str">
        <f>IFERROR(VLOOKUP(A223,[3]库存使用数据!$A:$G,7,0),"")</f>
        <v/>
      </c>
      <c r="AD223" t="str">
        <f>IFERROR(VLOOKUP(A223,[3]库存使用数据!$A:$J,10,0),"")</f>
        <v/>
      </c>
      <c r="AE223" t="str">
        <f>IFERROR(VLOOKUP(A223,[3]库存使用数据!$A:$M,13,0),"")</f>
        <v/>
      </c>
      <c r="AF223" s="23" t="str">
        <f t="shared" si="63"/>
        <v/>
      </c>
      <c r="AG223" s="23" t="str">
        <f t="shared" si="64"/>
        <v/>
      </c>
      <c r="AH223" s="23" t="str">
        <f t="shared" si="65"/>
        <v/>
      </c>
      <c r="AI223" s="23" t="str">
        <f t="shared" si="66"/>
        <v/>
      </c>
      <c r="AJ223">
        <f>IFERROR(VLOOKUP($B223,[2]库存报告使用数据!$A$1:$B$65536,2,0),0)</f>
        <v>1</v>
      </c>
      <c r="AK223">
        <f>IFERROR(VLOOKUP($B223,[2]库存报告使用数据!$A$1:$C$65536,3,0),0)</f>
        <v>1</v>
      </c>
      <c r="AL223">
        <f>IFERROR(VLOOKUP($B223,[2]库存报告使用数据!$A$1:$D$65536,4,0),0)</f>
        <v>2</v>
      </c>
      <c r="AM223">
        <f>IFERROR(VLOOKUP($B223,[2]库存报告使用数据!$A$1:$E$65536,5,0),0)</f>
        <v>2</v>
      </c>
      <c r="AN223" s="23">
        <f t="shared" si="67"/>
        <v>0</v>
      </c>
      <c r="AO223" s="23">
        <f t="shared" si="68"/>
        <v>0</v>
      </c>
      <c r="AP223" s="23">
        <f t="shared" si="69"/>
        <v>0</v>
      </c>
      <c r="AQ223" s="23">
        <f t="shared" si="70"/>
        <v>0</v>
      </c>
      <c r="AR223" s="37">
        <f t="shared" si="55"/>
        <v>0</v>
      </c>
      <c r="AS223" s="37">
        <f t="shared" si="56"/>
        <v>0</v>
      </c>
      <c r="AT223" s="37">
        <f t="shared" si="57"/>
        <v>1</v>
      </c>
      <c r="AU223" s="33" t="str">
        <f t="shared" si="58"/>
        <v>库存为1</v>
      </c>
      <c r="AV223" s="38" t="str">
        <f>IFERROR(时间!$B$4+AU223,"上周无销量")</f>
        <v>上周无销量</v>
      </c>
    </row>
    <row r="224" spans="1:48">
      <c r="A224" s="21" t="s">
        <v>269</v>
      </c>
      <c r="B224" t="str">
        <f>VLOOKUP(A224,'[4]sku-asin（子）'!$A$1:$B$65536,2,0)</f>
        <v>B0742CHPKN</v>
      </c>
      <c r="C224" t="str">
        <f>VLOOKUP(A224,'[4]子sku-父sku'!$A$1:$B$65536,2,0)</f>
        <v>LYQ-ZQ7900</v>
      </c>
      <c r="D224" s="33">
        <f>IFERROR(VLOOKUP(A224,[1]库存报告使用数据处理!$A:$C,3,0),0)</f>
        <v>0</v>
      </c>
      <c r="E224" s="33">
        <f>IFERROR(VLOOKUP(A224,[1]库存报告使用数据处理!$A:$D,4,0),0)</f>
        <v>1</v>
      </c>
      <c r="F224" s="33">
        <f>IFERROR(VLOOKUP(A224,[1]库存报告使用数据处理!$A:$E,5,0),0)</f>
        <v>1</v>
      </c>
      <c r="G224" s="33">
        <f>IFERROR(VLOOKUP(A224,[1]库存报告使用数据处理!$A:$F,6,0),0)</f>
        <v>0</v>
      </c>
      <c r="H224" s="34">
        <f>IFERROR(VLOOKUP(A224,[1]库存报告使用数据处理!$A:$G,7,0),0)</f>
        <v>17.99</v>
      </c>
      <c r="I224">
        <f>IFERROR(VLOOKUP(A224,[5]数据处理!$A:$B,2,0),0)</f>
        <v>1</v>
      </c>
      <c r="J224" s="35">
        <f>IFERROR(VLOOKUP(A224,[5]数据处理!$A:$D,4,0),0)</f>
        <v>0</v>
      </c>
      <c r="K224" s="35">
        <f>IFERROR(VLOOKUP(A224,[5]数据处理!$A:$E,5,0),0)</f>
        <v>0</v>
      </c>
      <c r="L224" s="35">
        <f>IFERROR(VLOOKUP(A224,[5]数据处理!$A:$G,7,0),0)</f>
        <v>0</v>
      </c>
      <c r="M224">
        <f t="shared" si="54"/>
        <v>1</v>
      </c>
      <c r="N224">
        <f>IFERROR(VLOOKUP(A224,[5]数据处理!$A:$C,3,0),0)</f>
        <v>0</v>
      </c>
      <c r="O224">
        <f>IFERROR(VLOOKUP(A224,[5]数据处理!$A:$N,14,0),0)</f>
        <v>0</v>
      </c>
      <c r="P224" t="str">
        <f>IFERROR(VLOOKUP(A224,[3]库存使用数据!$A:$B,2,0),"")</f>
        <v/>
      </c>
      <c r="Q224" t="str">
        <f>IFERROR(VLOOKUP(A224,[3]库存使用数据!$A:$E,5,0),"")</f>
        <v/>
      </c>
      <c r="R224" t="str">
        <f>IFERROR(VLOOKUP(A224,[3]库存使用数据!$A:$H,8,0),"")</f>
        <v/>
      </c>
      <c r="S224" t="str">
        <f>IFERROR(VLOOKUP(A224,[3]库存使用数据!$A:$K,11,0),"")</f>
        <v/>
      </c>
      <c r="T224" t="str">
        <f>IFERROR(VLOOKUP(A224,[3]库存使用数据!$A:$C,3,0),"")</f>
        <v/>
      </c>
      <c r="U224" t="str">
        <f>IFERROR(VLOOKUP(A224,[3]库存使用数据!$A:$F,6,0),"")</f>
        <v/>
      </c>
      <c r="V224" t="str">
        <f>IFERROR(VLOOKUP(A224,[3]库存使用数据!$A:$I,9,0),"")</f>
        <v/>
      </c>
      <c r="W224" t="str">
        <f>IFERROR(VLOOKUP(A224,[3]库存使用数据!$A:$L,12,0),"")</f>
        <v/>
      </c>
      <c r="X224" s="23" t="str">
        <f t="shared" si="59"/>
        <v/>
      </c>
      <c r="Y224" s="23" t="str">
        <f t="shared" si="60"/>
        <v/>
      </c>
      <c r="Z224" s="23" t="str">
        <f t="shared" si="61"/>
        <v/>
      </c>
      <c r="AA224" s="23" t="str">
        <f t="shared" si="62"/>
        <v/>
      </c>
      <c r="AB224" t="str">
        <f>IFERROR(VLOOKUP(A224,[3]库存使用数据!$A:$D,4,0),"")</f>
        <v/>
      </c>
      <c r="AC224" t="str">
        <f>IFERROR(VLOOKUP(A224,[3]库存使用数据!$A:$G,7,0),"")</f>
        <v/>
      </c>
      <c r="AD224" t="str">
        <f>IFERROR(VLOOKUP(A224,[3]库存使用数据!$A:$J,10,0),"")</f>
        <v/>
      </c>
      <c r="AE224" t="str">
        <f>IFERROR(VLOOKUP(A224,[3]库存使用数据!$A:$M,13,0),"")</f>
        <v/>
      </c>
      <c r="AF224" s="23" t="str">
        <f t="shared" si="63"/>
        <v/>
      </c>
      <c r="AG224" s="23" t="str">
        <f t="shared" si="64"/>
        <v/>
      </c>
      <c r="AH224" s="23" t="str">
        <f t="shared" si="65"/>
        <v/>
      </c>
      <c r="AI224" s="23" t="str">
        <f t="shared" si="66"/>
        <v/>
      </c>
      <c r="AJ224">
        <f>IFERROR(VLOOKUP($B224,[2]库存报告使用数据!$A$1:$B$65536,2,0),0)</f>
        <v>0</v>
      </c>
      <c r="AK224">
        <f>IFERROR(VLOOKUP($B224,[2]库存报告使用数据!$A$1:$C$65536,3,0),0)</f>
        <v>0</v>
      </c>
      <c r="AL224">
        <f>IFERROR(VLOOKUP($B224,[2]库存报告使用数据!$A$1:$D$65536,4,0),0)</f>
        <v>1</v>
      </c>
      <c r="AM224">
        <f>IFERROR(VLOOKUP($B224,[2]库存报告使用数据!$A$1:$E$65536,5,0),0)</f>
        <v>1</v>
      </c>
      <c r="AN224" s="23" t="str">
        <f t="shared" si="67"/>
        <v/>
      </c>
      <c r="AO224" s="23" t="str">
        <f t="shared" si="68"/>
        <v/>
      </c>
      <c r="AP224" s="23">
        <f t="shared" si="69"/>
        <v>1</v>
      </c>
      <c r="AQ224" s="23">
        <f t="shared" si="70"/>
        <v>0</v>
      </c>
      <c r="AR224" s="37">
        <f t="shared" si="55"/>
        <v>0</v>
      </c>
      <c r="AS224" s="37">
        <f t="shared" si="56"/>
        <v>0</v>
      </c>
      <c r="AT224" s="37">
        <f t="shared" si="57"/>
        <v>1</v>
      </c>
      <c r="AU224" s="33" t="str">
        <f t="shared" si="58"/>
        <v>库存为1</v>
      </c>
      <c r="AV224" s="38" t="str">
        <f>IFERROR(时间!$B$4+AU224,"上周无销量")</f>
        <v>上周无销量</v>
      </c>
    </row>
    <row r="225" spans="1:48">
      <c r="A225" s="21" t="s">
        <v>270</v>
      </c>
      <c r="B225" t="str">
        <f>VLOOKUP(A225,'[4]sku-asin（子）'!$A$1:$B$65536,2,0)</f>
        <v>B01LWKSW4Z</v>
      </c>
      <c r="C225" t="str">
        <f>VLOOKUP(A225,'[4]子sku-父sku'!$A$1:$B$65536,2,0)</f>
        <v>LYQ-ZQ8200</v>
      </c>
      <c r="D225" s="33">
        <f>IFERROR(VLOOKUP(A225,[1]库存报告使用数据处理!$A:$C,3,0),0)</f>
        <v>0</v>
      </c>
      <c r="E225" s="33">
        <f>IFERROR(VLOOKUP(A225,[1]库存报告使用数据处理!$A:$D,4,0),0)</f>
        <v>0</v>
      </c>
      <c r="F225" s="33">
        <f>IFERROR(VLOOKUP(A225,[1]库存报告使用数据处理!$A:$E,5,0),0)</f>
        <v>0</v>
      </c>
      <c r="G225" s="33">
        <f>IFERROR(VLOOKUP(A225,[1]库存报告使用数据处理!$A:$F,6,0),0)</f>
        <v>0</v>
      </c>
      <c r="H225" s="34">
        <f>IFERROR(VLOOKUP(A225,[1]库存报告使用数据处理!$A:$G,7,0),0)</f>
        <v>0</v>
      </c>
      <c r="I225">
        <f>IFERROR(VLOOKUP(A225,[5]数据处理!$A:$B,2,0),0)</f>
        <v>0</v>
      </c>
      <c r="J225" s="35">
        <f>IFERROR(VLOOKUP(A225,[5]数据处理!$A:$D,4,0),0)</f>
        <v>0</v>
      </c>
      <c r="K225" s="35">
        <f>IFERROR(VLOOKUP(A225,[5]数据处理!$A:$E,5,0),0)</f>
        <v>0</v>
      </c>
      <c r="L225" s="35">
        <f>IFERROR(VLOOKUP(A225,[5]数据处理!$A:$G,7,0),0)</f>
        <v>0</v>
      </c>
      <c r="M225">
        <f t="shared" si="54"/>
        <v>0</v>
      </c>
      <c r="N225">
        <f>IFERROR(VLOOKUP(A225,[5]数据处理!$A:$C,3,0),0)</f>
        <v>0</v>
      </c>
      <c r="O225">
        <f>IFERROR(VLOOKUP(A225,[5]数据处理!$A:$N,14,0),0)</f>
        <v>0</v>
      </c>
      <c r="P225" t="str">
        <f>IFERROR(VLOOKUP(A225,[3]库存使用数据!$A:$B,2,0),"")</f>
        <v/>
      </c>
      <c r="Q225" t="str">
        <f>IFERROR(VLOOKUP(A225,[3]库存使用数据!$A:$E,5,0),"")</f>
        <v/>
      </c>
      <c r="R225" t="str">
        <f>IFERROR(VLOOKUP(A225,[3]库存使用数据!$A:$H,8,0),"")</f>
        <v/>
      </c>
      <c r="S225" t="str">
        <f>IFERROR(VLOOKUP(A225,[3]库存使用数据!$A:$K,11,0),"")</f>
        <v/>
      </c>
      <c r="T225" t="str">
        <f>IFERROR(VLOOKUP(A225,[3]库存使用数据!$A:$C,3,0),"")</f>
        <v/>
      </c>
      <c r="U225" t="str">
        <f>IFERROR(VLOOKUP(A225,[3]库存使用数据!$A:$F,6,0),"")</f>
        <v/>
      </c>
      <c r="V225" t="str">
        <f>IFERROR(VLOOKUP(A225,[3]库存使用数据!$A:$I,9,0),"")</f>
        <v/>
      </c>
      <c r="W225" t="str">
        <f>IFERROR(VLOOKUP(A225,[3]库存使用数据!$A:$L,12,0),"")</f>
        <v/>
      </c>
      <c r="X225" s="23" t="str">
        <f t="shared" si="59"/>
        <v/>
      </c>
      <c r="Y225" s="23" t="str">
        <f t="shared" si="60"/>
        <v/>
      </c>
      <c r="Z225" s="23" t="str">
        <f t="shared" si="61"/>
        <v/>
      </c>
      <c r="AA225" s="23" t="str">
        <f t="shared" si="62"/>
        <v/>
      </c>
      <c r="AB225" t="str">
        <f>IFERROR(VLOOKUP(A225,[3]库存使用数据!$A:$D,4,0),"")</f>
        <v/>
      </c>
      <c r="AC225" t="str">
        <f>IFERROR(VLOOKUP(A225,[3]库存使用数据!$A:$G,7,0),"")</f>
        <v/>
      </c>
      <c r="AD225" t="str">
        <f>IFERROR(VLOOKUP(A225,[3]库存使用数据!$A:$J,10,0),"")</f>
        <v/>
      </c>
      <c r="AE225" t="str">
        <f>IFERROR(VLOOKUP(A225,[3]库存使用数据!$A:$M,13,0),"")</f>
        <v/>
      </c>
      <c r="AF225" s="23" t="str">
        <f t="shared" si="63"/>
        <v/>
      </c>
      <c r="AG225" s="23" t="str">
        <f t="shared" si="64"/>
        <v/>
      </c>
      <c r="AH225" s="23" t="str">
        <f t="shared" si="65"/>
        <v/>
      </c>
      <c r="AI225" s="23" t="str">
        <f t="shared" si="66"/>
        <v/>
      </c>
      <c r="AJ225">
        <f>IFERROR(VLOOKUP($B225,[2]库存报告使用数据!$A$1:$B$65536,2,0),0)</f>
        <v>0</v>
      </c>
      <c r="AK225">
        <f>IFERROR(VLOOKUP($B225,[2]库存报告使用数据!$A$1:$C$65536,3,0),0)</f>
        <v>0</v>
      </c>
      <c r="AL225">
        <f>IFERROR(VLOOKUP($B225,[2]库存报告使用数据!$A$1:$D$65536,4,0),0)</f>
        <v>0</v>
      </c>
      <c r="AM225">
        <f>IFERROR(VLOOKUP($B225,[2]库存报告使用数据!$A$1:$E$65536,5,0),0)</f>
        <v>0</v>
      </c>
      <c r="AN225" s="23" t="str">
        <f t="shared" si="67"/>
        <v/>
      </c>
      <c r="AO225" s="23" t="str">
        <f t="shared" si="68"/>
        <v/>
      </c>
      <c r="AP225" s="23" t="str">
        <f t="shared" si="69"/>
        <v/>
      </c>
      <c r="AQ225" s="23" t="str">
        <f t="shared" si="70"/>
        <v/>
      </c>
      <c r="AR225" s="37">
        <f t="shared" si="55"/>
        <v>0</v>
      </c>
      <c r="AS225" s="37">
        <f t="shared" si="56"/>
        <v>0</v>
      </c>
      <c r="AT225" s="37">
        <f t="shared" si="57"/>
        <v>0</v>
      </c>
      <c r="AU225" s="33" t="str">
        <f t="shared" si="58"/>
        <v>库存为0</v>
      </c>
      <c r="AV225" s="38" t="str">
        <f>IFERROR(时间!$B$4+AU225,"上周无销量")</f>
        <v>上周无销量</v>
      </c>
    </row>
    <row r="226" spans="1:48">
      <c r="A226" s="21" t="s">
        <v>271</v>
      </c>
      <c r="B226" t="str">
        <f>VLOOKUP(A226,'[4]sku-asin（子）'!$A$1:$B$65536,2,0)</f>
        <v>B01M1G9E2V</v>
      </c>
      <c r="C226" t="str">
        <f>VLOOKUP(A226,'[4]子sku-父sku'!$A$1:$B$65536,2,0)</f>
        <v>LYQ-ZQ8200</v>
      </c>
      <c r="D226" s="33">
        <f>IFERROR(VLOOKUP(A226,[1]库存报告使用数据处理!$A:$C,3,0),0)</f>
        <v>0</v>
      </c>
      <c r="E226" s="33">
        <f>IFERROR(VLOOKUP(A226,[1]库存报告使用数据处理!$A:$D,4,0),0)</f>
        <v>0</v>
      </c>
      <c r="F226" s="33">
        <f>IFERROR(VLOOKUP(A226,[1]库存报告使用数据处理!$A:$E,5,0),0)</f>
        <v>0</v>
      </c>
      <c r="G226" s="33">
        <f>IFERROR(VLOOKUP(A226,[1]库存报告使用数据处理!$A:$F,6,0),0)</f>
        <v>0</v>
      </c>
      <c r="H226" s="34">
        <f>IFERROR(VLOOKUP(A226,[1]库存报告使用数据处理!$A:$G,7,0),0)</f>
        <v>0</v>
      </c>
      <c r="I226">
        <f>IFERROR(VLOOKUP(A226,[5]数据处理!$A:$B,2,0),0)</f>
        <v>0</v>
      </c>
      <c r="J226" s="35">
        <f>IFERROR(VLOOKUP(A226,[5]数据处理!$A:$D,4,0),0)</f>
        <v>0</v>
      </c>
      <c r="K226" s="35">
        <f>IFERROR(VLOOKUP(A226,[5]数据处理!$A:$E,5,0),0)</f>
        <v>0</v>
      </c>
      <c r="L226" s="35">
        <f>IFERROR(VLOOKUP(A226,[5]数据处理!$A:$G,7,0),0)</f>
        <v>0</v>
      </c>
      <c r="M226">
        <f t="shared" si="54"/>
        <v>0</v>
      </c>
      <c r="N226">
        <f>IFERROR(VLOOKUP(A226,[5]数据处理!$A:$C,3,0),0)</f>
        <v>0</v>
      </c>
      <c r="O226">
        <f>IFERROR(VLOOKUP(A226,[5]数据处理!$A:$N,14,0),0)</f>
        <v>0</v>
      </c>
      <c r="P226" t="str">
        <f>IFERROR(VLOOKUP(A226,[3]库存使用数据!$A:$B,2,0),"")</f>
        <v/>
      </c>
      <c r="Q226" t="str">
        <f>IFERROR(VLOOKUP(A226,[3]库存使用数据!$A:$E,5,0),"")</f>
        <v/>
      </c>
      <c r="R226" t="str">
        <f>IFERROR(VLOOKUP(A226,[3]库存使用数据!$A:$H,8,0),"")</f>
        <v/>
      </c>
      <c r="S226" t="str">
        <f>IFERROR(VLOOKUP(A226,[3]库存使用数据!$A:$K,11,0),"")</f>
        <v/>
      </c>
      <c r="T226" t="str">
        <f>IFERROR(VLOOKUP(A226,[3]库存使用数据!$A:$C,3,0),"")</f>
        <v/>
      </c>
      <c r="U226" t="str">
        <f>IFERROR(VLOOKUP(A226,[3]库存使用数据!$A:$F,6,0),"")</f>
        <v/>
      </c>
      <c r="V226" t="str">
        <f>IFERROR(VLOOKUP(A226,[3]库存使用数据!$A:$I,9,0),"")</f>
        <v/>
      </c>
      <c r="W226" t="str">
        <f>IFERROR(VLOOKUP(A226,[3]库存使用数据!$A:$L,12,0),"")</f>
        <v/>
      </c>
      <c r="X226" s="23" t="str">
        <f t="shared" si="59"/>
        <v/>
      </c>
      <c r="Y226" s="23" t="str">
        <f t="shared" si="60"/>
        <v/>
      </c>
      <c r="Z226" s="23" t="str">
        <f t="shared" si="61"/>
        <v/>
      </c>
      <c r="AA226" s="23" t="str">
        <f t="shared" si="62"/>
        <v/>
      </c>
      <c r="AB226" t="str">
        <f>IFERROR(VLOOKUP(A226,[3]库存使用数据!$A:$D,4,0),"")</f>
        <v/>
      </c>
      <c r="AC226" t="str">
        <f>IFERROR(VLOOKUP(A226,[3]库存使用数据!$A:$G,7,0),"")</f>
        <v/>
      </c>
      <c r="AD226" t="str">
        <f>IFERROR(VLOOKUP(A226,[3]库存使用数据!$A:$J,10,0),"")</f>
        <v/>
      </c>
      <c r="AE226" t="str">
        <f>IFERROR(VLOOKUP(A226,[3]库存使用数据!$A:$M,13,0),"")</f>
        <v/>
      </c>
      <c r="AF226" s="23" t="str">
        <f t="shared" si="63"/>
        <v/>
      </c>
      <c r="AG226" s="23" t="str">
        <f t="shared" si="64"/>
        <v/>
      </c>
      <c r="AH226" s="23" t="str">
        <f t="shared" si="65"/>
        <v/>
      </c>
      <c r="AI226" s="23" t="str">
        <f t="shared" si="66"/>
        <v/>
      </c>
      <c r="AJ226">
        <f>IFERROR(VLOOKUP($B226,[2]库存报告使用数据!$A$1:$B$65536,2,0),0)</f>
        <v>0</v>
      </c>
      <c r="AK226">
        <f>IFERROR(VLOOKUP($B226,[2]库存报告使用数据!$A$1:$C$65536,3,0),0)</f>
        <v>0</v>
      </c>
      <c r="AL226">
        <f>IFERROR(VLOOKUP($B226,[2]库存报告使用数据!$A$1:$D$65536,4,0),0)</f>
        <v>0</v>
      </c>
      <c r="AM226">
        <f>IFERROR(VLOOKUP($B226,[2]库存报告使用数据!$A$1:$E$65536,5,0),0)</f>
        <v>0</v>
      </c>
      <c r="AN226" s="23" t="str">
        <f t="shared" si="67"/>
        <v/>
      </c>
      <c r="AO226" s="23" t="str">
        <f t="shared" si="68"/>
        <v/>
      </c>
      <c r="AP226" s="23" t="str">
        <f t="shared" si="69"/>
        <v/>
      </c>
      <c r="AQ226" s="23" t="str">
        <f t="shared" si="70"/>
        <v/>
      </c>
      <c r="AR226" s="37">
        <f t="shared" si="55"/>
        <v>0</v>
      </c>
      <c r="AS226" s="37">
        <f t="shared" si="56"/>
        <v>0</v>
      </c>
      <c r="AT226" s="37">
        <f t="shared" si="57"/>
        <v>0</v>
      </c>
      <c r="AU226" s="33" t="str">
        <f t="shared" si="58"/>
        <v>库存为0</v>
      </c>
      <c r="AV226" s="38" t="str">
        <f>IFERROR(时间!$B$4+AU226,"上周无销量")</f>
        <v>上周无销量</v>
      </c>
    </row>
    <row r="227" spans="1:48">
      <c r="A227" s="21" t="s">
        <v>272</v>
      </c>
      <c r="B227" t="str">
        <f>VLOOKUP(A227,'[4]sku-asin（子）'!$A$1:$B$65536,2,0)</f>
        <v>B01LYUSTJT</v>
      </c>
      <c r="C227" t="str">
        <f>VLOOKUP(A227,'[4]子sku-父sku'!$A$1:$B$65536,2,0)</f>
        <v>LYQ-ZQ8200</v>
      </c>
      <c r="D227" s="33">
        <f>IFERROR(VLOOKUP(A227,[1]库存报告使用数据处理!$A:$C,3,0),0)</f>
        <v>0</v>
      </c>
      <c r="E227" s="33">
        <f>IFERROR(VLOOKUP(A227,[1]库存报告使用数据处理!$A:$D,4,0),0)</f>
        <v>0</v>
      </c>
      <c r="F227" s="33">
        <f>IFERROR(VLOOKUP(A227,[1]库存报告使用数据处理!$A:$E,5,0),0)</f>
        <v>0</v>
      </c>
      <c r="G227" s="33">
        <f>IFERROR(VLOOKUP(A227,[1]库存报告使用数据处理!$A:$F,6,0),0)</f>
        <v>0</v>
      </c>
      <c r="H227" s="34">
        <f>IFERROR(VLOOKUP(A227,[1]库存报告使用数据处理!$A:$G,7,0),0)</f>
        <v>0</v>
      </c>
      <c r="I227">
        <f>IFERROR(VLOOKUP(A227,[5]数据处理!$A:$B,2,0),0)</f>
        <v>4</v>
      </c>
      <c r="J227" s="35">
        <f>IFERROR(VLOOKUP(A227,[5]数据处理!$A:$D,4,0),0)</f>
        <v>0</v>
      </c>
      <c r="K227" s="35">
        <f>IFERROR(VLOOKUP(A227,[5]数据处理!$A:$E,5,0),0)</f>
        <v>0</v>
      </c>
      <c r="L227" s="35">
        <f>IFERROR(VLOOKUP(A227,[5]数据处理!$A:$G,7,0),0)</f>
        <v>0</v>
      </c>
      <c r="M227">
        <f t="shared" si="54"/>
        <v>4</v>
      </c>
      <c r="N227">
        <f>IFERROR(VLOOKUP(A227,[5]数据处理!$A:$C,3,0),0)</f>
        <v>0</v>
      </c>
      <c r="O227">
        <f>IFERROR(VLOOKUP(A227,[5]数据处理!$A:$N,14,0),0)</f>
        <v>0</v>
      </c>
      <c r="P227" t="str">
        <f>IFERROR(VLOOKUP(A227,[3]库存使用数据!$A:$B,2,0),"")</f>
        <v/>
      </c>
      <c r="Q227" t="str">
        <f>IFERROR(VLOOKUP(A227,[3]库存使用数据!$A:$E,5,0),"")</f>
        <v/>
      </c>
      <c r="R227" t="str">
        <f>IFERROR(VLOOKUP(A227,[3]库存使用数据!$A:$H,8,0),"")</f>
        <v/>
      </c>
      <c r="S227" t="str">
        <f>IFERROR(VLOOKUP(A227,[3]库存使用数据!$A:$K,11,0),"")</f>
        <v/>
      </c>
      <c r="T227" t="str">
        <f>IFERROR(VLOOKUP(A227,[3]库存使用数据!$A:$C,3,0),"")</f>
        <v/>
      </c>
      <c r="U227" t="str">
        <f>IFERROR(VLOOKUP(A227,[3]库存使用数据!$A:$F,6,0),"")</f>
        <v/>
      </c>
      <c r="V227" t="str">
        <f>IFERROR(VLOOKUP(A227,[3]库存使用数据!$A:$I,9,0),"")</f>
        <v/>
      </c>
      <c r="W227" t="str">
        <f>IFERROR(VLOOKUP(A227,[3]库存使用数据!$A:$L,12,0),"")</f>
        <v/>
      </c>
      <c r="X227" s="23" t="str">
        <f t="shared" si="59"/>
        <v/>
      </c>
      <c r="Y227" s="23" t="str">
        <f t="shared" si="60"/>
        <v/>
      </c>
      <c r="Z227" s="23" t="str">
        <f t="shared" si="61"/>
        <v/>
      </c>
      <c r="AA227" s="23" t="str">
        <f t="shared" si="62"/>
        <v/>
      </c>
      <c r="AB227" t="str">
        <f>IFERROR(VLOOKUP(A227,[3]库存使用数据!$A:$D,4,0),"")</f>
        <v/>
      </c>
      <c r="AC227" t="str">
        <f>IFERROR(VLOOKUP(A227,[3]库存使用数据!$A:$G,7,0),"")</f>
        <v/>
      </c>
      <c r="AD227" t="str">
        <f>IFERROR(VLOOKUP(A227,[3]库存使用数据!$A:$J,10,0),"")</f>
        <v/>
      </c>
      <c r="AE227" t="str">
        <f>IFERROR(VLOOKUP(A227,[3]库存使用数据!$A:$M,13,0),"")</f>
        <v/>
      </c>
      <c r="AF227" s="23" t="str">
        <f t="shared" si="63"/>
        <v/>
      </c>
      <c r="AG227" s="23" t="str">
        <f t="shared" si="64"/>
        <v/>
      </c>
      <c r="AH227" s="23" t="str">
        <f t="shared" si="65"/>
        <v/>
      </c>
      <c r="AI227" s="23" t="str">
        <f t="shared" si="66"/>
        <v/>
      </c>
      <c r="AJ227">
        <f>IFERROR(VLOOKUP($B227,[2]库存报告使用数据!$A$1:$B$65536,2,0),0)</f>
        <v>0</v>
      </c>
      <c r="AK227">
        <f>IFERROR(VLOOKUP($B227,[2]库存报告使用数据!$A$1:$C$65536,3,0),0)</f>
        <v>0</v>
      </c>
      <c r="AL227">
        <f>IFERROR(VLOOKUP($B227,[2]库存报告使用数据!$A$1:$D$65536,4,0),0)</f>
        <v>0</v>
      </c>
      <c r="AM227">
        <f>IFERROR(VLOOKUP($B227,[2]库存报告使用数据!$A$1:$E$65536,5,0),0)</f>
        <v>0</v>
      </c>
      <c r="AN227" s="23" t="str">
        <f t="shared" si="67"/>
        <v/>
      </c>
      <c r="AO227" s="23" t="str">
        <f t="shared" si="68"/>
        <v/>
      </c>
      <c r="AP227" s="23" t="str">
        <f t="shared" si="69"/>
        <v/>
      </c>
      <c r="AQ227" s="23" t="str">
        <f t="shared" si="70"/>
        <v/>
      </c>
      <c r="AR227" s="37">
        <f t="shared" si="55"/>
        <v>0</v>
      </c>
      <c r="AS227" s="37">
        <f t="shared" si="56"/>
        <v>0</v>
      </c>
      <c r="AT227" s="37">
        <f t="shared" si="57"/>
        <v>4</v>
      </c>
      <c r="AU227" s="33" t="str">
        <f t="shared" si="58"/>
        <v>库存为4</v>
      </c>
      <c r="AV227" s="38" t="str">
        <f>IFERROR(时间!$B$4+AU227,"上周无销量")</f>
        <v>上周无销量</v>
      </c>
    </row>
    <row r="228" spans="1:48">
      <c r="A228" s="21" t="s">
        <v>273</v>
      </c>
      <c r="B228" t="str">
        <f>VLOOKUP(A228,'[4]sku-asin（子）'!$A$1:$B$65536,2,0)</f>
        <v>B01LZI8LDE</v>
      </c>
      <c r="C228" t="str">
        <f>VLOOKUP(A228,'[4]子sku-父sku'!$A$1:$B$65536,2,0)</f>
        <v>LYQ-ZQ8200</v>
      </c>
      <c r="D228" s="33">
        <f>IFERROR(VLOOKUP(A228,[1]库存报告使用数据处理!$A:$C,3,0),0)</f>
        <v>0</v>
      </c>
      <c r="E228" s="33">
        <f>IFERROR(VLOOKUP(A228,[1]库存报告使用数据处理!$A:$D,4,0),0)</f>
        <v>0</v>
      </c>
      <c r="F228" s="33">
        <f>IFERROR(VLOOKUP(A228,[1]库存报告使用数据处理!$A:$E,5,0),0)</f>
        <v>0</v>
      </c>
      <c r="G228" s="33">
        <f>IFERROR(VLOOKUP(A228,[1]库存报告使用数据处理!$A:$F,6,0),0)</f>
        <v>0</v>
      </c>
      <c r="H228" s="34">
        <f>IFERROR(VLOOKUP(A228,[1]库存报告使用数据处理!$A:$G,7,0),0)</f>
        <v>0</v>
      </c>
      <c r="I228">
        <f>IFERROR(VLOOKUP(A228,[5]数据处理!$A:$B,2,0),0)</f>
        <v>10</v>
      </c>
      <c r="J228" s="35">
        <f>IFERROR(VLOOKUP(A228,[5]数据处理!$A:$D,4,0),0)</f>
        <v>0</v>
      </c>
      <c r="K228" s="35">
        <f>IFERROR(VLOOKUP(A228,[5]数据处理!$A:$E,5,0),0)</f>
        <v>0</v>
      </c>
      <c r="L228" s="35">
        <f>IFERROR(VLOOKUP(A228,[5]数据处理!$A:$G,7,0),0)</f>
        <v>0</v>
      </c>
      <c r="M228">
        <f t="shared" si="54"/>
        <v>10</v>
      </c>
      <c r="N228">
        <f>IFERROR(VLOOKUP(A228,[5]数据处理!$A:$C,3,0),0)</f>
        <v>0</v>
      </c>
      <c r="O228">
        <f>IFERROR(VLOOKUP(A228,[5]数据处理!$A:$N,14,0),0)</f>
        <v>8</v>
      </c>
      <c r="P228" t="str">
        <f>IFERROR(VLOOKUP(A228,[3]库存使用数据!$A:$B,2,0),"")</f>
        <v/>
      </c>
      <c r="Q228" t="str">
        <f>IFERROR(VLOOKUP(A228,[3]库存使用数据!$A:$E,5,0),"")</f>
        <v/>
      </c>
      <c r="R228" t="str">
        <f>IFERROR(VLOOKUP(A228,[3]库存使用数据!$A:$H,8,0),"")</f>
        <v/>
      </c>
      <c r="S228" t="str">
        <f>IFERROR(VLOOKUP(A228,[3]库存使用数据!$A:$K,11,0),"")</f>
        <v/>
      </c>
      <c r="T228" t="str">
        <f>IFERROR(VLOOKUP(A228,[3]库存使用数据!$A:$C,3,0),"")</f>
        <v/>
      </c>
      <c r="U228" t="str">
        <f>IFERROR(VLOOKUP(A228,[3]库存使用数据!$A:$F,6,0),"")</f>
        <v/>
      </c>
      <c r="V228" t="str">
        <f>IFERROR(VLOOKUP(A228,[3]库存使用数据!$A:$I,9,0),"")</f>
        <v/>
      </c>
      <c r="W228" t="str">
        <f>IFERROR(VLOOKUP(A228,[3]库存使用数据!$A:$L,12,0),"")</f>
        <v/>
      </c>
      <c r="X228" s="23" t="str">
        <f t="shared" si="59"/>
        <v/>
      </c>
      <c r="Y228" s="23" t="str">
        <f t="shared" si="60"/>
        <v/>
      </c>
      <c r="Z228" s="23" t="str">
        <f t="shared" si="61"/>
        <v/>
      </c>
      <c r="AA228" s="23" t="str">
        <f t="shared" si="62"/>
        <v/>
      </c>
      <c r="AB228" t="str">
        <f>IFERROR(VLOOKUP(A228,[3]库存使用数据!$A:$D,4,0),"")</f>
        <v/>
      </c>
      <c r="AC228" t="str">
        <f>IFERROR(VLOOKUP(A228,[3]库存使用数据!$A:$G,7,0),"")</f>
        <v/>
      </c>
      <c r="AD228" t="str">
        <f>IFERROR(VLOOKUP(A228,[3]库存使用数据!$A:$J,10,0),"")</f>
        <v/>
      </c>
      <c r="AE228" t="str">
        <f>IFERROR(VLOOKUP(A228,[3]库存使用数据!$A:$M,13,0),"")</f>
        <v/>
      </c>
      <c r="AF228" s="23" t="str">
        <f t="shared" si="63"/>
        <v/>
      </c>
      <c r="AG228" s="23" t="str">
        <f t="shared" si="64"/>
        <v/>
      </c>
      <c r="AH228" s="23" t="str">
        <f t="shared" si="65"/>
        <v/>
      </c>
      <c r="AI228" s="23" t="str">
        <f t="shared" si="66"/>
        <v/>
      </c>
      <c r="AJ228">
        <f>IFERROR(VLOOKUP($B228,[2]库存报告使用数据!$A$1:$B$65536,2,0),0)</f>
        <v>0</v>
      </c>
      <c r="AK228">
        <f>IFERROR(VLOOKUP($B228,[2]库存报告使用数据!$A$1:$C$65536,3,0),0)</f>
        <v>0</v>
      </c>
      <c r="AL228">
        <f>IFERROR(VLOOKUP($B228,[2]库存报告使用数据!$A$1:$D$65536,4,0),0)</f>
        <v>0</v>
      </c>
      <c r="AM228">
        <f>IFERROR(VLOOKUP($B228,[2]库存报告使用数据!$A$1:$E$65536,5,0),0)</f>
        <v>0</v>
      </c>
      <c r="AN228" s="23" t="str">
        <f t="shared" si="67"/>
        <v/>
      </c>
      <c r="AO228" s="23" t="str">
        <f t="shared" si="68"/>
        <v/>
      </c>
      <c r="AP228" s="23" t="str">
        <f t="shared" si="69"/>
        <v/>
      </c>
      <c r="AQ228" s="23" t="str">
        <f t="shared" si="70"/>
        <v/>
      </c>
      <c r="AR228" s="37">
        <f t="shared" si="55"/>
        <v>0</v>
      </c>
      <c r="AS228" s="37">
        <f t="shared" si="56"/>
        <v>0</v>
      </c>
      <c r="AT228" s="37">
        <f t="shared" si="57"/>
        <v>10</v>
      </c>
      <c r="AU228" s="33" t="str">
        <f t="shared" si="58"/>
        <v>库存为10</v>
      </c>
      <c r="AV228" s="38" t="str">
        <f>IFERROR(时间!$B$4+AU228,"上周无销量")</f>
        <v>上周无销量</v>
      </c>
    </row>
    <row r="229" spans="1:48">
      <c r="A229" s="21" t="s">
        <v>274</v>
      </c>
      <c r="B229" t="str">
        <f>VLOOKUP(A229,'[4]sku-asin（子）'!$A$1:$B$65536,2,0)</f>
        <v>B0734TVMF1</v>
      </c>
      <c r="C229" t="str">
        <f>VLOOKUP(A229,'[4]子sku-父sku'!$A$1:$B$65536,2,0)</f>
        <v>LYQ-ZQ8200</v>
      </c>
      <c r="D229" s="33">
        <f>IFERROR(VLOOKUP(A229,[1]库存报告使用数据处理!$A:$C,3,0),0)</f>
        <v>0</v>
      </c>
      <c r="E229" s="33">
        <f>IFERROR(VLOOKUP(A229,[1]库存报告使用数据处理!$A:$D,4,0),0)</f>
        <v>0</v>
      </c>
      <c r="F229" s="33">
        <f>IFERROR(VLOOKUP(A229,[1]库存报告使用数据处理!$A:$E,5,0),0)</f>
        <v>0</v>
      </c>
      <c r="G229" s="33">
        <f>IFERROR(VLOOKUP(A229,[1]库存报告使用数据处理!$A:$F,6,0),0)</f>
        <v>0</v>
      </c>
      <c r="H229" s="34">
        <f>IFERROR(VLOOKUP(A229,[1]库存报告使用数据处理!$A:$G,7,0),0)</f>
        <v>0</v>
      </c>
      <c r="I229">
        <f>IFERROR(VLOOKUP(A229,[5]数据处理!$A:$B,2,0),0)</f>
        <v>3</v>
      </c>
      <c r="J229" s="35">
        <f>IFERROR(VLOOKUP(A229,[5]数据处理!$A:$D,4,0),0)</f>
        <v>0</v>
      </c>
      <c r="K229" s="35">
        <f>IFERROR(VLOOKUP(A229,[5]数据处理!$A:$E,5,0),0)</f>
        <v>0</v>
      </c>
      <c r="L229" s="35">
        <f>IFERROR(VLOOKUP(A229,[5]数据处理!$A:$G,7,0),0)</f>
        <v>0</v>
      </c>
      <c r="M229">
        <f t="shared" si="54"/>
        <v>3</v>
      </c>
      <c r="N229">
        <f>IFERROR(VLOOKUP(A229,[5]数据处理!$A:$C,3,0),0)</f>
        <v>0</v>
      </c>
      <c r="O229">
        <f>IFERROR(VLOOKUP(A229,[5]数据处理!$A:$N,14,0),0)</f>
        <v>0</v>
      </c>
      <c r="P229" t="str">
        <f>IFERROR(VLOOKUP(A229,[3]库存使用数据!$A:$B,2,0),"")</f>
        <v/>
      </c>
      <c r="Q229" t="str">
        <f>IFERROR(VLOOKUP(A229,[3]库存使用数据!$A:$E,5,0),"")</f>
        <v/>
      </c>
      <c r="R229" t="str">
        <f>IFERROR(VLOOKUP(A229,[3]库存使用数据!$A:$H,8,0),"")</f>
        <v/>
      </c>
      <c r="S229" t="str">
        <f>IFERROR(VLOOKUP(A229,[3]库存使用数据!$A:$K,11,0),"")</f>
        <v/>
      </c>
      <c r="T229" t="str">
        <f>IFERROR(VLOOKUP(A229,[3]库存使用数据!$A:$C,3,0),"")</f>
        <v/>
      </c>
      <c r="U229" t="str">
        <f>IFERROR(VLOOKUP(A229,[3]库存使用数据!$A:$F,6,0),"")</f>
        <v/>
      </c>
      <c r="V229" t="str">
        <f>IFERROR(VLOOKUP(A229,[3]库存使用数据!$A:$I,9,0),"")</f>
        <v/>
      </c>
      <c r="W229" t="str">
        <f>IFERROR(VLOOKUP(A229,[3]库存使用数据!$A:$L,12,0),"")</f>
        <v/>
      </c>
      <c r="X229" s="23" t="str">
        <f t="shared" si="59"/>
        <v/>
      </c>
      <c r="Y229" s="23" t="str">
        <f t="shared" si="60"/>
        <v/>
      </c>
      <c r="Z229" s="23" t="str">
        <f t="shared" si="61"/>
        <v/>
      </c>
      <c r="AA229" s="23" t="str">
        <f t="shared" si="62"/>
        <v/>
      </c>
      <c r="AB229" t="str">
        <f>IFERROR(VLOOKUP(A229,[3]库存使用数据!$A:$D,4,0),"")</f>
        <v/>
      </c>
      <c r="AC229" t="str">
        <f>IFERROR(VLOOKUP(A229,[3]库存使用数据!$A:$G,7,0),"")</f>
        <v/>
      </c>
      <c r="AD229" t="str">
        <f>IFERROR(VLOOKUP(A229,[3]库存使用数据!$A:$J,10,0),"")</f>
        <v/>
      </c>
      <c r="AE229" t="str">
        <f>IFERROR(VLOOKUP(A229,[3]库存使用数据!$A:$M,13,0),"")</f>
        <v/>
      </c>
      <c r="AF229" s="23" t="str">
        <f t="shared" si="63"/>
        <v/>
      </c>
      <c r="AG229" s="23" t="str">
        <f t="shared" si="64"/>
        <v/>
      </c>
      <c r="AH229" s="23" t="str">
        <f t="shared" si="65"/>
        <v/>
      </c>
      <c r="AI229" s="23" t="str">
        <f t="shared" si="66"/>
        <v/>
      </c>
      <c r="AJ229">
        <f>IFERROR(VLOOKUP($B229,[2]库存报告使用数据!$A$1:$B$65536,2,0),0)</f>
        <v>0</v>
      </c>
      <c r="AK229">
        <f>IFERROR(VLOOKUP($B229,[2]库存报告使用数据!$A$1:$C$65536,3,0),0)</f>
        <v>0</v>
      </c>
      <c r="AL229">
        <f>IFERROR(VLOOKUP($B229,[2]库存报告使用数据!$A$1:$D$65536,4,0),0)</f>
        <v>0</v>
      </c>
      <c r="AM229">
        <f>IFERROR(VLOOKUP($B229,[2]库存报告使用数据!$A$1:$E$65536,5,0),0)</f>
        <v>0</v>
      </c>
      <c r="AN229" s="23" t="str">
        <f t="shared" si="67"/>
        <v/>
      </c>
      <c r="AO229" s="23" t="str">
        <f t="shared" si="68"/>
        <v/>
      </c>
      <c r="AP229" s="23" t="str">
        <f t="shared" si="69"/>
        <v/>
      </c>
      <c r="AQ229" s="23" t="str">
        <f t="shared" si="70"/>
        <v/>
      </c>
      <c r="AR229" s="37">
        <f t="shared" si="55"/>
        <v>0</v>
      </c>
      <c r="AS229" s="37">
        <f t="shared" si="56"/>
        <v>0</v>
      </c>
      <c r="AT229" s="37">
        <f t="shared" si="57"/>
        <v>3</v>
      </c>
      <c r="AU229" s="33" t="str">
        <f t="shared" si="58"/>
        <v>库存为3</v>
      </c>
      <c r="AV229" s="38" t="str">
        <f>IFERROR(时间!$B$4+AU229,"上周无销量")</f>
        <v>上周无销量</v>
      </c>
    </row>
    <row r="230" spans="1:48">
      <c r="A230" s="21" t="s">
        <v>275</v>
      </c>
      <c r="B230" t="str">
        <f>VLOOKUP(A230,'[4]sku-asin（子）'!$A$1:$B$65536,2,0)</f>
        <v>B0734V8QLP</v>
      </c>
      <c r="C230" t="str">
        <f>VLOOKUP(A230,'[4]子sku-父sku'!$A$1:$B$65536,2,0)</f>
        <v>LYQ-ZQ8200</v>
      </c>
      <c r="D230" s="33">
        <f>IFERROR(VLOOKUP(A230,[1]库存报告使用数据处理!$A:$C,3,0),0)</f>
        <v>0</v>
      </c>
      <c r="E230" s="33">
        <f>IFERROR(VLOOKUP(A230,[1]库存报告使用数据处理!$A:$D,4,0),0)</f>
        <v>0</v>
      </c>
      <c r="F230" s="33">
        <f>IFERROR(VLOOKUP(A230,[1]库存报告使用数据处理!$A:$E,5,0),0)</f>
        <v>0</v>
      </c>
      <c r="G230" s="33">
        <f>IFERROR(VLOOKUP(A230,[1]库存报告使用数据处理!$A:$F,6,0),0)</f>
        <v>0</v>
      </c>
      <c r="H230" s="34">
        <f>IFERROR(VLOOKUP(A230,[1]库存报告使用数据处理!$A:$G,7,0),0)</f>
        <v>0</v>
      </c>
      <c r="I230">
        <f>IFERROR(VLOOKUP(A230,[5]数据处理!$A:$B,2,0),0)</f>
        <v>5</v>
      </c>
      <c r="J230" s="35">
        <f>IFERROR(VLOOKUP(A230,[5]数据处理!$A:$D,4,0),0)</f>
        <v>0</v>
      </c>
      <c r="K230" s="35">
        <f>IFERROR(VLOOKUP(A230,[5]数据处理!$A:$E,5,0),0)</f>
        <v>0</v>
      </c>
      <c r="L230" s="35">
        <f>IFERROR(VLOOKUP(A230,[5]数据处理!$A:$G,7,0),0)</f>
        <v>0</v>
      </c>
      <c r="M230">
        <f t="shared" si="54"/>
        <v>5</v>
      </c>
      <c r="N230">
        <f>IFERROR(VLOOKUP(A230,[5]数据处理!$A:$C,3,0),0)</f>
        <v>0</v>
      </c>
      <c r="O230">
        <f>IFERROR(VLOOKUP(A230,[5]数据处理!$A:$N,14,0),0)</f>
        <v>0</v>
      </c>
      <c r="P230" t="str">
        <f>IFERROR(VLOOKUP(A230,[3]库存使用数据!$A:$B,2,0),"")</f>
        <v/>
      </c>
      <c r="Q230" t="str">
        <f>IFERROR(VLOOKUP(A230,[3]库存使用数据!$A:$E,5,0),"")</f>
        <v/>
      </c>
      <c r="R230" t="str">
        <f>IFERROR(VLOOKUP(A230,[3]库存使用数据!$A:$H,8,0),"")</f>
        <v/>
      </c>
      <c r="S230" t="str">
        <f>IFERROR(VLOOKUP(A230,[3]库存使用数据!$A:$K,11,0),"")</f>
        <v/>
      </c>
      <c r="T230" t="str">
        <f>IFERROR(VLOOKUP(A230,[3]库存使用数据!$A:$C,3,0),"")</f>
        <v/>
      </c>
      <c r="U230" t="str">
        <f>IFERROR(VLOOKUP(A230,[3]库存使用数据!$A:$F,6,0),"")</f>
        <v/>
      </c>
      <c r="V230" t="str">
        <f>IFERROR(VLOOKUP(A230,[3]库存使用数据!$A:$I,9,0),"")</f>
        <v/>
      </c>
      <c r="W230" t="str">
        <f>IFERROR(VLOOKUP(A230,[3]库存使用数据!$A:$L,12,0),"")</f>
        <v/>
      </c>
      <c r="X230" s="23" t="str">
        <f t="shared" si="59"/>
        <v/>
      </c>
      <c r="Y230" s="23" t="str">
        <f t="shared" si="60"/>
        <v/>
      </c>
      <c r="Z230" s="23" t="str">
        <f t="shared" si="61"/>
        <v/>
      </c>
      <c r="AA230" s="23" t="str">
        <f t="shared" si="62"/>
        <v/>
      </c>
      <c r="AB230" t="str">
        <f>IFERROR(VLOOKUP(A230,[3]库存使用数据!$A:$D,4,0),"")</f>
        <v/>
      </c>
      <c r="AC230" t="str">
        <f>IFERROR(VLOOKUP(A230,[3]库存使用数据!$A:$G,7,0),"")</f>
        <v/>
      </c>
      <c r="AD230" t="str">
        <f>IFERROR(VLOOKUP(A230,[3]库存使用数据!$A:$J,10,0),"")</f>
        <v/>
      </c>
      <c r="AE230" t="str">
        <f>IFERROR(VLOOKUP(A230,[3]库存使用数据!$A:$M,13,0),"")</f>
        <v/>
      </c>
      <c r="AF230" s="23" t="str">
        <f t="shared" si="63"/>
        <v/>
      </c>
      <c r="AG230" s="23" t="str">
        <f t="shared" si="64"/>
        <v/>
      </c>
      <c r="AH230" s="23" t="str">
        <f t="shared" si="65"/>
        <v/>
      </c>
      <c r="AI230" s="23" t="str">
        <f t="shared" si="66"/>
        <v/>
      </c>
      <c r="AJ230">
        <f>IFERROR(VLOOKUP($B230,[2]库存报告使用数据!$A$1:$B$65536,2,0),0)</f>
        <v>0</v>
      </c>
      <c r="AK230">
        <f>IFERROR(VLOOKUP($B230,[2]库存报告使用数据!$A$1:$C$65536,3,0),0)</f>
        <v>0</v>
      </c>
      <c r="AL230">
        <f>IFERROR(VLOOKUP($B230,[2]库存报告使用数据!$A$1:$D$65536,4,0),0)</f>
        <v>0</v>
      </c>
      <c r="AM230">
        <f>IFERROR(VLOOKUP($B230,[2]库存报告使用数据!$A$1:$E$65536,5,0),0)</f>
        <v>0</v>
      </c>
      <c r="AN230" s="23" t="str">
        <f t="shared" si="67"/>
        <v/>
      </c>
      <c r="AO230" s="23" t="str">
        <f t="shared" si="68"/>
        <v/>
      </c>
      <c r="AP230" s="23" t="str">
        <f t="shared" si="69"/>
        <v/>
      </c>
      <c r="AQ230" s="23" t="str">
        <f t="shared" si="70"/>
        <v/>
      </c>
      <c r="AR230" s="37">
        <f t="shared" si="55"/>
        <v>0</v>
      </c>
      <c r="AS230" s="37">
        <f t="shared" si="56"/>
        <v>0</v>
      </c>
      <c r="AT230" s="37">
        <f t="shared" si="57"/>
        <v>5</v>
      </c>
      <c r="AU230" s="33" t="str">
        <f t="shared" si="58"/>
        <v>库存为5</v>
      </c>
      <c r="AV230" s="38" t="str">
        <f>IFERROR(时间!$B$4+AU230,"上周无销量")</f>
        <v>上周无销量</v>
      </c>
    </row>
    <row r="231" spans="1:48">
      <c r="A231" s="21" t="s">
        <v>276</v>
      </c>
      <c r="B231" t="str">
        <f>VLOOKUP(A231,'[4]sku-asin（子）'!$A$1:$B$65536,2,0)</f>
        <v>B0734TK7GF</v>
      </c>
      <c r="C231" t="str">
        <f>VLOOKUP(A231,'[4]子sku-父sku'!$A$1:$B$65536,2,0)</f>
        <v>LYQ-ZQ8200</v>
      </c>
      <c r="D231" s="33">
        <f>IFERROR(VLOOKUP(A231,[1]库存报告使用数据处理!$A:$C,3,0),0)</f>
        <v>0</v>
      </c>
      <c r="E231" s="33">
        <f>IFERROR(VLOOKUP(A231,[1]库存报告使用数据处理!$A:$D,4,0),0)</f>
        <v>0</v>
      </c>
      <c r="F231" s="33">
        <f>IFERROR(VLOOKUP(A231,[1]库存报告使用数据处理!$A:$E,5,0),0)</f>
        <v>0</v>
      </c>
      <c r="G231" s="33">
        <f>IFERROR(VLOOKUP(A231,[1]库存报告使用数据处理!$A:$F,6,0),0)</f>
        <v>0</v>
      </c>
      <c r="H231" s="34">
        <f>IFERROR(VLOOKUP(A231,[1]库存报告使用数据处理!$A:$G,7,0),0)</f>
        <v>0</v>
      </c>
      <c r="I231">
        <f>IFERROR(VLOOKUP(A231,[5]数据处理!$A:$B,2,0),0)</f>
        <v>14</v>
      </c>
      <c r="J231" s="35">
        <f>IFERROR(VLOOKUP(A231,[5]数据处理!$A:$D,4,0),0)</f>
        <v>0</v>
      </c>
      <c r="K231" s="35">
        <f>IFERROR(VLOOKUP(A231,[5]数据处理!$A:$E,5,0),0)</f>
        <v>0</v>
      </c>
      <c r="L231" s="35">
        <f>IFERROR(VLOOKUP(A231,[5]数据处理!$A:$G,7,0),0)</f>
        <v>0</v>
      </c>
      <c r="M231">
        <f t="shared" si="54"/>
        <v>14</v>
      </c>
      <c r="N231">
        <f>IFERROR(VLOOKUP(A231,[5]数据处理!$A:$C,3,0),0)</f>
        <v>0</v>
      </c>
      <c r="O231">
        <f>IFERROR(VLOOKUP(A231,[5]数据处理!$A:$N,14,0),0)</f>
        <v>13</v>
      </c>
      <c r="P231" t="str">
        <f>IFERROR(VLOOKUP(A231,[3]库存使用数据!$A:$B,2,0),"")</f>
        <v/>
      </c>
      <c r="Q231" t="str">
        <f>IFERROR(VLOOKUP(A231,[3]库存使用数据!$A:$E,5,0),"")</f>
        <v/>
      </c>
      <c r="R231" t="str">
        <f>IFERROR(VLOOKUP(A231,[3]库存使用数据!$A:$H,8,0),"")</f>
        <v/>
      </c>
      <c r="S231" t="str">
        <f>IFERROR(VLOOKUP(A231,[3]库存使用数据!$A:$K,11,0),"")</f>
        <v/>
      </c>
      <c r="T231" t="str">
        <f>IFERROR(VLOOKUP(A231,[3]库存使用数据!$A:$C,3,0),"")</f>
        <v/>
      </c>
      <c r="U231" t="str">
        <f>IFERROR(VLOOKUP(A231,[3]库存使用数据!$A:$F,6,0),"")</f>
        <v/>
      </c>
      <c r="V231" t="str">
        <f>IFERROR(VLOOKUP(A231,[3]库存使用数据!$A:$I,9,0),"")</f>
        <v/>
      </c>
      <c r="W231" t="str">
        <f>IFERROR(VLOOKUP(A231,[3]库存使用数据!$A:$L,12,0),"")</f>
        <v/>
      </c>
      <c r="X231" s="23" t="str">
        <f t="shared" si="59"/>
        <v/>
      </c>
      <c r="Y231" s="23" t="str">
        <f t="shared" si="60"/>
        <v/>
      </c>
      <c r="Z231" s="23" t="str">
        <f t="shared" si="61"/>
        <v/>
      </c>
      <c r="AA231" s="23" t="str">
        <f t="shared" si="62"/>
        <v/>
      </c>
      <c r="AB231" t="str">
        <f>IFERROR(VLOOKUP(A231,[3]库存使用数据!$A:$D,4,0),"")</f>
        <v/>
      </c>
      <c r="AC231" t="str">
        <f>IFERROR(VLOOKUP(A231,[3]库存使用数据!$A:$G,7,0),"")</f>
        <v/>
      </c>
      <c r="AD231" t="str">
        <f>IFERROR(VLOOKUP(A231,[3]库存使用数据!$A:$J,10,0),"")</f>
        <v/>
      </c>
      <c r="AE231" t="str">
        <f>IFERROR(VLOOKUP(A231,[3]库存使用数据!$A:$M,13,0),"")</f>
        <v/>
      </c>
      <c r="AF231" s="23" t="str">
        <f t="shared" si="63"/>
        <v/>
      </c>
      <c r="AG231" s="23" t="str">
        <f t="shared" si="64"/>
        <v/>
      </c>
      <c r="AH231" s="23" t="str">
        <f t="shared" si="65"/>
        <v/>
      </c>
      <c r="AI231" s="23" t="str">
        <f t="shared" si="66"/>
        <v/>
      </c>
      <c r="AJ231">
        <f>IFERROR(VLOOKUP($B231,[2]库存报告使用数据!$A$1:$B$65536,2,0),0)</f>
        <v>0</v>
      </c>
      <c r="AK231">
        <f>IFERROR(VLOOKUP($B231,[2]库存报告使用数据!$A$1:$C$65536,3,0),0)</f>
        <v>0</v>
      </c>
      <c r="AL231">
        <f>IFERROR(VLOOKUP($B231,[2]库存报告使用数据!$A$1:$D$65536,4,0),0)</f>
        <v>0</v>
      </c>
      <c r="AM231">
        <f>IFERROR(VLOOKUP($B231,[2]库存报告使用数据!$A$1:$E$65536,5,0),0)</f>
        <v>0</v>
      </c>
      <c r="AN231" s="23" t="str">
        <f t="shared" si="67"/>
        <v/>
      </c>
      <c r="AO231" s="23" t="str">
        <f t="shared" si="68"/>
        <v/>
      </c>
      <c r="AP231" s="23" t="str">
        <f t="shared" si="69"/>
        <v/>
      </c>
      <c r="AQ231" s="23" t="str">
        <f t="shared" si="70"/>
        <v/>
      </c>
      <c r="AR231" s="37">
        <f t="shared" si="55"/>
        <v>0</v>
      </c>
      <c r="AS231" s="37">
        <f t="shared" si="56"/>
        <v>0</v>
      </c>
      <c r="AT231" s="37">
        <f t="shared" si="57"/>
        <v>14</v>
      </c>
      <c r="AU231" s="33" t="str">
        <f t="shared" si="58"/>
        <v>库存为14</v>
      </c>
      <c r="AV231" s="38" t="str">
        <f>IFERROR(时间!$B$4+AU231,"上周无销量")</f>
        <v>上周无销量</v>
      </c>
    </row>
    <row r="232" spans="1:48">
      <c r="A232" s="21" t="s">
        <v>277</v>
      </c>
      <c r="B232" t="str">
        <f>VLOOKUP(A232,'[4]sku-asin（子）'!$A$1:$B$65536,2,0)</f>
        <v>B0734VXSD6</v>
      </c>
      <c r="C232" t="str">
        <f>VLOOKUP(A232,'[4]子sku-父sku'!$A$1:$B$65536,2,0)</f>
        <v>LYQ-ZQ8200</v>
      </c>
      <c r="D232" s="33">
        <f>IFERROR(VLOOKUP(A232,[1]库存报告使用数据处理!$A:$C,3,0),0)</f>
        <v>0</v>
      </c>
      <c r="E232" s="33">
        <f>IFERROR(VLOOKUP(A232,[1]库存报告使用数据处理!$A:$D,4,0),0)</f>
        <v>0</v>
      </c>
      <c r="F232" s="33">
        <f>IFERROR(VLOOKUP(A232,[1]库存报告使用数据处理!$A:$E,5,0),0)</f>
        <v>0</v>
      </c>
      <c r="G232" s="33">
        <f>IFERROR(VLOOKUP(A232,[1]库存报告使用数据处理!$A:$F,6,0),0)</f>
        <v>0</v>
      </c>
      <c r="H232" s="34">
        <f>IFERROR(VLOOKUP(A232,[1]库存报告使用数据处理!$A:$G,7,0),0)</f>
        <v>0</v>
      </c>
      <c r="I232">
        <f>IFERROR(VLOOKUP(A232,[5]数据处理!$A:$B,2,0),0)</f>
        <v>1</v>
      </c>
      <c r="J232" s="35">
        <f>IFERROR(VLOOKUP(A232,[5]数据处理!$A:$D,4,0),0)</f>
        <v>0</v>
      </c>
      <c r="K232" s="35">
        <f>IFERROR(VLOOKUP(A232,[5]数据处理!$A:$E,5,0),0)</f>
        <v>0</v>
      </c>
      <c r="L232" s="35">
        <f>IFERROR(VLOOKUP(A232,[5]数据处理!$A:$G,7,0),0)</f>
        <v>0</v>
      </c>
      <c r="M232">
        <f t="shared" si="54"/>
        <v>1</v>
      </c>
      <c r="N232">
        <f>IFERROR(VLOOKUP(A232,[5]数据处理!$A:$C,3,0),0)</f>
        <v>0</v>
      </c>
      <c r="O232">
        <f>IFERROR(VLOOKUP(A232,[5]数据处理!$A:$N,14,0),0)</f>
        <v>0</v>
      </c>
      <c r="P232" t="str">
        <f>IFERROR(VLOOKUP(A232,[3]库存使用数据!$A:$B,2,0),"")</f>
        <v/>
      </c>
      <c r="Q232" t="str">
        <f>IFERROR(VLOOKUP(A232,[3]库存使用数据!$A:$E,5,0),"")</f>
        <v/>
      </c>
      <c r="R232" t="str">
        <f>IFERROR(VLOOKUP(A232,[3]库存使用数据!$A:$H,8,0),"")</f>
        <v/>
      </c>
      <c r="S232" t="str">
        <f>IFERROR(VLOOKUP(A232,[3]库存使用数据!$A:$K,11,0),"")</f>
        <v/>
      </c>
      <c r="T232" t="str">
        <f>IFERROR(VLOOKUP(A232,[3]库存使用数据!$A:$C,3,0),"")</f>
        <v/>
      </c>
      <c r="U232" t="str">
        <f>IFERROR(VLOOKUP(A232,[3]库存使用数据!$A:$F,6,0),"")</f>
        <v/>
      </c>
      <c r="V232" t="str">
        <f>IFERROR(VLOOKUP(A232,[3]库存使用数据!$A:$I,9,0),"")</f>
        <v/>
      </c>
      <c r="W232" t="str">
        <f>IFERROR(VLOOKUP(A232,[3]库存使用数据!$A:$L,12,0),"")</f>
        <v/>
      </c>
      <c r="X232" s="23" t="str">
        <f t="shared" si="59"/>
        <v/>
      </c>
      <c r="Y232" s="23" t="str">
        <f t="shared" si="60"/>
        <v/>
      </c>
      <c r="Z232" s="23" t="str">
        <f t="shared" si="61"/>
        <v/>
      </c>
      <c r="AA232" s="23" t="str">
        <f t="shared" si="62"/>
        <v/>
      </c>
      <c r="AB232" t="str">
        <f>IFERROR(VLOOKUP(A232,[3]库存使用数据!$A:$D,4,0),"")</f>
        <v/>
      </c>
      <c r="AC232" t="str">
        <f>IFERROR(VLOOKUP(A232,[3]库存使用数据!$A:$G,7,0),"")</f>
        <v/>
      </c>
      <c r="AD232" t="str">
        <f>IFERROR(VLOOKUP(A232,[3]库存使用数据!$A:$J,10,0),"")</f>
        <v/>
      </c>
      <c r="AE232" t="str">
        <f>IFERROR(VLOOKUP(A232,[3]库存使用数据!$A:$M,13,0),"")</f>
        <v/>
      </c>
      <c r="AF232" s="23" t="str">
        <f t="shared" si="63"/>
        <v/>
      </c>
      <c r="AG232" s="23" t="str">
        <f t="shared" si="64"/>
        <v/>
      </c>
      <c r="AH232" s="23" t="str">
        <f t="shared" si="65"/>
        <v/>
      </c>
      <c r="AI232" s="23" t="str">
        <f t="shared" si="66"/>
        <v/>
      </c>
      <c r="AJ232">
        <f>IFERROR(VLOOKUP($B232,[2]库存报告使用数据!$A$1:$B$65536,2,0),0)</f>
        <v>0</v>
      </c>
      <c r="AK232">
        <f>IFERROR(VLOOKUP($B232,[2]库存报告使用数据!$A$1:$C$65536,3,0),0)</f>
        <v>0</v>
      </c>
      <c r="AL232">
        <f>IFERROR(VLOOKUP($B232,[2]库存报告使用数据!$A$1:$D$65536,4,0),0)</f>
        <v>0</v>
      </c>
      <c r="AM232">
        <f>IFERROR(VLOOKUP($B232,[2]库存报告使用数据!$A$1:$E$65536,5,0),0)</f>
        <v>0</v>
      </c>
      <c r="AN232" s="23" t="str">
        <f t="shared" si="67"/>
        <v/>
      </c>
      <c r="AO232" s="23" t="str">
        <f t="shared" si="68"/>
        <v/>
      </c>
      <c r="AP232" s="23" t="str">
        <f t="shared" si="69"/>
        <v/>
      </c>
      <c r="AQ232" s="23" t="str">
        <f t="shared" si="70"/>
        <v/>
      </c>
      <c r="AR232" s="37">
        <f t="shared" si="55"/>
        <v>0</v>
      </c>
      <c r="AS232" s="37">
        <f t="shared" si="56"/>
        <v>0</v>
      </c>
      <c r="AT232" s="37">
        <f t="shared" si="57"/>
        <v>1</v>
      </c>
      <c r="AU232" s="33" t="str">
        <f t="shared" si="58"/>
        <v>库存为1</v>
      </c>
      <c r="AV232" s="38" t="str">
        <f>IFERROR(时间!$B$4+AU232,"上周无销量")</f>
        <v>上周无销量</v>
      </c>
    </row>
    <row r="233" spans="1:48">
      <c r="A233" s="21" t="s">
        <v>278</v>
      </c>
      <c r="B233" t="str">
        <f>VLOOKUP(A233,'[4]sku-asin（子）'!$A$1:$B$65536,2,0)</f>
        <v>B01M0T6MS9</v>
      </c>
      <c r="C233" t="str">
        <f>VLOOKUP(A233,'[4]子sku-父sku'!$A$1:$B$65536,2,0)</f>
        <v>LYQ-ZQ8200</v>
      </c>
      <c r="D233" s="33">
        <f>IFERROR(VLOOKUP(A233,[1]库存报告使用数据处理!$A:$C,3,0),0)</f>
        <v>0</v>
      </c>
      <c r="E233" s="33">
        <f>IFERROR(VLOOKUP(A233,[1]库存报告使用数据处理!$A:$D,4,0),0)</f>
        <v>0</v>
      </c>
      <c r="F233" s="33">
        <f>IFERROR(VLOOKUP(A233,[1]库存报告使用数据处理!$A:$E,5,0),0)</f>
        <v>0</v>
      </c>
      <c r="G233" s="33">
        <f>IFERROR(VLOOKUP(A233,[1]库存报告使用数据处理!$A:$F,6,0),0)</f>
        <v>0</v>
      </c>
      <c r="H233" s="34">
        <f>IFERROR(VLOOKUP(A233,[1]库存报告使用数据处理!$A:$G,7,0),0)</f>
        <v>0</v>
      </c>
      <c r="I233">
        <f>IFERROR(VLOOKUP(A233,[5]数据处理!$A:$B,2,0),0)</f>
        <v>0</v>
      </c>
      <c r="J233" s="35">
        <f>IFERROR(VLOOKUP(A233,[5]数据处理!$A:$D,4,0),0)</f>
        <v>0</v>
      </c>
      <c r="K233" s="35">
        <f>IFERROR(VLOOKUP(A233,[5]数据处理!$A:$E,5,0),0)</f>
        <v>0</v>
      </c>
      <c r="L233" s="35">
        <f>IFERROR(VLOOKUP(A233,[5]数据处理!$A:$G,7,0),0)</f>
        <v>0</v>
      </c>
      <c r="M233">
        <f t="shared" si="54"/>
        <v>0</v>
      </c>
      <c r="N233">
        <f>IFERROR(VLOOKUP(A233,[5]数据处理!$A:$C,3,0),0)</f>
        <v>0</v>
      </c>
      <c r="O233">
        <f>IFERROR(VLOOKUP(A233,[5]数据处理!$A:$N,14,0),0)</f>
        <v>0</v>
      </c>
      <c r="P233" t="str">
        <f>IFERROR(VLOOKUP(A233,[3]库存使用数据!$A:$B,2,0),"")</f>
        <v/>
      </c>
      <c r="Q233" t="str">
        <f>IFERROR(VLOOKUP(A233,[3]库存使用数据!$A:$E,5,0),"")</f>
        <v/>
      </c>
      <c r="R233" t="str">
        <f>IFERROR(VLOOKUP(A233,[3]库存使用数据!$A:$H,8,0),"")</f>
        <v/>
      </c>
      <c r="S233" t="str">
        <f>IFERROR(VLOOKUP(A233,[3]库存使用数据!$A:$K,11,0),"")</f>
        <v/>
      </c>
      <c r="T233" t="str">
        <f>IFERROR(VLOOKUP(A233,[3]库存使用数据!$A:$C,3,0),"")</f>
        <v/>
      </c>
      <c r="U233" t="str">
        <f>IFERROR(VLOOKUP(A233,[3]库存使用数据!$A:$F,6,0),"")</f>
        <v/>
      </c>
      <c r="V233" t="str">
        <f>IFERROR(VLOOKUP(A233,[3]库存使用数据!$A:$I,9,0),"")</f>
        <v/>
      </c>
      <c r="W233" t="str">
        <f>IFERROR(VLOOKUP(A233,[3]库存使用数据!$A:$L,12,0),"")</f>
        <v/>
      </c>
      <c r="X233" s="23" t="str">
        <f t="shared" si="59"/>
        <v/>
      </c>
      <c r="Y233" s="23" t="str">
        <f t="shared" si="60"/>
        <v/>
      </c>
      <c r="Z233" s="23" t="str">
        <f t="shared" si="61"/>
        <v/>
      </c>
      <c r="AA233" s="23" t="str">
        <f t="shared" si="62"/>
        <v/>
      </c>
      <c r="AB233" t="str">
        <f>IFERROR(VLOOKUP(A233,[3]库存使用数据!$A:$D,4,0),"")</f>
        <v/>
      </c>
      <c r="AC233" t="str">
        <f>IFERROR(VLOOKUP(A233,[3]库存使用数据!$A:$G,7,0),"")</f>
        <v/>
      </c>
      <c r="AD233" t="str">
        <f>IFERROR(VLOOKUP(A233,[3]库存使用数据!$A:$J,10,0),"")</f>
        <v/>
      </c>
      <c r="AE233" t="str">
        <f>IFERROR(VLOOKUP(A233,[3]库存使用数据!$A:$M,13,0),"")</f>
        <v/>
      </c>
      <c r="AF233" s="23" t="str">
        <f t="shared" si="63"/>
        <v/>
      </c>
      <c r="AG233" s="23" t="str">
        <f t="shared" si="64"/>
        <v/>
      </c>
      <c r="AH233" s="23" t="str">
        <f t="shared" si="65"/>
        <v/>
      </c>
      <c r="AI233" s="23" t="str">
        <f t="shared" si="66"/>
        <v/>
      </c>
      <c r="AJ233">
        <f>IFERROR(VLOOKUP($B233,[2]库存报告使用数据!$A$1:$B$65536,2,0),0)</f>
        <v>0</v>
      </c>
      <c r="AK233">
        <f>IFERROR(VLOOKUP($B233,[2]库存报告使用数据!$A$1:$C$65536,3,0),0)</f>
        <v>0</v>
      </c>
      <c r="AL233">
        <f>IFERROR(VLOOKUP($B233,[2]库存报告使用数据!$A$1:$D$65536,4,0),0)</f>
        <v>0</v>
      </c>
      <c r="AM233">
        <f>IFERROR(VLOOKUP($B233,[2]库存报告使用数据!$A$1:$E$65536,5,0),0)</f>
        <v>0</v>
      </c>
      <c r="AN233" s="23" t="str">
        <f t="shared" si="67"/>
        <v/>
      </c>
      <c r="AO233" s="23" t="str">
        <f t="shared" si="68"/>
        <v/>
      </c>
      <c r="AP233" s="23" t="str">
        <f t="shared" si="69"/>
        <v/>
      </c>
      <c r="AQ233" s="23" t="str">
        <f t="shared" si="70"/>
        <v/>
      </c>
      <c r="AR233" s="37">
        <f t="shared" si="55"/>
        <v>0</v>
      </c>
      <c r="AS233" s="37">
        <f t="shared" si="56"/>
        <v>0</v>
      </c>
      <c r="AT233" s="37">
        <f t="shared" si="57"/>
        <v>0</v>
      </c>
      <c r="AU233" s="33" t="str">
        <f t="shared" si="58"/>
        <v>库存为0</v>
      </c>
      <c r="AV233" s="38" t="str">
        <f>IFERROR(时间!$B$4+AU233,"上周无销量")</f>
        <v>上周无销量</v>
      </c>
    </row>
    <row r="234" spans="1:48">
      <c r="A234" s="21" t="s">
        <v>279</v>
      </c>
      <c r="B234" t="str">
        <f>VLOOKUP(A234,'[4]sku-asin（子）'!$A$1:$B$65536,2,0)</f>
        <v>B01LZI8HZ2</v>
      </c>
      <c r="C234" t="str">
        <f>VLOOKUP(A234,'[4]子sku-父sku'!$A$1:$B$65536,2,0)</f>
        <v>LYQ-ZQ8200</v>
      </c>
      <c r="D234" s="33">
        <f>IFERROR(VLOOKUP(A234,[1]库存报告使用数据处理!$A:$C,3,0),0)</f>
        <v>0</v>
      </c>
      <c r="E234" s="33">
        <f>IFERROR(VLOOKUP(A234,[1]库存报告使用数据处理!$A:$D,4,0),0)</f>
        <v>0</v>
      </c>
      <c r="F234" s="33">
        <f>IFERROR(VLOOKUP(A234,[1]库存报告使用数据处理!$A:$E,5,0),0)</f>
        <v>0</v>
      </c>
      <c r="G234" s="33">
        <f>IFERROR(VLOOKUP(A234,[1]库存报告使用数据处理!$A:$F,6,0),0)</f>
        <v>0</v>
      </c>
      <c r="H234" s="34">
        <f>IFERROR(VLOOKUP(A234,[1]库存报告使用数据处理!$A:$G,7,0),0)</f>
        <v>0</v>
      </c>
      <c r="I234">
        <f>IFERROR(VLOOKUP(A234,[5]数据处理!$A:$B,2,0),0)</f>
        <v>0</v>
      </c>
      <c r="J234" s="35">
        <f>IFERROR(VLOOKUP(A234,[5]数据处理!$A:$D,4,0),0)</f>
        <v>0</v>
      </c>
      <c r="K234" s="35">
        <f>IFERROR(VLOOKUP(A234,[5]数据处理!$A:$E,5,0),0)</f>
        <v>0</v>
      </c>
      <c r="L234" s="35">
        <f>IFERROR(VLOOKUP(A234,[5]数据处理!$A:$G,7,0),0)</f>
        <v>0</v>
      </c>
      <c r="M234">
        <f t="shared" si="54"/>
        <v>0</v>
      </c>
      <c r="N234">
        <f>IFERROR(VLOOKUP(A234,[5]数据处理!$A:$C,3,0),0)</f>
        <v>0</v>
      </c>
      <c r="O234">
        <f>IFERROR(VLOOKUP(A234,[5]数据处理!$A:$N,14,0),0)</f>
        <v>0</v>
      </c>
      <c r="P234" t="str">
        <f>IFERROR(VLOOKUP(A234,[3]库存使用数据!$A:$B,2,0),"")</f>
        <v/>
      </c>
      <c r="Q234" t="str">
        <f>IFERROR(VLOOKUP(A234,[3]库存使用数据!$A:$E,5,0),"")</f>
        <v/>
      </c>
      <c r="R234" t="str">
        <f>IFERROR(VLOOKUP(A234,[3]库存使用数据!$A:$H,8,0),"")</f>
        <v/>
      </c>
      <c r="S234" t="str">
        <f>IFERROR(VLOOKUP(A234,[3]库存使用数据!$A:$K,11,0),"")</f>
        <v/>
      </c>
      <c r="T234" t="str">
        <f>IFERROR(VLOOKUP(A234,[3]库存使用数据!$A:$C,3,0),"")</f>
        <v/>
      </c>
      <c r="U234" t="str">
        <f>IFERROR(VLOOKUP(A234,[3]库存使用数据!$A:$F,6,0),"")</f>
        <v/>
      </c>
      <c r="V234" t="str">
        <f>IFERROR(VLOOKUP(A234,[3]库存使用数据!$A:$I,9,0),"")</f>
        <v/>
      </c>
      <c r="W234" t="str">
        <f>IFERROR(VLOOKUP(A234,[3]库存使用数据!$A:$L,12,0),"")</f>
        <v/>
      </c>
      <c r="X234" s="23" t="str">
        <f t="shared" si="59"/>
        <v/>
      </c>
      <c r="Y234" s="23" t="str">
        <f t="shared" si="60"/>
        <v/>
      </c>
      <c r="Z234" s="23" t="str">
        <f t="shared" si="61"/>
        <v/>
      </c>
      <c r="AA234" s="23" t="str">
        <f t="shared" si="62"/>
        <v/>
      </c>
      <c r="AB234" t="str">
        <f>IFERROR(VLOOKUP(A234,[3]库存使用数据!$A:$D,4,0),"")</f>
        <v/>
      </c>
      <c r="AC234" t="str">
        <f>IFERROR(VLOOKUP(A234,[3]库存使用数据!$A:$G,7,0),"")</f>
        <v/>
      </c>
      <c r="AD234" t="str">
        <f>IFERROR(VLOOKUP(A234,[3]库存使用数据!$A:$J,10,0),"")</f>
        <v/>
      </c>
      <c r="AE234" t="str">
        <f>IFERROR(VLOOKUP(A234,[3]库存使用数据!$A:$M,13,0),"")</f>
        <v/>
      </c>
      <c r="AF234" s="23" t="str">
        <f t="shared" si="63"/>
        <v/>
      </c>
      <c r="AG234" s="23" t="str">
        <f t="shared" si="64"/>
        <v/>
      </c>
      <c r="AH234" s="23" t="str">
        <f t="shared" si="65"/>
        <v/>
      </c>
      <c r="AI234" s="23" t="str">
        <f t="shared" si="66"/>
        <v/>
      </c>
      <c r="AJ234">
        <f>IFERROR(VLOOKUP($B234,[2]库存报告使用数据!$A$1:$B$65536,2,0),0)</f>
        <v>0</v>
      </c>
      <c r="AK234">
        <f>IFERROR(VLOOKUP($B234,[2]库存报告使用数据!$A$1:$C$65536,3,0),0)</f>
        <v>0</v>
      </c>
      <c r="AL234">
        <f>IFERROR(VLOOKUP($B234,[2]库存报告使用数据!$A$1:$D$65536,4,0),0)</f>
        <v>0</v>
      </c>
      <c r="AM234">
        <f>IFERROR(VLOOKUP($B234,[2]库存报告使用数据!$A$1:$E$65536,5,0),0)</f>
        <v>0</v>
      </c>
      <c r="AN234" s="23" t="str">
        <f t="shared" si="67"/>
        <v/>
      </c>
      <c r="AO234" s="23" t="str">
        <f t="shared" si="68"/>
        <v/>
      </c>
      <c r="AP234" s="23" t="str">
        <f t="shared" si="69"/>
        <v/>
      </c>
      <c r="AQ234" s="23" t="str">
        <f t="shared" si="70"/>
        <v/>
      </c>
      <c r="AR234" s="37">
        <f t="shared" si="55"/>
        <v>0</v>
      </c>
      <c r="AS234" s="37">
        <f t="shared" si="56"/>
        <v>0</v>
      </c>
      <c r="AT234" s="37">
        <f t="shared" si="57"/>
        <v>0</v>
      </c>
      <c r="AU234" s="33" t="str">
        <f t="shared" si="58"/>
        <v>库存为0</v>
      </c>
      <c r="AV234" s="38" t="str">
        <f>IFERROR(时间!$B$4+AU234,"上周无销量")</f>
        <v>上周无销量</v>
      </c>
    </row>
    <row r="235" spans="1:48">
      <c r="A235" s="21" t="s">
        <v>280</v>
      </c>
      <c r="B235" t="str">
        <f>VLOOKUP(A235,'[4]sku-asin（子）'!$A$1:$B$65536,2,0)</f>
        <v>B01M05QDKR</v>
      </c>
      <c r="C235" t="str">
        <f>VLOOKUP(A235,'[4]子sku-父sku'!$A$1:$B$65536,2,0)</f>
        <v>LYQ-ZQ8200</v>
      </c>
      <c r="D235" s="33">
        <f>IFERROR(VLOOKUP(A235,[1]库存报告使用数据处理!$A:$C,3,0),0)</f>
        <v>0</v>
      </c>
      <c r="E235" s="33">
        <f>IFERROR(VLOOKUP(A235,[1]库存报告使用数据处理!$A:$D,4,0),0)</f>
        <v>0</v>
      </c>
      <c r="F235" s="33">
        <f>IFERROR(VLOOKUP(A235,[1]库存报告使用数据处理!$A:$E,5,0),0)</f>
        <v>0</v>
      </c>
      <c r="G235" s="33">
        <f>IFERROR(VLOOKUP(A235,[1]库存报告使用数据处理!$A:$F,6,0),0)</f>
        <v>0</v>
      </c>
      <c r="H235" s="34">
        <f>IFERROR(VLOOKUP(A235,[1]库存报告使用数据处理!$A:$G,7,0),0)</f>
        <v>0</v>
      </c>
      <c r="I235">
        <f>IFERROR(VLOOKUP(A235,[5]数据处理!$A:$B,2,0),0)</f>
        <v>0</v>
      </c>
      <c r="J235" s="35">
        <f>IFERROR(VLOOKUP(A235,[5]数据处理!$A:$D,4,0),0)</f>
        <v>0</v>
      </c>
      <c r="K235" s="35">
        <f>IFERROR(VLOOKUP(A235,[5]数据处理!$A:$E,5,0),0)</f>
        <v>0</v>
      </c>
      <c r="L235" s="35">
        <f>IFERROR(VLOOKUP(A235,[5]数据处理!$A:$G,7,0),0)</f>
        <v>0</v>
      </c>
      <c r="M235">
        <f t="shared" si="54"/>
        <v>0</v>
      </c>
      <c r="N235">
        <f>IFERROR(VLOOKUP(A235,[5]数据处理!$A:$C,3,0),0)</f>
        <v>0</v>
      </c>
      <c r="O235">
        <f>IFERROR(VLOOKUP(A235,[5]数据处理!$A:$N,14,0),0)</f>
        <v>0</v>
      </c>
      <c r="P235" t="str">
        <f>IFERROR(VLOOKUP(A235,[3]库存使用数据!$A:$B,2,0),"")</f>
        <v/>
      </c>
      <c r="Q235" t="str">
        <f>IFERROR(VLOOKUP(A235,[3]库存使用数据!$A:$E,5,0),"")</f>
        <v/>
      </c>
      <c r="R235" t="str">
        <f>IFERROR(VLOOKUP(A235,[3]库存使用数据!$A:$H,8,0),"")</f>
        <v/>
      </c>
      <c r="S235" t="str">
        <f>IFERROR(VLOOKUP(A235,[3]库存使用数据!$A:$K,11,0),"")</f>
        <v/>
      </c>
      <c r="T235" t="str">
        <f>IFERROR(VLOOKUP(A235,[3]库存使用数据!$A:$C,3,0),"")</f>
        <v/>
      </c>
      <c r="U235" t="str">
        <f>IFERROR(VLOOKUP(A235,[3]库存使用数据!$A:$F,6,0),"")</f>
        <v/>
      </c>
      <c r="V235" t="str">
        <f>IFERROR(VLOOKUP(A235,[3]库存使用数据!$A:$I,9,0),"")</f>
        <v/>
      </c>
      <c r="W235" t="str">
        <f>IFERROR(VLOOKUP(A235,[3]库存使用数据!$A:$L,12,0),"")</f>
        <v/>
      </c>
      <c r="X235" s="23" t="str">
        <f t="shared" si="59"/>
        <v/>
      </c>
      <c r="Y235" s="23" t="str">
        <f t="shared" si="60"/>
        <v/>
      </c>
      <c r="Z235" s="23" t="str">
        <f t="shared" si="61"/>
        <v/>
      </c>
      <c r="AA235" s="23" t="str">
        <f t="shared" si="62"/>
        <v/>
      </c>
      <c r="AB235" t="str">
        <f>IFERROR(VLOOKUP(A235,[3]库存使用数据!$A:$D,4,0),"")</f>
        <v/>
      </c>
      <c r="AC235" t="str">
        <f>IFERROR(VLOOKUP(A235,[3]库存使用数据!$A:$G,7,0),"")</f>
        <v/>
      </c>
      <c r="AD235" t="str">
        <f>IFERROR(VLOOKUP(A235,[3]库存使用数据!$A:$J,10,0),"")</f>
        <v/>
      </c>
      <c r="AE235" t="str">
        <f>IFERROR(VLOOKUP(A235,[3]库存使用数据!$A:$M,13,0),"")</f>
        <v/>
      </c>
      <c r="AF235" s="23" t="str">
        <f t="shared" si="63"/>
        <v/>
      </c>
      <c r="AG235" s="23" t="str">
        <f t="shared" si="64"/>
        <v/>
      </c>
      <c r="AH235" s="23" t="str">
        <f t="shared" si="65"/>
        <v/>
      </c>
      <c r="AI235" s="23" t="str">
        <f t="shared" si="66"/>
        <v/>
      </c>
      <c r="AJ235">
        <f>IFERROR(VLOOKUP($B235,[2]库存报告使用数据!$A$1:$B$65536,2,0),0)</f>
        <v>0</v>
      </c>
      <c r="AK235">
        <f>IFERROR(VLOOKUP($B235,[2]库存报告使用数据!$A$1:$C$65536,3,0),0)</f>
        <v>0</v>
      </c>
      <c r="AL235">
        <f>IFERROR(VLOOKUP($B235,[2]库存报告使用数据!$A$1:$D$65536,4,0),0)</f>
        <v>0</v>
      </c>
      <c r="AM235">
        <f>IFERROR(VLOOKUP($B235,[2]库存报告使用数据!$A$1:$E$65536,5,0),0)</f>
        <v>0</v>
      </c>
      <c r="AN235" s="23" t="str">
        <f t="shared" si="67"/>
        <v/>
      </c>
      <c r="AO235" s="23" t="str">
        <f t="shared" si="68"/>
        <v/>
      </c>
      <c r="AP235" s="23" t="str">
        <f t="shared" si="69"/>
        <v/>
      </c>
      <c r="AQ235" s="23" t="str">
        <f t="shared" si="70"/>
        <v/>
      </c>
      <c r="AR235" s="37">
        <f t="shared" si="55"/>
        <v>0</v>
      </c>
      <c r="AS235" s="37">
        <f t="shared" si="56"/>
        <v>0</v>
      </c>
      <c r="AT235" s="37">
        <f t="shared" si="57"/>
        <v>0</v>
      </c>
      <c r="AU235" s="33" t="str">
        <f t="shared" si="58"/>
        <v>库存为0</v>
      </c>
      <c r="AV235" s="38" t="str">
        <f>IFERROR(时间!$B$4+AU235,"上周无销量")</f>
        <v>上周无销量</v>
      </c>
    </row>
    <row r="236" spans="1:48">
      <c r="A236" s="21" t="s">
        <v>281</v>
      </c>
      <c r="B236" t="str">
        <f>VLOOKUP(A236,'[4]sku-asin（子）'!$A$1:$B$65536,2,0)</f>
        <v>B01LX89686</v>
      </c>
      <c r="C236" t="str">
        <f>VLOOKUP(A236,'[4]子sku-父sku'!$A$1:$B$65536,2,0)</f>
        <v>LYQ-ZQ8200</v>
      </c>
      <c r="D236" s="33">
        <f>IFERROR(VLOOKUP(A236,[1]库存报告使用数据处理!$A:$C,3,0),0)</f>
        <v>0</v>
      </c>
      <c r="E236" s="33">
        <f>IFERROR(VLOOKUP(A236,[1]库存报告使用数据处理!$A:$D,4,0),0)</f>
        <v>0</v>
      </c>
      <c r="F236" s="33">
        <f>IFERROR(VLOOKUP(A236,[1]库存报告使用数据处理!$A:$E,5,0),0)</f>
        <v>0</v>
      </c>
      <c r="G236" s="33">
        <f>IFERROR(VLOOKUP(A236,[1]库存报告使用数据处理!$A:$F,6,0),0)</f>
        <v>0</v>
      </c>
      <c r="H236" s="34">
        <f>IFERROR(VLOOKUP(A236,[1]库存报告使用数据处理!$A:$G,7,0),0)</f>
        <v>0</v>
      </c>
      <c r="I236">
        <f>IFERROR(VLOOKUP(A236,[5]数据处理!$A:$B,2,0),0)</f>
        <v>8</v>
      </c>
      <c r="J236" s="35">
        <f>IFERROR(VLOOKUP(A236,[5]数据处理!$A:$D,4,0),0)</f>
        <v>0</v>
      </c>
      <c r="K236" s="35">
        <f>IFERROR(VLOOKUP(A236,[5]数据处理!$A:$E,5,0),0)</f>
        <v>0</v>
      </c>
      <c r="L236" s="35">
        <f>IFERROR(VLOOKUP(A236,[5]数据处理!$A:$G,7,0),0)</f>
        <v>0</v>
      </c>
      <c r="M236">
        <f t="shared" si="54"/>
        <v>8</v>
      </c>
      <c r="N236">
        <f>IFERROR(VLOOKUP(A236,[5]数据处理!$A:$C,3,0),0)</f>
        <v>0</v>
      </c>
      <c r="O236">
        <f>IFERROR(VLOOKUP(A236,[5]数据处理!$A:$N,14,0),0)</f>
        <v>3</v>
      </c>
      <c r="P236" t="str">
        <f>IFERROR(VLOOKUP(A236,[3]库存使用数据!$A:$B,2,0),"")</f>
        <v/>
      </c>
      <c r="Q236" t="str">
        <f>IFERROR(VLOOKUP(A236,[3]库存使用数据!$A:$E,5,0),"")</f>
        <v/>
      </c>
      <c r="R236" t="str">
        <f>IFERROR(VLOOKUP(A236,[3]库存使用数据!$A:$H,8,0),"")</f>
        <v/>
      </c>
      <c r="S236" t="str">
        <f>IFERROR(VLOOKUP(A236,[3]库存使用数据!$A:$K,11,0),"")</f>
        <v/>
      </c>
      <c r="T236" t="str">
        <f>IFERROR(VLOOKUP(A236,[3]库存使用数据!$A:$C,3,0),"")</f>
        <v/>
      </c>
      <c r="U236" t="str">
        <f>IFERROR(VLOOKUP(A236,[3]库存使用数据!$A:$F,6,0),"")</f>
        <v/>
      </c>
      <c r="V236" t="str">
        <f>IFERROR(VLOOKUP(A236,[3]库存使用数据!$A:$I,9,0),"")</f>
        <v/>
      </c>
      <c r="W236" t="str">
        <f>IFERROR(VLOOKUP(A236,[3]库存使用数据!$A:$L,12,0),"")</f>
        <v/>
      </c>
      <c r="X236" s="23" t="str">
        <f t="shared" si="59"/>
        <v/>
      </c>
      <c r="Y236" s="23" t="str">
        <f t="shared" si="60"/>
        <v/>
      </c>
      <c r="Z236" s="23" t="str">
        <f t="shared" si="61"/>
        <v/>
      </c>
      <c r="AA236" s="23" t="str">
        <f t="shared" si="62"/>
        <v/>
      </c>
      <c r="AB236" t="str">
        <f>IFERROR(VLOOKUP(A236,[3]库存使用数据!$A:$D,4,0),"")</f>
        <v/>
      </c>
      <c r="AC236" t="str">
        <f>IFERROR(VLOOKUP(A236,[3]库存使用数据!$A:$G,7,0),"")</f>
        <v/>
      </c>
      <c r="AD236" t="str">
        <f>IFERROR(VLOOKUP(A236,[3]库存使用数据!$A:$J,10,0),"")</f>
        <v/>
      </c>
      <c r="AE236" t="str">
        <f>IFERROR(VLOOKUP(A236,[3]库存使用数据!$A:$M,13,0),"")</f>
        <v/>
      </c>
      <c r="AF236" s="23" t="str">
        <f t="shared" si="63"/>
        <v/>
      </c>
      <c r="AG236" s="23" t="str">
        <f t="shared" si="64"/>
        <v/>
      </c>
      <c r="AH236" s="23" t="str">
        <f t="shared" si="65"/>
        <v/>
      </c>
      <c r="AI236" s="23" t="str">
        <f t="shared" si="66"/>
        <v/>
      </c>
      <c r="AJ236">
        <f>IFERROR(VLOOKUP($B236,[2]库存报告使用数据!$A$1:$B$65536,2,0),0)</f>
        <v>0</v>
      </c>
      <c r="AK236">
        <f>IFERROR(VLOOKUP($B236,[2]库存报告使用数据!$A$1:$C$65536,3,0),0)</f>
        <v>0</v>
      </c>
      <c r="AL236">
        <f>IFERROR(VLOOKUP($B236,[2]库存报告使用数据!$A$1:$D$65536,4,0),0)</f>
        <v>0</v>
      </c>
      <c r="AM236">
        <f>IFERROR(VLOOKUP($B236,[2]库存报告使用数据!$A$1:$E$65536,5,0),0)</f>
        <v>0</v>
      </c>
      <c r="AN236" s="23" t="str">
        <f t="shared" si="67"/>
        <v/>
      </c>
      <c r="AO236" s="23" t="str">
        <f t="shared" si="68"/>
        <v/>
      </c>
      <c r="AP236" s="23" t="str">
        <f t="shared" si="69"/>
        <v/>
      </c>
      <c r="AQ236" s="23" t="str">
        <f t="shared" si="70"/>
        <v/>
      </c>
      <c r="AR236" s="37">
        <f t="shared" si="55"/>
        <v>0</v>
      </c>
      <c r="AS236" s="37">
        <f t="shared" si="56"/>
        <v>0</v>
      </c>
      <c r="AT236" s="37">
        <f t="shared" si="57"/>
        <v>8</v>
      </c>
      <c r="AU236" s="33" t="str">
        <f t="shared" si="58"/>
        <v>库存为8</v>
      </c>
      <c r="AV236" s="38" t="str">
        <f>IFERROR(时间!$B$4+AU236,"上周无销量")</f>
        <v>上周无销量</v>
      </c>
    </row>
    <row r="237" spans="1:48">
      <c r="A237" s="21" t="s">
        <v>282</v>
      </c>
      <c r="B237" t="str">
        <f>VLOOKUP(A237,'[4]sku-asin（子）'!$A$1:$B$65536,2,0)</f>
        <v>B074NYF6Q6</v>
      </c>
      <c r="C237" t="str">
        <f>VLOOKUP(A237,'[4]子sku-父sku'!$A$1:$B$65536,2,0)</f>
        <v>LYQ-ZQC910</v>
      </c>
      <c r="D237" s="33">
        <f>IFERROR(VLOOKUP(A237,[1]库存报告使用数据处理!$A:$C,3,0),0)</f>
        <v>0</v>
      </c>
      <c r="E237" s="33">
        <f>IFERROR(VLOOKUP(A237,[1]库存报告使用数据处理!$A:$D,4,0),0)</f>
        <v>0</v>
      </c>
      <c r="F237" s="33">
        <f>IFERROR(VLOOKUP(A237,[1]库存报告使用数据处理!$A:$E,5,0),0)</f>
        <v>0</v>
      </c>
      <c r="G237" s="33">
        <f>IFERROR(VLOOKUP(A237,[1]库存报告使用数据处理!$A:$F,6,0),0)</f>
        <v>0</v>
      </c>
      <c r="H237" s="34">
        <f>IFERROR(VLOOKUP(A237,[1]库存报告使用数据处理!$A:$G,7,0),0)</f>
        <v>0</v>
      </c>
      <c r="I237">
        <f>IFERROR(VLOOKUP(A237,[5]数据处理!$A:$B,2,0),0)</f>
        <v>0</v>
      </c>
      <c r="J237" s="35">
        <f>IFERROR(VLOOKUP(A237,[5]数据处理!$A:$D,4,0),0)</f>
        <v>0</v>
      </c>
      <c r="K237" s="35">
        <f>IFERROR(VLOOKUP(A237,[5]数据处理!$A:$E,5,0),0)</f>
        <v>0</v>
      </c>
      <c r="L237" s="35">
        <f>IFERROR(VLOOKUP(A237,[5]数据处理!$A:$G,7,0),0)</f>
        <v>0</v>
      </c>
      <c r="M237">
        <f t="shared" si="54"/>
        <v>0</v>
      </c>
      <c r="N237">
        <f>IFERROR(VLOOKUP(A237,[5]数据处理!$A:$C,3,0),0)</f>
        <v>0</v>
      </c>
      <c r="O237">
        <f>IFERROR(VLOOKUP(A237,[5]数据处理!$A:$N,14,0),0)</f>
        <v>0</v>
      </c>
      <c r="P237" t="str">
        <f>IFERROR(VLOOKUP(A237,[3]库存使用数据!$A:$B,2,0),"")</f>
        <v/>
      </c>
      <c r="Q237" t="str">
        <f>IFERROR(VLOOKUP(A237,[3]库存使用数据!$A:$E,5,0),"")</f>
        <v/>
      </c>
      <c r="R237" t="str">
        <f>IFERROR(VLOOKUP(A237,[3]库存使用数据!$A:$H,8,0),"")</f>
        <v/>
      </c>
      <c r="S237" t="str">
        <f>IFERROR(VLOOKUP(A237,[3]库存使用数据!$A:$K,11,0),"")</f>
        <v/>
      </c>
      <c r="T237" t="str">
        <f>IFERROR(VLOOKUP(A237,[3]库存使用数据!$A:$C,3,0),"")</f>
        <v/>
      </c>
      <c r="U237" t="str">
        <f>IFERROR(VLOOKUP(A237,[3]库存使用数据!$A:$F,6,0),"")</f>
        <v/>
      </c>
      <c r="V237" t="str">
        <f>IFERROR(VLOOKUP(A237,[3]库存使用数据!$A:$I,9,0),"")</f>
        <v/>
      </c>
      <c r="W237" t="str">
        <f>IFERROR(VLOOKUP(A237,[3]库存使用数据!$A:$L,12,0),"")</f>
        <v/>
      </c>
      <c r="X237" s="23" t="str">
        <f t="shared" si="59"/>
        <v/>
      </c>
      <c r="Y237" s="23" t="str">
        <f t="shared" si="60"/>
        <v/>
      </c>
      <c r="Z237" s="23" t="str">
        <f t="shared" si="61"/>
        <v/>
      </c>
      <c r="AA237" s="23" t="str">
        <f t="shared" si="62"/>
        <v/>
      </c>
      <c r="AB237" t="str">
        <f>IFERROR(VLOOKUP(A237,[3]库存使用数据!$A:$D,4,0),"")</f>
        <v/>
      </c>
      <c r="AC237" t="str">
        <f>IFERROR(VLOOKUP(A237,[3]库存使用数据!$A:$G,7,0),"")</f>
        <v/>
      </c>
      <c r="AD237" t="str">
        <f>IFERROR(VLOOKUP(A237,[3]库存使用数据!$A:$J,10,0),"")</f>
        <v/>
      </c>
      <c r="AE237" t="str">
        <f>IFERROR(VLOOKUP(A237,[3]库存使用数据!$A:$M,13,0),"")</f>
        <v/>
      </c>
      <c r="AF237" s="23" t="str">
        <f t="shared" si="63"/>
        <v/>
      </c>
      <c r="AG237" s="23" t="str">
        <f t="shared" si="64"/>
        <v/>
      </c>
      <c r="AH237" s="23" t="str">
        <f t="shared" si="65"/>
        <v/>
      </c>
      <c r="AI237" s="23" t="str">
        <f t="shared" si="66"/>
        <v/>
      </c>
      <c r="AJ237">
        <f>IFERROR(VLOOKUP($B237,[2]库存报告使用数据!$A$1:$B$65536,2,0),0)</f>
        <v>0</v>
      </c>
      <c r="AK237">
        <f>IFERROR(VLOOKUP($B237,[2]库存报告使用数据!$A$1:$C$65536,3,0),0)</f>
        <v>0</v>
      </c>
      <c r="AL237">
        <f>IFERROR(VLOOKUP($B237,[2]库存报告使用数据!$A$1:$D$65536,4,0),0)</f>
        <v>0</v>
      </c>
      <c r="AM237">
        <f>IFERROR(VLOOKUP($B237,[2]库存报告使用数据!$A$1:$E$65536,5,0),0)</f>
        <v>0</v>
      </c>
      <c r="AN237" s="23" t="str">
        <f t="shared" si="67"/>
        <v/>
      </c>
      <c r="AO237" s="23" t="str">
        <f t="shared" si="68"/>
        <v/>
      </c>
      <c r="AP237" s="23" t="str">
        <f t="shared" si="69"/>
        <v/>
      </c>
      <c r="AQ237" s="23" t="str">
        <f t="shared" si="70"/>
        <v/>
      </c>
      <c r="AR237" s="37">
        <f t="shared" si="55"/>
        <v>0</v>
      </c>
      <c r="AS237" s="37">
        <f t="shared" si="56"/>
        <v>0</v>
      </c>
      <c r="AT237" s="37">
        <f t="shared" si="57"/>
        <v>0</v>
      </c>
      <c r="AU237" s="33" t="str">
        <f t="shared" si="58"/>
        <v>库存为0</v>
      </c>
      <c r="AV237" s="38" t="str">
        <f>IFERROR(时间!$B$4+AU237,"上周无销量")</f>
        <v>上周无销量</v>
      </c>
    </row>
    <row r="238" spans="1:48">
      <c r="A238" s="21" t="s">
        <v>283</v>
      </c>
      <c r="B238" t="str">
        <f>VLOOKUP(A238,'[4]sku-asin（子）'!$A$1:$B$65536,2,0)</f>
        <v>B07588QLDD</v>
      </c>
      <c r="C238" t="str">
        <f>VLOOKUP(A238,'[4]子sku-父sku'!$A$1:$B$65536,2,0)</f>
        <v>LYQ-ZQD270</v>
      </c>
      <c r="D238" s="33">
        <f>IFERROR(VLOOKUP(A238,[1]库存报告使用数据处理!$A:$C,3,0),0)</f>
        <v>0</v>
      </c>
      <c r="E238" s="33">
        <f>IFERROR(VLOOKUP(A238,[1]库存报告使用数据处理!$A:$D,4,0),0)</f>
        <v>0</v>
      </c>
      <c r="F238" s="33">
        <f>IFERROR(VLOOKUP(A238,[1]库存报告使用数据处理!$A:$E,5,0),0)</f>
        <v>0</v>
      </c>
      <c r="G238" s="33">
        <f>IFERROR(VLOOKUP(A238,[1]库存报告使用数据处理!$A:$F,6,0),0)</f>
        <v>0</v>
      </c>
      <c r="H238" s="34">
        <f>IFERROR(VLOOKUP(A238,[1]库存报告使用数据处理!$A:$G,7,0),0)</f>
        <v>0</v>
      </c>
      <c r="I238">
        <f>IFERROR(VLOOKUP(A238,[5]数据处理!$A:$B,2,0),0)</f>
        <v>0</v>
      </c>
      <c r="J238" s="35">
        <f>IFERROR(VLOOKUP(A238,[5]数据处理!$A:$D,4,0),0)</f>
        <v>0</v>
      </c>
      <c r="K238" s="35">
        <f>IFERROR(VLOOKUP(A238,[5]数据处理!$A:$E,5,0),0)</f>
        <v>0</v>
      </c>
      <c r="L238" s="35">
        <f>IFERROR(VLOOKUP(A238,[5]数据处理!$A:$G,7,0),0)</f>
        <v>0</v>
      </c>
      <c r="M238">
        <f t="shared" si="54"/>
        <v>0</v>
      </c>
      <c r="N238">
        <f>IFERROR(VLOOKUP(A238,[5]数据处理!$A:$C,3,0),0)</f>
        <v>0</v>
      </c>
      <c r="O238">
        <f>IFERROR(VLOOKUP(A238,[5]数据处理!$A:$N,14,0),0)</f>
        <v>0</v>
      </c>
      <c r="P238" t="str">
        <f>IFERROR(VLOOKUP(A238,[3]库存使用数据!$A:$B,2,0),"")</f>
        <v/>
      </c>
      <c r="Q238" t="str">
        <f>IFERROR(VLOOKUP(A238,[3]库存使用数据!$A:$E,5,0),"")</f>
        <v/>
      </c>
      <c r="R238" t="str">
        <f>IFERROR(VLOOKUP(A238,[3]库存使用数据!$A:$H,8,0),"")</f>
        <v/>
      </c>
      <c r="S238" t="str">
        <f>IFERROR(VLOOKUP(A238,[3]库存使用数据!$A:$K,11,0),"")</f>
        <v/>
      </c>
      <c r="T238" t="str">
        <f>IFERROR(VLOOKUP(A238,[3]库存使用数据!$A:$C,3,0),"")</f>
        <v/>
      </c>
      <c r="U238" t="str">
        <f>IFERROR(VLOOKUP(A238,[3]库存使用数据!$A:$F,6,0),"")</f>
        <v/>
      </c>
      <c r="V238" t="str">
        <f>IFERROR(VLOOKUP(A238,[3]库存使用数据!$A:$I,9,0),"")</f>
        <v/>
      </c>
      <c r="W238" t="str">
        <f>IFERROR(VLOOKUP(A238,[3]库存使用数据!$A:$L,12,0),"")</f>
        <v/>
      </c>
      <c r="X238" s="23" t="str">
        <f t="shared" si="59"/>
        <v/>
      </c>
      <c r="Y238" s="23" t="str">
        <f t="shared" si="60"/>
        <v/>
      </c>
      <c r="Z238" s="23" t="str">
        <f t="shared" si="61"/>
        <v/>
      </c>
      <c r="AA238" s="23" t="str">
        <f t="shared" si="62"/>
        <v/>
      </c>
      <c r="AB238" t="str">
        <f>IFERROR(VLOOKUP(A238,[3]库存使用数据!$A:$D,4,0),"")</f>
        <v/>
      </c>
      <c r="AC238" t="str">
        <f>IFERROR(VLOOKUP(A238,[3]库存使用数据!$A:$G,7,0),"")</f>
        <v/>
      </c>
      <c r="AD238" t="str">
        <f>IFERROR(VLOOKUP(A238,[3]库存使用数据!$A:$J,10,0),"")</f>
        <v/>
      </c>
      <c r="AE238" t="str">
        <f>IFERROR(VLOOKUP(A238,[3]库存使用数据!$A:$M,13,0),"")</f>
        <v/>
      </c>
      <c r="AF238" s="23" t="str">
        <f t="shared" si="63"/>
        <v/>
      </c>
      <c r="AG238" s="23" t="str">
        <f t="shared" si="64"/>
        <v/>
      </c>
      <c r="AH238" s="23" t="str">
        <f t="shared" si="65"/>
        <v/>
      </c>
      <c r="AI238" s="23" t="str">
        <f t="shared" si="66"/>
        <v/>
      </c>
      <c r="AJ238">
        <f>IFERROR(VLOOKUP($B238,[2]库存报告使用数据!$A$1:$B$65536,2,0),0)</f>
        <v>0</v>
      </c>
      <c r="AK238">
        <f>IFERROR(VLOOKUP($B238,[2]库存报告使用数据!$A$1:$C$65536,3,0),0)</f>
        <v>0</v>
      </c>
      <c r="AL238">
        <f>IFERROR(VLOOKUP($B238,[2]库存报告使用数据!$A$1:$D$65536,4,0),0)</f>
        <v>0</v>
      </c>
      <c r="AM238">
        <f>IFERROR(VLOOKUP($B238,[2]库存报告使用数据!$A$1:$E$65536,5,0),0)</f>
        <v>0</v>
      </c>
      <c r="AN238" s="23" t="str">
        <f t="shared" si="67"/>
        <v/>
      </c>
      <c r="AO238" s="23" t="str">
        <f t="shared" si="68"/>
        <v/>
      </c>
      <c r="AP238" s="23" t="str">
        <f t="shared" si="69"/>
        <v/>
      </c>
      <c r="AQ238" s="23" t="str">
        <f t="shared" si="70"/>
        <v/>
      </c>
      <c r="AR238" s="37">
        <f t="shared" si="55"/>
        <v>0</v>
      </c>
      <c r="AS238" s="37">
        <f t="shared" si="56"/>
        <v>0</v>
      </c>
      <c r="AT238" s="37">
        <f t="shared" si="57"/>
        <v>0</v>
      </c>
      <c r="AU238" s="33" t="str">
        <f t="shared" si="58"/>
        <v>库存为0</v>
      </c>
      <c r="AV238" s="38" t="str">
        <f>IFERROR(时间!$B$4+AU238,"上周无销量")</f>
        <v>上周无销量</v>
      </c>
    </row>
    <row r="239" spans="1:48">
      <c r="A239" s="21" t="s">
        <v>284</v>
      </c>
      <c r="B239" t="str">
        <f>VLOOKUP(A239,'[4]sku-asin（子）'!$A$1:$B$65536,2,0)</f>
        <v>B075895X9S</v>
      </c>
      <c r="C239" t="str">
        <f>VLOOKUP(A239,'[4]子sku-父sku'!$A$1:$B$65536,2,0)</f>
        <v>LYQ-ZQD270</v>
      </c>
      <c r="D239" s="33">
        <f>IFERROR(VLOOKUP(A239,[1]库存报告使用数据处理!$A:$C,3,0),0)</f>
        <v>0</v>
      </c>
      <c r="E239" s="33">
        <f>IFERROR(VLOOKUP(A239,[1]库存报告使用数据处理!$A:$D,4,0),0)</f>
        <v>0</v>
      </c>
      <c r="F239" s="33">
        <f>IFERROR(VLOOKUP(A239,[1]库存报告使用数据处理!$A:$E,5,0),0)</f>
        <v>0</v>
      </c>
      <c r="G239" s="33">
        <f>IFERROR(VLOOKUP(A239,[1]库存报告使用数据处理!$A:$F,6,0),0)</f>
        <v>0</v>
      </c>
      <c r="H239" s="34">
        <f>IFERROR(VLOOKUP(A239,[1]库存报告使用数据处理!$A:$G,7,0),0)</f>
        <v>0</v>
      </c>
      <c r="I239">
        <f>IFERROR(VLOOKUP(A239,[5]数据处理!$A:$B,2,0),0)</f>
        <v>1</v>
      </c>
      <c r="J239" s="35">
        <f>IFERROR(VLOOKUP(A239,[5]数据处理!$A:$D,4,0),0)</f>
        <v>0</v>
      </c>
      <c r="K239" s="35">
        <f>IFERROR(VLOOKUP(A239,[5]数据处理!$A:$E,5,0),0)</f>
        <v>0</v>
      </c>
      <c r="L239" s="35">
        <f>IFERROR(VLOOKUP(A239,[5]数据处理!$A:$G,7,0),0)</f>
        <v>0</v>
      </c>
      <c r="M239">
        <f t="shared" si="54"/>
        <v>1</v>
      </c>
      <c r="N239">
        <f>IFERROR(VLOOKUP(A239,[5]数据处理!$A:$C,3,0),0)</f>
        <v>0</v>
      </c>
      <c r="O239">
        <f>IFERROR(VLOOKUP(A239,[5]数据处理!$A:$N,14,0),0)</f>
        <v>1</v>
      </c>
      <c r="P239" t="str">
        <f>IFERROR(VLOOKUP(A239,[3]库存使用数据!$A:$B,2,0),"")</f>
        <v/>
      </c>
      <c r="Q239" t="str">
        <f>IFERROR(VLOOKUP(A239,[3]库存使用数据!$A:$E,5,0),"")</f>
        <v/>
      </c>
      <c r="R239" t="str">
        <f>IFERROR(VLOOKUP(A239,[3]库存使用数据!$A:$H,8,0),"")</f>
        <v/>
      </c>
      <c r="S239" t="str">
        <f>IFERROR(VLOOKUP(A239,[3]库存使用数据!$A:$K,11,0),"")</f>
        <v/>
      </c>
      <c r="T239" t="str">
        <f>IFERROR(VLOOKUP(A239,[3]库存使用数据!$A:$C,3,0),"")</f>
        <v/>
      </c>
      <c r="U239" t="str">
        <f>IFERROR(VLOOKUP(A239,[3]库存使用数据!$A:$F,6,0),"")</f>
        <v/>
      </c>
      <c r="V239" t="str">
        <f>IFERROR(VLOOKUP(A239,[3]库存使用数据!$A:$I,9,0),"")</f>
        <v/>
      </c>
      <c r="W239" t="str">
        <f>IFERROR(VLOOKUP(A239,[3]库存使用数据!$A:$L,12,0),"")</f>
        <v/>
      </c>
      <c r="X239" s="23" t="str">
        <f t="shared" si="59"/>
        <v/>
      </c>
      <c r="Y239" s="23" t="str">
        <f t="shared" si="60"/>
        <v/>
      </c>
      <c r="Z239" s="23" t="str">
        <f t="shared" si="61"/>
        <v/>
      </c>
      <c r="AA239" s="23" t="str">
        <f t="shared" si="62"/>
        <v/>
      </c>
      <c r="AB239" t="str">
        <f>IFERROR(VLOOKUP(A239,[3]库存使用数据!$A:$D,4,0),"")</f>
        <v/>
      </c>
      <c r="AC239" t="str">
        <f>IFERROR(VLOOKUP(A239,[3]库存使用数据!$A:$G,7,0),"")</f>
        <v/>
      </c>
      <c r="AD239" t="str">
        <f>IFERROR(VLOOKUP(A239,[3]库存使用数据!$A:$J,10,0),"")</f>
        <v/>
      </c>
      <c r="AE239" t="str">
        <f>IFERROR(VLOOKUP(A239,[3]库存使用数据!$A:$M,13,0),"")</f>
        <v/>
      </c>
      <c r="AF239" s="23" t="str">
        <f t="shared" si="63"/>
        <v/>
      </c>
      <c r="AG239" s="23" t="str">
        <f t="shared" si="64"/>
        <v/>
      </c>
      <c r="AH239" s="23" t="str">
        <f t="shared" si="65"/>
        <v/>
      </c>
      <c r="AI239" s="23" t="str">
        <f t="shared" si="66"/>
        <v/>
      </c>
      <c r="AJ239">
        <f>IFERROR(VLOOKUP($B239,[2]库存报告使用数据!$A$1:$B$65536,2,0),0)</f>
        <v>3</v>
      </c>
      <c r="AK239">
        <f>IFERROR(VLOOKUP($B239,[2]库存报告使用数据!$A$1:$C$65536,3,0),0)</f>
        <v>3</v>
      </c>
      <c r="AL239">
        <f>IFERROR(VLOOKUP($B239,[2]库存报告使用数据!$A$1:$D$65536,4,0),0)</f>
        <v>2</v>
      </c>
      <c r="AM239">
        <f>IFERROR(VLOOKUP($B239,[2]库存报告使用数据!$A$1:$E$65536,5,0),0)</f>
        <v>1</v>
      </c>
      <c r="AN239" s="23">
        <f t="shared" si="67"/>
        <v>0</v>
      </c>
      <c r="AO239" s="23">
        <f t="shared" si="68"/>
        <v>0</v>
      </c>
      <c r="AP239" s="23">
        <f t="shared" si="69"/>
        <v>0</v>
      </c>
      <c r="AQ239" s="23">
        <f t="shared" si="70"/>
        <v>0</v>
      </c>
      <c r="AR239" s="37">
        <f t="shared" si="55"/>
        <v>0</v>
      </c>
      <c r="AS239" s="37">
        <f t="shared" si="56"/>
        <v>0</v>
      </c>
      <c r="AT239" s="37">
        <f t="shared" si="57"/>
        <v>1</v>
      </c>
      <c r="AU239" s="33" t="str">
        <f t="shared" si="58"/>
        <v>库存为1</v>
      </c>
      <c r="AV239" s="38" t="str">
        <f>IFERROR(时间!$B$4+AU239,"上周无销量")</f>
        <v>上周无销量</v>
      </c>
    </row>
    <row r="240" spans="1:48">
      <c r="A240" s="21" t="s">
        <v>285</v>
      </c>
      <c r="B240" t="str">
        <f>VLOOKUP(A240,'[4]sku-asin（子）'!$A$1:$B$65536,2,0)</f>
        <v>B07587KC2D</v>
      </c>
      <c r="C240" t="str">
        <f>VLOOKUP(A240,'[4]子sku-父sku'!$A$1:$B$65536,2,0)</f>
        <v>LYQ-ZQD270</v>
      </c>
      <c r="D240" s="33">
        <f>IFERROR(VLOOKUP(A240,[1]库存报告使用数据处理!$A:$C,3,0),0)</f>
        <v>0</v>
      </c>
      <c r="E240" s="33">
        <f>IFERROR(VLOOKUP(A240,[1]库存报告使用数据处理!$A:$D,4,0),0)</f>
        <v>0</v>
      </c>
      <c r="F240" s="33">
        <f>IFERROR(VLOOKUP(A240,[1]库存报告使用数据处理!$A:$E,5,0),0)</f>
        <v>0</v>
      </c>
      <c r="G240" s="33">
        <f>IFERROR(VLOOKUP(A240,[1]库存报告使用数据处理!$A:$F,6,0),0)</f>
        <v>0</v>
      </c>
      <c r="H240" s="34">
        <f>IFERROR(VLOOKUP(A240,[1]库存报告使用数据处理!$A:$G,7,0),0)</f>
        <v>0</v>
      </c>
      <c r="I240">
        <f>IFERROR(VLOOKUP(A240,[5]数据处理!$A:$B,2,0),0)</f>
        <v>0</v>
      </c>
      <c r="J240" s="35">
        <f>IFERROR(VLOOKUP(A240,[5]数据处理!$A:$D,4,0),0)</f>
        <v>0</v>
      </c>
      <c r="K240" s="35">
        <f>IFERROR(VLOOKUP(A240,[5]数据处理!$A:$E,5,0),0)</f>
        <v>0</v>
      </c>
      <c r="L240" s="35">
        <f>IFERROR(VLOOKUP(A240,[5]数据处理!$A:$G,7,0),0)</f>
        <v>0</v>
      </c>
      <c r="M240">
        <f t="shared" si="54"/>
        <v>0</v>
      </c>
      <c r="N240">
        <f>IFERROR(VLOOKUP(A240,[5]数据处理!$A:$C,3,0),0)</f>
        <v>0</v>
      </c>
      <c r="O240">
        <f>IFERROR(VLOOKUP(A240,[5]数据处理!$A:$N,14,0),0)</f>
        <v>0</v>
      </c>
      <c r="P240" t="str">
        <f>IFERROR(VLOOKUP(A240,[3]库存使用数据!$A:$B,2,0),"")</f>
        <v/>
      </c>
      <c r="Q240" t="str">
        <f>IFERROR(VLOOKUP(A240,[3]库存使用数据!$A:$E,5,0),"")</f>
        <v/>
      </c>
      <c r="R240" t="str">
        <f>IFERROR(VLOOKUP(A240,[3]库存使用数据!$A:$H,8,0),"")</f>
        <v/>
      </c>
      <c r="S240" t="str">
        <f>IFERROR(VLOOKUP(A240,[3]库存使用数据!$A:$K,11,0),"")</f>
        <v/>
      </c>
      <c r="T240" t="str">
        <f>IFERROR(VLOOKUP(A240,[3]库存使用数据!$A:$C,3,0),"")</f>
        <v/>
      </c>
      <c r="U240" t="str">
        <f>IFERROR(VLOOKUP(A240,[3]库存使用数据!$A:$F,6,0),"")</f>
        <v/>
      </c>
      <c r="V240" t="str">
        <f>IFERROR(VLOOKUP(A240,[3]库存使用数据!$A:$I,9,0),"")</f>
        <v/>
      </c>
      <c r="W240" t="str">
        <f>IFERROR(VLOOKUP(A240,[3]库存使用数据!$A:$L,12,0),"")</f>
        <v/>
      </c>
      <c r="X240" s="23" t="str">
        <f t="shared" si="59"/>
        <v/>
      </c>
      <c r="Y240" s="23" t="str">
        <f t="shared" si="60"/>
        <v/>
      </c>
      <c r="Z240" s="23" t="str">
        <f t="shared" si="61"/>
        <v/>
      </c>
      <c r="AA240" s="23" t="str">
        <f t="shared" si="62"/>
        <v/>
      </c>
      <c r="AB240" t="str">
        <f>IFERROR(VLOOKUP(A240,[3]库存使用数据!$A:$D,4,0),"")</f>
        <v/>
      </c>
      <c r="AC240" t="str">
        <f>IFERROR(VLOOKUP(A240,[3]库存使用数据!$A:$G,7,0),"")</f>
        <v/>
      </c>
      <c r="AD240" t="str">
        <f>IFERROR(VLOOKUP(A240,[3]库存使用数据!$A:$J,10,0),"")</f>
        <v/>
      </c>
      <c r="AE240" t="str">
        <f>IFERROR(VLOOKUP(A240,[3]库存使用数据!$A:$M,13,0),"")</f>
        <v/>
      </c>
      <c r="AF240" s="23" t="str">
        <f t="shared" si="63"/>
        <v/>
      </c>
      <c r="AG240" s="23" t="str">
        <f t="shared" si="64"/>
        <v/>
      </c>
      <c r="AH240" s="23" t="str">
        <f t="shared" si="65"/>
        <v/>
      </c>
      <c r="AI240" s="23" t="str">
        <f t="shared" si="66"/>
        <v/>
      </c>
      <c r="AJ240">
        <f>IFERROR(VLOOKUP($B240,[2]库存报告使用数据!$A$1:$B$65536,2,0),0)</f>
        <v>0</v>
      </c>
      <c r="AK240">
        <f>IFERROR(VLOOKUP($B240,[2]库存报告使用数据!$A$1:$C$65536,3,0),0)</f>
        <v>0</v>
      </c>
      <c r="AL240">
        <f>IFERROR(VLOOKUP($B240,[2]库存报告使用数据!$A$1:$D$65536,4,0),0)</f>
        <v>0</v>
      </c>
      <c r="AM240">
        <f>IFERROR(VLOOKUP($B240,[2]库存报告使用数据!$A$1:$E$65536,5,0),0)</f>
        <v>0</v>
      </c>
      <c r="AN240" s="23" t="str">
        <f t="shared" si="67"/>
        <v/>
      </c>
      <c r="AO240" s="23" t="str">
        <f t="shared" si="68"/>
        <v/>
      </c>
      <c r="AP240" s="23" t="str">
        <f t="shared" si="69"/>
        <v/>
      </c>
      <c r="AQ240" s="23" t="str">
        <f t="shared" si="70"/>
        <v/>
      </c>
      <c r="AR240" s="37">
        <f t="shared" si="55"/>
        <v>0</v>
      </c>
      <c r="AS240" s="37">
        <f t="shared" si="56"/>
        <v>0</v>
      </c>
      <c r="AT240" s="37">
        <f t="shared" si="57"/>
        <v>0</v>
      </c>
      <c r="AU240" s="33" t="str">
        <f t="shared" si="58"/>
        <v>库存为0</v>
      </c>
      <c r="AV240" s="38" t="str">
        <f>IFERROR(时间!$B$4+AU240,"上周无销量")</f>
        <v>上周无销量</v>
      </c>
    </row>
    <row r="241" spans="1:48">
      <c r="A241" s="21" t="s">
        <v>286</v>
      </c>
      <c r="B241" t="str">
        <f>VLOOKUP(A241,'[4]sku-asin（子）'!$A$1:$B$65536,2,0)</f>
        <v>B075MC6YYJ</v>
      </c>
      <c r="C241" t="str">
        <f>VLOOKUP(A241,'[4]子sku-父sku'!$A$1:$B$65536,2,0)</f>
        <v>LYQ-ZQD390</v>
      </c>
      <c r="D241" s="33">
        <f>IFERROR(VLOOKUP(A241,[1]库存报告使用数据处理!$A:$C,3,0),0)</f>
        <v>0</v>
      </c>
      <c r="E241" s="33">
        <f>IFERROR(VLOOKUP(A241,[1]库存报告使用数据处理!$A:$D,4,0),0)</f>
        <v>0</v>
      </c>
      <c r="F241" s="33">
        <f>IFERROR(VLOOKUP(A241,[1]库存报告使用数据处理!$A:$E,5,0),0)</f>
        <v>1</v>
      </c>
      <c r="G241" s="33">
        <f>IFERROR(VLOOKUP(A241,[1]库存报告使用数据处理!$A:$F,6,0),0)</f>
        <v>0</v>
      </c>
      <c r="H241" s="34">
        <f>IFERROR(VLOOKUP(A241,[1]库存报告使用数据处理!$A:$G,7,0),0)</f>
        <v>16.99</v>
      </c>
      <c r="I241">
        <f>IFERROR(VLOOKUP(A241,[5]数据处理!$A:$B,2,0),0)</f>
        <v>3</v>
      </c>
      <c r="J241" s="35">
        <f>IFERROR(VLOOKUP(A241,[5]数据处理!$A:$D,4,0),0)</f>
        <v>0</v>
      </c>
      <c r="K241" s="35">
        <f>IFERROR(VLOOKUP(A241,[5]数据处理!$A:$E,5,0),0)</f>
        <v>0</v>
      </c>
      <c r="L241" s="35">
        <f>IFERROR(VLOOKUP(A241,[5]数据处理!$A:$G,7,0),0)</f>
        <v>0</v>
      </c>
      <c r="M241">
        <f t="shared" si="54"/>
        <v>3</v>
      </c>
      <c r="N241">
        <f>IFERROR(VLOOKUP(A241,[5]数据处理!$A:$C,3,0),0)</f>
        <v>1</v>
      </c>
      <c r="O241">
        <f>IFERROR(VLOOKUP(A241,[5]数据处理!$A:$N,14,0),0)</f>
        <v>3</v>
      </c>
      <c r="P241" t="str">
        <f>IFERROR(VLOOKUP(A241,[3]库存使用数据!$A:$B,2,0),"")</f>
        <v/>
      </c>
      <c r="Q241" t="str">
        <f>IFERROR(VLOOKUP(A241,[3]库存使用数据!$A:$E,5,0),"")</f>
        <v/>
      </c>
      <c r="R241" t="str">
        <f>IFERROR(VLOOKUP(A241,[3]库存使用数据!$A:$H,8,0),"")</f>
        <v/>
      </c>
      <c r="S241" t="str">
        <f>IFERROR(VLOOKUP(A241,[3]库存使用数据!$A:$K,11,0),"")</f>
        <v/>
      </c>
      <c r="T241" t="str">
        <f>IFERROR(VLOOKUP(A241,[3]库存使用数据!$A:$C,3,0),"")</f>
        <v/>
      </c>
      <c r="U241" t="str">
        <f>IFERROR(VLOOKUP(A241,[3]库存使用数据!$A:$F,6,0),"")</f>
        <v/>
      </c>
      <c r="V241" t="str">
        <f>IFERROR(VLOOKUP(A241,[3]库存使用数据!$A:$I,9,0),"")</f>
        <v/>
      </c>
      <c r="W241" t="str">
        <f>IFERROR(VLOOKUP(A241,[3]库存使用数据!$A:$L,12,0),"")</f>
        <v/>
      </c>
      <c r="X241" s="23" t="str">
        <f t="shared" si="59"/>
        <v/>
      </c>
      <c r="Y241" s="23" t="str">
        <f t="shared" si="60"/>
        <v/>
      </c>
      <c r="Z241" s="23" t="str">
        <f t="shared" si="61"/>
        <v/>
      </c>
      <c r="AA241" s="23" t="str">
        <f t="shared" si="62"/>
        <v/>
      </c>
      <c r="AB241" t="str">
        <f>IFERROR(VLOOKUP(A241,[3]库存使用数据!$A:$D,4,0),"")</f>
        <v/>
      </c>
      <c r="AC241" t="str">
        <f>IFERROR(VLOOKUP(A241,[3]库存使用数据!$A:$G,7,0),"")</f>
        <v/>
      </c>
      <c r="AD241" t="str">
        <f>IFERROR(VLOOKUP(A241,[3]库存使用数据!$A:$J,10,0),"")</f>
        <v/>
      </c>
      <c r="AE241" t="str">
        <f>IFERROR(VLOOKUP(A241,[3]库存使用数据!$A:$M,13,0),"")</f>
        <v/>
      </c>
      <c r="AF241" s="23" t="str">
        <f t="shared" si="63"/>
        <v/>
      </c>
      <c r="AG241" s="23" t="str">
        <f t="shared" si="64"/>
        <v/>
      </c>
      <c r="AH241" s="23" t="str">
        <f t="shared" si="65"/>
        <v/>
      </c>
      <c r="AI241" s="23" t="str">
        <f t="shared" si="66"/>
        <v/>
      </c>
      <c r="AJ241">
        <f>IFERROR(VLOOKUP($B241,[2]库存报告使用数据!$A$1:$B$65536,2,0),0)</f>
        <v>1</v>
      </c>
      <c r="AK241">
        <f>IFERROR(VLOOKUP($B241,[2]库存报告使用数据!$A$1:$C$65536,3,0),0)</f>
        <v>1</v>
      </c>
      <c r="AL241">
        <f>IFERROR(VLOOKUP($B241,[2]库存报告使用数据!$A$1:$D$65536,4,0),0)</f>
        <v>3</v>
      </c>
      <c r="AM241">
        <f>IFERROR(VLOOKUP($B241,[2]库存报告使用数据!$A$1:$E$65536,5,0),0)</f>
        <v>1</v>
      </c>
      <c r="AN241" s="23">
        <f t="shared" si="67"/>
        <v>0</v>
      </c>
      <c r="AO241" s="23">
        <f t="shared" si="68"/>
        <v>0</v>
      </c>
      <c r="AP241" s="23">
        <f t="shared" si="69"/>
        <v>0.333333333333333</v>
      </c>
      <c r="AQ241" s="23">
        <f t="shared" si="70"/>
        <v>0</v>
      </c>
      <c r="AR241" s="37">
        <f t="shared" si="55"/>
        <v>0</v>
      </c>
      <c r="AS241" s="37">
        <f t="shared" si="56"/>
        <v>0</v>
      </c>
      <c r="AT241" s="37">
        <f t="shared" si="57"/>
        <v>3</v>
      </c>
      <c r="AU241" s="33" t="str">
        <f t="shared" si="58"/>
        <v>库存为3</v>
      </c>
      <c r="AV241" s="38" t="str">
        <f>IFERROR(时间!$B$4+AU241,"上周无销量")</f>
        <v>上周无销量</v>
      </c>
    </row>
    <row r="242" spans="1:48">
      <c r="A242" s="21" t="s">
        <v>287</v>
      </c>
      <c r="B242" t="str">
        <f>VLOOKUP(A242,'[4]sku-asin（子）'!$A$1:$B$65536,2,0)</f>
        <v>B075MBJY9Z</v>
      </c>
      <c r="C242" t="str">
        <f>VLOOKUP(A242,'[4]子sku-父sku'!$A$1:$B$65536,2,0)</f>
        <v>LYQ-ZQD390</v>
      </c>
      <c r="D242" s="33">
        <f>IFERROR(VLOOKUP(A242,[1]库存报告使用数据处理!$A:$C,3,0),0)</f>
        <v>1</v>
      </c>
      <c r="E242" s="33">
        <f>IFERROR(VLOOKUP(A242,[1]库存报告使用数据处理!$A:$D,4,0),0)</f>
        <v>0</v>
      </c>
      <c r="F242" s="33">
        <f>IFERROR(VLOOKUP(A242,[1]库存报告使用数据处理!$A:$E,5,0),0)</f>
        <v>0</v>
      </c>
      <c r="G242" s="33">
        <f>IFERROR(VLOOKUP(A242,[1]库存报告使用数据处理!$A:$F,6,0),0)</f>
        <v>1</v>
      </c>
      <c r="H242" s="34">
        <f>IFERROR(VLOOKUP(A242,[1]库存报告使用数据处理!$A:$G,7,0),0)</f>
        <v>16.99</v>
      </c>
      <c r="I242">
        <f>IFERROR(VLOOKUP(A242,[5]数据处理!$A:$B,2,0),0)</f>
        <v>1</v>
      </c>
      <c r="J242" s="35">
        <f>IFERROR(VLOOKUP(A242,[5]数据处理!$A:$D,4,0),0)</f>
        <v>0</v>
      </c>
      <c r="K242" s="35">
        <f>IFERROR(VLOOKUP(A242,[5]数据处理!$A:$E,5,0),0)</f>
        <v>0</v>
      </c>
      <c r="L242" s="35">
        <f>IFERROR(VLOOKUP(A242,[5]数据处理!$A:$G,7,0),0)</f>
        <v>0</v>
      </c>
      <c r="M242">
        <f t="shared" si="54"/>
        <v>1</v>
      </c>
      <c r="N242">
        <f>IFERROR(VLOOKUP(A242,[5]数据处理!$A:$C,3,0),0)</f>
        <v>0</v>
      </c>
      <c r="O242">
        <f>IFERROR(VLOOKUP(A242,[5]数据处理!$A:$N,14,0),0)</f>
        <v>2</v>
      </c>
      <c r="P242" t="str">
        <f>IFERROR(VLOOKUP(A242,[3]库存使用数据!$A:$B,2,0),"")</f>
        <v/>
      </c>
      <c r="Q242" t="str">
        <f>IFERROR(VLOOKUP(A242,[3]库存使用数据!$A:$E,5,0),"")</f>
        <v/>
      </c>
      <c r="R242" t="str">
        <f>IFERROR(VLOOKUP(A242,[3]库存使用数据!$A:$H,8,0),"")</f>
        <v/>
      </c>
      <c r="S242" t="str">
        <f>IFERROR(VLOOKUP(A242,[3]库存使用数据!$A:$K,11,0),"")</f>
        <v/>
      </c>
      <c r="T242" t="str">
        <f>IFERROR(VLOOKUP(A242,[3]库存使用数据!$A:$C,3,0),"")</f>
        <v/>
      </c>
      <c r="U242" t="str">
        <f>IFERROR(VLOOKUP(A242,[3]库存使用数据!$A:$F,6,0),"")</f>
        <v/>
      </c>
      <c r="V242" t="str">
        <f>IFERROR(VLOOKUP(A242,[3]库存使用数据!$A:$I,9,0),"")</f>
        <v/>
      </c>
      <c r="W242" t="str">
        <f>IFERROR(VLOOKUP(A242,[3]库存使用数据!$A:$L,12,0),"")</f>
        <v/>
      </c>
      <c r="X242" s="23" t="str">
        <f t="shared" si="59"/>
        <v/>
      </c>
      <c r="Y242" s="23" t="str">
        <f t="shared" si="60"/>
        <v/>
      </c>
      <c r="Z242" s="23" t="str">
        <f t="shared" si="61"/>
        <v/>
      </c>
      <c r="AA242" s="23" t="str">
        <f t="shared" si="62"/>
        <v/>
      </c>
      <c r="AB242" t="str">
        <f>IFERROR(VLOOKUP(A242,[3]库存使用数据!$A:$D,4,0),"")</f>
        <v/>
      </c>
      <c r="AC242" t="str">
        <f>IFERROR(VLOOKUP(A242,[3]库存使用数据!$A:$G,7,0),"")</f>
        <v/>
      </c>
      <c r="AD242" t="str">
        <f>IFERROR(VLOOKUP(A242,[3]库存使用数据!$A:$J,10,0),"")</f>
        <v/>
      </c>
      <c r="AE242" t="str">
        <f>IFERROR(VLOOKUP(A242,[3]库存使用数据!$A:$M,13,0),"")</f>
        <v/>
      </c>
      <c r="AF242" s="23" t="str">
        <f t="shared" si="63"/>
        <v/>
      </c>
      <c r="AG242" s="23" t="str">
        <f t="shared" si="64"/>
        <v/>
      </c>
      <c r="AH242" s="23" t="str">
        <f t="shared" si="65"/>
        <v/>
      </c>
      <c r="AI242" s="23" t="str">
        <f t="shared" si="66"/>
        <v/>
      </c>
      <c r="AJ242">
        <f>IFERROR(VLOOKUP($B242,[2]库存报告使用数据!$A$1:$B$65536,2,0),0)</f>
        <v>0</v>
      </c>
      <c r="AK242">
        <f>IFERROR(VLOOKUP($B242,[2]库存报告使用数据!$A$1:$C$65536,3,0),0)</f>
        <v>0</v>
      </c>
      <c r="AL242">
        <f>IFERROR(VLOOKUP($B242,[2]库存报告使用数据!$A$1:$D$65536,4,0),0)</f>
        <v>2</v>
      </c>
      <c r="AM242">
        <f>IFERROR(VLOOKUP($B242,[2]库存报告使用数据!$A$1:$E$65536,5,0),0)</f>
        <v>1</v>
      </c>
      <c r="AN242" s="23" t="str">
        <f t="shared" si="67"/>
        <v/>
      </c>
      <c r="AO242" s="23" t="str">
        <f t="shared" si="68"/>
        <v/>
      </c>
      <c r="AP242" s="23">
        <f t="shared" si="69"/>
        <v>0</v>
      </c>
      <c r="AQ242" s="23">
        <f t="shared" si="70"/>
        <v>1</v>
      </c>
      <c r="AR242" s="37">
        <f t="shared" si="55"/>
        <v>0.142857142857143</v>
      </c>
      <c r="AS242" s="37">
        <f t="shared" si="56"/>
        <v>8.57142857142857</v>
      </c>
      <c r="AT242" s="37">
        <f t="shared" si="57"/>
        <v>-7.57142857142857</v>
      </c>
      <c r="AU242" s="33">
        <f t="shared" si="58"/>
        <v>7</v>
      </c>
      <c r="AV242" s="38">
        <f>IFERROR(时间!$B$4+AU242,"上周无销量")</f>
        <v>43290</v>
      </c>
    </row>
    <row r="243" spans="1:48">
      <c r="A243" s="21" t="s">
        <v>288</v>
      </c>
      <c r="B243" t="str">
        <f>VLOOKUP(A243,'[4]sku-asin（子）'!$A$1:$B$65536,2,0)</f>
        <v>B075MB62X5</v>
      </c>
      <c r="C243" t="str">
        <f>VLOOKUP(A243,'[4]子sku-父sku'!$A$1:$B$65536,2,0)</f>
        <v>LYQ-ZQD390</v>
      </c>
      <c r="D243" s="33">
        <f>IFERROR(VLOOKUP(A243,[1]库存报告使用数据处理!$A:$C,3,0),0)</f>
        <v>0</v>
      </c>
      <c r="E243" s="33">
        <f>IFERROR(VLOOKUP(A243,[1]库存报告使用数据处理!$A:$D,4,0),0)</f>
        <v>1</v>
      </c>
      <c r="F243" s="33">
        <f>IFERROR(VLOOKUP(A243,[1]库存报告使用数据处理!$A:$E,5,0),0)</f>
        <v>0</v>
      </c>
      <c r="G243" s="33">
        <f>IFERROR(VLOOKUP(A243,[1]库存报告使用数据处理!$A:$F,6,0),0)</f>
        <v>0</v>
      </c>
      <c r="H243" s="34">
        <f>IFERROR(VLOOKUP(A243,[1]库存报告使用数据处理!$A:$G,7,0),0)</f>
        <v>16.99</v>
      </c>
      <c r="I243">
        <f>IFERROR(VLOOKUP(A243,[5]数据处理!$A:$B,2,0),0)</f>
        <v>0</v>
      </c>
      <c r="J243" s="35">
        <f>IFERROR(VLOOKUP(A243,[5]数据处理!$A:$D,4,0),0)</f>
        <v>0</v>
      </c>
      <c r="K243" s="35">
        <f>IFERROR(VLOOKUP(A243,[5]数据处理!$A:$E,5,0),0)</f>
        <v>0</v>
      </c>
      <c r="L243" s="35">
        <f>IFERROR(VLOOKUP(A243,[5]数据处理!$A:$G,7,0),0)</f>
        <v>0</v>
      </c>
      <c r="M243">
        <f t="shared" si="54"/>
        <v>0</v>
      </c>
      <c r="N243">
        <f>IFERROR(VLOOKUP(A243,[5]数据处理!$A:$C,3,0),0)</f>
        <v>0</v>
      </c>
      <c r="O243">
        <f>IFERROR(VLOOKUP(A243,[5]数据处理!$A:$N,14,0),0)</f>
        <v>0</v>
      </c>
      <c r="P243" t="str">
        <f>IFERROR(VLOOKUP(A243,[3]库存使用数据!$A:$B,2,0),"")</f>
        <v/>
      </c>
      <c r="Q243" t="str">
        <f>IFERROR(VLOOKUP(A243,[3]库存使用数据!$A:$E,5,0),"")</f>
        <v/>
      </c>
      <c r="R243" t="str">
        <f>IFERROR(VLOOKUP(A243,[3]库存使用数据!$A:$H,8,0),"")</f>
        <v/>
      </c>
      <c r="S243" t="str">
        <f>IFERROR(VLOOKUP(A243,[3]库存使用数据!$A:$K,11,0),"")</f>
        <v/>
      </c>
      <c r="T243" t="str">
        <f>IFERROR(VLOOKUP(A243,[3]库存使用数据!$A:$C,3,0),"")</f>
        <v/>
      </c>
      <c r="U243" t="str">
        <f>IFERROR(VLOOKUP(A243,[3]库存使用数据!$A:$F,6,0),"")</f>
        <v/>
      </c>
      <c r="V243" t="str">
        <f>IFERROR(VLOOKUP(A243,[3]库存使用数据!$A:$I,9,0),"")</f>
        <v/>
      </c>
      <c r="W243" t="str">
        <f>IFERROR(VLOOKUP(A243,[3]库存使用数据!$A:$L,12,0),"")</f>
        <v/>
      </c>
      <c r="X243" s="23" t="str">
        <f t="shared" si="59"/>
        <v/>
      </c>
      <c r="Y243" s="23" t="str">
        <f t="shared" si="60"/>
        <v/>
      </c>
      <c r="Z243" s="23" t="str">
        <f t="shared" si="61"/>
        <v/>
      </c>
      <c r="AA243" s="23" t="str">
        <f t="shared" si="62"/>
        <v/>
      </c>
      <c r="AB243" t="str">
        <f>IFERROR(VLOOKUP(A243,[3]库存使用数据!$A:$D,4,0),"")</f>
        <v/>
      </c>
      <c r="AC243" t="str">
        <f>IFERROR(VLOOKUP(A243,[3]库存使用数据!$A:$G,7,0),"")</f>
        <v/>
      </c>
      <c r="AD243" t="str">
        <f>IFERROR(VLOOKUP(A243,[3]库存使用数据!$A:$J,10,0),"")</f>
        <v/>
      </c>
      <c r="AE243" t="str">
        <f>IFERROR(VLOOKUP(A243,[3]库存使用数据!$A:$M,13,0),"")</f>
        <v/>
      </c>
      <c r="AF243" s="23" t="str">
        <f t="shared" si="63"/>
        <v/>
      </c>
      <c r="AG243" s="23" t="str">
        <f t="shared" si="64"/>
        <v/>
      </c>
      <c r="AH243" s="23" t="str">
        <f t="shared" si="65"/>
        <v/>
      </c>
      <c r="AI243" s="23" t="str">
        <f t="shared" si="66"/>
        <v/>
      </c>
      <c r="AJ243">
        <f>IFERROR(VLOOKUP($B243,[2]库存报告使用数据!$A$1:$B$65536,2,0),0)</f>
        <v>1</v>
      </c>
      <c r="AK243">
        <f>IFERROR(VLOOKUP($B243,[2]库存报告使用数据!$A$1:$C$65536,3,0),0)</f>
        <v>1</v>
      </c>
      <c r="AL243">
        <f>IFERROR(VLOOKUP($B243,[2]库存报告使用数据!$A$1:$D$65536,4,0),0)</f>
        <v>2</v>
      </c>
      <c r="AM243">
        <f>IFERROR(VLOOKUP($B243,[2]库存报告使用数据!$A$1:$E$65536,5,0),0)</f>
        <v>0</v>
      </c>
      <c r="AN243" s="23">
        <f t="shared" si="67"/>
        <v>0</v>
      </c>
      <c r="AO243" s="23">
        <f t="shared" si="68"/>
        <v>1</v>
      </c>
      <c r="AP243" s="23">
        <f t="shared" si="69"/>
        <v>0</v>
      </c>
      <c r="AQ243" s="23" t="str">
        <f t="shared" si="70"/>
        <v/>
      </c>
      <c r="AR243" s="37">
        <f t="shared" si="55"/>
        <v>0</v>
      </c>
      <c r="AS243" s="37">
        <f t="shared" si="56"/>
        <v>0</v>
      </c>
      <c r="AT243" s="37">
        <f t="shared" si="57"/>
        <v>0</v>
      </c>
      <c r="AU243" s="33" t="str">
        <f t="shared" si="58"/>
        <v>库存为0</v>
      </c>
      <c r="AV243" s="38" t="str">
        <f>IFERROR(时间!$B$4+AU243,"上周无销量")</f>
        <v>上周无销量</v>
      </c>
    </row>
    <row r="244" spans="1:48">
      <c r="A244" s="21" t="s">
        <v>289</v>
      </c>
      <c r="B244" t="str">
        <f>VLOOKUP(A244,'[4]sku-asin（子）'!$A$1:$B$65536,2,0)</f>
        <v>B01LZ8BCKM</v>
      </c>
      <c r="C244" t="str">
        <f>VLOOKUP(A244,'[4]子sku-父sku'!$A$1:$B$65536,2,0)</f>
        <v>LYQ-ZQLC00</v>
      </c>
      <c r="D244" s="33">
        <f>IFERROR(VLOOKUP(A244,[1]库存报告使用数据处理!$A:$C,3,0),0)</f>
        <v>0</v>
      </c>
      <c r="E244" s="33">
        <f>IFERROR(VLOOKUP(A244,[1]库存报告使用数据处理!$A:$D,4,0),0)</f>
        <v>0</v>
      </c>
      <c r="F244" s="33">
        <f>IFERROR(VLOOKUP(A244,[1]库存报告使用数据处理!$A:$E,5,0),0)</f>
        <v>0</v>
      </c>
      <c r="G244" s="33">
        <f>IFERROR(VLOOKUP(A244,[1]库存报告使用数据处理!$A:$F,6,0),0)</f>
        <v>0</v>
      </c>
      <c r="H244" s="34">
        <f>IFERROR(VLOOKUP(A244,[1]库存报告使用数据处理!$A:$G,7,0),0)</f>
        <v>0</v>
      </c>
      <c r="I244">
        <f>IFERROR(VLOOKUP(A244,[5]数据处理!$A:$B,2,0),0)</f>
        <v>1</v>
      </c>
      <c r="J244" s="35">
        <f>IFERROR(VLOOKUP(A244,[5]数据处理!$A:$D,4,0),0)</f>
        <v>0</v>
      </c>
      <c r="K244" s="35">
        <f>IFERROR(VLOOKUP(A244,[5]数据处理!$A:$E,5,0),0)</f>
        <v>0</v>
      </c>
      <c r="L244" s="35">
        <f>IFERROR(VLOOKUP(A244,[5]数据处理!$A:$G,7,0),0)</f>
        <v>0</v>
      </c>
      <c r="M244">
        <f t="shared" si="54"/>
        <v>1</v>
      </c>
      <c r="N244">
        <f>IFERROR(VLOOKUP(A244,[5]数据处理!$A:$C,3,0),0)</f>
        <v>0</v>
      </c>
      <c r="O244">
        <f>IFERROR(VLOOKUP(A244,[5]数据处理!$A:$N,14,0),0)</f>
        <v>0</v>
      </c>
      <c r="P244" t="str">
        <f>IFERROR(VLOOKUP(A244,[3]库存使用数据!$A:$B,2,0),"")</f>
        <v/>
      </c>
      <c r="Q244" t="str">
        <f>IFERROR(VLOOKUP(A244,[3]库存使用数据!$A:$E,5,0),"")</f>
        <v/>
      </c>
      <c r="R244" t="str">
        <f>IFERROR(VLOOKUP(A244,[3]库存使用数据!$A:$H,8,0),"")</f>
        <v/>
      </c>
      <c r="S244" t="str">
        <f>IFERROR(VLOOKUP(A244,[3]库存使用数据!$A:$K,11,0),"")</f>
        <v/>
      </c>
      <c r="T244" t="str">
        <f>IFERROR(VLOOKUP(A244,[3]库存使用数据!$A:$C,3,0),"")</f>
        <v/>
      </c>
      <c r="U244" t="str">
        <f>IFERROR(VLOOKUP(A244,[3]库存使用数据!$A:$F,6,0),"")</f>
        <v/>
      </c>
      <c r="V244" t="str">
        <f>IFERROR(VLOOKUP(A244,[3]库存使用数据!$A:$I,9,0),"")</f>
        <v/>
      </c>
      <c r="W244" t="str">
        <f>IFERROR(VLOOKUP(A244,[3]库存使用数据!$A:$L,12,0),"")</f>
        <v/>
      </c>
      <c r="X244" s="23" t="str">
        <f t="shared" si="59"/>
        <v/>
      </c>
      <c r="Y244" s="23" t="str">
        <f t="shared" si="60"/>
        <v/>
      </c>
      <c r="Z244" s="23" t="str">
        <f t="shared" si="61"/>
        <v/>
      </c>
      <c r="AA244" s="23" t="str">
        <f t="shared" si="62"/>
        <v/>
      </c>
      <c r="AB244" t="str">
        <f>IFERROR(VLOOKUP(A244,[3]库存使用数据!$A:$D,4,0),"")</f>
        <v/>
      </c>
      <c r="AC244" t="str">
        <f>IFERROR(VLOOKUP(A244,[3]库存使用数据!$A:$G,7,0),"")</f>
        <v/>
      </c>
      <c r="AD244" t="str">
        <f>IFERROR(VLOOKUP(A244,[3]库存使用数据!$A:$J,10,0),"")</f>
        <v/>
      </c>
      <c r="AE244" t="str">
        <f>IFERROR(VLOOKUP(A244,[3]库存使用数据!$A:$M,13,0),"")</f>
        <v/>
      </c>
      <c r="AF244" s="23" t="str">
        <f t="shared" si="63"/>
        <v/>
      </c>
      <c r="AG244" s="23" t="str">
        <f t="shared" si="64"/>
        <v/>
      </c>
      <c r="AH244" s="23" t="str">
        <f t="shared" si="65"/>
        <v/>
      </c>
      <c r="AI244" s="23" t="str">
        <f t="shared" si="66"/>
        <v/>
      </c>
      <c r="AJ244">
        <f>IFERROR(VLOOKUP($B244,[2]库存报告使用数据!$A$1:$B$65536,2,0),0)</f>
        <v>2</v>
      </c>
      <c r="AK244">
        <f>IFERROR(VLOOKUP($B244,[2]库存报告使用数据!$A$1:$C$65536,3,0),0)</f>
        <v>2</v>
      </c>
      <c r="AL244">
        <f>IFERROR(VLOOKUP($B244,[2]库存报告使用数据!$A$1:$D$65536,4,0),0)</f>
        <v>0</v>
      </c>
      <c r="AM244">
        <f>IFERROR(VLOOKUP($B244,[2]库存报告使用数据!$A$1:$E$65536,5,0),0)</f>
        <v>3</v>
      </c>
      <c r="AN244" s="23">
        <f t="shared" si="67"/>
        <v>0</v>
      </c>
      <c r="AO244" s="23">
        <f t="shared" si="68"/>
        <v>0</v>
      </c>
      <c r="AP244" s="23" t="str">
        <f t="shared" si="69"/>
        <v/>
      </c>
      <c r="AQ244" s="23">
        <f t="shared" si="70"/>
        <v>0</v>
      </c>
      <c r="AR244" s="37">
        <f t="shared" si="55"/>
        <v>0</v>
      </c>
      <c r="AS244" s="37">
        <f t="shared" si="56"/>
        <v>0</v>
      </c>
      <c r="AT244" s="37">
        <f t="shared" si="57"/>
        <v>1</v>
      </c>
      <c r="AU244" s="33" t="str">
        <f t="shared" si="58"/>
        <v>库存为1</v>
      </c>
      <c r="AV244" s="38" t="str">
        <f>IFERROR(时间!$B$4+AU244,"上周无销量")</f>
        <v>上周无销量</v>
      </c>
    </row>
    <row r="245" spans="1:48">
      <c r="A245" s="21" t="s">
        <v>290</v>
      </c>
      <c r="B245" t="str">
        <f>VLOOKUP(A245,'[4]sku-asin（子）'!$A$1:$B$65536,2,0)</f>
        <v>B01M5IXS33</v>
      </c>
      <c r="C245" t="str">
        <f>VLOOKUP(A245,'[4]子sku-父sku'!$A$1:$B$65536,2,0)</f>
        <v>LYQ-ZQLP01</v>
      </c>
      <c r="D245" s="33">
        <f>IFERROR(VLOOKUP(A245,[1]库存报告使用数据处理!$A:$C,3,0),0)</f>
        <v>0</v>
      </c>
      <c r="E245" s="33">
        <f>IFERROR(VLOOKUP(A245,[1]库存报告使用数据处理!$A:$D,4,0),0)</f>
        <v>0</v>
      </c>
      <c r="F245" s="33">
        <f>IFERROR(VLOOKUP(A245,[1]库存报告使用数据处理!$A:$E,5,0),0)</f>
        <v>0</v>
      </c>
      <c r="G245" s="33">
        <f>IFERROR(VLOOKUP(A245,[1]库存报告使用数据处理!$A:$F,6,0),0)</f>
        <v>0</v>
      </c>
      <c r="H245" s="34">
        <f>IFERROR(VLOOKUP(A245,[1]库存报告使用数据处理!$A:$G,7,0),0)</f>
        <v>0</v>
      </c>
      <c r="I245">
        <f>IFERROR(VLOOKUP(A245,[5]数据处理!$A:$B,2,0),0)</f>
        <v>5</v>
      </c>
      <c r="J245" s="35">
        <f>IFERROR(VLOOKUP(A245,[5]数据处理!$A:$D,4,0),0)</f>
        <v>0</v>
      </c>
      <c r="K245" s="35">
        <f>IFERROR(VLOOKUP(A245,[5]数据处理!$A:$E,5,0),0)</f>
        <v>0</v>
      </c>
      <c r="L245" s="35">
        <f>IFERROR(VLOOKUP(A245,[5]数据处理!$A:$G,7,0),0)</f>
        <v>0</v>
      </c>
      <c r="M245">
        <f t="shared" si="54"/>
        <v>5</v>
      </c>
      <c r="N245">
        <f>IFERROR(VLOOKUP(A245,[5]数据处理!$A:$C,3,0),0)</f>
        <v>0</v>
      </c>
      <c r="O245">
        <f>IFERROR(VLOOKUP(A245,[5]数据处理!$A:$N,14,0),0)</f>
        <v>4</v>
      </c>
      <c r="P245" t="str">
        <f>IFERROR(VLOOKUP(A245,[3]库存使用数据!$A:$B,2,0),"")</f>
        <v/>
      </c>
      <c r="Q245" t="str">
        <f>IFERROR(VLOOKUP(A245,[3]库存使用数据!$A:$E,5,0),"")</f>
        <v/>
      </c>
      <c r="R245" t="str">
        <f>IFERROR(VLOOKUP(A245,[3]库存使用数据!$A:$H,8,0),"")</f>
        <v/>
      </c>
      <c r="S245" t="str">
        <f>IFERROR(VLOOKUP(A245,[3]库存使用数据!$A:$K,11,0),"")</f>
        <v/>
      </c>
      <c r="T245" t="str">
        <f>IFERROR(VLOOKUP(A245,[3]库存使用数据!$A:$C,3,0),"")</f>
        <v/>
      </c>
      <c r="U245" t="str">
        <f>IFERROR(VLOOKUP(A245,[3]库存使用数据!$A:$F,6,0),"")</f>
        <v/>
      </c>
      <c r="V245" t="str">
        <f>IFERROR(VLOOKUP(A245,[3]库存使用数据!$A:$I,9,0),"")</f>
        <v/>
      </c>
      <c r="W245" t="str">
        <f>IFERROR(VLOOKUP(A245,[3]库存使用数据!$A:$L,12,0),"")</f>
        <v/>
      </c>
      <c r="X245" s="23" t="str">
        <f t="shared" si="59"/>
        <v/>
      </c>
      <c r="Y245" s="23" t="str">
        <f t="shared" si="60"/>
        <v/>
      </c>
      <c r="Z245" s="23" t="str">
        <f t="shared" si="61"/>
        <v/>
      </c>
      <c r="AA245" s="23" t="str">
        <f t="shared" si="62"/>
        <v/>
      </c>
      <c r="AB245" t="str">
        <f>IFERROR(VLOOKUP(A245,[3]库存使用数据!$A:$D,4,0),"")</f>
        <v/>
      </c>
      <c r="AC245" t="str">
        <f>IFERROR(VLOOKUP(A245,[3]库存使用数据!$A:$G,7,0),"")</f>
        <v/>
      </c>
      <c r="AD245" t="str">
        <f>IFERROR(VLOOKUP(A245,[3]库存使用数据!$A:$J,10,0),"")</f>
        <v/>
      </c>
      <c r="AE245" t="str">
        <f>IFERROR(VLOOKUP(A245,[3]库存使用数据!$A:$M,13,0),"")</f>
        <v/>
      </c>
      <c r="AF245" s="23" t="str">
        <f t="shared" si="63"/>
        <v/>
      </c>
      <c r="AG245" s="23" t="str">
        <f t="shared" si="64"/>
        <v/>
      </c>
      <c r="AH245" s="23" t="str">
        <f t="shared" si="65"/>
        <v/>
      </c>
      <c r="AI245" s="23" t="str">
        <f t="shared" si="66"/>
        <v/>
      </c>
      <c r="AJ245">
        <f>IFERROR(VLOOKUP($B245,[2]库存报告使用数据!$A$1:$B$65536,2,0),0)</f>
        <v>0</v>
      </c>
      <c r="AK245">
        <f>IFERROR(VLOOKUP($B245,[2]库存报告使用数据!$A$1:$C$65536,3,0),0)</f>
        <v>0</v>
      </c>
      <c r="AL245">
        <f>IFERROR(VLOOKUP($B245,[2]库存报告使用数据!$A$1:$D$65536,4,0),0)</f>
        <v>0</v>
      </c>
      <c r="AM245">
        <f>IFERROR(VLOOKUP($B245,[2]库存报告使用数据!$A$1:$E$65536,5,0),0)</f>
        <v>1</v>
      </c>
      <c r="AN245" s="23" t="str">
        <f t="shared" si="67"/>
        <v/>
      </c>
      <c r="AO245" s="23" t="str">
        <f t="shared" si="68"/>
        <v/>
      </c>
      <c r="AP245" s="23" t="str">
        <f t="shared" si="69"/>
        <v/>
      </c>
      <c r="AQ245" s="23">
        <f t="shared" si="70"/>
        <v>0</v>
      </c>
      <c r="AR245" s="37">
        <f t="shared" si="55"/>
        <v>0</v>
      </c>
      <c r="AS245" s="37">
        <f t="shared" si="56"/>
        <v>0</v>
      </c>
      <c r="AT245" s="37">
        <f t="shared" si="57"/>
        <v>5</v>
      </c>
      <c r="AU245" s="33" t="str">
        <f t="shared" si="58"/>
        <v>库存为5</v>
      </c>
      <c r="AV245" s="38" t="str">
        <f>IFERROR(时间!$B$4+AU245,"上周无销量")</f>
        <v>上周无销量</v>
      </c>
    </row>
    <row r="246" spans="1:48">
      <c r="A246" s="21" t="s">
        <v>291</v>
      </c>
      <c r="B246" t="str">
        <f>VLOOKUP(A246,'[4]sku-asin（子）'!$A$1:$B$65536,2,0)</f>
        <v>B01M3XKHTA</v>
      </c>
      <c r="C246" t="str">
        <f>VLOOKUP(A246,'[4]子sku-父sku'!$A$1:$B$65536,2,0)</f>
        <v>LYQ-ZQLP01</v>
      </c>
      <c r="D246" s="33">
        <f>IFERROR(VLOOKUP(A246,[1]库存报告使用数据处理!$A:$C,3,0),0)</f>
        <v>0</v>
      </c>
      <c r="E246" s="33">
        <f>IFERROR(VLOOKUP(A246,[1]库存报告使用数据处理!$A:$D,4,0),0)</f>
        <v>0</v>
      </c>
      <c r="F246" s="33">
        <f>IFERROR(VLOOKUP(A246,[1]库存报告使用数据处理!$A:$E,5,0),0)</f>
        <v>0</v>
      </c>
      <c r="G246" s="33">
        <f>IFERROR(VLOOKUP(A246,[1]库存报告使用数据处理!$A:$F,6,0),0)</f>
        <v>0</v>
      </c>
      <c r="H246" s="34">
        <f>IFERROR(VLOOKUP(A246,[1]库存报告使用数据处理!$A:$G,7,0),0)</f>
        <v>0</v>
      </c>
      <c r="I246">
        <f>IFERROR(VLOOKUP(A246,[5]数据处理!$A:$B,2,0),0)</f>
        <v>1</v>
      </c>
      <c r="J246" s="35">
        <f>IFERROR(VLOOKUP(A246,[5]数据处理!$A:$D,4,0),0)</f>
        <v>0</v>
      </c>
      <c r="K246" s="35">
        <f>IFERROR(VLOOKUP(A246,[5]数据处理!$A:$E,5,0),0)</f>
        <v>0</v>
      </c>
      <c r="L246" s="35">
        <f>IFERROR(VLOOKUP(A246,[5]数据处理!$A:$G,7,0),0)</f>
        <v>0</v>
      </c>
      <c r="M246">
        <f t="shared" si="54"/>
        <v>1</v>
      </c>
      <c r="N246">
        <f>IFERROR(VLOOKUP(A246,[5]数据处理!$A:$C,3,0),0)</f>
        <v>0</v>
      </c>
      <c r="O246">
        <f>IFERROR(VLOOKUP(A246,[5]数据处理!$A:$N,14,0),0)</f>
        <v>1</v>
      </c>
      <c r="P246" t="str">
        <f>IFERROR(VLOOKUP(A246,[3]库存使用数据!$A:$B,2,0),"")</f>
        <v/>
      </c>
      <c r="Q246" t="str">
        <f>IFERROR(VLOOKUP(A246,[3]库存使用数据!$A:$E,5,0),"")</f>
        <v/>
      </c>
      <c r="R246" t="str">
        <f>IFERROR(VLOOKUP(A246,[3]库存使用数据!$A:$H,8,0),"")</f>
        <v/>
      </c>
      <c r="S246" t="str">
        <f>IFERROR(VLOOKUP(A246,[3]库存使用数据!$A:$K,11,0),"")</f>
        <v/>
      </c>
      <c r="T246" t="str">
        <f>IFERROR(VLOOKUP(A246,[3]库存使用数据!$A:$C,3,0),"")</f>
        <v/>
      </c>
      <c r="U246" t="str">
        <f>IFERROR(VLOOKUP(A246,[3]库存使用数据!$A:$F,6,0),"")</f>
        <v/>
      </c>
      <c r="V246" t="str">
        <f>IFERROR(VLOOKUP(A246,[3]库存使用数据!$A:$I,9,0),"")</f>
        <v/>
      </c>
      <c r="W246" t="str">
        <f>IFERROR(VLOOKUP(A246,[3]库存使用数据!$A:$L,12,0),"")</f>
        <v/>
      </c>
      <c r="X246" s="23" t="str">
        <f t="shared" si="59"/>
        <v/>
      </c>
      <c r="Y246" s="23" t="str">
        <f t="shared" si="60"/>
        <v/>
      </c>
      <c r="Z246" s="23" t="str">
        <f t="shared" si="61"/>
        <v/>
      </c>
      <c r="AA246" s="23" t="str">
        <f t="shared" si="62"/>
        <v/>
      </c>
      <c r="AB246" t="str">
        <f>IFERROR(VLOOKUP(A246,[3]库存使用数据!$A:$D,4,0),"")</f>
        <v/>
      </c>
      <c r="AC246" t="str">
        <f>IFERROR(VLOOKUP(A246,[3]库存使用数据!$A:$G,7,0),"")</f>
        <v/>
      </c>
      <c r="AD246" t="str">
        <f>IFERROR(VLOOKUP(A246,[3]库存使用数据!$A:$J,10,0),"")</f>
        <v/>
      </c>
      <c r="AE246" t="str">
        <f>IFERROR(VLOOKUP(A246,[3]库存使用数据!$A:$M,13,0),"")</f>
        <v/>
      </c>
      <c r="AF246" s="23" t="str">
        <f t="shared" si="63"/>
        <v/>
      </c>
      <c r="AG246" s="23" t="str">
        <f t="shared" si="64"/>
        <v/>
      </c>
      <c r="AH246" s="23" t="str">
        <f t="shared" si="65"/>
        <v/>
      </c>
      <c r="AI246" s="23" t="str">
        <f t="shared" si="66"/>
        <v/>
      </c>
      <c r="AJ246">
        <f>IFERROR(VLOOKUP($B246,[2]库存报告使用数据!$A$1:$B$65536,2,0),0)</f>
        <v>2</v>
      </c>
      <c r="AK246">
        <f>IFERROR(VLOOKUP($B246,[2]库存报告使用数据!$A$1:$C$65536,3,0),0)</f>
        <v>2</v>
      </c>
      <c r="AL246">
        <f>IFERROR(VLOOKUP($B246,[2]库存报告使用数据!$A$1:$D$65536,4,0),0)</f>
        <v>0</v>
      </c>
      <c r="AM246">
        <f>IFERROR(VLOOKUP($B246,[2]库存报告使用数据!$A$1:$E$65536,5,0),0)</f>
        <v>0</v>
      </c>
      <c r="AN246" s="23">
        <f t="shared" si="67"/>
        <v>0</v>
      </c>
      <c r="AO246" s="23">
        <f t="shared" si="68"/>
        <v>0</v>
      </c>
      <c r="AP246" s="23" t="str">
        <f t="shared" si="69"/>
        <v/>
      </c>
      <c r="AQ246" s="23" t="str">
        <f t="shared" si="70"/>
        <v/>
      </c>
      <c r="AR246" s="37">
        <f t="shared" si="55"/>
        <v>0</v>
      </c>
      <c r="AS246" s="37">
        <f t="shared" si="56"/>
        <v>0</v>
      </c>
      <c r="AT246" s="37">
        <f t="shared" si="57"/>
        <v>1</v>
      </c>
      <c r="AU246" s="33" t="str">
        <f t="shared" si="58"/>
        <v>库存为1</v>
      </c>
      <c r="AV246" s="38" t="str">
        <f>IFERROR(时间!$B$4+AU246,"上周无销量")</f>
        <v>上周无销量</v>
      </c>
    </row>
    <row r="247" spans="1:48">
      <c r="A247" s="21" t="s">
        <v>292</v>
      </c>
      <c r="B247" t="str">
        <f>VLOOKUP(A247,'[4]sku-asin（子）'!$A$1:$B$65536,2,0)</f>
        <v>B071F3KJKN</v>
      </c>
      <c r="C247" t="str">
        <f>VLOOKUP(A247,'[4]子sku-父sku'!$A$1:$B$65536,2,0)</f>
        <v>LYQ-ZQMB170005</v>
      </c>
      <c r="D247" s="33">
        <f>IFERROR(VLOOKUP(A247,[1]库存报告使用数据处理!$A:$C,3,0),0)</f>
        <v>0</v>
      </c>
      <c r="E247" s="33">
        <f>IFERROR(VLOOKUP(A247,[1]库存报告使用数据处理!$A:$D,4,0),0)</f>
        <v>0</v>
      </c>
      <c r="F247" s="33">
        <f>IFERROR(VLOOKUP(A247,[1]库存报告使用数据处理!$A:$E,5,0),0)</f>
        <v>0</v>
      </c>
      <c r="G247" s="33">
        <f>IFERROR(VLOOKUP(A247,[1]库存报告使用数据处理!$A:$F,6,0),0)</f>
        <v>0</v>
      </c>
      <c r="H247" s="34">
        <f>IFERROR(VLOOKUP(A247,[1]库存报告使用数据处理!$A:$G,7,0),0)</f>
        <v>0</v>
      </c>
      <c r="I247">
        <f>IFERROR(VLOOKUP(A247,[5]数据处理!$A:$B,2,0),0)</f>
        <v>0</v>
      </c>
      <c r="J247" s="35">
        <f>IFERROR(VLOOKUP(A247,[5]数据处理!$A:$D,4,0),0)</f>
        <v>0</v>
      </c>
      <c r="K247" s="35">
        <f>IFERROR(VLOOKUP(A247,[5]数据处理!$A:$E,5,0),0)</f>
        <v>0</v>
      </c>
      <c r="L247" s="35">
        <f>IFERROR(VLOOKUP(A247,[5]数据处理!$A:$G,7,0),0)</f>
        <v>0</v>
      </c>
      <c r="M247">
        <f t="shared" si="54"/>
        <v>0</v>
      </c>
      <c r="N247">
        <f>IFERROR(VLOOKUP(A247,[5]数据处理!$A:$C,3,0),0)</f>
        <v>0</v>
      </c>
      <c r="O247">
        <f>IFERROR(VLOOKUP(A247,[5]数据处理!$A:$N,14,0),0)</f>
        <v>0</v>
      </c>
      <c r="P247" t="str">
        <f>IFERROR(VLOOKUP(A247,[3]库存使用数据!$A:$B,2,0),"")</f>
        <v/>
      </c>
      <c r="Q247" t="str">
        <f>IFERROR(VLOOKUP(A247,[3]库存使用数据!$A:$E,5,0),"")</f>
        <v/>
      </c>
      <c r="R247" t="str">
        <f>IFERROR(VLOOKUP(A247,[3]库存使用数据!$A:$H,8,0),"")</f>
        <v/>
      </c>
      <c r="S247" t="str">
        <f>IFERROR(VLOOKUP(A247,[3]库存使用数据!$A:$K,11,0),"")</f>
        <v/>
      </c>
      <c r="T247" t="str">
        <f>IFERROR(VLOOKUP(A247,[3]库存使用数据!$A:$C,3,0),"")</f>
        <v/>
      </c>
      <c r="U247" t="str">
        <f>IFERROR(VLOOKUP(A247,[3]库存使用数据!$A:$F,6,0),"")</f>
        <v/>
      </c>
      <c r="V247" t="str">
        <f>IFERROR(VLOOKUP(A247,[3]库存使用数据!$A:$I,9,0),"")</f>
        <v/>
      </c>
      <c r="W247" t="str">
        <f>IFERROR(VLOOKUP(A247,[3]库存使用数据!$A:$L,12,0),"")</f>
        <v/>
      </c>
      <c r="X247" s="23" t="str">
        <f t="shared" si="59"/>
        <v/>
      </c>
      <c r="Y247" s="23" t="str">
        <f t="shared" si="60"/>
        <v/>
      </c>
      <c r="Z247" s="23" t="str">
        <f t="shared" si="61"/>
        <v/>
      </c>
      <c r="AA247" s="23" t="str">
        <f t="shared" si="62"/>
        <v/>
      </c>
      <c r="AB247" t="str">
        <f>IFERROR(VLOOKUP(A247,[3]库存使用数据!$A:$D,4,0),"")</f>
        <v/>
      </c>
      <c r="AC247" t="str">
        <f>IFERROR(VLOOKUP(A247,[3]库存使用数据!$A:$G,7,0),"")</f>
        <v/>
      </c>
      <c r="AD247" t="str">
        <f>IFERROR(VLOOKUP(A247,[3]库存使用数据!$A:$J,10,0),"")</f>
        <v/>
      </c>
      <c r="AE247" t="str">
        <f>IFERROR(VLOOKUP(A247,[3]库存使用数据!$A:$M,13,0),"")</f>
        <v/>
      </c>
      <c r="AF247" s="23" t="str">
        <f t="shared" si="63"/>
        <v/>
      </c>
      <c r="AG247" s="23" t="str">
        <f t="shared" si="64"/>
        <v/>
      </c>
      <c r="AH247" s="23" t="str">
        <f t="shared" si="65"/>
        <v/>
      </c>
      <c r="AI247" s="23" t="str">
        <f t="shared" si="66"/>
        <v/>
      </c>
      <c r="AJ247">
        <f>IFERROR(VLOOKUP($B247,[2]库存报告使用数据!$A$1:$B$65536,2,0),0)</f>
        <v>0</v>
      </c>
      <c r="AK247">
        <f>IFERROR(VLOOKUP($B247,[2]库存报告使用数据!$A$1:$C$65536,3,0),0)</f>
        <v>0</v>
      </c>
      <c r="AL247">
        <f>IFERROR(VLOOKUP($B247,[2]库存报告使用数据!$A$1:$D$65536,4,0),0)</f>
        <v>0</v>
      </c>
      <c r="AM247">
        <f>IFERROR(VLOOKUP($B247,[2]库存报告使用数据!$A$1:$E$65536,5,0),0)</f>
        <v>0</v>
      </c>
      <c r="AN247" s="23" t="str">
        <f t="shared" si="67"/>
        <v/>
      </c>
      <c r="AO247" s="23" t="str">
        <f t="shared" si="68"/>
        <v/>
      </c>
      <c r="AP247" s="23" t="str">
        <f t="shared" si="69"/>
        <v/>
      </c>
      <c r="AQ247" s="23" t="str">
        <f t="shared" si="70"/>
        <v/>
      </c>
      <c r="AR247" s="37">
        <f t="shared" si="55"/>
        <v>0</v>
      </c>
      <c r="AS247" s="37">
        <f t="shared" si="56"/>
        <v>0</v>
      </c>
      <c r="AT247" s="37">
        <f t="shared" si="57"/>
        <v>0</v>
      </c>
      <c r="AU247" s="33" t="str">
        <f t="shared" si="58"/>
        <v>库存为0</v>
      </c>
      <c r="AV247" s="38" t="str">
        <f>IFERROR(时间!$B$4+AU247,"上周无销量")</f>
        <v>上周无销量</v>
      </c>
    </row>
    <row r="248" spans="1:48">
      <c r="A248" s="21" t="s">
        <v>293</v>
      </c>
      <c r="B248" t="str">
        <f>VLOOKUP(A248,'[4]sku-asin（子）'!$A$1:$B$65536,2,0)</f>
        <v>B072HWD6ZB</v>
      </c>
      <c r="C248" t="str">
        <f>VLOOKUP(A248,'[4]子sku-父sku'!$A$1:$B$65536,2,0)</f>
        <v>LYQ-ZQMB170005</v>
      </c>
      <c r="D248" s="33">
        <f>IFERROR(VLOOKUP(A248,[1]库存报告使用数据处理!$A:$C,3,0),0)</f>
        <v>0</v>
      </c>
      <c r="E248" s="33">
        <f>IFERROR(VLOOKUP(A248,[1]库存报告使用数据处理!$A:$D,4,0),0)</f>
        <v>0</v>
      </c>
      <c r="F248" s="33">
        <f>IFERROR(VLOOKUP(A248,[1]库存报告使用数据处理!$A:$E,5,0),0)</f>
        <v>0</v>
      </c>
      <c r="G248" s="33">
        <f>IFERROR(VLOOKUP(A248,[1]库存报告使用数据处理!$A:$F,6,0),0)</f>
        <v>0</v>
      </c>
      <c r="H248" s="34">
        <f>IFERROR(VLOOKUP(A248,[1]库存报告使用数据处理!$A:$G,7,0),0)</f>
        <v>0</v>
      </c>
      <c r="I248">
        <f>IFERROR(VLOOKUP(A248,[5]数据处理!$A:$B,2,0),0)</f>
        <v>2</v>
      </c>
      <c r="J248" s="35">
        <f>IFERROR(VLOOKUP(A248,[5]数据处理!$A:$D,4,0),0)</f>
        <v>0</v>
      </c>
      <c r="K248" s="35">
        <f>IFERROR(VLOOKUP(A248,[5]数据处理!$A:$E,5,0),0)</f>
        <v>0</v>
      </c>
      <c r="L248" s="35">
        <f>IFERROR(VLOOKUP(A248,[5]数据处理!$A:$G,7,0),0)</f>
        <v>0</v>
      </c>
      <c r="M248">
        <f t="shared" si="54"/>
        <v>2</v>
      </c>
      <c r="N248">
        <f>IFERROR(VLOOKUP(A248,[5]数据处理!$A:$C,3,0),0)</f>
        <v>0</v>
      </c>
      <c r="O248">
        <f>IFERROR(VLOOKUP(A248,[5]数据处理!$A:$N,14,0),0)</f>
        <v>2</v>
      </c>
      <c r="P248" t="str">
        <f>IFERROR(VLOOKUP(A248,[3]库存使用数据!$A:$B,2,0),"")</f>
        <v/>
      </c>
      <c r="Q248" t="str">
        <f>IFERROR(VLOOKUP(A248,[3]库存使用数据!$A:$E,5,0),"")</f>
        <v/>
      </c>
      <c r="R248" t="str">
        <f>IFERROR(VLOOKUP(A248,[3]库存使用数据!$A:$H,8,0),"")</f>
        <v/>
      </c>
      <c r="S248" t="str">
        <f>IFERROR(VLOOKUP(A248,[3]库存使用数据!$A:$K,11,0),"")</f>
        <v/>
      </c>
      <c r="T248" t="str">
        <f>IFERROR(VLOOKUP(A248,[3]库存使用数据!$A:$C,3,0),"")</f>
        <v/>
      </c>
      <c r="U248" t="str">
        <f>IFERROR(VLOOKUP(A248,[3]库存使用数据!$A:$F,6,0),"")</f>
        <v/>
      </c>
      <c r="V248" t="str">
        <f>IFERROR(VLOOKUP(A248,[3]库存使用数据!$A:$I,9,0),"")</f>
        <v/>
      </c>
      <c r="W248" t="str">
        <f>IFERROR(VLOOKUP(A248,[3]库存使用数据!$A:$L,12,0),"")</f>
        <v/>
      </c>
      <c r="X248" s="23" t="str">
        <f t="shared" si="59"/>
        <v/>
      </c>
      <c r="Y248" s="23" t="str">
        <f t="shared" si="60"/>
        <v/>
      </c>
      <c r="Z248" s="23" t="str">
        <f t="shared" si="61"/>
        <v/>
      </c>
      <c r="AA248" s="23" t="str">
        <f t="shared" si="62"/>
        <v/>
      </c>
      <c r="AB248" t="str">
        <f>IFERROR(VLOOKUP(A248,[3]库存使用数据!$A:$D,4,0),"")</f>
        <v/>
      </c>
      <c r="AC248" t="str">
        <f>IFERROR(VLOOKUP(A248,[3]库存使用数据!$A:$G,7,0),"")</f>
        <v/>
      </c>
      <c r="AD248" t="str">
        <f>IFERROR(VLOOKUP(A248,[3]库存使用数据!$A:$J,10,0),"")</f>
        <v/>
      </c>
      <c r="AE248" t="str">
        <f>IFERROR(VLOOKUP(A248,[3]库存使用数据!$A:$M,13,0),"")</f>
        <v/>
      </c>
      <c r="AF248" s="23" t="str">
        <f t="shared" si="63"/>
        <v/>
      </c>
      <c r="AG248" s="23" t="str">
        <f t="shared" si="64"/>
        <v/>
      </c>
      <c r="AH248" s="23" t="str">
        <f t="shared" si="65"/>
        <v/>
      </c>
      <c r="AI248" s="23" t="str">
        <f t="shared" si="66"/>
        <v/>
      </c>
      <c r="AJ248">
        <f>IFERROR(VLOOKUP($B248,[2]库存报告使用数据!$A$1:$B$65536,2,0),0)</f>
        <v>5</v>
      </c>
      <c r="AK248">
        <f>IFERROR(VLOOKUP($B248,[2]库存报告使用数据!$A$1:$C$65536,3,0),0)</f>
        <v>5</v>
      </c>
      <c r="AL248">
        <f>IFERROR(VLOOKUP($B248,[2]库存报告使用数据!$A$1:$D$65536,4,0),0)</f>
        <v>6</v>
      </c>
      <c r="AM248">
        <f>IFERROR(VLOOKUP($B248,[2]库存报告使用数据!$A$1:$E$65536,5,0),0)</f>
        <v>11</v>
      </c>
      <c r="AN248" s="23">
        <f t="shared" si="67"/>
        <v>0</v>
      </c>
      <c r="AO248" s="23">
        <f t="shared" si="68"/>
        <v>0</v>
      </c>
      <c r="AP248" s="23">
        <f t="shared" si="69"/>
        <v>0</v>
      </c>
      <c r="AQ248" s="23">
        <f t="shared" si="70"/>
        <v>0</v>
      </c>
      <c r="AR248" s="37">
        <f t="shared" si="55"/>
        <v>0</v>
      </c>
      <c r="AS248" s="37">
        <f t="shared" si="56"/>
        <v>0</v>
      </c>
      <c r="AT248" s="37">
        <f t="shared" si="57"/>
        <v>2</v>
      </c>
      <c r="AU248" s="33" t="str">
        <f t="shared" si="58"/>
        <v>库存为2</v>
      </c>
      <c r="AV248" s="38" t="str">
        <f>IFERROR(时间!$B$4+AU248,"上周无销量")</f>
        <v>上周无销量</v>
      </c>
    </row>
    <row r="249" spans="1:48">
      <c r="A249" s="21" t="s">
        <v>294</v>
      </c>
      <c r="B249" t="str">
        <f>VLOOKUP(A249,'[4]sku-asin（子）'!$A$1:$B$65536,2,0)</f>
        <v>B0753FD8N6</v>
      </c>
      <c r="C249" t="str">
        <f>VLOOKUP(A249,'[4]子sku-父sku'!$A$1:$B$65536,2,0)</f>
        <v>LYQ-ZQMB3811</v>
      </c>
      <c r="D249" s="33">
        <f>IFERROR(VLOOKUP(A249,[1]库存报告使用数据处理!$A:$C,3,0),0)</f>
        <v>0</v>
      </c>
      <c r="E249" s="33">
        <f>IFERROR(VLOOKUP(A249,[1]库存报告使用数据处理!$A:$D,4,0),0)</f>
        <v>0</v>
      </c>
      <c r="F249" s="33">
        <f>IFERROR(VLOOKUP(A249,[1]库存报告使用数据处理!$A:$E,5,0),0)</f>
        <v>0</v>
      </c>
      <c r="G249" s="33">
        <f>IFERROR(VLOOKUP(A249,[1]库存报告使用数据处理!$A:$F,6,0),0)</f>
        <v>0</v>
      </c>
      <c r="H249" s="34">
        <f>IFERROR(VLOOKUP(A249,[1]库存报告使用数据处理!$A:$G,7,0),0)</f>
        <v>0</v>
      </c>
      <c r="I249">
        <f>IFERROR(VLOOKUP(A249,[5]数据处理!$A:$B,2,0),0)</f>
        <v>2</v>
      </c>
      <c r="J249" s="35">
        <f>IFERROR(VLOOKUP(A249,[5]数据处理!$A:$D,4,0),0)</f>
        <v>0</v>
      </c>
      <c r="K249" s="35">
        <f>IFERROR(VLOOKUP(A249,[5]数据处理!$A:$E,5,0),0)</f>
        <v>0</v>
      </c>
      <c r="L249" s="35">
        <f>IFERROR(VLOOKUP(A249,[5]数据处理!$A:$G,7,0),0)</f>
        <v>0</v>
      </c>
      <c r="M249">
        <f t="shared" si="54"/>
        <v>2</v>
      </c>
      <c r="N249">
        <f>IFERROR(VLOOKUP(A249,[5]数据处理!$A:$C,3,0),0)</f>
        <v>0</v>
      </c>
      <c r="O249">
        <f>IFERROR(VLOOKUP(A249,[5]数据处理!$A:$N,14,0),0)</f>
        <v>2</v>
      </c>
      <c r="P249" t="str">
        <f>IFERROR(VLOOKUP(A249,[3]库存使用数据!$A:$B,2,0),"")</f>
        <v/>
      </c>
      <c r="Q249" t="str">
        <f>IFERROR(VLOOKUP(A249,[3]库存使用数据!$A:$E,5,0),"")</f>
        <v/>
      </c>
      <c r="R249" t="str">
        <f>IFERROR(VLOOKUP(A249,[3]库存使用数据!$A:$H,8,0),"")</f>
        <v/>
      </c>
      <c r="S249" t="str">
        <f>IFERROR(VLOOKUP(A249,[3]库存使用数据!$A:$K,11,0),"")</f>
        <v/>
      </c>
      <c r="T249" t="str">
        <f>IFERROR(VLOOKUP(A249,[3]库存使用数据!$A:$C,3,0),"")</f>
        <v/>
      </c>
      <c r="U249" t="str">
        <f>IFERROR(VLOOKUP(A249,[3]库存使用数据!$A:$F,6,0),"")</f>
        <v/>
      </c>
      <c r="V249" t="str">
        <f>IFERROR(VLOOKUP(A249,[3]库存使用数据!$A:$I,9,0),"")</f>
        <v/>
      </c>
      <c r="W249" t="str">
        <f>IFERROR(VLOOKUP(A249,[3]库存使用数据!$A:$L,12,0),"")</f>
        <v/>
      </c>
      <c r="X249" s="23" t="str">
        <f t="shared" si="59"/>
        <v/>
      </c>
      <c r="Y249" s="23" t="str">
        <f t="shared" si="60"/>
        <v/>
      </c>
      <c r="Z249" s="23" t="str">
        <f t="shared" si="61"/>
        <v/>
      </c>
      <c r="AA249" s="23" t="str">
        <f t="shared" si="62"/>
        <v/>
      </c>
      <c r="AB249" t="str">
        <f>IFERROR(VLOOKUP(A249,[3]库存使用数据!$A:$D,4,0),"")</f>
        <v/>
      </c>
      <c r="AC249" t="str">
        <f>IFERROR(VLOOKUP(A249,[3]库存使用数据!$A:$G,7,0),"")</f>
        <v/>
      </c>
      <c r="AD249" t="str">
        <f>IFERROR(VLOOKUP(A249,[3]库存使用数据!$A:$J,10,0),"")</f>
        <v/>
      </c>
      <c r="AE249" t="str">
        <f>IFERROR(VLOOKUP(A249,[3]库存使用数据!$A:$M,13,0),"")</f>
        <v/>
      </c>
      <c r="AF249" s="23" t="str">
        <f t="shared" si="63"/>
        <v/>
      </c>
      <c r="AG249" s="23" t="str">
        <f t="shared" si="64"/>
        <v/>
      </c>
      <c r="AH249" s="23" t="str">
        <f t="shared" si="65"/>
        <v/>
      </c>
      <c r="AI249" s="23" t="str">
        <f t="shared" si="66"/>
        <v/>
      </c>
      <c r="AJ249">
        <f>IFERROR(VLOOKUP($B249,[2]库存报告使用数据!$A$1:$B$65536,2,0),0)</f>
        <v>2</v>
      </c>
      <c r="AK249">
        <f>IFERROR(VLOOKUP($B249,[2]库存报告使用数据!$A$1:$C$65536,3,0),0)</f>
        <v>2</v>
      </c>
      <c r="AL249">
        <f>IFERROR(VLOOKUP($B249,[2]库存报告使用数据!$A$1:$D$65536,4,0),0)</f>
        <v>2</v>
      </c>
      <c r="AM249">
        <f>IFERROR(VLOOKUP($B249,[2]库存报告使用数据!$A$1:$E$65536,5,0),0)</f>
        <v>0</v>
      </c>
      <c r="AN249" s="23">
        <f t="shared" si="67"/>
        <v>0</v>
      </c>
      <c r="AO249" s="23">
        <f t="shared" si="68"/>
        <v>0</v>
      </c>
      <c r="AP249" s="23">
        <f t="shared" si="69"/>
        <v>0</v>
      </c>
      <c r="AQ249" s="23" t="str">
        <f t="shared" si="70"/>
        <v/>
      </c>
      <c r="AR249" s="37">
        <f t="shared" si="55"/>
        <v>0</v>
      </c>
      <c r="AS249" s="37">
        <f t="shared" si="56"/>
        <v>0</v>
      </c>
      <c r="AT249" s="37">
        <f t="shared" si="57"/>
        <v>2</v>
      </c>
      <c r="AU249" s="33" t="str">
        <f t="shared" si="58"/>
        <v>库存为2</v>
      </c>
      <c r="AV249" s="38" t="str">
        <f>IFERROR(时间!$B$4+AU249,"上周无销量")</f>
        <v>上周无销量</v>
      </c>
    </row>
    <row r="250" spans="1:48">
      <c r="A250" s="21" t="s">
        <v>295</v>
      </c>
      <c r="B250" t="str">
        <f>VLOOKUP(A250,'[4]sku-asin（子）'!$A$1:$B$65536,2,0)</f>
        <v>B0753CJL7F</v>
      </c>
      <c r="C250" t="str">
        <f>VLOOKUP(A250,'[4]子sku-父sku'!$A$1:$B$65536,2,0)</f>
        <v>LYQ-ZQMB3811</v>
      </c>
      <c r="D250" s="33">
        <f>IFERROR(VLOOKUP(A250,[1]库存报告使用数据处理!$A:$C,3,0),0)</f>
        <v>0</v>
      </c>
      <c r="E250" s="33">
        <f>IFERROR(VLOOKUP(A250,[1]库存报告使用数据处理!$A:$D,4,0),0)</f>
        <v>0</v>
      </c>
      <c r="F250" s="33">
        <f>IFERROR(VLOOKUP(A250,[1]库存报告使用数据处理!$A:$E,5,0),0)</f>
        <v>0</v>
      </c>
      <c r="G250" s="33">
        <f>IFERROR(VLOOKUP(A250,[1]库存报告使用数据处理!$A:$F,6,0),0)</f>
        <v>0</v>
      </c>
      <c r="H250" s="34">
        <f>IFERROR(VLOOKUP(A250,[1]库存报告使用数据处理!$A:$G,7,0),0)</f>
        <v>0</v>
      </c>
      <c r="I250">
        <f>IFERROR(VLOOKUP(A250,[5]数据处理!$A:$B,2,0),0)</f>
        <v>2</v>
      </c>
      <c r="J250" s="35">
        <f>IFERROR(VLOOKUP(A250,[5]数据处理!$A:$D,4,0),0)</f>
        <v>0</v>
      </c>
      <c r="K250" s="35">
        <f>IFERROR(VLOOKUP(A250,[5]数据处理!$A:$E,5,0),0)</f>
        <v>0</v>
      </c>
      <c r="L250" s="35">
        <f>IFERROR(VLOOKUP(A250,[5]数据处理!$A:$G,7,0),0)</f>
        <v>0</v>
      </c>
      <c r="M250">
        <f t="shared" si="54"/>
        <v>2</v>
      </c>
      <c r="N250">
        <f>IFERROR(VLOOKUP(A250,[5]数据处理!$A:$C,3,0),0)</f>
        <v>0</v>
      </c>
      <c r="O250">
        <f>IFERROR(VLOOKUP(A250,[5]数据处理!$A:$N,14,0),0)</f>
        <v>2</v>
      </c>
      <c r="P250" t="str">
        <f>IFERROR(VLOOKUP(A250,[3]库存使用数据!$A:$B,2,0),"")</f>
        <v/>
      </c>
      <c r="Q250" t="str">
        <f>IFERROR(VLOOKUP(A250,[3]库存使用数据!$A:$E,5,0),"")</f>
        <v/>
      </c>
      <c r="R250" t="str">
        <f>IFERROR(VLOOKUP(A250,[3]库存使用数据!$A:$H,8,0),"")</f>
        <v/>
      </c>
      <c r="S250" t="str">
        <f>IFERROR(VLOOKUP(A250,[3]库存使用数据!$A:$K,11,0),"")</f>
        <v/>
      </c>
      <c r="T250" t="str">
        <f>IFERROR(VLOOKUP(A250,[3]库存使用数据!$A:$C,3,0),"")</f>
        <v/>
      </c>
      <c r="U250" t="str">
        <f>IFERROR(VLOOKUP(A250,[3]库存使用数据!$A:$F,6,0),"")</f>
        <v/>
      </c>
      <c r="V250" t="str">
        <f>IFERROR(VLOOKUP(A250,[3]库存使用数据!$A:$I,9,0),"")</f>
        <v/>
      </c>
      <c r="W250" t="str">
        <f>IFERROR(VLOOKUP(A250,[3]库存使用数据!$A:$L,12,0),"")</f>
        <v/>
      </c>
      <c r="X250" s="23" t="str">
        <f t="shared" si="59"/>
        <v/>
      </c>
      <c r="Y250" s="23" t="str">
        <f t="shared" si="60"/>
        <v/>
      </c>
      <c r="Z250" s="23" t="str">
        <f t="shared" si="61"/>
        <v/>
      </c>
      <c r="AA250" s="23" t="str">
        <f t="shared" si="62"/>
        <v/>
      </c>
      <c r="AB250" t="str">
        <f>IFERROR(VLOOKUP(A250,[3]库存使用数据!$A:$D,4,0),"")</f>
        <v/>
      </c>
      <c r="AC250" t="str">
        <f>IFERROR(VLOOKUP(A250,[3]库存使用数据!$A:$G,7,0),"")</f>
        <v/>
      </c>
      <c r="AD250" t="str">
        <f>IFERROR(VLOOKUP(A250,[3]库存使用数据!$A:$J,10,0),"")</f>
        <v/>
      </c>
      <c r="AE250" t="str">
        <f>IFERROR(VLOOKUP(A250,[3]库存使用数据!$A:$M,13,0),"")</f>
        <v/>
      </c>
      <c r="AF250" s="23" t="str">
        <f t="shared" si="63"/>
        <v/>
      </c>
      <c r="AG250" s="23" t="str">
        <f t="shared" si="64"/>
        <v/>
      </c>
      <c r="AH250" s="23" t="str">
        <f t="shared" si="65"/>
        <v/>
      </c>
      <c r="AI250" s="23" t="str">
        <f t="shared" si="66"/>
        <v/>
      </c>
      <c r="AJ250">
        <f>IFERROR(VLOOKUP($B250,[2]库存报告使用数据!$A$1:$B$65536,2,0),0)</f>
        <v>2</v>
      </c>
      <c r="AK250">
        <f>IFERROR(VLOOKUP($B250,[2]库存报告使用数据!$A$1:$C$65536,3,0),0)</f>
        <v>2</v>
      </c>
      <c r="AL250">
        <f>IFERROR(VLOOKUP($B250,[2]库存报告使用数据!$A$1:$D$65536,4,0),0)</f>
        <v>0</v>
      </c>
      <c r="AM250">
        <f>IFERROR(VLOOKUP($B250,[2]库存报告使用数据!$A$1:$E$65536,5,0),0)</f>
        <v>1</v>
      </c>
      <c r="AN250" s="23">
        <f t="shared" si="67"/>
        <v>0</v>
      </c>
      <c r="AO250" s="23">
        <f t="shared" si="68"/>
        <v>0</v>
      </c>
      <c r="AP250" s="23" t="str">
        <f t="shared" si="69"/>
        <v/>
      </c>
      <c r="AQ250" s="23">
        <f t="shared" si="70"/>
        <v>0</v>
      </c>
      <c r="AR250" s="37">
        <f t="shared" si="55"/>
        <v>0</v>
      </c>
      <c r="AS250" s="37">
        <f t="shared" si="56"/>
        <v>0</v>
      </c>
      <c r="AT250" s="37">
        <f t="shared" si="57"/>
        <v>2</v>
      </c>
      <c r="AU250" s="33" t="str">
        <f t="shared" si="58"/>
        <v>库存为2</v>
      </c>
      <c r="AV250" s="38" t="str">
        <f>IFERROR(时间!$B$4+AU250,"上周无销量")</f>
        <v>上周无销量</v>
      </c>
    </row>
    <row r="251" spans="1:48">
      <c r="A251" s="21" t="s">
        <v>296</v>
      </c>
      <c r="B251" t="str">
        <f>VLOOKUP(A251,'[4]sku-asin（子）'!$A$1:$B$65536,2,0)</f>
        <v>B0753DHB1P</v>
      </c>
      <c r="C251" t="str">
        <f>VLOOKUP(A251,'[4]子sku-父sku'!$A$1:$B$65536,2,0)</f>
        <v>LYQ-ZQMB3811</v>
      </c>
      <c r="D251" s="33">
        <f>IFERROR(VLOOKUP(A251,[1]库存报告使用数据处理!$A:$C,3,0),0)</f>
        <v>0</v>
      </c>
      <c r="E251" s="33">
        <f>IFERROR(VLOOKUP(A251,[1]库存报告使用数据处理!$A:$D,4,0),0)</f>
        <v>0</v>
      </c>
      <c r="F251" s="33">
        <f>IFERROR(VLOOKUP(A251,[1]库存报告使用数据处理!$A:$E,5,0),0)</f>
        <v>0</v>
      </c>
      <c r="G251" s="33">
        <f>IFERROR(VLOOKUP(A251,[1]库存报告使用数据处理!$A:$F,6,0),0)</f>
        <v>0</v>
      </c>
      <c r="H251" s="34">
        <f>IFERROR(VLOOKUP(A251,[1]库存报告使用数据处理!$A:$G,7,0),0)</f>
        <v>0</v>
      </c>
      <c r="I251">
        <f>IFERROR(VLOOKUP(A251,[5]数据处理!$A:$B,2,0),0)</f>
        <v>0</v>
      </c>
      <c r="J251" s="35">
        <f>IFERROR(VLOOKUP(A251,[5]数据处理!$A:$D,4,0),0)</f>
        <v>0</v>
      </c>
      <c r="K251" s="35">
        <f>IFERROR(VLOOKUP(A251,[5]数据处理!$A:$E,5,0),0)</f>
        <v>0</v>
      </c>
      <c r="L251" s="35">
        <f>IFERROR(VLOOKUP(A251,[5]数据处理!$A:$G,7,0),0)</f>
        <v>0</v>
      </c>
      <c r="M251">
        <f t="shared" si="54"/>
        <v>0</v>
      </c>
      <c r="N251">
        <f>IFERROR(VLOOKUP(A251,[5]数据处理!$A:$C,3,0),0)</f>
        <v>1</v>
      </c>
      <c r="O251">
        <f>IFERROR(VLOOKUP(A251,[5]数据处理!$A:$N,14,0),0)</f>
        <v>0</v>
      </c>
      <c r="P251" t="str">
        <f>IFERROR(VLOOKUP(A251,[3]库存使用数据!$A:$B,2,0),"")</f>
        <v/>
      </c>
      <c r="Q251" t="str">
        <f>IFERROR(VLOOKUP(A251,[3]库存使用数据!$A:$E,5,0),"")</f>
        <v/>
      </c>
      <c r="R251" t="str">
        <f>IFERROR(VLOOKUP(A251,[3]库存使用数据!$A:$H,8,0),"")</f>
        <v/>
      </c>
      <c r="S251" t="str">
        <f>IFERROR(VLOOKUP(A251,[3]库存使用数据!$A:$K,11,0),"")</f>
        <v/>
      </c>
      <c r="T251" t="str">
        <f>IFERROR(VLOOKUP(A251,[3]库存使用数据!$A:$C,3,0),"")</f>
        <v/>
      </c>
      <c r="U251" t="str">
        <f>IFERROR(VLOOKUP(A251,[3]库存使用数据!$A:$F,6,0),"")</f>
        <v/>
      </c>
      <c r="V251" t="str">
        <f>IFERROR(VLOOKUP(A251,[3]库存使用数据!$A:$I,9,0),"")</f>
        <v/>
      </c>
      <c r="W251" t="str">
        <f>IFERROR(VLOOKUP(A251,[3]库存使用数据!$A:$L,12,0),"")</f>
        <v/>
      </c>
      <c r="X251" s="23" t="str">
        <f t="shared" si="59"/>
        <v/>
      </c>
      <c r="Y251" s="23" t="str">
        <f t="shared" si="60"/>
        <v/>
      </c>
      <c r="Z251" s="23" t="str">
        <f t="shared" si="61"/>
        <v/>
      </c>
      <c r="AA251" s="23" t="str">
        <f t="shared" si="62"/>
        <v/>
      </c>
      <c r="AB251" t="str">
        <f>IFERROR(VLOOKUP(A251,[3]库存使用数据!$A:$D,4,0),"")</f>
        <v/>
      </c>
      <c r="AC251" t="str">
        <f>IFERROR(VLOOKUP(A251,[3]库存使用数据!$A:$G,7,0),"")</f>
        <v/>
      </c>
      <c r="AD251" t="str">
        <f>IFERROR(VLOOKUP(A251,[3]库存使用数据!$A:$J,10,0),"")</f>
        <v/>
      </c>
      <c r="AE251" t="str">
        <f>IFERROR(VLOOKUP(A251,[3]库存使用数据!$A:$M,13,0),"")</f>
        <v/>
      </c>
      <c r="AF251" s="23" t="str">
        <f t="shared" si="63"/>
        <v/>
      </c>
      <c r="AG251" s="23" t="str">
        <f t="shared" si="64"/>
        <v/>
      </c>
      <c r="AH251" s="23" t="str">
        <f t="shared" si="65"/>
        <v/>
      </c>
      <c r="AI251" s="23" t="str">
        <f t="shared" si="66"/>
        <v/>
      </c>
      <c r="AJ251">
        <f>IFERROR(VLOOKUP($B251,[2]库存报告使用数据!$A$1:$B$65536,2,0),0)</f>
        <v>0</v>
      </c>
      <c r="AK251">
        <f>IFERROR(VLOOKUP($B251,[2]库存报告使用数据!$A$1:$C$65536,3,0),0)</f>
        <v>0</v>
      </c>
      <c r="AL251">
        <f>IFERROR(VLOOKUP($B251,[2]库存报告使用数据!$A$1:$D$65536,4,0),0)</f>
        <v>0</v>
      </c>
      <c r="AM251">
        <f>IFERROR(VLOOKUP($B251,[2]库存报告使用数据!$A$1:$E$65536,5,0),0)</f>
        <v>0</v>
      </c>
      <c r="AN251" s="23" t="str">
        <f t="shared" si="67"/>
        <v/>
      </c>
      <c r="AO251" s="23" t="str">
        <f t="shared" si="68"/>
        <v/>
      </c>
      <c r="AP251" s="23" t="str">
        <f t="shared" si="69"/>
        <v/>
      </c>
      <c r="AQ251" s="23" t="str">
        <f t="shared" si="70"/>
        <v/>
      </c>
      <c r="AR251" s="37">
        <f t="shared" si="55"/>
        <v>0</v>
      </c>
      <c r="AS251" s="37">
        <f t="shared" si="56"/>
        <v>0</v>
      </c>
      <c r="AT251" s="37">
        <f t="shared" si="57"/>
        <v>0</v>
      </c>
      <c r="AU251" s="33" t="str">
        <f t="shared" si="58"/>
        <v>库存为0</v>
      </c>
      <c r="AV251" s="38" t="str">
        <f>IFERROR(时间!$B$4+AU251,"上周无销量")</f>
        <v>上周无销量</v>
      </c>
    </row>
    <row r="252" spans="1:48">
      <c r="A252" s="21" t="s">
        <v>297</v>
      </c>
      <c r="B252" t="str">
        <f>VLOOKUP(A252,'[4]sku-asin（子）'!$A$1:$B$65536,2,0)</f>
        <v>B0753CZWL2</v>
      </c>
      <c r="C252" t="str">
        <f>VLOOKUP(A252,'[4]子sku-父sku'!$A$1:$B$65536,2,0)</f>
        <v>LYQ-ZQMB3811</v>
      </c>
      <c r="D252" s="33">
        <f>IFERROR(VLOOKUP(A252,[1]库存报告使用数据处理!$A:$C,3,0),0)</f>
        <v>0</v>
      </c>
      <c r="E252" s="33">
        <f>IFERROR(VLOOKUP(A252,[1]库存报告使用数据处理!$A:$D,4,0),0)</f>
        <v>0</v>
      </c>
      <c r="F252" s="33">
        <f>IFERROR(VLOOKUP(A252,[1]库存报告使用数据处理!$A:$E,5,0),0)</f>
        <v>0</v>
      </c>
      <c r="G252" s="33">
        <f>IFERROR(VLOOKUP(A252,[1]库存报告使用数据处理!$A:$F,6,0),0)</f>
        <v>0</v>
      </c>
      <c r="H252" s="34">
        <f>IFERROR(VLOOKUP(A252,[1]库存报告使用数据处理!$A:$G,7,0),0)</f>
        <v>0</v>
      </c>
      <c r="I252">
        <f>IFERROR(VLOOKUP(A252,[5]数据处理!$A:$B,2,0),0)</f>
        <v>0</v>
      </c>
      <c r="J252" s="35">
        <f>IFERROR(VLOOKUP(A252,[5]数据处理!$A:$D,4,0),0)</f>
        <v>0</v>
      </c>
      <c r="K252" s="35">
        <f>IFERROR(VLOOKUP(A252,[5]数据处理!$A:$E,5,0),0)</f>
        <v>0</v>
      </c>
      <c r="L252" s="35">
        <f>IFERROR(VLOOKUP(A252,[5]数据处理!$A:$G,7,0),0)</f>
        <v>0</v>
      </c>
      <c r="M252">
        <f t="shared" si="54"/>
        <v>0</v>
      </c>
      <c r="N252">
        <f>IFERROR(VLOOKUP(A252,[5]数据处理!$A:$C,3,0),0)</f>
        <v>0</v>
      </c>
      <c r="O252">
        <f>IFERROR(VLOOKUP(A252,[5]数据处理!$A:$N,14,0),0)</f>
        <v>0</v>
      </c>
      <c r="P252" t="str">
        <f>IFERROR(VLOOKUP(A252,[3]库存使用数据!$A:$B,2,0),"")</f>
        <v/>
      </c>
      <c r="Q252" t="str">
        <f>IFERROR(VLOOKUP(A252,[3]库存使用数据!$A:$E,5,0),"")</f>
        <v/>
      </c>
      <c r="R252" t="str">
        <f>IFERROR(VLOOKUP(A252,[3]库存使用数据!$A:$H,8,0),"")</f>
        <v/>
      </c>
      <c r="S252" t="str">
        <f>IFERROR(VLOOKUP(A252,[3]库存使用数据!$A:$K,11,0),"")</f>
        <v/>
      </c>
      <c r="T252" t="str">
        <f>IFERROR(VLOOKUP(A252,[3]库存使用数据!$A:$C,3,0),"")</f>
        <v/>
      </c>
      <c r="U252" t="str">
        <f>IFERROR(VLOOKUP(A252,[3]库存使用数据!$A:$F,6,0),"")</f>
        <v/>
      </c>
      <c r="V252" t="str">
        <f>IFERROR(VLOOKUP(A252,[3]库存使用数据!$A:$I,9,0),"")</f>
        <v/>
      </c>
      <c r="W252" t="str">
        <f>IFERROR(VLOOKUP(A252,[3]库存使用数据!$A:$L,12,0),"")</f>
        <v/>
      </c>
      <c r="X252" s="23" t="str">
        <f t="shared" si="59"/>
        <v/>
      </c>
      <c r="Y252" s="23" t="str">
        <f t="shared" si="60"/>
        <v/>
      </c>
      <c r="Z252" s="23" t="str">
        <f t="shared" si="61"/>
        <v/>
      </c>
      <c r="AA252" s="23" t="str">
        <f t="shared" si="62"/>
        <v/>
      </c>
      <c r="AB252" t="str">
        <f>IFERROR(VLOOKUP(A252,[3]库存使用数据!$A:$D,4,0),"")</f>
        <v/>
      </c>
      <c r="AC252" t="str">
        <f>IFERROR(VLOOKUP(A252,[3]库存使用数据!$A:$G,7,0),"")</f>
        <v/>
      </c>
      <c r="AD252" t="str">
        <f>IFERROR(VLOOKUP(A252,[3]库存使用数据!$A:$J,10,0),"")</f>
        <v/>
      </c>
      <c r="AE252" t="str">
        <f>IFERROR(VLOOKUP(A252,[3]库存使用数据!$A:$M,13,0),"")</f>
        <v/>
      </c>
      <c r="AF252" s="23" t="str">
        <f t="shared" si="63"/>
        <v/>
      </c>
      <c r="AG252" s="23" t="str">
        <f t="shared" si="64"/>
        <v/>
      </c>
      <c r="AH252" s="23" t="str">
        <f t="shared" si="65"/>
        <v/>
      </c>
      <c r="AI252" s="23" t="str">
        <f t="shared" si="66"/>
        <v/>
      </c>
      <c r="AJ252">
        <f>IFERROR(VLOOKUP($B252,[2]库存报告使用数据!$A$1:$B$65536,2,0),0)</f>
        <v>0</v>
      </c>
      <c r="AK252">
        <f>IFERROR(VLOOKUP($B252,[2]库存报告使用数据!$A$1:$C$65536,3,0),0)</f>
        <v>0</v>
      </c>
      <c r="AL252">
        <f>IFERROR(VLOOKUP($B252,[2]库存报告使用数据!$A$1:$D$65536,4,0),0)</f>
        <v>0</v>
      </c>
      <c r="AM252">
        <f>IFERROR(VLOOKUP($B252,[2]库存报告使用数据!$A$1:$E$65536,5,0),0)</f>
        <v>0</v>
      </c>
      <c r="AN252" s="23" t="str">
        <f t="shared" si="67"/>
        <v/>
      </c>
      <c r="AO252" s="23" t="str">
        <f t="shared" si="68"/>
        <v/>
      </c>
      <c r="AP252" s="23" t="str">
        <f t="shared" si="69"/>
        <v/>
      </c>
      <c r="AQ252" s="23" t="str">
        <f t="shared" si="70"/>
        <v/>
      </c>
      <c r="AR252" s="37">
        <f t="shared" si="55"/>
        <v>0</v>
      </c>
      <c r="AS252" s="37">
        <f t="shared" si="56"/>
        <v>0</v>
      </c>
      <c r="AT252" s="37">
        <f t="shared" si="57"/>
        <v>0</v>
      </c>
      <c r="AU252" s="33" t="str">
        <f t="shared" si="58"/>
        <v>库存为0</v>
      </c>
      <c r="AV252" s="38" t="str">
        <f>IFERROR(时间!$B$4+AU252,"上周无销量")</f>
        <v>上周无销量</v>
      </c>
    </row>
    <row r="253" spans="1:48">
      <c r="A253" s="21" t="s">
        <v>298</v>
      </c>
      <c r="B253" t="str">
        <f>VLOOKUP(A253,'[4]sku-asin（子）'!$A$1:$B$65536,2,0)</f>
        <v>B0753BXSXM</v>
      </c>
      <c r="C253" t="str">
        <f>VLOOKUP(A253,'[4]子sku-父sku'!$A$1:$B$65536,2,0)</f>
        <v>LYQ-ZQMB3811</v>
      </c>
      <c r="D253" s="33">
        <f>IFERROR(VLOOKUP(A253,[1]库存报告使用数据处理!$A:$C,3,0),0)</f>
        <v>0</v>
      </c>
      <c r="E253" s="33">
        <f>IFERROR(VLOOKUP(A253,[1]库存报告使用数据处理!$A:$D,4,0),0)</f>
        <v>0</v>
      </c>
      <c r="F253" s="33">
        <f>IFERROR(VLOOKUP(A253,[1]库存报告使用数据处理!$A:$E,5,0),0)</f>
        <v>0</v>
      </c>
      <c r="G253" s="33">
        <f>IFERROR(VLOOKUP(A253,[1]库存报告使用数据处理!$A:$F,6,0),0)</f>
        <v>0</v>
      </c>
      <c r="H253" s="34">
        <f>IFERROR(VLOOKUP(A253,[1]库存报告使用数据处理!$A:$G,7,0),0)</f>
        <v>0</v>
      </c>
      <c r="I253">
        <f>IFERROR(VLOOKUP(A253,[5]数据处理!$A:$B,2,0),0)</f>
        <v>2</v>
      </c>
      <c r="J253" s="35">
        <f>IFERROR(VLOOKUP(A253,[5]数据处理!$A:$D,4,0),0)</f>
        <v>0</v>
      </c>
      <c r="K253" s="35">
        <f>IFERROR(VLOOKUP(A253,[5]数据处理!$A:$E,5,0),0)</f>
        <v>0</v>
      </c>
      <c r="L253" s="35">
        <f>IFERROR(VLOOKUP(A253,[5]数据处理!$A:$G,7,0),0)</f>
        <v>0</v>
      </c>
      <c r="M253">
        <f t="shared" si="54"/>
        <v>2</v>
      </c>
      <c r="N253">
        <f>IFERROR(VLOOKUP(A253,[5]数据处理!$A:$C,3,0),0)</f>
        <v>0</v>
      </c>
      <c r="O253">
        <f>IFERROR(VLOOKUP(A253,[5]数据处理!$A:$N,14,0),0)</f>
        <v>2</v>
      </c>
      <c r="P253" t="str">
        <f>IFERROR(VLOOKUP(A253,[3]库存使用数据!$A:$B,2,0),"")</f>
        <v/>
      </c>
      <c r="Q253" t="str">
        <f>IFERROR(VLOOKUP(A253,[3]库存使用数据!$A:$E,5,0),"")</f>
        <v/>
      </c>
      <c r="R253" t="str">
        <f>IFERROR(VLOOKUP(A253,[3]库存使用数据!$A:$H,8,0),"")</f>
        <v/>
      </c>
      <c r="S253" t="str">
        <f>IFERROR(VLOOKUP(A253,[3]库存使用数据!$A:$K,11,0),"")</f>
        <v/>
      </c>
      <c r="T253" t="str">
        <f>IFERROR(VLOOKUP(A253,[3]库存使用数据!$A:$C,3,0),"")</f>
        <v/>
      </c>
      <c r="U253" t="str">
        <f>IFERROR(VLOOKUP(A253,[3]库存使用数据!$A:$F,6,0),"")</f>
        <v/>
      </c>
      <c r="V253" t="str">
        <f>IFERROR(VLOOKUP(A253,[3]库存使用数据!$A:$I,9,0),"")</f>
        <v/>
      </c>
      <c r="W253" t="str">
        <f>IFERROR(VLOOKUP(A253,[3]库存使用数据!$A:$L,12,0),"")</f>
        <v/>
      </c>
      <c r="X253" s="23" t="str">
        <f t="shared" si="59"/>
        <v/>
      </c>
      <c r="Y253" s="23" t="str">
        <f t="shared" si="60"/>
        <v/>
      </c>
      <c r="Z253" s="23" t="str">
        <f t="shared" si="61"/>
        <v/>
      </c>
      <c r="AA253" s="23" t="str">
        <f t="shared" si="62"/>
        <v/>
      </c>
      <c r="AB253" t="str">
        <f>IFERROR(VLOOKUP(A253,[3]库存使用数据!$A:$D,4,0),"")</f>
        <v/>
      </c>
      <c r="AC253" t="str">
        <f>IFERROR(VLOOKUP(A253,[3]库存使用数据!$A:$G,7,0),"")</f>
        <v/>
      </c>
      <c r="AD253" t="str">
        <f>IFERROR(VLOOKUP(A253,[3]库存使用数据!$A:$J,10,0),"")</f>
        <v/>
      </c>
      <c r="AE253" t="str">
        <f>IFERROR(VLOOKUP(A253,[3]库存使用数据!$A:$M,13,0),"")</f>
        <v/>
      </c>
      <c r="AF253" s="23" t="str">
        <f t="shared" si="63"/>
        <v/>
      </c>
      <c r="AG253" s="23" t="str">
        <f t="shared" si="64"/>
        <v/>
      </c>
      <c r="AH253" s="23" t="str">
        <f t="shared" si="65"/>
        <v/>
      </c>
      <c r="AI253" s="23" t="str">
        <f t="shared" si="66"/>
        <v/>
      </c>
      <c r="AJ253">
        <f>IFERROR(VLOOKUP($B253,[2]库存报告使用数据!$A$1:$B$65536,2,0),0)</f>
        <v>0</v>
      </c>
      <c r="AK253">
        <f>IFERROR(VLOOKUP($B253,[2]库存报告使用数据!$A$1:$C$65536,3,0),0)</f>
        <v>0</v>
      </c>
      <c r="AL253">
        <f>IFERROR(VLOOKUP($B253,[2]库存报告使用数据!$A$1:$D$65536,4,0),0)</f>
        <v>2</v>
      </c>
      <c r="AM253">
        <f>IFERROR(VLOOKUP($B253,[2]库存报告使用数据!$A$1:$E$65536,5,0),0)</f>
        <v>2</v>
      </c>
      <c r="AN253" s="23" t="str">
        <f t="shared" si="67"/>
        <v/>
      </c>
      <c r="AO253" s="23" t="str">
        <f t="shared" si="68"/>
        <v/>
      </c>
      <c r="AP253" s="23">
        <f t="shared" si="69"/>
        <v>0</v>
      </c>
      <c r="AQ253" s="23">
        <f t="shared" si="70"/>
        <v>0</v>
      </c>
      <c r="AR253" s="37">
        <f t="shared" si="55"/>
        <v>0</v>
      </c>
      <c r="AS253" s="37">
        <f t="shared" si="56"/>
        <v>0</v>
      </c>
      <c r="AT253" s="37">
        <f t="shared" si="57"/>
        <v>2</v>
      </c>
      <c r="AU253" s="33" t="str">
        <f t="shared" si="58"/>
        <v>库存为2</v>
      </c>
      <c r="AV253" s="38" t="str">
        <f>IFERROR(时间!$B$4+AU253,"上周无销量")</f>
        <v>上周无销量</v>
      </c>
    </row>
    <row r="254" spans="1:48">
      <c r="A254" s="21" t="s">
        <v>299</v>
      </c>
      <c r="B254" t="str">
        <f>VLOOKUP(A254,'[4]sku-asin（子）'!$A$1:$B$65536,2,0)</f>
        <v>B0753FJDM6</v>
      </c>
      <c r="C254" t="str">
        <f>VLOOKUP(A254,'[4]子sku-父sku'!$A$1:$B$65536,2,0)</f>
        <v>LYQ-ZQMB3811</v>
      </c>
      <c r="D254" s="33">
        <f>IFERROR(VLOOKUP(A254,[1]库存报告使用数据处理!$A:$C,3,0),0)</f>
        <v>0</v>
      </c>
      <c r="E254" s="33">
        <f>IFERROR(VLOOKUP(A254,[1]库存报告使用数据处理!$A:$D,4,0),0)</f>
        <v>0</v>
      </c>
      <c r="F254" s="33">
        <f>IFERROR(VLOOKUP(A254,[1]库存报告使用数据处理!$A:$E,5,0),0)</f>
        <v>0</v>
      </c>
      <c r="G254" s="33">
        <f>IFERROR(VLOOKUP(A254,[1]库存报告使用数据处理!$A:$F,6,0),0)</f>
        <v>0</v>
      </c>
      <c r="H254" s="34">
        <f>IFERROR(VLOOKUP(A254,[1]库存报告使用数据处理!$A:$G,7,0),0)</f>
        <v>0</v>
      </c>
      <c r="I254">
        <f>IFERROR(VLOOKUP(A254,[5]数据处理!$A:$B,2,0),0)</f>
        <v>0</v>
      </c>
      <c r="J254" s="35">
        <f>IFERROR(VLOOKUP(A254,[5]数据处理!$A:$D,4,0),0)</f>
        <v>0</v>
      </c>
      <c r="K254" s="35">
        <f>IFERROR(VLOOKUP(A254,[5]数据处理!$A:$E,5,0),0)</f>
        <v>0</v>
      </c>
      <c r="L254" s="35">
        <f>IFERROR(VLOOKUP(A254,[5]数据处理!$A:$G,7,0),0)</f>
        <v>0</v>
      </c>
      <c r="M254">
        <f t="shared" si="54"/>
        <v>0</v>
      </c>
      <c r="N254">
        <f>IFERROR(VLOOKUP(A254,[5]数据处理!$A:$C,3,0),0)</f>
        <v>0</v>
      </c>
      <c r="O254">
        <f>IFERROR(VLOOKUP(A254,[5]数据处理!$A:$N,14,0),0)</f>
        <v>0</v>
      </c>
      <c r="P254" t="str">
        <f>IFERROR(VLOOKUP(A254,[3]库存使用数据!$A:$B,2,0),"")</f>
        <v/>
      </c>
      <c r="Q254" t="str">
        <f>IFERROR(VLOOKUP(A254,[3]库存使用数据!$A:$E,5,0),"")</f>
        <v/>
      </c>
      <c r="R254" t="str">
        <f>IFERROR(VLOOKUP(A254,[3]库存使用数据!$A:$H,8,0),"")</f>
        <v/>
      </c>
      <c r="S254" t="str">
        <f>IFERROR(VLOOKUP(A254,[3]库存使用数据!$A:$K,11,0),"")</f>
        <v/>
      </c>
      <c r="T254" t="str">
        <f>IFERROR(VLOOKUP(A254,[3]库存使用数据!$A:$C,3,0),"")</f>
        <v/>
      </c>
      <c r="U254" t="str">
        <f>IFERROR(VLOOKUP(A254,[3]库存使用数据!$A:$F,6,0),"")</f>
        <v/>
      </c>
      <c r="V254" t="str">
        <f>IFERROR(VLOOKUP(A254,[3]库存使用数据!$A:$I,9,0),"")</f>
        <v/>
      </c>
      <c r="W254" t="str">
        <f>IFERROR(VLOOKUP(A254,[3]库存使用数据!$A:$L,12,0),"")</f>
        <v/>
      </c>
      <c r="X254" s="23" t="str">
        <f t="shared" si="59"/>
        <v/>
      </c>
      <c r="Y254" s="23" t="str">
        <f t="shared" si="60"/>
        <v/>
      </c>
      <c r="Z254" s="23" t="str">
        <f t="shared" si="61"/>
        <v/>
      </c>
      <c r="AA254" s="23" t="str">
        <f t="shared" si="62"/>
        <v/>
      </c>
      <c r="AB254" t="str">
        <f>IFERROR(VLOOKUP(A254,[3]库存使用数据!$A:$D,4,0),"")</f>
        <v/>
      </c>
      <c r="AC254" t="str">
        <f>IFERROR(VLOOKUP(A254,[3]库存使用数据!$A:$G,7,0),"")</f>
        <v/>
      </c>
      <c r="AD254" t="str">
        <f>IFERROR(VLOOKUP(A254,[3]库存使用数据!$A:$J,10,0),"")</f>
        <v/>
      </c>
      <c r="AE254" t="str">
        <f>IFERROR(VLOOKUP(A254,[3]库存使用数据!$A:$M,13,0),"")</f>
        <v/>
      </c>
      <c r="AF254" s="23" t="str">
        <f t="shared" si="63"/>
        <v/>
      </c>
      <c r="AG254" s="23" t="str">
        <f t="shared" si="64"/>
        <v/>
      </c>
      <c r="AH254" s="23" t="str">
        <f t="shared" si="65"/>
        <v/>
      </c>
      <c r="AI254" s="23" t="str">
        <f t="shared" si="66"/>
        <v/>
      </c>
      <c r="AJ254">
        <f>IFERROR(VLOOKUP($B254,[2]库存报告使用数据!$A$1:$B$65536,2,0),0)</f>
        <v>0</v>
      </c>
      <c r="AK254">
        <f>IFERROR(VLOOKUP($B254,[2]库存报告使用数据!$A$1:$C$65536,3,0),0)</f>
        <v>0</v>
      </c>
      <c r="AL254">
        <f>IFERROR(VLOOKUP($B254,[2]库存报告使用数据!$A$1:$D$65536,4,0),0)</f>
        <v>0</v>
      </c>
      <c r="AM254">
        <f>IFERROR(VLOOKUP($B254,[2]库存报告使用数据!$A$1:$E$65536,5,0),0)</f>
        <v>0</v>
      </c>
      <c r="AN254" s="23" t="str">
        <f t="shared" si="67"/>
        <v/>
      </c>
      <c r="AO254" s="23" t="str">
        <f t="shared" si="68"/>
        <v/>
      </c>
      <c r="AP254" s="23" t="str">
        <f t="shared" si="69"/>
        <v/>
      </c>
      <c r="AQ254" s="23" t="str">
        <f t="shared" si="70"/>
        <v/>
      </c>
      <c r="AR254" s="37">
        <f t="shared" si="55"/>
        <v>0</v>
      </c>
      <c r="AS254" s="37">
        <f t="shared" si="56"/>
        <v>0</v>
      </c>
      <c r="AT254" s="37">
        <f t="shared" si="57"/>
        <v>0</v>
      </c>
      <c r="AU254" s="33" t="str">
        <f t="shared" si="58"/>
        <v>库存为0</v>
      </c>
      <c r="AV254" s="38" t="str">
        <f>IFERROR(时间!$B$4+AU254,"上周无销量")</f>
        <v>上周无销量</v>
      </c>
    </row>
    <row r="255" spans="1:48">
      <c r="A255" s="21" t="s">
        <v>300</v>
      </c>
      <c r="B255" t="str">
        <f>VLOOKUP(A255,'[4]sku-asin（子）'!$A$1:$B$65536,2,0)</f>
        <v>B075QFKN44</v>
      </c>
      <c r="C255" t="str">
        <f>VLOOKUP(A255,'[4]子sku-父sku'!$A$1:$B$65536,2,0)</f>
        <v>LYQ-ZQPC01</v>
      </c>
      <c r="D255" s="33">
        <f>IFERROR(VLOOKUP(A255,[1]库存报告使用数据处理!$A:$C,3,0),0)</f>
        <v>0</v>
      </c>
      <c r="E255" s="33">
        <f>IFERROR(VLOOKUP(A255,[1]库存报告使用数据处理!$A:$D,4,0),0)</f>
        <v>0</v>
      </c>
      <c r="F255" s="33">
        <f>IFERROR(VLOOKUP(A255,[1]库存报告使用数据处理!$A:$E,5,0),0)</f>
        <v>0</v>
      </c>
      <c r="G255" s="33">
        <f>IFERROR(VLOOKUP(A255,[1]库存报告使用数据处理!$A:$F,6,0),0)</f>
        <v>0</v>
      </c>
      <c r="H255" s="34">
        <f>IFERROR(VLOOKUP(A255,[1]库存报告使用数据处理!$A:$G,7,0),0)</f>
        <v>0</v>
      </c>
      <c r="I255">
        <f>IFERROR(VLOOKUP(A255,[5]数据处理!$A:$B,2,0),0)</f>
        <v>1</v>
      </c>
      <c r="J255" s="35">
        <f>IFERROR(VLOOKUP(A255,[5]数据处理!$A:$D,4,0),0)</f>
        <v>0</v>
      </c>
      <c r="K255" s="35">
        <f>IFERROR(VLOOKUP(A255,[5]数据处理!$A:$E,5,0),0)</f>
        <v>0</v>
      </c>
      <c r="L255" s="35">
        <f>IFERROR(VLOOKUP(A255,[5]数据处理!$A:$G,7,0),0)</f>
        <v>0</v>
      </c>
      <c r="M255">
        <f t="shared" si="54"/>
        <v>1</v>
      </c>
      <c r="N255">
        <f>IFERROR(VLOOKUP(A255,[5]数据处理!$A:$C,3,0),0)</f>
        <v>0</v>
      </c>
      <c r="O255">
        <f>IFERROR(VLOOKUP(A255,[5]数据处理!$A:$N,14,0),0)</f>
        <v>1</v>
      </c>
      <c r="P255" t="str">
        <f>IFERROR(VLOOKUP(A255,[3]库存使用数据!$A:$B,2,0),"")</f>
        <v/>
      </c>
      <c r="Q255" t="str">
        <f>IFERROR(VLOOKUP(A255,[3]库存使用数据!$A:$E,5,0),"")</f>
        <v/>
      </c>
      <c r="R255" t="str">
        <f>IFERROR(VLOOKUP(A255,[3]库存使用数据!$A:$H,8,0),"")</f>
        <v/>
      </c>
      <c r="S255" t="str">
        <f>IFERROR(VLOOKUP(A255,[3]库存使用数据!$A:$K,11,0),"")</f>
        <v/>
      </c>
      <c r="T255" t="str">
        <f>IFERROR(VLOOKUP(A255,[3]库存使用数据!$A:$C,3,0),"")</f>
        <v/>
      </c>
      <c r="U255" t="str">
        <f>IFERROR(VLOOKUP(A255,[3]库存使用数据!$A:$F,6,0),"")</f>
        <v/>
      </c>
      <c r="V255" t="str">
        <f>IFERROR(VLOOKUP(A255,[3]库存使用数据!$A:$I,9,0),"")</f>
        <v/>
      </c>
      <c r="W255" t="str">
        <f>IFERROR(VLOOKUP(A255,[3]库存使用数据!$A:$L,12,0),"")</f>
        <v/>
      </c>
      <c r="X255" s="23" t="str">
        <f t="shared" si="59"/>
        <v/>
      </c>
      <c r="Y255" s="23" t="str">
        <f t="shared" si="60"/>
        <v/>
      </c>
      <c r="Z255" s="23" t="str">
        <f t="shared" si="61"/>
        <v/>
      </c>
      <c r="AA255" s="23" t="str">
        <f t="shared" si="62"/>
        <v/>
      </c>
      <c r="AB255" t="str">
        <f>IFERROR(VLOOKUP(A255,[3]库存使用数据!$A:$D,4,0),"")</f>
        <v/>
      </c>
      <c r="AC255" t="str">
        <f>IFERROR(VLOOKUP(A255,[3]库存使用数据!$A:$G,7,0),"")</f>
        <v/>
      </c>
      <c r="AD255" t="str">
        <f>IFERROR(VLOOKUP(A255,[3]库存使用数据!$A:$J,10,0),"")</f>
        <v/>
      </c>
      <c r="AE255" t="str">
        <f>IFERROR(VLOOKUP(A255,[3]库存使用数据!$A:$M,13,0),"")</f>
        <v/>
      </c>
      <c r="AF255" s="23" t="str">
        <f t="shared" si="63"/>
        <v/>
      </c>
      <c r="AG255" s="23" t="str">
        <f t="shared" si="64"/>
        <v/>
      </c>
      <c r="AH255" s="23" t="str">
        <f t="shared" si="65"/>
        <v/>
      </c>
      <c r="AI255" s="23" t="str">
        <f t="shared" si="66"/>
        <v/>
      </c>
      <c r="AJ255">
        <f>IFERROR(VLOOKUP($B255,[2]库存报告使用数据!$A$1:$B$65536,2,0),0)</f>
        <v>0</v>
      </c>
      <c r="AK255">
        <f>IFERROR(VLOOKUP($B255,[2]库存报告使用数据!$A$1:$C$65536,3,0),0)</f>
        <v>0</v>
      </c>
      <c r="AL255">
        <f>IFERROR(VLOOKUP($B255,[2]库存报告使用数据!$A$1:$D$65536,4,0),0)</f>
        <v>0</v>
      </c>
      <c r="AM255">
        <f>IFERROR(VLOOKUP($B255,[2]库存报告使用数据!$A$1:$E$65536,5,0),0)</f>
        <v>0</v>
      </c>
      <c r="AN255" s="23" t="str">
        <f t="shared" si="67"/>
        <v/>
      </c>
      <c r="AO255" s="23" t="str">
        <f t="shared" si="68"/>
        <v/>
      </c>
      <c r="AP255" s="23" t="str">
        <f t="shared" si="69"/>
        <v/>
      </c>
      <c r="AQ255" s="23" t="str">
        <f t="shared" si="70"/>
        <v/>
      </c>
      <c r="AR255" s="37">
        <f t="shared" si="55"/>
        <v>0</v>
      </c>
      <c r="AS255" s="37">
        <f t="shared" si="56"/>
        <v>0</v>
      </c>
      <c r="AT255" s="37">
        <f t="shared" si="57"/>
        <v>1</v>
      </c>
      <c r="AU255" s="33" t="str">
        <f t="shared" si="58"/>
        <v>库存为1</v>
      </c>
      <c r="AV255" s="38" t="str">
        <f>IFERROR(时间!$B$4+AU255,"上周无销量")</f>
        <v>上周无销量</v>
      </c>
    </row>
    <row r="256" spans="1:48">
      <c r="A256" s="21" t="s">
        <v>301</v>
      </c>
      <c r="B256" t="str">
        <f>VLOOKUP(A256,'[4]sku-asin（子）'!$A$1:$B$65536,2,0)</f>
        <v>B075QG34Q6</v>
      </c>
      <c r="C256" t="str">
        <f>VLOOKUP(A256,'[4]子sku-父sku'!$A$1:$B$65536,2,0)</f>
        <v>LYQ-ZQPC01</v>
      </c>
      <c r="D256" s="33">
        <f>IFERROR(VLOOKUP(A256,[1]库存报告使用数据处理!$A:$C,3,0),0)</f>
        <v>0</v>
      </c>
      <c r="E256" s="33">
        <f>IFERROR(VLOOKUP(A256,[1]库存报告使用数据处理!$A:$D,4,0),0)</f>
        <v>0</v>
      </c>
      <c r="F256" s="33">
        <f>IFERROR(VLOOKUP(A256,[1]库存报告使用数据处理!$A:$E,5,0),0)</f>
        <v>0</v>
      </c>
      <c r="G256" s="33">
        <f>IFERROR(VLOOKUP(A256,[1]库存报告使用数据处理!$A:$F,6,0),0)</f>
        <v>0</v>
      </c>
      <c r="H256" s="34">
        <f>IFERROR(VLOOKUP(A256,[1]库存报告使用数据处理!$A:$G,7,0),0)</f>
        <v>0</v>
      </c>
      <c r="I256">
        <f>IFERROR(VLOOKUP(A256,[5]数据处理!$A:$B,2,0),0)</f>
        <v>1</v>
      </c>
      <c r="J256" s="35">
        <f>IFERROR(VLOOKUP(A256,[5]数据处理!$A:$D,4,0),0)</f>
        <v>0</v>
      </c>
      <c r="K256" s="35">
        <f>IFERROR(VLOOKUP(A256,[5]数据处理!$A:$E,5,0),0)</f>
        <v>0</v>
      </c>
      <c r="L256" s="35">
        <f>IFERROR(VLOOKUP(A256,[5]数据处理!$A:$G,7,0),0)</f>
        <v>0</v>
      </c>
      <c r="M256">
        <f t="shared" si="54"/>
        <v>1</v>
      </c>
      <c r="N256">
        <f>IFERROR(VLOOKUP(A256,[5]数据处理!$A:$C,3,0),0)</f>
        <v>0</v>
      </c>
      <c r="O256">
        <f>IFERROR(VLOOKUP(A256,[5]数据处理!$A:$N,14,0),0)</f>
        <v>1</v>
      </c>
      <c r="P256" t="str">
        <f>IFERROR(VLOOKUP(A256,[3]库存使用数据!$A:$B,2,0),"")</f>
        <v/>
      </c>
      <c r="Q256" t="str">
        <f>IFERROR(VLOOKUP(A256,[3]库存使用数据!$A:$E,5,0),"")</f>
        <v/>
      </c>
      <c r="R256" t="str">
        <f>IFERROR(VLOOKUP(A256,[3]库存使用数据!$A:$H,8,0),"")</f>
        <v/>
      </c>
      <c r="S256" t="str">
        <f>IFERROR(VLOOKUP(A256,[3]库存使用数据!$A:$K,11,0),"")</f>
        <v/>
      </c>
      <c r="T256" t="str">
        <f>IFERROR(VLOOKUP(A256,[3]库存使用数据!$A:$C,3,0),"")</f>
        <v/>
      </c>
      <c r="U256" t="str">
        <f>IFERROR(VLOOKUP(A256,[3]库存使用数据!$A:$F,6,0),"")</f>
        <v/>
      </c>
      <c r="V256" t="str">
        <f>IFERROR(VLOOKUP(A256,[3]库存使用数据!$A:$I,9,0),"")</f>
        <v/>
      </c>
      <c r="W256" t="str">
        <f>IFERROR(VLOOKUP(A256,[3]库存使用数据!$A:$L,12,0),"")</f>
        <v/>
      </c>
      <c r="X256" s="23" t="str">
        <f t="shared" si="59"/>
        <v/>
      </c>
      <c r="Y256" s="23" t="str">
        <f t="shared" si="60"/>
        <v/>
      </c>
      <c r="Z256" s="23" t="str">
        <f t="shared" si="61"/>
        <v/>
      </c>
      <c r="AA256" s="23" t="str">
        <f t="shared" si="62"/>
        <v/>
      </c>
      <c r="AB256" t="str">
        <f>IFERROR(VLOOKUP(A256,[3]库存使用数据!$A:$D,4,0),"")</f>
        <v/>
      </c>
      <c r="AC256" t="str">
        <f>IFERROR(VLOOKUP(A256,[3]库存使用数据!$A:$G,7,0),"")</f>
        <v/>
      </c>
      <c r="AD256" t="str">
        <f>IFERROR(VLOOKUP(A256,[3]库存使用数据!$A:$J,10,0),"")</f>
        <v/>
      </c>
      <c r="AE256" t="str">
        <f>IFERROR(VLOOKUP(A256,[3]库存使用数据!$A:$M,13,0),"")</f>
        <v/>
      </c>
      <c r="AF256" s="23" t="str">
        <f t="shared" si="63"/>
        <v/>
      </c>
      <c r="AG256" s="23" t="str">
        <f t="shared" si="64"/>
        <v/>
      </c>
      <c r="AH256" s="23" t="str">
        <f t="shared" si="65"/>
        <v/>
      </c>
      <c r="AI256" s="23" t="str">
        <f t="shared" si="66"/>
        <v/>
      </c>
      <c r="AJ256">
        <f>IFERROR(VLOOKUP($B256,[2]库存报告使用数据!$A$1:$B$65536,2,0),0)</f>
        <v>2</v>
      </c>
      <c r="AK256">
        <f>IFERROR(VLOOKUP($B256,[2]库存报告使用数据!$A$1:$C$65536,3,0),0)</f>
        <v>2</v>
      </c>
      <c r="AL256">
        <f>IFERROR(VLOOKUP($B256,[2]库存报告使用数据!$A$1:$D$65536,4,0),0)</f>
        <v>0</v>
      </c>
      <c r="AM256">
        <f>IFERROR(VLOOKUP($B256,[2]库存报告使用数据!$A$1:$E$65536,5,0),0)</f>
        <v>0</v>
      </c>
      <c r="AN256" s="23">
        <f t="shared" si="67"/>
        <v>0</v>
      </c>
      <c r="AO256" s="23">
        <f t="shared" si="68"/>
        <v>0</v>
      </c>
      <c r="AP256" s="23" t="str">
        <f t="shared" si="69"/>
        <v/>
      </c>
      <c r="AQ256" s="23" t="str">
        <f t="shared" si="70"/>
        <v/>
      </c>
      <c r="AR256" s="37">
        <f t="shared" si="55"/>
        <v>0</v>
      </c>
      <c r="AS256" s="37">
        <f t="shared" si="56"/>
        <v>0</v>
      </c>
      <c r="AT256" s="37">
        <f t="shared" si="57"/>
        <v>1</v>
      </c>
      <c r="AU256" s="33" t="str">
        <f t="shared" si="58"/>
        <v>库存为1</v>
      </c>
      <c r="AV256" s="38" t="str">
        <f>IFERROR(时间!$B$4+AU256,"上周无销量")</f>
        <v>上周无销量</v>
      </c>
    </row>
    <row r="257" spans="1:48">
      <c r="A257" s="21" t="s">
        <v>302</v>
      </c>
      <c r="B257" t="str">
        <f>VLOOKUP(A257,'[4]sku-asin（子）'!$A$1:$B$65536,2,0)</f>
        <v>B075QG9LYC</v>
      </c>
      <c r="C257" t="str">
        <f>VLOOKUP(A257,'[4]子sku-父sku'!$A$1:$B$65536,2,0)</f>
        <v>LYQ-ZQPC01</v>
      </c>
      <c r="D257" s="33">
        <f>IFERROR(VLOOKUP(A257,[1]库存报告使用数据处理!$A:$C,3,0),0)</f>
        <v>0</v>
      </c>
      <c r="E257" s="33">
        <f>IFERROR(VLOOKUP(A257,[1]库存报告使用数据处理!$A:$D,4,0),0)</f>
        <v>0</v>
      </c>
      <c r="F257" s="33">
        <f>IFERROR(VLOOKUP(A257,[1]库存报告使用数据处理!$A:$E,5,0),0)</f>
        <v>0</v>
      </c>
      <c r="G257" s="33">
        <f>IFERROR(VLOOKUP(A257,[1]库存报告使用数据处理!$A:$F,6,0),0)</f>
        <v>0</v>
      </c>
      <c r="H257" s="34">
        <f>IFERROR(VLOOKUP(A257,[1]库存报告使用数据处理!$A:$G,7,0),0)</f>
        <v>0</v>
      </c>
      <c r="I257">
        <f>IFERROR(VLOOKUP(A257,[5]数据处理!$A:$B,2,0),0)</f>
        <v>1</v>
      </c>
      <c r="J257" s="35">
        <f>IFERROR(VLOOKUP(A257,[5]数据处理!$A:$D,4,0),0)</f>
        <v>0</v>
      </c>
      <c r="K257" s="35">
        <f>IFERROR(VLOOKUP(A257,[5]数据处理!$A:$E,5,0),0)</f>
        <v>0</v>
      </c>
      <c r="L257" s="35">
        <f>IFERROR(VLOOKUP(A257,[5]数据处理!$A:$G,7,0),0)</f>
        <v>0</v>
      </c>
      <c r="M257">
        <f t="shared" si="54"/>
        <v>1</v>
      </c>
      <c r="N257">
        <f>IFERROR(VLOOKUP(A257,[5]数据处理!$A:$C,3,0),0)</f>
        <v>0</v>
      </c>
      <c r="O257">
        <f>IFERROR(VLOOKUP(A257,[5]数据处理!$A:$N,14,0),0)</f>
        <v>1</v>
      </c>
      <c r="P257" t="str">
        <f>IFERROR(VLOOKUP(A257,[3]库存使用数据!$A:$B,2,0),"")</f>
        <v/>
      </c>
      <c r="Q257" t="str">
        <f>IFERROR(VLOOKUP(A257,[3]库存使用数据!$A:$E,5,0),"")</f>
        <v/>
      </c>
      <c r="R257" t="str">
        <f>IFERROR(VLOOKUP(A257,[3]库存使用数据!$A:$H,8,0),"")</f>
        <v/>
      </c>
      <c r="S257" t="str">
        <f>IFERROR(VLOOKUP(A257,[3]库存使用数据!$A:$K,11,0),"")</f>
        <v/>
      </c>
      <c r="T257" t="str">
        <f>IFERROR(VLOOKUP(A257,[3]库存使用数据!$A:$C,3,0),"")</f>
        <v/>
      </c>
      <c r="U257" t="str">
        <f>IFERROR(VLOOKUP(A257,[3]库存使用数据!$A:$F,6,0),"")</f>
        <v/>
      </c>
      <c r="V257" t="str">
        <f>IFERROR(VLOOKUP(A257,[3]库存使用数据!$A:$I,9,0),"")</f>
        <v/>
      </c>
      <c r="W257" t="str">
        <f>IFERROR(VLOOKUP(A257,[3]库存使用数据!$A:$L,12,0),"")</f>
        <v/>
      </c>
      <c r="X257" s="23" t="str">
        <f t="shared" si="59"/>
        <v/>
      </c>
      <c r="Y257" s="23" t="str">
        <f t="shared" si="60"/>
        <v/>
      </c>
      <c r="Z257" s="23" t="str">
        <f t="shared" si="61"/>
        <v/>
      </c>
      <c r="AA257" s="23" t="str">
        <f t="shared" si="62"/>
        <v/>
      </c>
      <c r="AB257" t="str">
        <f>IFERROR(VLOOKUP(A257,[3]库存使用数据!$A:$D,4,0),"")</f>
        <v/>
      </c>
      <c r="AC257" t="str">
        <f>IFERROR(VLOOKUP(A257,[3]库存使用数据!$A:$G,7,0),"")</f>
        <v/>
      </c>
      <c r="AD257" t="str">
        <f>IFERROR(VLOOKUP(A257,[3]库存使用数据!$A:$J,10,0),"")</f>
        <v/>
      </c>
      <c r="AE257" t="str">
        <f>IFERROR(VLOOKUP(A257,[3]库存使用数据!$A:$M,13,0),"")</f>
        <v/>
      </c>
      <c r="AF257" s="23" t="str">
        <f t="shared" si="63"/>
        <v/>
      </c>
      <c r="AG257" s="23" t="str">
        <f t="shared" si="64"/>
        <v/>
      </c>
      <c r="AH257" s="23" t="str">
        <f t="shared" si="65"/>
        <v/>
      </c>
      <c r="AI257" s="23" t="str">
        <f t="shared" si="66"/>
        <v/>
      </c>
      <c r="AJ257">
        <f>IFERROR(VLOOKUP($B257,[2]库存报告使用数据!$A$1:$B$65536,2,0),0)</f>
        <v>0</v>
      </c>
      <c r="AK257">
        <f>IFERROR(VLOOKUP($B257,[2]库存报告使用数据!$A$1:$C$65536,3,0),0)</f>
        <v>0</v>
      </c>
      <c r="AL257">
        <f>IFERROR(VLOOKUP($B257,[2]库存报告使用数据!$A$1:$D$65536,4,0),0)</f>
        <v>0</v>
      </c>
      <c r="AM257">
        <f>IFERROR(VLOOKUP($B257,[2]库存报告使用数据!$A$1:$E$65536,5,0),0)</f>
        <v>0</v>
      </c>
      <c r="AN257" s="23" t="str">
        <f t="shared" si="67"/>
        <v/>
      </c>
      <c r="AO257" s="23" t="str">
        <f t="shared" si="68"/>
        <v/>
      </c>
      <c r="AP257" s="23" t="str">
        <f t="shared" si="69"/>
        <v/>
      </c>
      <c r="AQ257" s="23" t="str">
        <f t="shared" si="70"/>
        <v/>
      </c>
      <c r="AR257" s="37">
        <f t="shared" si="55"/>
        <v>0</v>
      </c>
      <c r="AS257" s="37">
        <f t="shared" si="56"/>
        <v>0</v>
      </c>
      <c r="AT257" s="37">
        <f t="shared" si="57"/>
        <v>1</v>
      </c>
      <c r="AU257" s="33" t="str">
        <f t="shared" si="58"/>
        <v>库存为1</v>
      </c>
      <c r="AV257" s="38" t="str">
        <f>IFERROR(时间!$B$4+AU257,"上周无销量")</f>
        <v>上周无销量</v>
      </c>
    </row>
    <row r="258" spans="1:48">
      <c r="A258" s="21" t="s">
        <v>303</v>
      </c>
      <c r="B258" t="str">
        <f>VLOOKUP(A258,'[4]sku-asin（子）'!$A$1:$B$65536,2,0)</f>
        <v>B075QF68SY</v>
      </c>
      <c r="C258" t="str">
        <f>VLOOKUP(A258,'[4]子sku-父sku'!$A$1:$B$65536,2,0)</f>
        <v>LYQ-ZQPC01</v>
      </c>
      <c r="D258" s="33">
        <f>IFERROR(VLOOKUP(A258,[1]库存报告使用数据处理!$A:$C,3,0),0)</f>
        <v>0</v>
      </c>
      <c r="E258" s="33">
        <f>IFERROR(VLOOKUP(A258,[1]库存报告使用数据处理!$A:$D,4,0),0)</f>
        <v>0</v>
      </c>
      <c r="F258" s="33">
        <f>IFERROR(VLOOKUP(A258,[1]库存报告使用数据处理!$A:$E,5,0),0)</f>
        <v>0</v>
      </c>
      <c r="G258" s="33">
        <f>IFERROR(VLOOKUP(A258,[1]库存报告使用数据处理!$A:$F,6,0),0)</f>
        <v>0</v>
      </c>
      <c r="H258" s="34">
        <f>IFERROR(VLOOKUP(A258,[1]库存报告使用数据处理!$A:$G,7,0),0)</f>
        <v>0</v>
      </c>
      <c r="I258">
        <f>IFERROR(VLOOKUP(A258,[5]数据处理!$A:$B,2,0),0)</f>
        <v>3</v>
      </c>
      <c r="J258" s="35">
        <f>IFERROR(VLOOKUP(A258,[5]数据处理!$A:$D,4,0),0)</f>
        <v>0</v>
      </c>
      <c r="K258" s="35">
        <f>IFERROR(VLOOKUP(A258,[5]数据处理!$A:$E,5,0),0)</f>
        <v>0</v>
      </c>
      <c r="L258" s="35">
        <f>IFERROR(VLOOKUP(A258,[5]数据处理!$A:$G,7,0),0)</f>
        <v>0</v>
      </c>
      <c r="M258">
        <f t="shared" si="54"/>
        <v>3</v>
      </c>
      <c r="N258">
        <f>IFERROR(VLOOKUP(A258,[5]数据处理!$A:$C,3,0),0)</f>
        <v>0</v>
      </c>
      <c r="O258">
        <f>IFERROR(VLOOKUP(A258,[5]数据处理!$A:$N,14,0),0)</f>
        <v>3</v>
      </c>
      <c r="P258" t="str">
        <f>IFERROR(VLOOKUP(A258,[3]库存使用数据!$A:$B,2,0),"")</f>
        <v/>
      </c>
      <c r="Q258" t="str">
        <f>IFERROR(VLOOKUP(A258,[3]库存使用数据!$A:$E,5,0),"")</f>
        <v/>
      </c>
      <c r="R258" t="str">
        <f>IFERROR(VLOOKUP(A258,[3]库存使用数据!$A:$H,8,0),"")</f>
        <v/>
      </c>
      <c r="S258" t="str">
        <f>IFERROR(VLOOKUP(A258,[3]库存使用数据!$A:$K,11,0),"")</f>
        <v/>
      </c>
      <c r="T258" t="str">
        <f>IFERROR(VLOOKUP(A258,[3]库存使用数据!$A:$C,3,0),"")</f>
        <v/>
      </c>
      <c r="U258" t="str">
        <f>IFERROR(VLOOKUP(A258,[3]库存使用数据!$A:$F,6,0),"")</f>
        <v/>
      </c>
      <c r="V258" t="str">
        <f>IFERROR(VLOOKUP(A258,[3]库存使用数据!$A:$I,9,0),"")</f>
        <v/>
      </c>
      <c r="W258" t="str">
        <f>IFERROR(VLOOKUP(A258,[3]库存使用数据!$A:$L,12,0),"")</f>
        <v/>
      </c>
      <c r="X258" s="23" t="str">
        <f t="shared" si="59"/>
        <v/>
      </c>
      <c r="Y258" s="23" t="str">
        <f t="shared" si="60"/>
        <v/>
      </c>
      <c r="Z258" s="23" t="str">
        <f t="shared" si="61"/>
        <v/>
      </c>
      <c r="AA258" s="23" t="str">
        <f t="shared" si="62"/>
        <v/>
      </c>
      <c r="AB258" t="str">
        <f>IFERROR(VLOOKUP(A258,[3]库存使用数据!$A:$D,4,0),"")</f>
        <v/>
      </c>
      <c r="AC258" t="str">
        <f>IFERROR(VLOOKUP(A258,[3]库存使用数据!$A:$G,7,0),"")</f>
        <v/>
      </c>
      <c r="AD258" t="str">
        <f>IFERROR(VLOOKUP(A258,[3]库存使用数据!$A:$J,10,0),"")</f>
        <v/>
      </c>
      <c r="AE258" t="str">
        <f>IFERROR(VLOOKUP(A258,[3]库存使用数据!$A:$M,13,0),"")</f>
        <v/>
      </c>
      <c r="AF258" s="23" t="str">
        <f t="shared" si="63"/>
        <v/>
      </c>
      <c r="AG258" s="23" t="str">
        <f t="shared" si="64"/>
        <v/>
      </c>
      <c r="AH258" s="23" t="str">
        <f t="shared" si="65"/>
        <v/>
      </c>
      <c r="AI258" s="23" t="str">
        <f t="shared" si="66"/>
        <v/>
      </c>
      <c r="AJ258">
        <f>IFERROR(VLOOKUP($B258,[2]库存报告使用数据!$A$1:$B$65536,2,0),0)</f>
        <v>1</v>
      </c>
      <c r="AK258">
        <f>IFERROR(VLOOKUP($B258,[2]库存报告使用数据!$A$1:$C$65536,3,0),0)</f>
        <v>1</v>
      </c>
      <c r="AL258">
        <f>IFERROR(VLOOKUP($B258,[2]库存报告使用数据!$A$1:$D$65536,4,0),0)</f>
        <v>3</v>
      </c>
      <c r="AM258">
        <f>IFERROR(VLOOKUP($B258,[2]库存报告使用数据!$A$1:$E$65536,5,0),0)</f>
        <v>0</v>
      </c>
      <c r="AN258" s="23">
        <f t="shared" si="67"/>
        <v>0</v>
      </c>
      <c r="AO258" s="23">
        <f t="shared" si="68"/>
        <v>0</v>
      </c>
      <c r="AP258" s="23">
        <f t="shared" si="69"/>
        <v>0</v>
      </c>
      <c r="AQ258" s="23" t="str">
        <f t="shared" si="70"/>
        <v/>
      </c>
      <c r="AR258" s="37">
        <f t="shared" si="55"/>
        <v>0</v>
      </c>
      <c r="AS258" s="37">
        <f t="shared" si="56"/>
        <v>0</v>
      </c>
      <c r="AT258" s="37">
        <f t="shared" si="57"/>
        <v>3</v>
      </c>
      <c r="AU258" s="33" t="str">
        <f t="shared" si="58"/>
        <v>库存为3</v>
      </c>
      <c r="AV258" s="38" t="str">
        <f>IFERROR(时间!$B$4+AU258,"上周无销量")</f>
        <v>上周无销量</v>
      </c>
    </row>
    <row r="259" spans="1:48">
      <c r="A259" s="21" t="s">
        <v>304</v>
      </c>
      <c r="B259" t="str">
        <f>VLOOKUP(A259,'[4]sku-asin（子）'!$A$1:$B$65536,2,0)</f>
        <v>B075QFRYJF</v>
      </c>
      <c r="C259" t="str">
        <f>VLOOKUP(A259,'[4]子sku-父sku'!$A$1:$B$65536,2,0)</f>
        <v>LYQ-ZQPC01</v>
      </c>
      <c r="D259" s="33">
        <f>IFERROR(VLOOKUP(A259,[1]库存报告使用数据处理!$A:$C,3,0),0)</f>
        <v>0</v>
      </c>
      <c r="E259" s="33">
        <f>IFERROR(VLOOKUP(A259,[1]库存报告使用数据处理!$A:$D,4,0),0)</f>
        <v>0</v>
      </c>
      <c r="F259" s="33">
        <f>IFERROR(VLOOKUP(A259,[1]库存报告使用数据处理!$A:$E,5,0),0)</f>
        <v>0</v>
      </c>
      <c r="G259" s="33">
        <f>IFERROR(VLOOKUP(A259,[1]库存报告使用数据处理!$A:$F,6,0),0)</f>
        <v>0</v>
      </c>
      <c r="H259" s="34">
        <f>IFERROR(VLOOKUP(A259,[1]库存报告使用数据处理!$A:$G,7,0),0)</f>
        <v>0</v>
      </c>
      <c r="I259">
        <f>IFERROR(VLOOKUP(A259,[5]数据处理!$A:$B,2,0),0)</f>
        <v>5</v>
      </c>
      <c r="J259" s="35">
        <f>IFERROR(VLOOKUP(A259,[5]数据处理!$A:$D,4,0),0)</f>
        <v>0</v>
      </c>
      <c r="K259" s="35">
        <f>IFERROR(VLOOKUP(A259,[5]数据处理!$A:$E,5,0),0)</f>
        <v>0</v>
      </c>
      <c r="L259" s="35">
        <f>IFERROR(VLOOKUP(A259,[5]数据处理!$A:$G,7,0),0)</f>
        <v>0</v>
      </c>
      <c r="M259">
        <f t="shared" si="54"/>
        <v>5</v>
      </c>
      <c r="N259">
        <f>IFERROR(VLOOKUP(A259,[5]数据处理!$A:$C,3,0),0)</f>
        <v>0</v>
      </c>
      <c r="O259">
        <f>IFERROR(VLOOKUP(A259,[5]数据处理!$A:$N,14,0),0)</f>
        <v>5</v>
      </c>
      <c r="P259" t="str">
        <f>IFERROR(VLOOKUP(A259,[3]库存使用数据!$A:$B,2,0),"")</f>
        <v/>
      </c>
      <c r="Q259" t="str">
        <f>IFERROR(VLOOKUP(A259,[3]库存使用数据!$A:$E,5,0),"")</f>
        <v/>
      </c>
      <c r="R259" t="str">
        <f>IFERROR(VLOOKUP(A259,[3]库存使用数据!$A:$H,8,0),"")</f>
        <v/>
      </c>
      <c r="S259" t="str">
        <f>IFERROR(VLOOKUP(A259,[3]库存使用数据!$A:$K,11,0),"")</f>
        <v/>
      </c>
      <c r="T259" t="str">
        <f>IFERROR(VLOOKUP(A259,[3]库存使用数据!$A:$C,3,0),"")</f>
        <v/>
      </c>
      <c r="U259" t="str">
        <f>IFERROR(VLOOKUP(A259,[3]库存使用数据!$A:$F,6,0),"")</f>
        <v/>
      </c>
      <c r="V259" t="str">
        <f>IFERROR(VLOOKUP(A259,[3]库存使用数据!$A:$I,9,0),"")</f>
        <v/>
      </c>
      <c r="W259" t="str">
        <f>IFERROR(VLOOKUP(A259,[3]库存使用数据!$A:$L,12,0),"")</f>
        <v/>
      </c>
      <c r="X259" s="23" t="str">
        <f t="shared" si="59"/>
        <v/>
      </c>
      <c r="Y259" s="23" t="str">
        <f t="shared" si="60"/>
        <v/>
      </c>
      <c r="Z259" s="23" t="str">
        <f t="shared" si="61"/>
        <v/>
      </c>
      <c r="AA259" s="23" t="str">
        <f t="shared" si="62"/>
        <v/>
      </c>
      <c r="AB259" t="str">
        <f>IFERROR(VLOOKUP(A259,[3]库存使用数据!$A:$D,4,0),"")</f>
        <v/>
      </c>
      <c r="AC259" t="str">
        <f>IFERROR(VLOOKUP(A259,[3]库存使用数据!$A:$G,7,0),"")</f>
        <v/>
      </c>
      <c r="AD259" t="str">
        <f>IFERROR(VLOOKUP(A259,[3]库存使用数据!$A:$J,10,0),"")</f>
        <v/>
      </c>
      <c r="AE259" t="str">
        <f>IFERROR(VLOOKUP(A259,[3]库存使用数据!$A:$M,13,0),"")</f>
        <v/>
      </c>
      <c r="AF259" s="23" t="str">
        <f t="shared" si="63"/>
        <v/>
      </c>
      <c r="AG259" s="23" t="str">
        <f t="shared" si="64"/>
        <v/>
      </c>
      <c r="AH259" s="23" t="str">
        <f t="shared" si="65"/>
        <v/>
      </c>
      <c r="AI259" s="23" t="str">
        <f t="shared" si="66"/>
        <v/>
      </c>
      <c r="AJ259">
        <f>IFERROR(VLOOKUP($B259,[2]库存报告使用数据!$A$1:$B$65536,2,0),0)</f>
        <v>1</v>
      </c>
      <c r="AK259">
        <f>IFERROR(VLOOKUP($B259,[2]库存报告使用数据!$A$1:$C$65536,3,0),0)</f>
        <v>1</v>
      </c>
      <c r="AL259">
        <f>IFERROR(VLOOKUP($B259,[2]库存报告使用数据!$A$1:$D$65536,4,0),0)</f>
        <v>0</v>
      </c>
      <c r="AM259">
        <f>IFERROR(VLOOKUP($B259,[2]库存报告使用数据!$A$1:$E$65536,5,0),0)</f>
        <v>0</v>
      </c>
      <c r="AN259" s="23">
        <f t="shared" si="67"/>
        <v>0</v>
      </c>
      <c r="AO259" s="23">
        <f t="shared" si="68"/>
        <v>0</v>
      </c>
      <c r="AP259" s="23" t="str">
        <f t="shared" si="69"/>
        <v/>
      </c>
      <c r="AQ259" s="23" t="str">
        <f t="shared" si="70"/>
        <v/>
      </c>
      <c r="AR259" s="37">
        <f t="shared" si="55"/>
        <v>0</v>
      </c>
      <c r="AS259" s="37">
        <f t="shared" si="56"/>
        <v>0</v>
      </c>
      <c r="AT259" s="37">
        <f t="shared" si="57"/>
        <v>5</v>
      </c>
      <c r="AU259" s="33" t="str">
        <f t="shared" si="58"/>
        <v>库存为5</v>
      </c>
      <c r="AV259" s="38" t="str">
        <f>IFERROR(时间!$B$4+AU259,"上周无销量")</f>
        <v>上周无销量</v>
      </c>
    </row>
    <row r="260" spans="1:48">
      <c r="A260" s="21" t="s">
        <v>305</v>
      </c>
      <c r="B260" t="str">
        <f>VLOOKUP(A260,'[4]sku-asin（子）'!$A$1:$B$65536,2,0)</f>
        <v>B075QFJ2MX</v>
      </c>
      <c r="C260" t="str">
        <f>VLOOKUP(A260,'[4]子sku-父sku'!$A$1:$B$65536,2,0)</f>
        <v>LYQ-ZQPC01</v>
      </c>
      <c r="D260" s="33">
        <f>IFERROR(VLOOKUP(A260,[1]库存报告使用数据处理!$A:$C,3,0),0)</f>
        <v>0</v>
      </c>
      <c r="E260" s="33">
        <f>IFERROR(VLOOKUP(A260,[1]库存报告使用数据处理!$A:$D,4,0),0)</f>
        <v>0</v>
      </c>
      <c r="F260" s="33">
        <f>IFERROR(VLOOKUP(A260,[1]库存报告使用数据处理!$A:$E,5,0),0)</f>
        <v>0</v>
      </c>
      <c r="G260" s="33">
        <f>IFERROR(VLOOKUP(A260,[1]库存报告使用数据处理!$A:$F,6,0),0)</f>
        <v>0</v>
      </c>
      <c r="H260" s="34">
        <f>IFERROR(VLOOKUP(A260,[1]库存报告使用数据处理!$A:$G,7,0),0)</f>
        <v>0</v>
      </c>
      <c r="I260">
        <f>IFERROR(VLOOKUP(A260,[5]数据处理!$A:$B,2,0),0)</f>
        <v>3</v>
      </c>
      <c r="J260" s="35">
        <f>IFERROR(VLOOKUP(A260,[5]数据处理!$A:$D,4,0),0)</f>
        <v>0</v>
      </c>
      <c r="K260" s="35">
        <f>IFERROR(VLOOKUP(A260,[5]数据处理!$A:$E,5,0),0)</f>
        <v>0</v>
      </c>
      <c r="L260" s="35">
        <f>IFERROR(VLOOKUP(A260,[5]数据处理!$A:$G,7,0),0)</f>
        <v>0</v>
      </c>
      <c r="M260">
        <f t="shared" si="54"/>
        <v>3</v>
      </c>
      <c r="N260">
        <f>IFERROR(VLOOKUP(A260,[5]数据处理!$A:$C,3,0),0)</f>
        <v>0</v>
      </c>
      <c r="O260">
        <f>IFERROR(VLOOKUP(A260,[5]数据处理!$A:$N,14,0),0)</f>
        <v>3</v>
      </c>
      <c r="P260" t="str">
        <f>IFERROR(VLOOKUP(A260,[3]库存使用数据!$A:$B,2,0),"")</f>
        <v/>
      </c>
      <c r="Q260" t="str">
        <f>IFERROR(VLOOKUP(A260,[3]库存使用数据!$A:$E,5,0),"")</f>
        <v/>
      </c>
      <c r="R260" t="str">
        <f>IFERROR(VLOOKUP(A260,[3]库存使用数据!$A:$H,8,0),"")</f>
        <v/>
      </c>
      <c r="S260" t="str">
        <f>IFERROR(VLOOKUP(A260,[3]库存使用数据!$A:$K,11,0),"")</f>
        <v/>
      </c>
      <c r="T260" t="str">
        <f>IFERROR(VLOOKUP(A260,[3]库存使用数据!$A:$C,3,0),"")</f>
        <v/>
      </c>
      <c r="U260" t="str">
        <f>IFERROR(VLOOKUP(A260,[3]库存使用数据!$A:$F,6,0),"")</f>
        <v/>
      </c>
      <c r="V260" t="str">
        <f>IFERROR(VLOOKUP(A260,[3]库存使用数据!$A:$I,9,0),"")</f>
        <v/>
      </c>
      <c r="W260" t="str">
        <f>IFERROR(VLOOKUP(A260,[3]库存使用数据!$A:$L,12,0),"")</f>
        <v/>
      </c>
      <c r="X260" s="23" t="str">
        <f t="shared" si="59"/>
        <v/>
      </c>
      <c r="Y260" s="23" t="str">
        <f t="shared" si="60"/>
        <v/>
      </c>
      <c r="Z260" s="23" t="str">
        <f t="shared" si="61"/>
        <v/>
      </c>
      <c r="AA260" s="23" t="str">
        <f t="shared" si="62"/>
        <v/>
      </c>
      <c r="AB260" t="str">
        <f>IFERROR(VLOOKUP(A260,[3]库存使用数据!$A:$D,4,0),"")</f>
        <v/>
      </c>
      <c r="AC260" t="str">
        <f>IFERROR(VLOOKUP(A260,[3]库存使用数据!$A:$G,7,0),"")</f>
        <v/>
      </c>
      <c r="AD260" t="str">
        <f>IFERROR(VLOOKUP(A260,[3]库存使用数据!$A:$J,10,0),"")</f>
        <v/>
      </c>
      <c r="AE260" t="str">
        <f>IFERROR(VLOOKUP(A260,[3]库存使用数据!$A:$M,13,0),"")</f>
        <v/>
      </c>
      <c r="AF260" s="23" t="str">
        <f t="shared" si="63"/>
        <v/>
      </c>
      <c r="AG260" s="23" t="str">
        <f t="shared" si="64"/>
        <v/>
      </c>
      <c r="AH260" s="23" t="str">
        <f t="shared" si="65"/>
        <v/>
      </c>
      <c r="AI260" s="23" t="str">
        <f t="shared" si="66"/>
        <v/>
      </c>
      <c r="AJ260">
        <f>IFERROR(VLOOKUP($B260,[2]库存报告使用数据!$A$1:$B$65536,2,0),0)</f>
        <v>2</v>
      </c>
      <c r="AK260">
        <f>IFERROR(VLOOKUP($B260,[2]库存报告使用数据!$A$1:$C$65536,3,0),0)</f>
        <v>2</v>
      </c>
      <c r="AL260">
        <f>IFERROR(VLOOKUP($B260,[2]库存报告使用数据!$A$1:$D$65536,4,0),0)</f>
        <v>1</v>
      </c>
      <c r="AM260">
        <f>IFERROR(VLOOKUP($B260,[2]库存报告使用数据!$A$1:$E$65536,5,0),0)</f>
        <v>2</v>
      </c>
      <c r="AN260" s="23">
        <f t="shared" si="67"/>
        <v>0</v>
      </c>
      <c r="AO260" s="23">
        <f t="shared" si="68"/>
        <v>0</v>
      </c>
      <c r="AP260" s="23">
        <f t="shared" si="69"/>
        <v>0</v>
      </c>
      <c r="AQ260" s="23">
        <f t="shared" si="70"/>
        <v>0</v>
      </c>
      <c r="AR260" s="37">
        <f t="shared" si="55"/>
        <v>0</v>
      </c>
      <c r="AS260" s="37">
        <f t="shared" si="56"/>
        <v>0</v>
      </c>
      <c r="AT260" s="37">
        <f t="shared" si="57"/>
        <v>3</v>
      </c>
      <c r="AU260" s="33" t="str">
        <f t="shared" si="58"/>
        <v>库存为3</v>
      </c>
      <c r="AV260" s="38" t="str">
        <f>IFERROR(时间!$B$4+AU260,"上周无销量")</f>
        <v>上周无销量</v>
      </c>
    </row>
    <row r="261" spans="1:48">
      <c r="A261" s="21" t="s">
        <v>306</v>
      </c>
      <c r="B261" t="str">
        <f>VLOOKUP(A261,'[4]sku-asin（子）'!$A$1:$B$65536,2,0)</f>
        <v>B075QFJGTB</v>
      </c>
      <c r="C261" t="str">
        <f>VLOOKUP(A261,'[4]子sku-父sku'!$A$1:$B$65536,2,0)</f>
        <v>LYQ-ZQPC01</v>
      </c>
      <c r="D261" s="33">
        <f>IFERROR(VLOOKUP(A261,[1]库存报告使用数据处理!$A:$C,3,0),0)</f>
        <v>0</v>
      </c>
      <c r="E261" s="33">
        <f>IFERROR(VLOOKUP(A261,[1]库存报告使用数据处理!$A:$D,4,0),0)</f>
        <v>0</v>
      </c>
      <c r="F261" s="33">
        <f>IFERROR(VLOOKUP(A261,[1]库存报告使用数据处理!$A:$E,5,0),0)</f>
        <v>0</v>
      </c>
      <c r="G261" s="33">
        <f>IFERROR(VLOOKUP(A261,[1]库存报告使用数据处理!$A:$F,6,0),0)</f>
        <v>0</v>
      </c>
      <c r="H261" s="34">
        <f>IFERROR(VLOOKUP(A261,[1]库存报告使用数据处理!$A:$G,7,0),0)</f>
        <v>0</v>
      </c>
      <c r="I261">
        <f>IFERROR(VLOOKUP(A261,[5]数据处理!$A:$B,2,0),0)</f>
        <v>5</v>
      </c>
      <c r="J261" s="35">
        <f>IFERROR(VLOOKUP(A261,[5]数据处理!$A:$D,4,0),0)</f>
        <v>0</v>
      </c>
      <c r="K261" s="35">
        <f>IFERROR(VLOOKUP(A261,[5]数据处理!$A:$E,5,0),0)</f>
        <v>0</v>
      </c>
      <c r="L261" s="35">
        <f>IFERROR(VLOOKUP(A261,[5]数据处理!$A:$G,7,0),0)</f>
        <v>0</v>
      </c>
      <c r="M261">
        <f t="shared" ref="M261:M324" si="71">SUM(I261:L261)</f>
        <v>5</v>
      </c>
      <c r="N261">
        <f>IFERROR(VLOOKUP(A261,[5]数据处理!$A:$C,3,0),0)</f>
        <v>0</v>
      </c>
      <c r="O261">
        <f>IFERROR(VLOOKUP(A261,[5]数据处理!$A:$N,14,0),0)</f>
        <v>5</v>
      </c>
      <c r="P261" t="str">
        <f>IFERROR(VLOOKUP(A261,[3]库存使用数据!$A:$B,2,0),"")</f>
        <v/>
      </c>
      <c r="Q261" t="str">
        <f>IFERROR(VLOOKUP(A261,[3]库存使用数据!$A:$E,5,0),"")</f>
        <v/>
      </c>
      <c r="R261" t="str">
        <f>IFERROR(VLOOKUP(A261,[3]库存使用数据!$A:$H,8,0),"")</f>
        <v/>
      </c>
      <c r="S261" t="str">
        <f>IFERROR(VLOOKUP(A261,[3]库存使用数据!$A:$K,11,0),"")</f>
        <v/>
      </c>
      <c r="T261" t="str">
        <f>IFERROR(VLOOKUP(A261,[3]库存使用数据!$A:$C,3,0),"")</f>
        <v/>
      </c>
      <c r="U261" t="str">
        <f>IFERROR(VLOOKUP(A261,[3]库存使用数据!$A:$F,6,0),"")</f>
        <v/>
      </c>
      <c r="V261" t="str">
        <f>IFERROR(VLOOKUP(A261,[3]库存使用数据!$A:$I,9,0),"")</f>
        <v/>
      </c>
      <c r="W261" t="str">
        <f>IFERROR(VLOOKUP(A261,[3]库存使用数据!$A:$L,12,0),"")</f>
        <v/>
      </c>
      <c r="X261" s="23" t="str">
        <f t="shared" si="59"/>
        <v/>
      </c>
      <c r="Y261" s="23" t="str">
        <f t="shared" si="60"/>
        <v/>
      </c>
      <c r="Z261" s="23" t="str">
        <f t="shared" si="61"/>
        <v/>
      </c>
      <c r="AA261" s="23" t="str">
        <f t="shared" si="62"/>
        <v/>
      </c>
      <c r="AB261" t="str">
        <f>IFERROR(VLOOKUP(A261,[3]库存使用数据!$A:$D,4,0),"")</f>
        <v/>
      </c>
      <c r="AC261" t="str">
        <f>IFERROR(VLOOKUP(A261,[3]库存使用数据!$A:$G,7,0),"")</f>
        <v/>
      </c>
      <c r="AD261" t="str">
        <f>IFERROR(VLOOKUP(A261,[3]库存使用数据!$A:$J,10,0),"")</f>
        <v/>
      </c>
      <c r="AE261" t="str">
        <f>IFERROR(VLOOKUP(A261,[3]库存使用数据!$A:$M,13,0),"")</f>
        <v/>
      </c>
      <c r="AF261" s="23" t="str">
        <f t="shared" si="63"/>
        <v/>
      </c>
      <c r="AG261" s="23" t="str">
        <f t="shared" si="64"/>
        <v/>
      </c>
      <c r="AH261" s="23" t="str">
        <f t="shared" si="65"/>
        <v/>
      </c>
      <c r="AI261" s="23" t="str">
        <f t="shared" si="66"/>
        <v/>
      </c>
      <c r="AJ261">
        <f>IFERROR(VLOOKUP($B261,[2]库存报告使用数据!$A$1:$B$65536,2,0),0)</f>
        <v>1</v>
      </c>
      <c r="AK261">
        <f>IFERROR(VLOOKUP($B261,[2]库存报告使用数据!$A$1:$C$65536,3,0),0)</f>
        <v>1</v>
      </c>
      <c r="AL261">
        <f>IFERROR(VLOOKUP($B261,[2]库存报告使用数据!$A$1:$D$65536,4,0),0)</f>
        <v>0</v>
      </c>
      <c r="AM261">
        <f>IFERROR(VLOOKUP($B261,[2]库存报告使用数据!$A$1:$E$65536,5,0),0)</f>
        <v>0</v>
      </c>
      <c r="AN261" s="23">
        <f t="shared" si="67"/>
        <v>0</v>
      </c>
      <c r="AO261" s="23">
        <f t="shared" si="68"/>
        <v>0</v>
      </c>
      <c r="AP261" s="23" t="str">
        <f t="shared" si="69"/>
        <v/>
      </c>
      <c r="AQ261" s="23" t="str">
        <f t="shared" si="70"/>
        <v/>
      </c>
      <c r="AR261" s="37">
        <f t="shared" ref="AR261:AR324" si="72">IFERROR(D261/7,"")</f>
        <v>0</v>
      </c>
      <c r="AS261" s="37">
        <f t="shared" ref="AS261:AS324" si="73">IF(AR261="","上周无销量",60*AR261)</f>
        <v>0</v>
      </c>
      <c r="AT261" s="37">
        <f t="shared" ref="AT261:AT324" si="74">IF(AS261="上周无销量","上周无销量/总库存"&amp;M261,M261-AS261)</f>
        <v>5</v>
      </c>
      <c r="AU261" s="33" t="str">
        <f t="shared" ref="AU261:AU324" si="75">IF(AR261="","库存为"&amp;M261,IF(AS261=0,"库存为"&amp;M261,INT(M261/AR261)))</f>
        <v>库存为5</v>
      </c>
      <c r="AV261" s="38" t="str">
        <f>IFERROR(时间!$B$4+AU261,"上周无销量")</f>
        <v>上周无销量</v>
      </c>
    </row>
    <row r="262" spans="1:48">
      <c r="A262" s="21" t="s">
        <v>307</v>
      </c>
      <c r="B262" t="str">
        <f>VLOOKUP(A262,'[4]sku-asin（子）'!$A$1:$B$65536,2,0)</f>
        <v>B075QG9WBY</v>
      </c>
      <c r="C262" t="str">
        <f>VLOOKUP(A262,'[4]子sku-父sku'!$A$1:$B$65536,2,0)</f>
        <v>LYQ-ZQPC01</v>
      </c>
      <c r="D262" s="33">
        <f>IFERROR(VLOOKUP(A262,[1]库存报告使用数据处理!$A:$C,3,0),0)</f>
        <v>0</v>
      </c>
      <c r="E262" s="33">
        <f>IFERROR(VLOOKUP(A262,[1]库存报告使用数据处理!$A:$D,4,0),0)</f>
        <v>0</v>
      </c>
      <c r="F262" s="33">
        <f>IFERROR(VLOOKUP(A262,[1]库存报告使用数据处理!$A:$E,5,0),0)</f>
        <v>0</v>
      </c>
      <c r="G262" s="33">
        <f>IFERROR(VLOOKUP(A262,[1]库存报告使用数据处理!$A:$F,6,0),0)</f>
        <v>0</v>
      </c>
      <c r="H262" s="34">
        <f>IFERROR(VLOOKUP(A262,[1]库存报告使用数据处理!$A:$G,7,0),0)</f>
        <v>0</v>
      </c>
      <c r="I262">
        <f>IFERROR(VLOOKUP(A262,[5]数据处理!$A:$B,2,0),0)</f>
        <v>10</v>
      </c>
      <c r="J262" s="35">
        <f>IFERROR(VLOOKUP(A262,[5]数据处理!$A:$D,4,0),0)</f>
        <v>0</v>
      </c>
      <c r="K262" s="35">
        <f>IFERROR(VLOOKUP(A262,[5]数据处理!$A:$E,5,0),0)</f>
        <v>0</v>
      </c>
      <c r="L262" s="35">
        <f>IFERROR(VLOOKUP(A262,[5]数据处理!$A:$G,7,0),0)</f>
        <v>0</v>
      </c>
      <c r="M262">
        <f t="shared" si="71"/>
        <v>10</v>
      </c>
      <c r="N262">
        <f>IFERROR(VLOOKUP(A262,[5]数据处理!$A:$C,3,0),0)</f>
        <v>0</v>
      </c>
      <c r="O262">
        <f>IFERROR(VLOOKUP(A262,[5]数据处理!$A:$N,14,0),0)</f>
        <v>10</v>
      </c>
      <c r="P262" t="str">
        <f>IFERROR(VLOOKUP(A262,[3]库存使用数据!$A:$B,2,0),"")</f>
        <v/>
      </c>
      <c r="Q262" t="str">
        <f>IFERROR(VLOOKUP(A262,[3]库存使用数据!$A:$E,5,0),"")</f>
        <v/>
      </c>
      <c r="R262" t="str">
        <f>IFERROR(VLOOKUP(A262,[3]库存使用数据!$A:$H,8,0),"")</f>
        <v/>
      </c>
      <c r="S262" t="str">
        <f>IFERROR(VLOOKUP(A262,[3]库存使用数据!$A:$K,11,0),"")</f>
        <v/>
      </c>
      <c r="T262" t="str">
        <f>IFERROR(VLOOKUP(A262,[3]库存使用数据!$A:$C,3,0),"")</f>
        <v/>
      </c>
      <c r="U262" t="str">
        <f>IFERROR(VLOOKUP(A262,[3]库存使用数据!$A:$F,6,0),"")</f>
        <v/>
      </c>
      <c r="V262" t="str">
        <f>IFERROR(VLOOKUP(A262,[3]库存使用数据!$A:$I,9,0),"")</f>
        <v/>
      </c>
      <c r="W262" t="str">
        <f>IFERROR(VLOOKUP(A262,[3]库存使用数据!$A:$L,12,0),"")</f>
        <v/>
      </c>
      <c r="X262" s="23" t="str">
        <f t="shared" ref="X262:X325" si="76">IFERROR(T262/P262,"")</f>
        <v/>
      </c>
      <c r="Y262" s="23" t="str">
        <f t="shared" ref="Y262:Y325" si="77">IFERROR(U262/Q262,"")</f>
        <v/>
      </c>
      <c r="Z262" s="23" t="str">
        <f t="shared" ref="Z262:Z325" si="78">IFERROR(V262/R262,"")</f>
        <v/>
      </c>
      <c r="AA262" s="23" t="str">
        <f t="shared" ref="AA262:AA325" si="79">IFERROR(W262/S262,"")</f>
        <v/>
      </c>
      <c r="AB262" t="str">
        <f>IFERROR(VLOOKUP(A262,[3]库存使用数据!$A:$D,4,0),"")</f>
        <v/>
      </c>
      <c r="AC262" t="str">
        <f>IFERROR(VLOOKUP(A262,[3]库存使用数据!$A:$G,7,0),"")</f>
        <v/>
      </c>
      <c r="AD262" t="str">
        <f>IFERROR(VLOOKUP(A262,[3]库存使用数据!$A:$J,10,0),"")</f>
        <v/>
      </c>
      <c r="AE262" t="str">
        <f>IFERROR(VLOOKUP(A262,[3]库存使用数据!$A:$M,13,0),"")</f>
        <v/>
      </c>
      <c r="AF262" s="23" t="str">
        <f t="shared" ref="AF262:AF325" si="80">IF(OR(AB262="",AB262=0),"",IF(AND(D262*$H262=0,AB262&gt;0),0,AB262/(D262*$H262)))</f>
        <v/>
      </c>
      <c r="AG262" s="23" t="str">
        <f t="shared" ref="AG262:AG325" si="81">IF(OR(AC262="",AC262=0),"",IF(AND(E262*$H262=0,AC262&gt;0),0,AC262/(E262*$H262)))</f>
        <v/>
      </c>
      <c r="AH262" s="23" t="str">
        <f t="shared" ref="AH262:AH325" si="82">IF(OR(AD262="",AD262=0),"",IF(AND(F262*$H262=0,AD262&gt;0),0,AD262/(F262*$H262)))</f>
        <v/>
      </c>
      <c r="AI262" s="23" t="str">
        <f t="shared" ref="AI262:AI325" si="83">IF(OR(AE262="",AE262=0),"",IF(AND(G262*$H262=0,AE262&gt;0),0,AE262/(G262*$H262)))</f>
        <v/>
      </c>
      <c r="AJ262">
        <f>IFERROR(VLOOKUP($B262,[2]库存报告使用数据!$A$1:$B$65536,2,0),0)</f>
        <v>0</v>
      </c>
      <c r="AK262">
        <f>IFERROR(VLOOKUP($B262,[2]库存报告使用数据!$A$1:$C$65536,3,0),0)</f>
        <v>0</v>
      </c>
      <c r="AL262">
        <f>IFERROR(VLOOKUP($B262,[2]库存报告使用数据!$A$1:$D$65536,4,0),0)</f>
        <v>0</v>
      </c>
      <c r="AM262">
        <f>IFERROR(VLOOKUP($B262,[2]库存报告使用数据!$A$1:$E$65536,5,0),0)</f>
        <v>1</v>
      </c>
      <c r="AN262" s="23" t="str">
        <f t="shared" ref="AN262:AN325" si="84">IFERROR(D262/AJ262,"")</f>
        <v/>
      </c>
      <c r="AO262" s="23" t="str">
        <f t="shared" ref="AO262:AO325" si="85">IFERROR(E262/AK262,"")</f>
        <v/>
      </c>
      <c r="AP262" s="23" t="str">
        <f t="shared" ref="AP262:AP325" si="86">IFERROR(F262/AL262,"")</f>
        <v/>
      </c>
      <c r="AQ262" s="23">
        <f t="shared" ref="AQ262:AQ325" si="87">IFERROR(G262/AM262,"")</f>
        <v>0</v>
      </c>
      <c r="AR262" s="37">
        <f t="shared" si="72"/>
        <v>0</v>
      </c>
      <c r="AS262" s="37">
        <f t="shared" si="73"/>
        <v>0</v>
      </c>
      <c r="AT262" s="37">
        <f t="shared" si="74"/>
        <v>10</v>
      </c>
      <c r="AU262" s="33" t="str">
        <f t="shared" si="75"/>
        <v>库存为10</v>
      </c>
      <c r="AV262" s="38" t="str">
        <f>IFERROR(时间!$B$4+AU262,"上周无销量")</f>
        <v>上周无销量</v>
      </c>
    </row>
    <row r="263" spans="1:48">
      <c r="A263" s="21" t="s">
        <v>308</v>
      </c>
      <c r="B263" t="str">
        <f>VLOOKUP(A263,'[4]sku-asin（子）'!$A$1:$B$65536,2,0)</f>
        <v>B075QG84P4</v>
      </c>
      <c r="C263" t="str">
        <f>VLOOKUP(A263,'[4]子sku-父sku'!$A$1:$B$65536,2,0)</f>
        <v>LYQ-ZQPC01</v>
      </c>
      <c r="D263" s="33">
        <f>IFERROR(VLOOKUP(A263,[1]库存报告使用数据处理!$A:$C,3,0),0)</f>
        <v>0</v>
      </c>
      <c r="E263" s="33">
        <f>IFERROR(VLOOKUP(A263,[1]库存报告使用数据处理!$A:$D,4,0),0)</f>
        <v>0</v>
      </c>
      <c r="F263" s="33">
        <f>IFERROR(VLOOKUP(A263,[1]库存报告使用数据处理!$A:$E,5,0),0)</f>
        <v>0</v>
      </c>
      <c r="G263" s="33">
        <f>IFERROR(VLOOKUP(A263,[1]库存报告使用数据处理!$A:$F,6,0),0)</f>
        <v>0</v>
      </c>
      <c r="H263" s="34">
        <f>IFERROR(VLOOKUP(A263,[1]库存报告使用数据处理!$A:$G,7,0),0)</f>
        <v>0</v>
      </c>
      <c r="I263">
        <f>IFERROR(VLOOKUP(A263,[5]数据处理!$A:$B,2,0),0)</f>
        <v>0</v>
      </c>
      <c r="J263" s="35">
        <f>IFERROR(VLOOKUP(A263,[5]数据处理!$A:$D,4,0),0)</f>
        <v>0</v>
      </c>
      <c r="K263" s="35">
        <f>IFERROR(VLOOKUP(A263,[5]数据处理!$A:$E,5,0),0)</f>
        <v>0</v>
      </c>
      <c r="L263" s="35">
        <f>IFERROR(VLOOKUP(A263,[5]数据处理!$A:$G,7,0),0)</f>
        <v>0</v>
      </c>
      <c r="M263">
        <f t="shared" si="71"/>
        <v>0</v>
      </c>
      <c r="N263">
        <f>IFERROR(VLOOKUP(A263,[5]数据处理!$A:$C,3,0),0)</f>
        <v>0</v>
      </c>
      <c r="O263">
        <f>IFERROR(VLOOKUP(A263,[5]数据处理!$A:$N,14,0),0)</f>
        <v>0</v>
      </c>
      <c r="P263" t="str">
        <f>IFERROR(VLOOKUP(A263,[3]库存使用数据!$A:$B,2,0),"")</f>
        <v/>
      </c>
      <c r="Q263" t="str">
        <f>IFERROR(VLOOKUP(A263,[3]库存使用数据!$A:$E,5,0),"")</f>
        <v/>
      </c>
      <c r="R263" t="str">
        <f>IFERROR(VLOOKUP(A263,[3]库存使用数据!$A:$H,8,0),"")</f>
        <v/>
      </c>
      <c r="S263" t="str">
        <f>IFERROR(VLOOKUP(A263,[3]库存使用数据!$A:$K,11,0),"")</f>
        <v/>
      </c>
      <c r="T263" t="str">
        <f>IFERROR(VLOOKUP(A263,[3]库存使用数据!$A:$C,3,0),"")</f>
        <v/>
      </c>
      <c r="U263" t="str">
        <f>IFERROR(VLOOKUP(A263,[3]库存使用数据!$A:$F,6,0),"")</f>
        <v/>
      </c>
      <c r="V263" t="str">
        <f>IFERROR(VLOOKUP(A263,[3]库存使用数据!$A:$I,9,0),"")</f>
        <v/>
      </c>
      <c r="W263" t="str">
        <f>IFERROR(VLOOKUP(A263,[3]库存使用数据!$A:$L,12,0),"")</f>
        <v/>
      </c>
      <c r="X263" s="23" t="str">
        <f t="shared" si="76"/>
        <v/>
      </c>
      <c r="Y263" s="23" t="str">
        <f t="shared" si="77"/>
        <v/>
      </c>
      <c r="Z263" s="23" t="str">
        <f t="shared" si="78"/>
        <v/>
      </c>
      <c r="AA263" s="23" t="str">
        <f t="shared" si="79"/>
        <v/>
      </c>
      <c r="AB263" t="str">
        <f>IFERROR(VLOOKUP(A263,[3]库存使用数据!$A:$D,4,0),"")</f>
        <v/>
      </c>
      <c r="AC263" t="str">
        <f>IFERROR(VLOOKUP(A263,[3]库存使用数据!$A:$G,7,0),"")</f>
        <v/>
      </c>
      <c r="AD263" t="str">
        <f>IFERROR(VLOOKUP(A263,[3]库存使用数据!$A:$J,10,0),"")</f>
        <v/>
      </c>
      <c r="AE263" t="str">
        <f>IFERROR(VLOOKUP(A263,[3]库存使用数据!$A:$M,13,0),"")</f>
        <v/>
      </c>
      <c r="AF263" s="23" t="str">
        <f t="shared" si="80"/>
        <v/>
      </c>
      <c r="AG263" s="23" t="str">
        <f t="shared" si="81"/>
        <v/>
      </c>
      <c r="AH263" s="23" t="str">
        <f t="shared" si="82"/>
        <v/>
      </c>
      <c r="AI263" s="23" t="str">
        <f t="shared" si="83"/>
        <v/>
      </c>
      <c r="AJ263">
        <f>IFERROR(VLOOKUP($B263,[2]库存报告使用数据!$A$1:$B$65536,2,0),0)</f>
        <v>0</v>
      </c>
      <c r="AK263">
        <f>IFERROR(VLOOKUP($B263,[2]库存报告使用数据!$A$1:$C$65536,3,0),0)</f>
        <v>0</v>
      </c>
      <c r="AL263">
        <f>IFERROR(VLOOKUP($B263,[2]库存报告使用数据!$A$1:$D$65536,4,0),0)</f>
        <v>0</v>
      </c>
      <c r="AM263">
        <f>IFERROR(VLOOKUP($B263,[2]库存报告使用数据!$A$1:$E$65536,5,0),0)</f>
        <v>0</v>
      </c>
      <c r="AN263" s="23" t="str">
        <f t="shared" si="84"/>
        <v/>
      </c>
      <c r="AO263" s="23" t="str">
        <f t="shared" si="85"/>
        <v/>
      </c>
      <c r="AP263" s="23" t="str">
        <f t="shared" si="86"/>
        <v/>
      </c>
      <c r="AQ263" s="23" t="str">
        <f t="shared" si="87"/>
        <v/>
      </c>
      <c r="AR263" s="37">
        <f t="shared" si="72"/>
        <v>0</v>
      </c>
      <c r="AS263" s="37">
        <f t="shared" si="73"/>
        <v>0</v>
      </c>
      <c r="AT263" s="37">
        <f t="shared" si="74"/>
        <v>0</v>
      </c>
      <c r="AU263" s="33" t="str">
        <f t="shared" si="75"/>
        <v>库存为0</v>
      </c>
      <c r="AV263" s="38" t="str">
        <f>IFERROR(时间!$B$4+AU263,"上周无销量")</f>
        <v>上周无销量</v>
      </c>
    </row>
    <row r="264" spans="1:48">
      <c r="A264" s="21" t="s">
        <v>309</v>
      </c>
      <c r="B264" t="str">
        <f>VLOOKUP(A264,'[4]sku-asin（子）'!$A$1:$B$65536,2,0)</f>
        <v>B075QF627M</v>
      </c>
      <c r="C264" t="str">
        <f>VLOOKUP(A264,'[4]子sku-父sku'!$A$1:$B$65536,2,0)</f>
        <v>LYQ-ZQPC01</v>
      </c>
      <c r="D264" s="33">
        <f>IFERROR(VLOOKUP(A264,[1]库存报告使用数据处理!$A:$C,3,0),0)</f>
        <v>0</v>
      </c>
      <c r="E264" s="33">
        <f>IFERROR(VLOOKUP(A264,[1]库存报告使用数据处理!$A:$D,4,0),0)</f>
        <v>0</v>
      </c>
      <c r="F264" s="33">
        <f>IFERROR(VLOOKUP(A264,[1]库存报告使用数据处理!$A:$E,5,0),0)</f>
        <v>0</v>
      </c>
      <c r="G264" s="33">
        <f>IFERROR(VLOOKUP(A264,[1]库存报告使用数据处理!$A:$F,6,0),0)</f>
        <v>0</v>
      </c>
      <c r="H264" s="34">
        <f>IFERROR(VLOOKUP(A264,[1]库存报告使用数据处理!$A:$G,7,0),0)</f>
        <v>0</v>
      </c>
      <c r="I264">
        <f>IFERROR(VLOOKUP(A264,[5]数据处理!$A:$B,2,0),0)</f>
        <v>1</v>
      </c>
      <c r="J264" s="35">
        <f>IFERROR(VLOOKUP(A264,[5]数据处理!$A:$D,4,0),0)</f>
        <v>0</v>
      </c>
      <c r="K264" s="35">
        <f>IFERROR(VLOOKUP(A264,[5]数据处理!$A:$E,5,0),0)</f>
        <v>0</v>
      </c>
      <c r="L264" s="35">
        <f>IFERROR(VLOOKUP(A264,[5]数据处理!$A:$G,7,0),0)</f>
        <v>0</v>
      </c>
      <c r="M264">
        <f t="shared" si="71"/>
        <v>1</v>
      </c>
      <c r="N264">
        <f>IFERROR(VLOOKUP(A264,[5]数据处理!$A:$C,3,0),0)</f>
        <v>0</v>
      </c>
      <c r="O264">
        <f>IFERROR(VLOOKUP(A264,[5]数据处理!$A:$N,14,0),0)</f>
        <v>1</v>
      </c>
      <c r="P264" t="str">
        <f>IFERROR(VLOOKUP(A264,[3]库存使用数据!$A:$B,2,0),"")</f>
        <v/>
      </c>
      <c r="Q264" t="str">
        <f>IFERROR(VLOOKUP(A264,[3]库存使用数据!$A:$E,5,0),"")</f>
        <v/>
      </c>
      <c r="R264" t="str">
        <f>IFERROR(VLOOKUP(A264,[3]库存使用数据!$A:$H,8,0),"")</f>
        <v/>
      </c>
      <c r="S264" t="str">
        <f>IFERROR(VLOOKUP(A264,[3]库存使用数据!$A:$K,11,0),"")</f>
        <v/>
      </c>
      <c r="T264" t="str">
        <f>IFERROR(VLOOKUP(A264,[3]库存使用数据!$A:$C,3,0),"")</f>
        <v/>
      </c>
      <c r="U264" t="str">
        <f>IFERROR(VLOOKUP(A264,[3]库存使用数据!$A:$F,6,0),"")</f>
        <v/>
      </c>
      <c r="V264" t="str">
        <f>IFERROR(VLOOKUP(A264,[3]库存使用数据!$A:$I,9,0),"")</f>
        <v/>
      </c>
      <c r="W264" t="str">
        <f>IFERROR(VLOOKUP(A264,[3]库存使用数据!$A:$L,12,0),"")</f>
        <v/>
      </c>
      <c r="X264" s="23" t="str">
        <f t="shared" si="76"/>
        <v/>
      </c>
      <c r="Y264" s="23" t="str">
        <f t="shared" si="77"/>
        <v/>
      </c>
      <c r="Z264" s="23" t="str">
        <f t="shared" si="78"/>
        <v/>
      </c>
      <c r="AA264" s="23" t="str">
        <f t="shared" si="79"/>
        <v/>
      </c>
      <c r="AB264" t="str">
        <f>IFERROR(VLOOKUP(A264,[3]库存使用数据!$A:$D,4,0),"")</f>
        <v/>
      </c>
      <c r="AC264" t="str">
        <f>IFERROR(VLOOKUP(A264,[3]库存使用数据!$A:$G,7,0),"")</f>
        <v/>
      </c>
      <c r="AD264" t="str">
        <f>IFERROR(VLOOKUP(A264,[3]库存使用数据!$A:$J,10,0),"")</f>
        <v/>
      </c>
      <c r="AE264" t="str">
        <f>IFERROR(VLOOKUP(A264,[3]库存使用数据!$A:$M,13,0),"")</f>
        <v/>
      </c>
      <c r="AF264" s="23" t="str">
        <f t="shared" si="80"/>
        <v/>
      </c>
      <c r="AG264" s="23" t="str">
        <f t="shared" si="81"/>
        <v/>
      </c>
      <c r="AH264" s="23" t="str">
        <f t="shared" si="82"/>
        <v/>
      </c>
      <c r="AI264" s="23" t="str">
        <f t="shared" si="83"/>
        <v/>
      </c>
      <c r="AJ264">
        <f>IFERROR(VLOOKUP($B264,[2]库存报告使用数据!$A$1:$B$65536,2,0),0)</f>
        <v>2</v>
      </c>
      <c r="AK264">
        <f>IFERROR(VLOOKUP($B264,[2]库存报告使用数据!$A$1:$C$65536,3,0),0)</f>
        <v>2</v>
      </c>
      <c r="AL264">
        <f>IFERROR(VLOOKUP($B264,[2]库存报告使用数据!$A$1:$D$65536,4,0),0)</f>
        <v>1</v>
      </c>
      <c r="AM264">
        <f>IFERROR(VLOOKUP($B264,[2]库存报告使用数据!$A$1:$E$65536,5,0),0)</f>
        <v>1</v>
      </c>
      <c r="AN264" s="23">
        <f t="shared" si="84"/>
        <v>0</v>
      </c>
      <c r="AO264" s="23">
        <f t="shared" si="85"/>
        <v>0</v>
      </c>
      <c r="AP264" s="23">
        <f t="shared" si="86"/>
        <v>0</v>
      </c>
      <c r="AQ264" s="23">
        <f t="shared" si="87"/>
        <v>0</v>
      </c>
      <c r="AR264" s="37">
        <f t="shared" si="72"/>
        <v>0</v>
      </c>
      <c r="AS264" s="37">
        <f t="shared" si="73"/>
        <v>0</v>
      </c>
      <c r="AT264" s="37">
        <f t="shared" si="74"/>
        <v>1</v>
      </c>
      <c r="AU264" s="33" t="str">
        <f t="shared" si="75"/>
        <v>库存为1</v>
      </c>
      <c r="AV264" s="38" t="str">
        <f>IFERROR(时间!$B$4+AU264,"上周无销量")</f>
        <v>上周无销量</v>
      </c>
    </row>
    <row r="265" spans="1:48">
      <c r="A265" s="21" t="s">
        <v>310</v>
      </c>
      <c r="B265" t="str">
        <f>VLOOKUP(A265,'[4]sku-asin（子）'!$A$1:$B$65536,2,0)</f>
        <v>B075QGL2XX</v>
      </c>
      <c r="C265" t="str">
        <f>VLOOKUP(A265,'[4]子sku-父sku'!$A$1:$B$65536,2,0)</f>
        <v>LYQ-ZQPC01</v>
      </c>
      <c r="D265" s="33">
        <f>IFERROR(VLOOKUP(A265,[1]库存报告使用数据处理!$A:$C,3,0),0)</f>
        <v>0</v>
      </c>
      <c r="E265" s="33">
        <f>IFERROR(VLOOKUP(A265,[1]库存报告使用数据处理!$A:$D,4,0),0)</f>
        <v>0</v>
      </c>
      <c r="F265" s="33">
        <f>IFERROR(VLOOKUP(A265,[1]库存报告使用数据处理!$A:$E,5,0),0)</f>
        <v>0</v>
      </c>
      <c r="G265" s="33">
        <f>IFERROR(VLOOKUP(A265,[1]库存报告使用数据处理!$A:$F,6,0),0)</f>
        <v>0</v>
      </c>
      <c r="H265" s="34">
        <f>IFERROR(VLOOKUP(A265,[1]库存报告使用数据处理!$A:$G,7,0),0)</f>
        <v>0</v>
      </c>
      <c r="I265">
        <f>IFERROR(VLOOKUP(A265,[5]数据处理!$A:$B,2,0),0)</f>
        <v>0</v>
      </c>
      <c r="J265" s="35">
        <f>IFERROR(VLOOKUP(A265,[5]数据处理!$A:$D,4,0),0)</f>
        <v>0</v>
      </c>
      <c r="K265" s="35">
        <f>IFERROR(VLOOKUP(A265,[5]数据处理!$A:$E,5,0),0)</f>
        <v>0</v>
      </c>
      <c r="L265" s="35">
        <f>IFERROR(VLOOKUP(A265,[5]数据处理!$A:$G,7,0),0)</f>
        <v>0</v>
      </c>
      <c r="M265">
        <f t="shared" si="71"/>
        <v>0</v>
      </c>
      <c r="N265">
        <f>IFERROR(VLOOKUP(A265,[5]数据处理!$A:$C,3,0),0)</f>
        <v>0</v>
      </c>
      <c r="O265">
        <f>IFERROR(VLOOKUP(A265,[5]数据处理!$A:$N,14,0),0)</f>
        <v>0</v>
      </c>
      <c r="P265" t="str">
        <f>IFERROR(VLOOKUP(A265,[3]库存使用数据!$A:$B,2,0),"")</f>
        <v/>
      </c>
      <c r="Q265" t="str">
        <f>IFERROR(VLOOKUP(A265,[3]库存使用数据!$A:$E,5,0),"")</f>
        <v/>
      </c>
      <c r="R265" t="str">
        <f>IFERROR(VLOOKUP(A265,[3]库存使用数据!$A:$H,8,0),"")</f>
        <v/>
      </c>
      <c r="S265" t="str">
        <f>IFERROR(VLOOKUP(A265,[3]库存使用数据!$A:$K,11,0),"")</f>
        <v/>
      </c>
      <c r="T265" t="str">
        <f>IFERROR(VLOOKUP(A265,[3]库存使用数据!$A:$C,3,0),"")</f>
        <v/>
      </c>
      <c r="U265" t="str">
        <f>IFERROR(VLOOKUP(A265,[3]库存使用数据!$A:$F,6,0),"")</f>
        <v/>
      </c>
      <c r="V265" t="str">
        <f>IFERROR(VLOOKUP(A265,[3]库存使用数据!$A:$I,9,0),"")</f>
        <v/>
      </c>
      <c r="W265" t="str">
        <f>IFERROR(VLOOKUP(A265,[3]库存使用数据!$A:$L,12,0),"")</f>
        <v/>
      </c>
      <c r="X265" s="23" t="str">
        <f t="shared" si="76"/>
        <v/>
      </c>
      <c r="Y265" s="23" t="str">
        <f t="shared" si="77"/>
        <v/>
      </c>
      <c r="Z265" s="23" t="str">
        <f t="shared" si="78"/>
        <v/>
      </c>
      <c r="AA265" s="23" t="str">
        <f t="shared" si="79"/>
        <v/>
      </c>
      <c r="AB265" t="str">
        <f>IFERROR(VLOOKUP(A265,[3]库存使用数据!$A:$D,4,0),"")</f>
        <v/>
      </c>
      <c r="AC265" t="str">
        <f>IFERROR(VLOOKUP(A265,[3]库存使用数据!$A:$G,7,0),"")</f>
        <v/>
      </c>
      <c r="AD265" t="str">
        <f>IFERROR(VLOOKUP(A265,[3]库存使用数据!$A:$J,10,0),"")</f>
        <v/>
      </c>
      <c r="AE265" t="str">
        <f>IFERROR(VLOOKUP(A265,[3]库存使用数据!$A:$M,13,0),"")</f>
        <v/>
      </c>
      <c r="AF265" s="23" t="str">
        <f t="shared" si="80"/>
        <v/>
      </c>
      <c r="AG265" s="23" t="str">
        <f t="shared" si="81"/>
        <v/>
      </c>
      <c r="AH265" s="23" t="str">
        <f t="shared" si="82"/>
        <v/>
      </c>
      <c r="AI265" s="23" t="str">
        <f t="shared" si="83"/>
        <v/>
      </c>
      <c r="AJ265">
        <f>IFERROR(VLOOKUP($B265,[2]库存报告使用数据!$A$1:$B$65536,2,0),0)</f>
        <v>0</v>
      </c>
      <c r="AK265">
        <f>IFERROR(VLOOKUP($B265,[2]库存报告使用数据!$A$1:$C$65536,3,0),0)</f>
        <v>0</v>
      </c>
      <c r="AL265">
        <f>IFERROR(VLOOKUP($B265,[2]库存报告使用数据!$A$1:$D$65536,4,0),0)</f>
        <v>0</v>
      </c>
      <c r="AM265">
        <f>IFERROR(VLOOKUP($B265,[2]库存报告使用数据!$A$1:$E$65536,5,0),0)</f>
        <v>0</v>
      </c>
      <c r="AN265" s="23" t="str">
        <f t="shared" si="84"/>
        <v/>
      </c>
      <c r="AO265" s="23" t="str">
        <f t="shared" si="85"/>
        <v/>
      </c>
      <c r="AP265" s="23" t="str">
        <f t="shared" si="86"/>
        <v/>
      </c>
      <c r="AQ265" s="23" t="str">
        <f t="shared" si="87"/>
        <v/>
      </c>
      <c r="AR265" s="37">
        <f t="shared" si="72"/>
        <v>0</v>
      </c>
      <c r="AS265" s="37">
        <f t="shared" si="73"/>
        <v>0</v>
      </c>
      <c r="AT265" s="37">
        <f t="shared" si="74"/>
        <v>0</v>
      </c>
      <c r="AU265" s="33" t="str">
        <f t="shared" si="75"/>
        <v>库存为0</v>
      </c>
      <c r="AV265" s="38" t="str">
        <f>IFERROR(时间!$B$4+AU265,"上周无销量")</f>
        <v>上周无销量</v>
      </c>
    </row>
    <row r="266" spans="1:48">
      <c r="A266" s="21" t="s">
        <v>311</v>
      </c>
      <c r="B266" t="str">
        <f>VLOOKUP(A266,'[4]sku-asin（子）'!$A$1:$B$65536,2,0)</f>
        <v>B075QF33TV</v>
      </c>
      <c r="C266" t="str">
        <f>VLOOKUP(A266,'[4]子sku-父sku'!$A$1:$B$65536,2,0)</f>
        <v>LYQ-ZQPC01</v>
      </c>
      <c r="D266" s="33">
        <f>IFERROR(VLOOKUP(A266,[1]库存报告使用数据处理!$A:$C,3,0),0)</f>
        <v>0</v>
      </c>
      <c r="E266" s="33">
        <f>IFERROR(VLOOKUP(A266,[1]库存报告使用数据处理!$A:$D,4,0),0)</f>
        <v>0</v>
      </c>
      <c r="F266" s="33">
        <f>IFERROR(VLOOKUP(A266,[1]库存报告使用数据处理!$A:$E,5,0),0)</f>
        <v>0</v>
      </c>
      <c r="G266" s="33">
        <f>IFERROR(VLOOKUP(A266,[1]库存报告使用数据处理!$A:$F,6,0),0)</f>
        <v>0</v>
      </c>
      <c r="H266" s="34">
        <f>IFERROR(VLOOKUP(A266,[1]库存报告使用数据处理!$A:$G,7,0),0)</f>
        <v>0</v>
      </c>
      <c r="I266">
        <f>IFERROR(VLOOKUP(A266,[5]数据处理!$A:$B,2,0),0)</f>
        <v>2</v>
      </c>
      <c r="J266" s="35">
        <f>IFERROR(VLOOKUP(A266,[5]数据处理!$A:$D,4,0),0)</f>
        <v>0</v>
      </c>
      <c r="K266" s="35">
        <f>IFERROR(VLOOKUP(A266,[5]数据处理!$A:$E,5,0),0)</f>
        <v>0</v>
      </c>
      <c r="L266" s="35">
        <f>IFERROR(VLOOKUP(A266,[5]数据处理!$A:$G,7,0),0)</f>
        <v>0</v>
      </c>
      <c r="M266">
        <f t="shared" si="71"/>
        <v>2</v>
      </c>
      <c r="N266">
        <f>IFERROR(VLOOKUP(A266,[5]数据处理!$A:$C,3,0),0)</f>
        <v>0</v>
      </c>
      <c r="O266">
        <f>IFERROR(VLOOKUP(A266,[5]数据处理!$A:$N,14,0),0)</f>
        <v>2</v>
      </c>
      <c r="P266" t="str">
        <f>IFERROR(VLOOKUP(A266,[3]库存使用数据!$A:$B,2,0),"")</f>
        <v/>
      </c>
      <c r="Q266" t="str">
        <f>IFERROR(VLOOKUP(A266,[3]库存使用数据!$A:$E,5,0),"")</f>
        <v/>
      </c>
      <c r="R266" t="str">
        <f>IFERROR(VLOOKUP(A266,[3]库存使用数据!$A:$H,8,0),"")</f>
        <v/>
      </c>
      <c r="S266" t="str">
        <f>IFERROR(VLOOKUP(A266,[3]库存使用数据!$A:$K,11,0),"")</f>
        <v/>
      </c>
      <c r="T266" t="str">
        <f>IFERROR(VLOOKUP(A266,[3]库存使用数据!$A:$C,3,0),"")</f>
        <v/>
      </c>
      <c r="U266" t="str">
        <f>IFERROR(VLOOKUP(A266,[3]库存使用数据!$A:$F,6,0),"")</f>
        <v/>
      </c>
      <c r="V266" t="str">
        <f>IFERROR(VLOOKUP(A266,[3]库存使用数据!$A:$I,9,0),"")</f>
        <v/>
      </c>
      <c r="W266" t="str">
        <f>IFERROR(VLOOKUP(A266,[3]库存使用数据!$A:$L,12,0),"")</f>
        <v/>
      </c>
      <c r="X266" s="23" t="str">
        <f t="shared" si="76"/>
        <v/>
      </c>
      <c r="Y266" s="23" t="str">
        <f t="shared" si="77"/>
        <v/>
      </c>
      <c r="Z266" s="23" t="str">
        <f t="shared" si="78"/>
        <v/>
      </c>
      <c r="AA266" s="23" t="str">
        <f t="shared" si="79"/>
        <v/>
      </c>
      <c r="AB266" t="str">
        <f>IFERROR(VLOOKUP(A266,[3]库存使用数据!$A:$D,4,0),"")</f>
        <v/>
      </c>
      <c r="AC266" t="str">
        <f>IFERROR(VLOOKUP(A266,[3]库存使用数据!$A:$G,7,0),"")</f>
        <v/>
      </c>
      <c r="AD266" t="str">
        <f>IFERROR(VLOOKUP(A266,[3]库存使用数据!$A:$J,10,0),"")</f>
        <v/>
      </c>
      <c r="AE266" t="str">
        <f>IFERROR(VLOOKUP(A266,[3]库存使用数据!$A:$M,13,0),"")</f>
        <v/>
      </c>
      <c r="AF266" s="23" t="str">
        <f t="shared" si="80"/>
        <v/>
      </c>
      <c r="AG266" s="23" t="str">
        <f t="shared" si="81"/>
        <v/>
      </c>
      <c r="AH266" s="23" t="str">
        <f t="shared" si="82"/>
        <v/>
      </c>
      <c r="AI266" s="23" t="str">
        <f t="shared" si="83"/>
        <v/>
      </c>
      <c r="AJ266">
        <f>IFERROR(VLOOKUP($B266,[2]库存报告使用数据!$A$1:$B$65536,2,0),0)</f>
        <v>0</v>
      </c>
      <c r="AK266">
        <f>IFERROR(VLOOKUP($B266,[2]库存报告使用数据!$A$1:$C$65536,3,0),0)</f>
        <v>0</v>
      </c>
      <c r="AL266">
        <f>IFERROR(VLOOKUP($B266,[2]库存报告使用数据!$A$1:$D$65536,4,0),0)</f>
        <v>1</v>
      </c>
      <c r="AM266">
        <f>IFERROR(VLOOKUP($B266,[2]库存报告使用数据!$A$1:$E$65536,5,0),0)</f>
        <v>1</v>
      </c>
      <c r="AN266" s="23" t="str">
        <f t="shared" si="84"/>
        <v/>
      </c>
      <c r="AO266" s="23" t="str">
        <f t="shared" si="85"/>
        <v/>
      </c>
      <c r="AP266" s="23">
        <f t="shared" si="86"/>
        <v>0</v>
      </c>
      <c r="AQ266" s="23">
        <f t="shared" si="87"/>
        <v>0</v>
      </c>
      <c r="AR266" s="37">
        <f t="shared" si="72"/>
        <v>0</v>
      </c>
      <c r="AS266" s="37">
        <f t="shared" si="73"/>
        <v>0</v>
      </c>
      <c r="AT266" s="37">
        <f t="shared" si="74"/>
        <v>2</v>
      </c>
      <c r="AU266" s="33" t="str">
        <f t="shared" si="75"/>
        <v>库存为2</v>
      </c>
      <c r="AV266" s="38" t="str">
        <f>IFERROR(时间!$B$4+AU266,"上周无销量")</f>
        <v>上周无销量</v>
      </c>
    </row>
    <row r="267" spans="1:48">
      <c r="A267" s="21" t="s">
        <v>312</v>
      </c>
      <c r="B267" t="str">
        <f>VLOOKUP(A267,'[4]sku-asin（子）'!$A$1:$B$65536,2,0)</f>
        <v>B075QG5YLG</v>
      </c>
      <c r="C267" t="str">
        <f>VLOOKUP(A267,'[4]子sku-父sku'!$A$1:$B$65536,2,0)</f>
        <v>LYQ-ZQPC01</v>
      </c>
      <c r="D267" s="33">
        <f>IFERROR(VLOOKUP(A267,[1]库存报告使用数据处理!$A:$C,3,0),0)</f>
        <v>0</v>
      </c>
      <c r="E267" s="33">
        <f>IFERROR(VLOOKUP(A267,[1]库存报告使用数据处理!$A:$D,4,0),0)</f>
        <v>0</v>
      </c>
      <c r="F267" s="33">
        <f>IFERROR(VLOOKUP(A267,[1]库存报告使用数据处理!$A:$E,5,0),0)</f>
        <v>0</v>
      </c>
      <c r="G267" s="33">
        <f>IFERROR(VLOOKUP(A267,[1]库存报告使用数据处理!$A:$F,6,0),0)</f>
        <v>0</v>
      </c>
      <c r="H267" s="34">
        <f>IFERROR(VLOOKUP(A267,[1]库存报告使用数据处理!$A:$G,7,0),0)</f>
        <v>0</v>
      </c>
      <c r="I267">
        <f>IFERROR(VLOOKUP(A267,[5]数据处理!$A:$B,2,0),0)</f>
        <v>0</v>
      </c>
      <c r="J267" s="35">
        <f>IFERROR(VLOOKUP(A267,[5]数据处理!$A:$D,4,0),0)</f>
        <v>0</v>
      </c>
      <c r="K267" s="35">
        <f>IFERROR(VLOOKUP(A267,[5]数据处理!$A:$E,5,0),0)</f>
        <v>0</v>
      </c>
      <c r="L267" s="35">
        <f>IFERROR(VLOOKUP(A267,[5]数据处理!$A:$G,7,0),0)</f>
        <v>0</v>
      </c>
      <c r="M267">
        <f t="shared" si="71"/>
        <v>0</v>
      </c>
      <c r="N267">
        <f>IFERROR(VLOOKUP(A267,[5]数据处理!$A:$C,3,0),0)</f>
        <v>0</v>
      </c>
      <c r="O267">
        <f>IFERROR(VLOOKUP(A267,[5]数据处理!$A:$N,14,0),0)</f>
        <v>0</v>
      </c>
      <c r="P267" t="str">
        <f>IFERROR(VLOOKUP(A267,[3]库存使用数据!$A:$B,2,0),"")</f>
        <v/>
      </c>
      <c r="Q267" t="str">
        <f>IFERROR(VLOOKUP(A267,[3]库存使用数据!$A:$E,5,0),"")</f>
        <v/>
      </c>
      <c r="R267" t="str">
        <f>IFERROR(VLOOKUP(A267,[3]库存使用数据!$A:$H,8,0),"")</f>
        <v/>
      </c>
      <c r="S267" t="str">
        <f>IFERROR(VLOOKUP(A267,[3]库存使用数据!$A:$K,11,0),"")</f>
        <v/>
      </c>
      <c r="T267" t="str">
        <f>IFERROR(VLOOKUP(A267,[3]库存使用数据!$A:$C,3,0),"")</f>
        <v/>
      </c>
      <c r="U267" t="str">
        <f>IFERROR(VLOOKUP(A267,[3]库存使用数据!$A:$F,6,0),"")</f>
        <v/>
      </c>
      <c r="V267" t="str">
        <f>IFERROR(VLOOKUP(A267,[3]库存使用数据!$A:$I,9,0),"")</f>
        <v/>
      </c>
      <c r="W267" t="str">
        <f>IFERROR(VLOOKUP(A267,[3]库存使用数据!$A:$L,12,0),"")</f>
        <v/>
      </c>
      <c r="X267" s="23" t="str">
        <f t="shared" si="76"/>
        <v/>
      </c>
      <c r="Y267" s="23" t="str">
        <f t="shared" si="77"/>
        <v/>
      </c>
      <c r="Z267" s="23" t="str">
        <f t="shared" si="78"/>
        <v/>
      </c>
      <c r="AA267" s="23" t="str">
        <f t="shared" si="79"/>
        <v/>
      </c>
      <c r="AB267" t="str">
        <f>IFERROR(VLOOKUP(A267,[3]库存使用数据!$A:$D,4,0),"")</f>
        <v/>
      </c>
      <c r="AC267" t="str">
        <f>IFERROR(VLOOKUP(A267,[3]库存使用数据!$A:$G,7,0),"")</f>
        <v/>
      </c>
      <c r="AD267" t="str">
        <f>IFERROR(VLOOKUP(A267,[3]库存使用数据!$A:$J,10,0),"")</f>
        <v/>
      </c>
      <c r="AE267" t="str">
        <f>IFERROR(VLOOKUP(A267,[3]库存使用数据!$A:$M,13,0),"")</f>
        <v/>
      </c>
      <c r="AF267" s="23" t="str">
        <f t="shared" si="80"/>
        <v/>
      </c>
      <c r="AG267" s="23" t="str">
        <f t="shared" si="81"/>
        <v/>
      </c>
      <c r="AH267" s="23" t="str">
        <f t="shared" si="82"/>
        <v/>
      </c>
      <c r="AI267" s="23" t="str">
        <f t="shared" si="83"/>
        <v/>
      </c>
      <c r="AJ267">
        <f>IFERROR(VLOOKUP($B267,[2]库存报告使用数据!$A$1:$B$65536,2,0),0)</f>
        <v>0</v>
      </c>
      <c r="AK267">
        <f>IFERROR(VLOOKUP($B267,[2]库存报告使用数据!$A$1:$C$65536,3,0),0)</f>
        <v>0</v>
      </c>
      <c r="AL267">
        <f>IFERROR(VLOOKUP($B267,[2]库存报告使用数据!$A$1:$D$65536,4,0),0)</f>
        <v>0</v>
      </c>
      <c r="AM267">
        <f>IFERROR(VLOOKUP($B267,[2]库存报告使用数据!$A$1:$E$65536,5,0),0)</f>
        <v>0</v>
      </c>
      <c r="AN267" s="23" t="str">
        <f t="shared" si="84"/>
        <v/>
      </c>
      <c r="AO267" s="23" t="str">
        <f t="shared" si="85"/>
        <v/>
      </c>
      <c r="AP267" s="23" t="str">
        <f t="shared" si="86"/>
        <v/>
      </c>
      <c r="AQ267" s="23" t="str">
        <f t="shared" si="87"/>
        <v/>
      </c>
      <c r="AR267" s="37">
        <f t="shared" si="72"/>
        <v>0</v>
      </c>
      <c r="AS267" s="37">
        <f t="shared" si="73"/>
        <v>0</v>
      </c>
      <c r="AT267" s="37">
        <f t="shared" si="74"/>
        <v>0</v>
      </c>
      <c r="AU267" s="33" t="str">
        <f t="shared" si="75"/>
        <v>库存为0</v>
      </c>
      <c r="AV267" s="38" t="str">
        <f>IFERROR(时间!$B$4+AU267,"上周无销量")</f>
        <v>上周无销量</v>
      </c>
    </row>
    <row r="268" spans="1:48">
      <c r="A268" s="21" t="s">
        <v>313</v>
      </c>
      <c r="B268" t="str">
        <f>VLOOKUP(A268,'[4]sku-asin（子）'!$A$1:$B$65536,2,0)</f>
        <v>B075QFVY82</v>
      </c>
      <c r="C268" t="str">
        <f>VLOOKUP(A268,'[4]子sku-父sku'!$A$1:$B$65536,2,0)</f>
        <v>LYQ-ZQPC01</v>
      </c>
      <c r="D268" s="33">
        <f>IFERROR(VLOOKUP(A268,[1]库存报告使用数据处理!$A:$C,3,0),0)</f>
        <v>0</v>
      </c>
      <c r="E268" s="33">
        <f>IFERROR(VLOOKUP(A268,[1]库存报告使用数据处理!$A:$D,4,0),0)</f>
        <v>0</v>
      </c>
      <c r="F268" s="33">
        <f>IFERROR(VLOOKUP(A268,[1]库存报告使用数据处理!$A:$E,5,0),0)</f>
        <v>0</v>
      </c>
      <c r="G268" s="33">
        <f>IFERROR(VLOOKUP(A268,[1]库存报告使用数据处理!$A:$F,6,0),0)</f>
        <v>0</v>
      </c>
      <c r="H268" s="34">
        <f>IFERROR(VLOOKUP(A268,[1]库存报告使用数据处理!$A:$G,7,0),0)</f>
        <v>0</v>
      </c>
      <c r="I268">
        <f>IFERROR(VLOOKUP(A268,[5]数据处理!$A:$B,2,0),0)</f>
        <v>2</v>
      </c>
      <c r="J268" s="35">
        <f>IFERROR(VLOOKUP(A268,[5]数据处理!$A:$D,4,0),0)</f>
        <v>0</v>
      </c>
      <c r="K268" s="35">
        <f>IFERROR(VLOOKUP(A268,[5]数据处理!$A:$E,5,0),0)</f>
        <v>0</v>
      </c>
      <c r="L268" s="35">
        <f>IFERROR(VLOOKUP(A268,[5]数据处理!$A:$G,7,0),0)</f>
        <v>0</v>
      </c>
      <c r="M268">
        <f t="shared" si="71"/>
        <v>2</v>
      </c>
      <c r="N268">
        <f>IFERROR(VLOOKUP(A268,[5]数据处理!$A:$C,3,0),0)</f>
        <v>0</v>
      </c>
      <c r="O268">
        <f>IFERROR(VLOOKUP(A268,[5]数据处理!$A:$N,14,0),0)</f>
        <v>2</v>
      </c>
      <c r="P268" t="str">
        <f>IFERROR(VLOOKUP(A268,[3]库存使用数据!$A:$B,2,0),"")</f>
        <v/>
      </c>
      <c r="Q268" t="str">
        <f>IFERROR(VLOOKUP(A268,[3]库存使用数据!$A:$E,5,0),"")</f>
        <v/>
      </c>
      <c r="R268" t="str">
        <f>IFERROR(VLOOKUP(A268,[3]库存使用数据!$A:$H,8,0),"")</f>
        <v/>
      </c>
      <c r="S268" t="str">
        <f>IFERROR(VLOOKUP(A268,[3]库存使用数据!$A:$K,11,0),"")</f>
        <v/>
      </c>
      <c r="T268" t="str">
        <f>IFERROR(VLOOKUP(A268,[3]库存使用数据!$A:$C,3,0),"")</f>
        <v/>
      </c>
      <c r="U268" t="str">
        <f>IFERROR(VLOOKUP(A268,[3]库存使用数据!$A:$F,6,0),"")</f>
        <v/>
      </c>
      <c r="V268" t="str">
        <f>IFERROR(VLOOKUP(A268,[3]库存使用数据!$A:$I,9,0),"")</f>
        <v/>
      </c>
      <c r="W268" t="str">
        <f>IFERROR(VLOOKUP(A268,[3]库存使用数据!$A:$L,12,0),"")</f>
        <v/>
      </c>
      <c r="X268" s="23" t="str">
        <f t="shared" si="76"/>
        <v/>
      </c>
      <c r="Y268" s="23" t="str">
        <f t="shared" si="77"/>
        <v/>
      </c>
      <c r="Z268" s="23" t="str">
        <f t="shared" si="78"/>
        <v/>
      </c>
      <c r="AA268" s="23" t="str">
        <f t="shared" si="79"/>
        <v/>
      </c>
      <c r="AB268" t="str">
        <f>IFERROR(VLOOKUP(A268,[3]库存使用数据!$A:$D,4,0),"")</f>
        <v/>
      </c>
      <c r="AC268" t="str">
        <f>IFERROR(VLOOKUP(A268,[3]库存使用数据!$A:$G,7,0),"")</f>
        <v/>
      </c>
      <c r="AD268" t="str">
        <f>IFERROR(VLOOKUP(A268,[3]库存使用数据!$A:$J,10,0),"")</f>
        <v/>
      </c>
      <c r="AE268" t="str">
        <f>IFERROR(VLOOKUP(A268,[3]库存使用数据!$A:$M,13,0),"")</f>
        <v/>
      </c>
      <c r="AF268" s="23" t="str">
        <f t="shared" si="80"/>
        <v/>
      </c>
      <c r="AG268" s="23" t="str">
        <f t="shared" si="81"/>
        <v/>
      </c>
      <c r="AH268" s="23" t="str">
        <f t="shared" si="82"/>
        <v/>
      </c>
      <c r="AI268" s="23" t="str">
        <f t="shared" si="83"/>
        <v/>
      </c>
      <c r="AJ268">
        <f>IFERROR(VLOOKUP($B268,[2]库存报告使用数据!$A$1:$B$65536,2,0),0)</f>
        <v>1</v>
      </c>
      <c r="AK268">
        <f>IFERROR(VLOOKUP($B268,[2]库存报告使用数据!$A$1:$C$65536,3,0),0)</f>
        <v>1</v>
      </c>
      <c r="AL268">
        <f>IFERROR(VLOOKUP($B268,[2]库存报告使用数据!$A$1:$D$65536,4,0),0)</f>
        <v>0</v>
      </c>
      <c r="AM268">
        <f>IFERROR(VLOOKUP($B268,[2]库存报告使用数据!$A$1:$E$65536,5,0),0)</f>
        <v>0</v>
      </c>
      <c r="AN268" s="23">
        <f t="shared" si="84"/>
        <v>0</v>
      </c>
      <c r="AO268" s="23">
        <f t="shared" si="85"/>
        <v>0</v>
      </c>
      <c r="AP268" s="23" t="str">
        <f t="shared" si="86"/>
        <v/>
      </c>
      <c r="AQ268" s="23" t="str">
        <f t="shared" si="87"/>
        <v/>
      </c>
      <c r="AR268" s="37">
        <f t="shared" si="72"/>
        <v>0</v>
      </c>
      <c r="AS268" s="37">
        <f t="shared" si="73"/>
        <v>0</v>
      </c>
      <c r="AT268" s="37">
        <f t="shared" si="74"/>
        <v>2</v>
      </c>
      <c r="AU268" s="33" t="str">
        <f t="shared" si="75"/>
        <v>库存为2</v>
      </c>
      <c r="AV268" s="38" t="str">
        <f>IFERROR(时间!$B$4+AU268,"上周无销量")</f>
        <v>上周无销量</v>
      </c>
    </row>
    <row r="269" spans="1:48">
      <c r="A269" s="21" t="s">
        <v>314</v>
      </c>
      <c r="B269" t="str">
        <f>VLOOKUP(A269,'[4]sku-asin（子）'!$A$1:$B$65536,2,0)</f>
        <v>B075QG43N6</v>
      </c>
      <c r="C269" t="str">
        <f>VLOOKUP(A269,'[4]子sku-父sku'!$A$1:$B$65536,2,0)</f>
        <v>LYQ-ZQPC01</v>
      </c>
      <c r="D269" s="33">
        <f>IFERROR(VLOOKUP(A269,[1]库存报告使用数据处理!$A:$C,3,0),0)</f>
        <v>0</v>
      </c>
      <c r="E269" s="33">
        <f>IFERROR(VLOOKUP(A269,[1]库存报告使用数据处理!$A:$D,4,0),0)</f>
        <v>0</v>
      </c>
      <c r="F269" s="33">
        <f>IFERROR(VLOOKUP(A269,[1]库存报告使用数据处理!$A:$E,5,0),0)</f>
        <v>0</v>
      </c>
      <c r="G269" s="33">
        <f>IFERROR(VLOOKUP(A269,[1]库存报告使用数据处理!$A:$F,6,0),0)</f>
        <v>0</v>
      </c>
      <c r="H269" s="34">
        <f>IFERROR(VLOOKUP(A269,[1]库存报告使用数据处理!$A:$G,7,0),0)</f>
        <v>0</v>
      </c>
      <c r="I269">
        <f>IFERROR(VLOOKUP(A269,[5]数据处理!$A:$B,2,0),0)</f>
        <v>4</v>
      </c>
      <c r="J269" s="35">
        <f>IFERROR(VLOOKUP(A269,[5]数据处理!$A:$D,4,0),0)</f>
        <v>0</v>
      </c>
      <c r="K269" s="35">
        <f>IFERROR(VLOOKUP(A269,[5]数据处理!$A:$E,5,0),0)</f>
        <v>0</v>
      </c>
      <c r="L269" s="35">
        <f>IFERROR(VLOOKUP(A269,[5]数据处理!$A:$G,7,0),0)</f>
        <v>0</v>
      </c>
      <c r="M269">
        <f t="shared" si="71"/>
        <v>4</v>
      </c>
      <c r="N269">
        <f>IFERROR(VLOOKUP(A269,[5]数据处理!$A:$C,3,0),0)</f>
        <v>0</v>
      </c>
      <c r="O269">
        <f>IFERROR(VLOOKUP(A269,[5]数据处理!$A:$N,14,0),0)</f>
        <v>3</v>
      </c>
      <c r="P269" t="str">
        <f>IFERROR(VLOOKUP(A269,[3]库存使用数据!$A:$B,2,0),"")</f>
        <v/>
      </c>
      <c r="Q269" t="str">
        <f>IFERROR(VLOOKUP(A269,[3]库存使用数据!$A:$E,5,0),"")</f>
        <v/>
      </c>
      <c r="R269" t="str">
        <f>IFERROR(VLOOKUP(A269,[3]库存使用数据!$A:$H,8,0),"")</f>
        <v/>
      </c>
      <c r="S269" t="str">
        <f>IFERROR(VLOOKUP(A269,[3]库存使用数据!$A:$K,11,0),"")</f>
        <v/>
      </c>
      <c r="T269" t="str">
        <f>IFERROR(VLOOKUP(A269,[3]库存使用数据!$A:$C,3,0),"")</f>
        <v/>
      </c>
      <c r="U269" t="str">
        <f>IFERROR(VLOOKUP(A269,[3]库存使用数据!$A:$F,6,0),"")</f>
        <v/>
      </c>
      <c r="V269" t="str">
        <f>IFERROR(VLOOKUP(A269,[3]库存使用数据!$A:$I,9,0),"")</f>
        <v/>
      </c>
      <c r="W269" t="str">
        <f>IFERROR(VLOOKUP(A269,[3]库存使用数据!$A:$L,12,0),"")</f>
        <v/>
      </c>
      <c r="X269" s="23" t="str">
        <f t="shared" si="76"/>
        <v/>
      </c>
      <c r="Y269" s="23" t="str">
        <f t="shared" si="77"/>
        <v/>
      </c>
      <c r="Z269" s="23" t="str">
        <f t="shared" si="78"/>
        <v/>
      </c>
      <c r="AA269" s="23" t="str">
        <f t="shared" si="79"/>
        <v/>
      </c>
      <c r="AB269" t="str">
        <f>IFERROR(VLOOKUP(A269,[3]库存使用数据!$A:$D,4,0),"")</f>
        <v/>
      </c>
      <c r="AC269" t="str">
        <f>IFERROR(VLOOKUP(A269,[3]库存使用数据!$A:$G,7,0),"")</f>
        <v/>
      </c>
      <c r="AD269" t="str">
        <f>IFERROR(VLOOKUP(A269,[3]库存使用数据!$A:$J,10,0),"")</f>
        <v/>
      </c>
      <c r="AE269" t="str">
        <f>IFERROR(VLOOKUP(A269,[3]库存使用数据!$A:$M,13,0),"")</f>
        <v/>
      </c>
      <c r="AF269" s="23" t="str">
        <f t="shared" si="80"/>
        <v/>
      </c>
      <c r="AG269" s="23" t="str">
        <f t="shared" si="81"/>
        <v/>
      </c>
      <c r="AH269" s="23" t="str">
        <f t="shared" si="82"/>
        <v/>
      </c>
      <c r="AI269" s="23" t="str">
        <f t="shared" si="83"/>
        <v/>
      </c>
      <c r="AJ269">
        <f>IFERROR(VLOOKUP($B269,[2]库存报告使用数据!$A$1:$B$65536,2,0),0)</f>
        <v>3</v>
      </c>
      <c r="AK269">
        <f>IFERROR(VLOOKUP($B269,[2]库存报告使用数据!$A$1:$C$65536,3,0),0)</f>
        <v>3</v>
      </c>
      <c r="AL269">
        <f>IFERROR(VLOOKUP($B269,[2]库存报告使用数据!$A$1:$D$65536,4,0),0)</f>
        <v>0</v>
      </c>
      <c r="AM269">
        <f>IFERROR(VLOOKUP($B269,[2]库存报告使用数据!$A$1:$E$65536,5,0),0)</f>
        <v>1</v>
      </c>
      <c r="AN269" s="23">
        <f t="shared" si="84"/>
        <v>0</v>
      </c>
      <c r="AO269" s="23">
        <f t="shared" si="85"/>
        <v>0</v>
      </c>
      <c r="AP269" s="23" t="str">
        <f t="shared" si="86"/>
        <v/>
      </c>
      <c r="AQ269" s="23">
        <f t="shared" si="87"/>
        <v>0</v>
      </c>
      <c r="AR269" s="37">
        <f t="shared" si="72"/>
        <v>0</v>
      </c>
      <c r="AS269" s="37">
        <f t="shared" si="73"/>
        <v>0</v>
      </c>
      <c r="AT269" s="37">
        <f t="shared" si="74"/>
        <v>4</v>
      </c>
      <c r="AU269" s="33" t="str">
        <f t="shared" si="75"/>
        <v>库存为4</v>
      </c>
      <c r="AV269" s="38" t="str">
        <f>IFERROR(时间!$B$4+AU269,"上周无销量")</f>
        <v>上周无销量</v>
      </c>
    </row>
    <row r="270" spans="1:48">
      <c r="A270" s="21" t="s">
        <v>315</v>
      </c>
      <c r="B270" t="str">
        <f>VLOOKUP(A270,'[4]sku-asin（子）'!$A$1:$B$65536,2,0)</f>
        <v>B075QFSJCK</v>
      </c>
      <c r="C270" t="str">
        <f>VLOOKUP(A270,'[4]子sku-父sku'!$A$1:$B$65536,2,0)</f>
        <v>LYQ-ZQPC01</v>
      </c>
      <c r="D270" s="33">
        <f>IFERROR(VLOOKUP(A270,[1]库存报告使用数据处理!$A:$C,3,0),0)</f>
        <v>0</v>
      </c>
      <c r="E270" s="33">
        <f>IFERROR(VLOOKUP(A270,[1]库存报告使用数据处理!$A:$D,4,0),0)</f>
        <v>0</v>
      </c>
      <c r="F270" s="33">
        <f>IFERROR(VLOOKUP(A270,[1]库存报告使用数据处理!$A:$E,5,0),0)</f>
        <v>0</v>
      </c>
      <c r="G270" s="33">
        <f>IFERROR(VLOOKUP(A270,[1]库存报告使用数据处理!$A:$F,6,0),0)</f>
        <v>0</v>
      </c>
      <c r="H270" s="34">
        <f>IFERROR(VLOOKUP(A270,[1]库存报告使用数据处理!$A:$G,7,0),0)</f>
        <v>0</v>
      </c>
      <c r="I270">
        <f>IFERROR(VLOOKUP(A270,[5]数据处理!$A:$B,2,0),0)</f>
        <v>3</v>
      </c>
      <c r="J270" s="35">
        <f>IFERROR(VLOOKUP(A270,[5]数据处理!$A:$D,4,0),0)</f>
        <v>0</v>
      </c>
      <c r="K270" s="35">
        <f>IFERROR(VLOOKUP(A270,[5]数据处理!$A:$E,5,0),0)</f>
        <v>0</v>
      </c>
      <c r="L270" s="35">
        <f>IFERROR(VLOOKUP(A270,[5]数据处理!$A:$G,7,0),0)</f>
        <v>0</v>
      </c>
      <c r="M270">
        <f t="shared" si="71"/>
        <v>3</v>
      </c>
      <c r="N270">
        <f>IFERROR(VLOOKUP(A270,[5]数据处理!$A:$C,3,0),0)</f>
        <v>1</v>
      </c>
      <c r="O270">
        <f>IFERROR(VLOOKUP(A270,[5]数据处理!$A:$N,14,0),0)</f>
        <v>3</v>
      </c>
      <c r="P270" t="str">
        <f>IFERROR(VLOOKUP(A270,[3]库存使用数据!$A:$B,2,0),"")</f>
        <v/>
      </c>
      <c r="Q270" t="str">
        <f>IFERROR(VLOOKUP(A270,[3]库存使用数据!$A:$E,5,0),"")</f>
        <v/>
      </c>
      <c r="R270" t="str">
        <f>IFERROR(VLOOKUP(A270,[3]库存使用数据!$A:$H,8,0),"")</f>
        <v/>
      </c>
      <c r="S270" t="str">
        <f>IFERROR(VLOOKUP(A270,[3]库存使用数据!$A:$K,11,0),"")</f>
        <v/>
      </c>
      <c r="T270" t="str">
        <f>IFERROR(VLOOKUP(A270,[3]库存使用数据!$A:$C,3,0),"")</f>
        <v/>
      </c>
      <c r="U270" t="str">
        <f>IFERROR(VLOOKUP(A270,[3]库存使用数据!$A:$F,6,0),"")</f>
        <v/>
      </c>
      <c r="V270" t="str">
        <f>IFERROR(VLOOKUP(A270,[3]库存使用数据!$A:$I,9,0),"")</f>
        <v/>
      </c>
      <c r="W270" t="str">
        <f>IFERROR(VLOOKUP(A270,[3]库存使用数据!$A:$L,12,0),"")</f>
        <v/>
      </c>
      <c r="X270" s="23" t="str">
        <f t="shared" si="76"/>
        <v/>
      </c>
      <c r="Y270" s="23" t="str">
        <f t="shared" si="77"/>
        <v/>
      </c>
      <c r="Z270" s="23" t="str">
        <f t="shared" si="78"/>
        <v/>
      </c>
      <c r="AA270" s="23" t="str">
        <f t="shared" si="79"/>
        <v/>
      </c>
      <c r="AB270" t="str">
        <f>IFERROR(VLOOKUP(A270,[3]库存使用数据!$A:$D,4,0),"")</f>
        <v/>
      </c>
      <c r="AC270" t="str">
        <f>IFERROR(VLOOKUP(A270,[3]库存使用数据!$A:$G,7,0),"")</f>
        <v/>
      </c>
      <c r="AD270" t="str">
        <f>IFERROR(VLOOKUP(A270,[3]库存使用数据!$A:$J,10,0),"")</f>
        <v/>
      </c>
      <c r="AE270" t="str">
        <f>IFERROR(VLOOKUP(A270,[3]库存使用数据!$A:$M,13,0),"")</f>
        <v/>
      </c>
      <c r="AF270" s="23" t="str">
        <f t="shared" si="80"/>
        <v/>
      </c>
      <c r="AG270" s="23" t="str">
        <f t="shared" si="81"/>
        <v/>
      </c>
      <c r="AH270" s="23" t="str">
        <f t="shared" si="82"/>
        <v/>
      </c>
      <c r="AI270" s="23" t="str">
        <f t="shared" si="83"/>
        <v/>
      </c>
      <c r="AJ270">
        <f>IFERROR(VLOOKUP($B270,[2]库存报告使用数据!$A$1:$B$65536,2,0),0)</f>
        <v>1</v>
      </c>
      <c r="AK270">
        <f>IFERROR(VLOOKUP($B270,[2]库存报告使用数据!$A$1:$C$65536,3,0),0)</f>
        <v>1</v>
      </c>
      <c r="AL270">
        <f>IFERROR(VLOOKUP($B270,[2]库存报告使用数据!$A$1:$D$65536,4,0),0)</f>
        <v>0</v>
      </c>
      <c r="AM270">
        <f>IFERROR(VLOOKUP($B270,[2]库存报告使用数据!$A$1:$E$65536,5,0),0)</f>
        <v>0</v>
      </c>
      <c r="AN270" s="23">
        <f t="shared" si="84"/>
        <v>0</v>
      </c>
      <c r="AO270" s="23">
        <f t="shared" si="85"/>
        <v>0</v>
      </c>
      <c r="AP270" s="23" t="str">
        <f t="shared" si="86"/>
        <v/>
      </c>
      <c r="AQ270" s="23" t="str">
        <f t="shared" si="87"/>
        <v/>
      </c>
      <c r="AR270" s="37">
        <f t="shared" si="72"/>
        <v>0</v>
      </c>
      <c r="AS270" s="37">
        <f t="shared" si="73"/>
        <v>0</v>
      </c>
      <c r="AT270" s="37">
        <f t="shared" si="74"/>
        <v>3</v>
      </c>
      <c r="AU270" s="33" t="str">
        <f t="shared" si="75"/>
        <v>库存为3</v>
      </c>
      <c r="AV270" s="38" t="str">
        <f>IFERROR(时间!$B$4+AU270,"上周无销量")</f>
        <v>上周无销量</v>
      </c>
    </row>
    <row r="271" spans="1:48">
      <c r="A271" s="21" t="s">
        <v>316</v>
      </c>
      <c r="B271" t="str">
        <f>VLOOKUP(A271,'[4]sku-asin（子）'!$A$1:$B$65536,2,0)</f>
        <v>B075QFT2HP</v>
      </c>
      <c r="C271" t="str">
        <f>VLOOKUP(A271,'[4]子sku-父sku'!$A$1:$B$65536,2,0)</f>
        <v>LYQ-ZQPC01</v>
      </c>
      <c r="D271" s="33">
        <f>IFERROR(VLOOKUP(A271,[1]库存报告使用数据处理!$A:$C,3,0),0)</f>
        <v>0</v>
      </c>
      <c r="E271" s="33">
        <f>IFERROR(VLOOKUP(A271,[1]库存报告使用数据处理!$A:$D,4,0),0)</f>
        <v>0</v>
      </c>
      <c r="F271" s="33">
        <f>IFERROR(VLOOKUP(A271,[1]库存报告使用数据处理!$A:$E,5,0),0)</f>
        <v>0</v>
      </c>
      <c r="G271" s="33">
        <f>IFERROR(VLOOKUP(A271,[1]库存报告使用数据处理!$A:$F,6,0),0)</f>
        <v>0</v>
      </c>
      <c r="H271" s="34">
        <f>IFERROR(VLOOKUP(A271,[1]库存报告使用数据处理!$A:$G,7,0),0)</f>
        <v>0</v>
      </c>
      <c r="I271">
        <f>IFERROR(VLOOKUP(A271,[5]数据处理!$A:$B,2,0),0)</f>
        <v>6</v>
      </c>
      <c r="J271" s="35">
        <f>IFERROR(VLOOKUP(A271,[5]数据处理!$A:$D,4,0),0)</f>
        <v>0</v>
      </c>
      <c r="K271" s="35">
        <f>IFERROR(VLOOKUP(A271,[5]数据处理!$A:$E,5,0),0)</f>
        <v>0</v>
      </c>
      <c r="L271" s="35">
        <f>IFERROR(VLOOKUP(A271,[5]数据处理!$A:$G,7,0),0)</f>
        <v>0</v>
      </c>
      <c r="M271">
        <f t="shared" si="71"/>
        <v>6</v>
      </c>
      <c r="N271">
        <f>IFERROR(VLOOKUP(A271,[5]数据处理!$A:$C,3,0),0)</f>
        <v>0</v>
      </c>
      <c r="O271">
        <f>IFERROR(VLOOKUP(A271,[5]数据处理!$A:$N,14,0),0)</f>
        <v>6</v>
      </c>
      <c r="P271" t="str">
        <f>IFERROR(VLOOKUP(A271,[3]库存使用数据!$A:$B,2,0),"")</f>
        <v/>
      </c>
      <c r="Q271" t="str">
        <f>IFERROR(VLOOKUP(A271,[3]库存使用数据!$A:$E,5,0),"")</f>
        <v/>
      </c>
      <c r="R271" t="str">
        <f>IFERROR(VLOOKUP(A271,[3]库存使用数据!$A:$H,8,0),"")</f>
        <v/>
      </c>
      <c r="S271" t="str">
        <f>IFERROR(VLOOKUP(A271,[3]库存使用数据!$A:$K,11,0),"")</f>
        <v/>
      </c>
      <c r="T271" t="str">
        <f>IFERROR(VLOOKUP(A271,[3]库存使用数据!$A:$C,3,0),"")</f>
        <v/>
      </c>
      <c r="U271" t="str">
        <f>IFERROR(VLOOKUP(A271,[3]库存使用数据!$A:$F,6,0),"")</f>
        <v/>
      </c>
      <c r="V271" t="str">
        <f>IFERROR(VLOOKUP(A271,[3]库存使用数据!$A:$I,9,0),"")</f>
        <v/>
      </c>
      <c r="W271" t="str">
        <f>IFERROR(VLOOKUP(A271,[3]库存使用数据!$A:$L,12,0),"")</f>
        <v/>
      </c>
      <c r="X271" s="23" t="str">
        <f t="shared" si="76"/>
        <v/>
      </c>
      <c r="Y271" s="23" t="str">
        <f t="shared" si="77"/>
        <v/>
      </c>
      <c r="Z271" s="23" t="str">
        <f t="shared" si="78"/>
        <v/>
      </c>
      <c r="AA271" s="23" t="str">
        <f t="shared" si="79"/>
        <v/>
      </c>
      <c r="AB271" t="str">
        <f>IFERROR(VLOOKUP(A271,[3]库存使用数据!$A:$D,4,0),"")</f>
        <v/>
      </c>
      <c r="AC271" t="str">
        <f>IFERROR(VLOOKUP(A271,[3]库存使用数据!$A:$G,7,0),"")</f>
        <v/>
      </c>
      <c r="AD271" t="str">
        <f>IFERROR(VLOOKUP(A271,[3]库存使用数据!$A:$J,10,0),"")</f>
        <v/>
      </c>
      <c r="AE271" t="str">
        <f>IFERROR(VLOOKUP(A271,[3]库存使用数据!$A:$M,13,0),"")</f>
        <v/>
      </c>
      <c r="AF271" s="23" t="str">
        <f t="shared" si="80"/>
        <v/>
      </c>
      <c r="AG271" s="23" t="str">
        <f t="shared" si="81"/>
        <v/>
      </c>
      <c r="AH271" s="23" t="str">
        <f t="shared" si="82"/>
        <v/>
      </c>
      <c r="AI271" s="23" t="str">
        <f t="shared" si="83"/>
        <v/>
      </c>
      <c r="AJ271">
        <f>IFERROR(VLOOKUP($B271,[2]库存报告使用数据!$A$1:$B$65536,2,0),0)</f>
        <v>1</v>
      </c>
      <c r="AK271">
        <f>IFERROR(VLOOKUP($B271,[2]库存报告使用数据!$A$1:$C$65536,3,0),0)</f>
        <v>1</v>
      </c>
      <c r="AL271">
        <f>IFERROR(VLOOKUP($B271,[2]库存报告使用数据!$A$1:$D$65536,4,0),0)</f>
        <v>0</v>
      </c>
      <c r="AM271">
        <f>IFERROR(VLOOKUP($B271,[2]库存报告使用数据!$A$1:$E$65536,5,0),0)</f>
        <v>0</v>
      </c>
      <c r="AN271" s="23">
        <f t="shared" si="84"/>
        <v>0</v>
      </c>
      <c r="AO271" s="23">
        <f t="shared" si="85"/>
        <v>0</v>
      </c>
      <c r="AP271" s="23" t="str">
        <f t="shared" si="86"/>
        <v/>
      </c>
      <c r="AQ271" s="23" t="str">
        <f t="shared" si="87"/>
        <v/>
      </c>
      <c r="AR271" s="37">
        <f t="shared" si="72"/>
        <v>0</v>
      </c>
      <c r="AS271" s="37">
        <f t="shared" si="73"/>
        <v>0</v>
      </c>
      <c r="AT271" s="37">
        <f t="shared" si="74"/>
        <v>6</v>
      </c>
      <c r="AU271" s="33" t="str">
        <f t="shared" si="75"/>
        <v>库存为6</v>
      </c>
      <c r="AV271" s="38" t="str">
        <f>IFERROR(时间!$B$4+AU271,"上周无销量")</f>
        <v>上周无销量</v>
      </c>
    </row>
    <row r="272" spans="1:48">
      <c r="A272" s="21" t="s">
        <v>317</v>
      </c>
      <c r="B272" t="str">
        <f>VLOOKUP(A272,'[4]sku-asin（子）'!$A$1:$B$65536,2,0)</f>
        <v>B075QG2WMF</v>
      </c>
      <c r="C272" t="str">
        <f>VLOOKUP(A272,'[4]子sku-父sku'!$A$1:$B$65536,2,0)</f>
        <v>LYQ-ZQPC01</v>
      </c>
      <c r="D272" s="33">
        <f>IFERROR(VLOOKUP(A272,[1]库存报告使用数据处理!$A:$C,3,0),0)</f>
        <v>0</v>
      </c>
      <c r="E272" s="33">
        <f>IFERROR(VLOOKUP(A272,[1]库存报告使用数据处理!$A:$D,4,0),0)</f>
        <v>0</v>
      </c>
      <c r="F272" s="33">
        <f>IFERROR(VLOOKUP(A272,[1]库存报告使用数据处理!$A:$E,5,0),0)</f>
        <v>0</v>
      </c>
      <c r="G272" s="33">
        <f>IFERROR(VLOOKUP(A272,[1]库存报告使用数据处理!$A:$F,6,0),0)</f>
        <v>0</v>
      </c>
      <c r="H272" s="34">
        <f>IFERROR(VLOOKUP(A272,[1]库存报告使用数据处理!$A:$G,7,0),0)</f>
        <v>0</v>
      </c>
      <c r="I272">
        <f>IFERROR(VLOOKUP(A272,[5]数据处理!$A:$B,2,0),0)</f>
        <v>3</v>
      </c>
      <c r="J272" s="35">
        <f>IFERROR(VLOOKUP(A272,[5]数据处理!$A:$D,4,0),0)</f>
        <v>0</v>
      </c>
      <c r="K272" s="35">
        <f>IFERROR(VLOOKUP(A272,[5]数据处理!$A:$E,5,0),0)</f>
        <v>0</v>
      </c>
      <c r="L272" s="35">
        <f>IFERROR(VLOOKUP(A272,[5]数据处理!$A:$G,7,0),0)</f>
        <v>0</v>
      </c>
      <c r="M272">
        <f t="shared" si="71"/>
        <v>3</v>
      </c>
      <c r="N272">
        <f>IFERROR(VLOOKUP(A272,[5]数据处理!$A:$C,3,0),0)</f>
        <v>0</v>
      </c>
      <c r="O272">
        <f>IFERROR(VLOOKUP(A272,[5]数据处理!$A:$N,14,0),0)</f>
        <v>3</v>
      </c>
      <c r="P272" t="str">
        <f>IFERROR(VLOOKUP(A272,[3]库存使用数据!$A:$B,2,0),"")</f>
        <v/>
      </c>
      <c r="Q272" t="str">
        <f>IFERROR(VLOOKUP(A272,[3]库存使用数据!$A:$E,5,0),"")</f>
        <v/>
      </c>
      <c r="R272" t="str">
        <f>IFERROR(VLOOKUP(A272,[3]库存使用数据!$A:$H,8,0),"")</f>
        <v/>
      </c>
      <c r="S272" t="str">
        <f>IFERROR(VLOOKUP(A272,[3]库存使用数据!$A:$K,11,0),"")</f>
        <v/>
      </c>
      <c r="T272" t="str">
        <f>IFERROR(VLOOKUP(A272,[3]库存使用数据!$A:$C,3,0),"")</f>
        <v/>
      </c>
      <c r="U272" t="str">
        <f>IFERROR(VLOOKUP(A272,[3]库存使用数据!$A:$F,6,0),"")</f>
        <v/>
      </c>
      <c r="V272" t="str">
        <f>IFERROR(VLOOKUP(A272,[3]库存使用数据!$A:$I,9,0),"")</f>
        <v/>
      </c>
      <c r="W272" t="str">
        <f>IFERROR(VLOOKUP(A272,[3]库存使用数据!$A:$L,12,0),"")</f>
        <v/>
      </c>
      <c r="X272" s="23" t="str">
        <f t="shared" si="76"/>
        <v/>
      </c>
      <c r="Y272" s="23" t="str">
        <f t="shared" si="77"/>
        <v/>
      </c>
      <c r="Z272" s="23" t="str">
        <f t="shared" si="78"/>
        <v/>
      </c>
      <c r="AA272" s="23" t="str">
        <f t="shared" si="79"/>
        <v/>
      </c>
      <c r="AB272" t="str">
        <f>IFERROR(VLOOKUP(A272,[3]库存使用数据!$A:$D,4,0),"")</f>
        <v/>
      </c>
      <c r="AC272" t="str">
        <f>IFERROR(VLOOKUP(A272,[3]库存使用数据!$A:$G,7,0),"")</f>
        <v/>
      </c>
      <c r="AD272" t="str">
        <f>IFERROR(VLOOKUP(A272,[3]库存使用数据!$A:$J,10,0),"")</f>
        <v/>
      </c>
      <c r="AE272" t="str">
        <f>IFERROR(VLOOKUP(A272,[3]库存使用数据!$A:$M,13,0),"")</f>
        <v/>
      </c>
      <c r="AF272" s="23" t="str">
        <f t="shared" si="80"/>
        <v/>
      </c>
      <c r="AG272" s="23" t="str">
        <f t="shared" si="81"/>
        <v/>
      </c>
      <c r="AH272" s="23" t="str">
        <f t="shared" si="82"/>
        <v/>
      </c>
      <c r="AI272" s="23" t="str">
        <f t="shared" si="83"/>
        <v/>
      </c>
      <c r="AJ272">
        <f>IFERROR(VLOOKUP($B272,[2]库存报告使用数据!$A$1:$B$65536,2,0),0)</f>
        <v>0</v>
      </c>
      <c r="AK272">
        <f>IFERROR(VLOOKUP($B272,[2]库存报告使用数据!$A$1:$C$65536,3,0),0)</f>
        <v>0</v>
      </c>
      <c r="AL272">
        <f>IFERROR(VLOOKUP($B272,[2]库存报告使用数据!$A$1:$D$65536,4,0),0)</f>
        <v>0</v>
      </c>
      <c r="AM272">
        <f>IFERROR(VLOOKUP($B272,[2]库存报告使用数据!$A$1:$E$65536,5,0),0)</f>
        <v>0</v>
      </c>
      <c r="AN272" s="23" t="str">
        <f t="shared" si="84"/>
        <v/>
      </c>
      <c r="AO272" s="23" t="str">
        <f t="shared" si="85"/>
        <v/>
      </c>
      <c r="AP272" s="23" t="str">
        <f t="shared" si="86"/>
        <v/>
      </c>
      <c r="AQ272" s="23" t="str">
        <f t="shared" si="87"/>
        <v/>
      </c>
      <c r="AR272" s="37">
        <f t="shared" si="72"/>
        <v>0</v>
      </c>
      <c r="AS272" s="37">
        <f t="shared" si="73"/>
        <v>0</v>
      </c>
      <c r="AT272" s="37">
        <f t="shared" si="74"/>
        <v>3</v>
      </c>
      <c r="AU272" s="33" t="str">
        <f t="shared" si="75"/>
        <v>库存为3</v>
      </c>
      <c r="AV272" s="38" t="str">
        <f>IFERROR(时间!$B$4+AU272,"上周无销量")</f>
        <v>上周无销量</v>
      </c>
    </row>
    <row r="273" spans="1:48">
      <c r="A273" s="21" t="s">
        <v>318</v>
      </c>
      <c r="B273" t="str">
        <f>VLOOKUP(A273,'[4]sku-asin（子）'!$A$1:$B$65536,2,0)</f>
        <v>B075QG6CKV</v>
      </c>
      <c r="C273" t="str">
        <f>VLOOKUP(A273,'[4]子sku-父sku'!$A$1:$B$65536,2,0)</f>
        <v>LYQ-ZQPC01</v>
      </c>
      <c r="D273" s="33">
        <f>IFERROR(VLOOKUP(A273,[1]库存报告使用数据处理!$A:$C,3,0),0)</f>
        <v>0</v>
      </c>
      <c r="E273" s="33">
        <f>IFERROR(VLOOKUP(A273,[1]库存报告使用数据处理!$A:$D,4,0),0)</f>
        <v>0</v>
      </c>
      <c r="F273" s="33">
        <f>IFERROR(VLOOKUP(A273,[1]库存报告使用数据处理!$A:$E,5,0),0)</f>
        <v>0</v>
      </c>
      <c r="G273" s="33">
        <f>IFERROR(VLOOKUP(A273,[1]库存报告使用数据处理!$A:$F,6,0),0)</f>
        <v>0</v>
      </c>
      <c r="H273" s="34">
        <f>IFERROR(VLOOKUP(A273,[1]库存报告使用数据处理!$A:$G,7,0),0)</f>
        <v>0</v>
      </c>
      <c r="I273">
        <f>IFERROR(VLOOKUP(A273,[5]数据处理!$A:$B,2,0),0)</f>
        <v>0</v>
      </c>
      <c r="J273" s="35">
        <f>IFERROR(VLOOKUP(A273,[5]数据处理!$A:$D,4,0),0)</f>
        <v>0</v>
      </c>
      <c r="K273" s="35">
        <f>IFERROR(VLOOKUP(A273,[5]数据处理!$A:$E,5,0),0)</f>
        <v>0</v>
      </c>
      <c r="L273" s="35">
        <f>IFERROR(VLOOKUP(A273,[5]数据处理!$A:$G,7,0),0)</f>
        <v>0</v>
      </c>
      <c r="M273">
        <f t="shared" si="71"/>
        <v>0</v>
      </c>
      <c r="N273">
        <f>IFERROR(VLOOKUP(A273,[5]数据处理!$A:$C,3,0),0)</f>
        <v>0</v>
      </c>
      <c r="O273">
        <f>IFERROR(VLOOKUP(A273,[5]数据处理!$A:$N,14,0),0)</f>
        <v>0</v>
      </c>
      <c r="P273" t="str">
        <f>IFERROR(VLOOKUP(A273,[3]库存使用数据!$A:$B,2,0),"")</f>
        <v/>
      </c>
      <c r="Q273" t="str">
        <f>IFERROR(VLOOKUP(A273,[3]库存使用数据!$A:$E,5,0),"")</f>
        <v/>
      </c>
      <c r="R273" t="str">
        <f>IFERROR(VLOOKUP(A273,[3]库存使用数据!$A:$H,8,0),"")</f>
        <v/>
      </c>
      <c r="S273" t="str">
        <f>IFERROR(VLOOKUP(A273,[3]库存使用数据!$A:$K,11,0),"")</f>
        <v/>
      </c>
      <c r="T273" t="str">
        <f>IFERROR(VLOOKUP(A273,[3]库存使用数据!$A:$C,3,0),"")</f>
        <v/>
      </c>
      <c r="U273" t="str">
        <f>IFERROR(VLOOKUP(A273,[3]库存使用数据!$A:$F,6,0),"")</f>
        <v/>
      </c>
      <c r="V273" t="str">
        <f>IFERROR(VLOOKUP(A273,[3]库存使用数据!$A:$I,9,0),"")</f>
        <v/>
      </c>
      <c r="W273" t="str">
        <f>IFERROR(VLOOKUP(A273,[3]库存使用数据!$A:$L,12,0),"")</f>
        <v/>
      </c>
      <c r="X273" s="23" t="str">
        <f t="shared" si="76"/>
        <v/>
      </c>
      <c r="Y273" s="23" t="str">
        <f t="shared" si="77"/>
        <v/>
      </c>
      <c r="Z273" s="23" t="str">
        <f t="shared" si="78"/>
        <v/>
      </c>
      <c r="AA273" s="23" t="str">
        <f t="shared" si="79"/>
        <v/>
      </c>
      <c r="AB273" t="str">
        <f>IFERROR(VLOOKUP(A273,[3]库存使用数据!$A:$D,4,0),"")</f>
        <v/>
      </c>
      <c r="AC273" t="str">
        <f>IFERROR(VLOOKUP(A273,[3]库存使用数据!$A:$G,7,0),"")</f>
        <v/>
      </c>
      <c r="AD273" t="str">
        <f>IFERROR(VLOOKUP(A273,[3]库存使用数据!$A:$J,10,0),"")</f>
        <v/>
      </c>
      <c r="AE273" t="str">
        <f>IFERROR(VLOOKUP(A273,[3]库存使用数据!$A:$M,13,0),"")</f>
        <v/>
      </c>
      <c r="AF273" s="23" t="str">
        <f t="shared" si="80"/>
        <v/>
      </c>
      <c r="AG273" s="23" t="str">
        <f t="shared" si="81"/>
        <v/>
      </c>
      <c r="AH273" s="23" t="str">
        <f t="shared" si="82"/>
        <v/>
      </c>
      <c r="AI273" s="23" t="str">
        <f t="shared" si="83"/>
        <v/>
      </c>
      <c r="AJ273">
        <f>IFERROR(VLOOKUP($B273,[2]库存报告使用数据!$A$1:$B$65536,2,0),0)</f>
        <v>0</v>
      </c>
      <c r="AK273">
        <f>IFERROR(VLOOKUP($B273,[2]库存报告使用数据!$A$1:$C$65536,3,0),0)</f>
        <v>0</v>
      </c>
      <c r="AL273">
        <f>IFERROR(VLOOKUP($B273,[2]库存报告使用数据!$A$1:$D$65536,4,0),0)</f>
        <v>0</v>
      </c>
      <c r="AM273">
        <f>IFERROR(VLOOKUP($B273,[2]库存报告使用数据!$A$1:$E$65536,5,0),0)</f>
        <v>0</v>
      </c>
      <c r="AN273" s="23" t="str">
        <f t="shared" si="84"/>
        <v/>
      </c>
      <c r="AO273" s="23" t="str">
        <f t="shared" si="85"/>
        <v/>
      </c>
      <c r="AP273" s="23" t="str">
        <f t="shared" si="86"/>
        <v/>
      </c>
      <c r="AQ273" s="23" t="str">
        <f t="shared" si="87"/>
        <v/>
      </c>
      <c r="AR273" s="37">
        <f t="shared" si="72"/>
        <v>0</v>
      </c>
      <c r="AS273" s="37">
        <f t="shared" si="73"/>
        <v>0</v>
      </c>
      <c r="AT273" s="37">
        <f t="shared" si="74"/>
        <v>0</v>
      </c>
      <c r="AU273" s="33" t="str">
        <f t="shared" si="75"/>
        <v>库存为0</v>
      </c>
      <c r="AV273" s="38" t="str">
        <f>IFERROR(时间!$B$4+AU273,"上周无销量")</f>
        <v>上周无销量</v>
      </c>
    </row>
    <row r="274" spans="1:48">
      <c r="A274" s="21" t="s">
        <v>319</v>
      </c>
      <c r="B274" t="str">
        <f>VLOOKUP(A274,'[4]sku-asin（子）'!$A$1:$B$65536,2,0)</f>
        <v>B075QGJ6CW</v>
      </c>
      <c r="C274" t="str">
        <f>VLOOKUP(A274,'[4]子sku-父sku'!$A$1:$B$65536,2,0)</f>
        <v>LYQ-ZQPC01</v>
      </c>
      <c r="D274" s="33">
        <f>IFERROR(VLOOKUP(A274,[1]库存报告使用数据处理!$A:$C,3,0),0)</f>
        <v>1</v>
      </c>
      <c r="E274" s="33">
        <f>IFERROR(VLOOKUP(A274,[1]库存报告使用数据处理!$A:$D,4,0),0)</f>
        <v>0</v>
      </c>
      <c r="F274" s="33">
        <f>IFERROR(VLOOKUP(A274,[1]库存报告使用数据处理!$A:$E,5,0),0)</f>
        <v>0</v>
      </c>
      <c r="G274" s="33">
        <f>IFERROR(VLOOKUP(A274,[1]库存报告使用数据处理!$A:$F,6,0),0)</f>
        <v>0</v>
      </c>
      <c r="H274" s="34">
        <f>IFERROR(VLOOKUP(A274,[1]库存报告使用数据处理!$A:$G,7,0),0)</f>
        <v>17.99</v>
      </c>
      <c r="I274">
        <f>IFERROR(VLOOKUP(A274,[5]数据处理!$A:$B,2,0),0)</f>
        <v>1</v>
      </c>
      <c r="J274" s="35">
        <f>IFERROR(VLOOKUP(A274,[5]数据处理!$A:$D,4,0),0)</f>
        <v>0</v>
      </c>
      <c r="K274" s="35">
        <f>IFERROR(VLOOKUP(A274,[5]数据处理!$A:$E,5,0),0)</f>
        <v>0</v>
      </c>
      <c r="L274" s="35">
        <f>IFERROR(VLOOKUP(A274,[5]数据处理!$A:$G,7,0),0)</f>
        <v>0</v>
      </c>
      <c r="M274">
        <f t="shared" si="71"/>
        <v>1</v>
      </c>
      <c r="N274">
        <f>IFERROR(VLOOKUP(A274,[5]数据处理!$A:$C,3,0),0)</f>
        <v>0</v>
      </c>
      <c r="O274">
        <f>IFERROR(VLOOKUP(A274,[5]数据处理!$A:$N,14,0),0)</f>
        <v>2</v>
      </c>
      <c r="P274" t="str">
        <f>IFERROR(VLOOKUP(A274,[3]库存使用数据!$A:$B,2,0),"")</f>
        <v/>
      </c>
      <c r="Q274" t="str">
        <f>IFERROR(VLOOKUP(A274,[3]库存使用数据!$A:$E,5,0),"")</f>
        <v/>
      </c>
      <c r="R274" t="str">
        <f>IFERROR(VLOOKUP(A274,[3]库存使用数据!$A:$H,8,0),"")</f>
        <v/>
      </c>
      <c r="S274" t="str">
        <f>IFERROR(VLOOKUP(A274,[3]库存使用数据!$A:$K,11,0),"")</f>
        <v/>
      </c>
      <c r="T274" t="str">
        <f>IFERROR(VLOOKUP(A274,[3]库存使用数据!$A:$C,3,0),"")</f>
        <v/>
      </c>
      <c r="U274" t="str">
        <f>IFERROR(VLOOKUP(A274,[3]库存使用数据!$A:$F,6,0),"")</f>
        <v/>
      </c>
      <c r="V274" t="str">
        <f>IFERROR(VLOOKUP(A274,[3]库存使用数据!$A:$I,9,0),"")</f>
        <v/>
      </c>
      <c r="W274" t="str">
        <f>IFERROR(VLOOKUP(A274,[3]库存使用数据!$A:$L,12,0),"")</f>
        <v/>
      </c>
      <c r="X274" s="23" t="str">
        <f t="shared" si="76"/>
        <v/>
      </c>
      <c r="Y274" s="23" t="str">
        <f t="shared" si="77"/>
        <v/>
      </c>
      <c r="Z274" s="23" t="str">
        <f t="shared" si="78"/>
        <v/>
      </c>
      <c r="AA274" s="23" t="str">
        <f t="shared" si="79"/>
        <v/>
      </c>
      <c r="AB274" t="str">
        <f>IFERROR(VLOOKUP(A274,[3]库存使用数据!$A:$D,4,0),"")</f>
        <v/>
      </c>
      <c r="AC274" t="str">
        <f>IFERROR(VLOOKUP(A274,[3]库存使用数据!$A:$G,7,0),"")</f>
        <v/>
      </c>
      <c r="AD274" t="str">
        <f>IFERROR(VLOOKUP(A274,[3]库存使用数据!$A:$J,10,0),"")</f>
        <v/>
      </c>
      <c r="AE274" t="str">
        <f>IFERROR(VLOOKUP(A274,[3]库存使用数据!$A:$M,13,0),"")</f>
        <v/>
      </c>
      <c r="AF274" s="23" t="str">
        <f t="shared" si="80"/>
        <v/>
      </c>
      <c r="AG274" s="23" t="str">
        <f t="shared" si="81"/>
        <v/>
      </c>
      <c r="AH274" s="23" t="str">
        <f t="shared" si="82"/>
        <v/>
      </c>
      <c r="AI274" s="23" t="str">
        <f t="shared" si="83"/>
        <v/>
      </c>
      <c r="AJ274">
        <f>IFERROR(VLOOKUP($B274,[2]库存报告使用数据!$A$1:$B$65536,2,0),0)</f>
        <v>1</v>
      </c>
      <c r="AK274">
        <f>IFERROR(VLOOKUP($B274,[2]库存报告使用数据!$A$1:$C$65536,3,0),0)</f>
        <v>1</v>
      </c>
      <c r="AL274">
        <f>IFERROR(VLOOKUP($B274,[2]库存报告使用数据!$A$1:$D$65536,4,0),0)</f>
        <v>0</v>
      </c>
      <c r="AM274">
        <f>IFERROR(VLOOKUP($B274,[2]库存报告使用数据!$A$1:$E$65536,5,0),0)</f>
        <v>1</v>
      </c>
      <c r="AN274" s="23">
        <f t="shared" si="84"/>
        <v>1</v>
      </c>
      <c r="AO274" s="23">
        <f t="shared" si="85"/>
        <v>0</v>
      </c>
      <c r="AP274" s="23" t="str">
        <f t="shared" si="86"/>
        <v/>
      </c>
      <c r="AQ274" s="23">
        <f t="shared" si="87"/>
        <v>0</v>
      </c>
      <c r="AR274" s="37">
        <f t="shared" si="72"/>
        <v>0.142857142857143</v>
      </c>
      <c r="AS274" s="37">
        <f t="shared" si="73"/>
        <v>8.57142857142857</v>
      </c>
      <c r="AT274" s="37">
        <f t="shared" si="74"/>
        <v>-7.57142857142857</v>
      </c>
      <c r="AU274" s="33">
        <f t="shared" si="75"/>
        <v>7</v>
      </c>
      <c r="AV274" s="38">
        <f>IFERROR(时间!$B$4+AU274,"上周无销量")</f>
        <v>43290</v>
      </c>
    </row>
    <row r="275" spans="1:48">
      <c r="A275" s="21" t="s">
        <v>320</v>
      </c>
      <c r="B275" t="str">
        <f>VLOOKUP(A275,'[4]sku-asin（子）'!$A$1:$B$65536,2,0)</f>
        <v>B075QFX5T8</v>
      </c>
      <c r="C275" t="str">
        <f>VLOOKUP(A275,'[4]子sku-父sku'!$A$1:$B$65536,2,0)</f>
        <v>LYQ-ZQPC01</v>
      </c>
      <c r="D275" s="33">
        <f>IFERROR(VLOOKUP(A275,[1]库存报告使用数据处理!$A:$C,3,0),0)</f>
        <v>0</v>
      </c>
      <c r="E275" s="33">
        <f>IFERROR(VLOOKUP(A275,[1]库存报告使用数据处理!$A:$D,4,0),0)</f>
        <v>0</v>
      </c>
      <c r="F275" s="33">
        <f>IFERROR(VLOOKUP(A275,[1]库存报告使用数据处理!$A:$E,5,0),0)</f>
        <v>0</v>
      </c>
      <c r="G275" s="33">
        <f>IFERROR(VLOOKUP(A275,[1]库存报告使用数据处理!$A:$F,6,0),0)</f>
        <v>0</v>
      </c>
      <c r="H275" s="34">
        <f>IFERROR(VLOOKUP(A275,[1]库存报告使用数据处理!$A:$G,7,0),0)</f>
        <v>0</v>
      </c>
      <c r="I275">
        <f>IFERROR(VLOOKUP(A275,[5]数据处理!$A:$B,2,0),0)</f>
        <v>2</v>
      </c>
      <c r="J275" s="35">
        <f>IFERROR(VLOOKUP(A275,[5]数据处理!$A:$D,4,0),0)</f>
        <v>0</v>
      </c>
      <c r="K275" s="35">
        <f>IFERROR(VLOOKUP(A275,[5]数据处理!$A:$E,5,0),0)</f>
        <v>0</v>
      </c>
      <c r="L275" s="35">
        <f>IFERROR(VLOOKUP(A275,[5]数据处理!$A:$G,7,0),0)</f>
        <v>0</v>
      </c>
      <c r="M275">
        <f t="shared" si="71"/>
        <v>2</v>
      </c>
      <c r="N275">
        <f>IFERROR(VLOOKUP(A275,[5]数据处理!$A:$C,3,0),0)</f>
        <v>0</v>
      </c>
      <c r="O275">
        <f>IFERROR(VLOOKUP(A275,[5]数据处理!$A:$N,14,0),0)</f>
        <v>1</v>
      </c>
      <c r="P275" t="str">
        <f>IFERROR(VLOOKUP(A275,[3]库存使用数据!$A:$B,2,0),"")</f>
        <v/>
      </c>
      <c r="Q275" t="str">
        <f>IFERROR(VLOOKUP(A275,[3]库存使用数据!$A:$E,5,0),"")</f>
        <v/>
      </c>
      <c r="R275" t="str">
        <f>IFERROR(VLOOKUP(A275,[3]库存使用数据!$A:$H,8,0),"")</f>
        <v/>
      </c>
      <c r="S275" t="str">
        <f>IFERROR(VLOOKUP(A275,[3]库存使用数据!$A:$K,11,0),"")</f>
        <v/>
      </c>
      <c r="T275" t="str">
        <f>IFERROR(VLOOKUP(A275,[3]库存使用数据!$A:$C,3,0),"")</f>
        <v/>
      </c>
      <c r="U275" t="str">
        <f>IFERROR(VLOOKUP(A275,[3]库存使用数据!$A:$F,6,0),"")</f>
        <v/>
      </c>
      <c r="V275" t="str">
        <f>IFERROR(VLOOKUP(A275,[3]库存使用数据!$A:$I,9,0),"")</f>
        <v/>
      </c>
      <c r="W275" t="str">
        <f>IFERROR(VLOOKUP(A275,[3]库存使用数据!$A:$L,12,0),"")</f>
        <v/>
      </c>
      <c r="X275" s="23" t="str">
        <f t="shared" si="76"/>
        <v/>
      </c>
      <c r="Y275" s="23" t="str">
        <f t="shared" si="77"/>
        <v/>
      </c>
      <c r="Z275" s="23" t="str">
        <f t="shared" si="78"/>
        <v/>
      </c>
      <c r="AA275" s="23" t="str">
        <f t="shared" si="79"/>
        <v/>
      </c>
      <c r="AB275" t="str">
        <f>IFERROR(VLOOKUP(A275,[3]库存使用数据!$A:$D,4,0),"")</f>
        <v/>
      </c>
      <c r="AC275" t="str">
        <f>IFERROR(VLOOKUP(A275,[3]库存使用数据!$A:$G,7,0),"")</f>
        <v/>
      </c>
      <c r="AD275" t="str">
        <f>IFERROR(VLOOKUP(A275,[3]库存使用数据!$A:$J,10,0),"")</f>
        <v/>
      </c>
      <c r="AE275" t="str">
        <f>IFERROR(VLOOKUP(A275,[3]库存使用数据!$A:$M,13,0),"")</f>
        <v/>
      </c>
      <c r="AF275" s="23" t="str">
        <f t="shared" si="80"/>
        <v/>
      </c>
      <c r="AG275" s="23" t="str">
        <f t="shared" si="81"/>
        <v/>
      </c>
      <c r="AH275" s="23" t="str">
        <f t="shared" si="82"/>
        <v/>
      </c>
      <c r="AI275" s="23" t="str">
        <f t="shared" si="83"/>
        <v/>
      </c>
      <c r="AJ275">
        <f>IFERROR(VLOOKUP($B275,[2]库存报告使用数据!$A$1:$B$65536,2,0),0)</f>
        <v>0</v>
      </c>
      <c r="AK275">
        <f>IFERROR(VLOOKUP($B275,[2]库存报告使用数据!$A$1:$C$65536,3,0),0)</f>
        <v>0</v>
      </c>
      <c r="AL275">
        <f>IFERROR(VLOOKUP($B275,[2]库存报告使用数据!$A$1:$D$65536,4,0),0)</f>
        <v>0</v>
      </c>
      <c r="AM275">
        <f>IFERROR(VLOOKUP($B275,[2]库存报告使用数据!$A$1:$E$65536,5,0),0)</f>
        <v>0</v>
      </c>
      <c r="AN275" s="23" t="str">
        <f t="shared" si="84"/>
        <v/>
      </c>
      <c r="AO275" s="23" t="str">
        <f t="shared" si="85"/>
        <v/>
      </c>
      <c r="AP275" s="23" t="str">
        <f t="shared" si="86"/>
        <v/>
      </c>
      <c r="AQ275" s="23" t="str">
        <f t="shared" si="87"/>
        <v/>
      </c>
      <c r="AR275" s="37">
        <f t="shared" si="72"/>
        <v>0</v>
      </c>
      <c r="AS275" s="37">
        <f t="shared" si="73"/>
        <v>0</v>
      </c>
      <c r="AT275" s="37">
        <f t="shared" si="74"/>
        <v>2</v>
      </c>
      <c r="AU275" s="33" t="str">
        <f t="shared" si="75"/>
        <v>库存为2</v>
      </c>
      <c r="AV275" s="38" t="str">
        <f>IFERROR(时间!$B$4+AU275,"上周无销量")</f>
        <v>上周无销量</v>
      </c>
    </row>
    <row r="276" spans="1:48">
      <c r="A276" s="21" t="s">
        <v>321</v>
      </c>
      <c r="B276" t="str">
        <f>VLOOKUP(A276,'[4]sku-asin（子）'!$A$1:$B$65536,2,0)</f>
        <v>B075QG2WMH</v>
      </c>
      <c r="C276" t="str">
        <f>VLOOKUP(A276,'[4]子sku-父sku'!$A$1:$B$65536,2,0)</f>
        <v>LYQ-ZQPC01</v>
      </c>
      <c r="D276" s="33">
        <f>IFERROR(VLOOKUP(A276,[1]库存报告使用数据处理!$A:$C,3,0),0)</f>
        <v>1</v>
      </c>
      <c r="E276" s="33">
        <f>IFERROR(VLOOKUP(A276,[1]库存报告使用数据处理!$A:$D,4,0),0)</f>
        <v>0</v>
      </c>
      <c r="F276" s="33">
        <f>IFERROR(VLOOKUP(A276,[1]库存报告使用数据处理!$A:$E,5,0),0)</f>
        <v>0</v>
      </c>
      <c r="G276" s="33">
        <f>IFERROR(VLOOKUP(A276,[1]库存报告使用数据处理!$A:$F,6,0),0)</f>
        <v>0</v>
      </c>
      <c r="H276" s="34">
        <f>IFERROR(VLOOKUP(A276,[1]库存报告使用数据处理!$A:$G,7,0),0)</f>
        <v>20.99</v>
      </c>
      <c r="I276">
        <f>IFERROR(VLOOKUP(A276,[5]数据处理!$A:$B,2,0),0)</f>
        <v>1</v>
      </c>
      <c r="J276" s="35">
        <f>IFERROR(VLOOKUP(A276,[5]数据处理!$A:$D,4,0),0)</f>
        <v>0</v>
      </c>
      <c r="K276" s="35">
        <f>IFERROR(VLOOKUP(A276,[5]数据处理!$A:$E,5,0),0)</f>
        <v>0</v>
      </c>
      <c r="L276" s="35">
        <f>IFERROR(VLOOKUP(A276,[5]数据处理!$A:$G,7,0),0)</f>
        <v>0</v>
      </c>
      <c r="M276">
        <f t="shared" si="71"/>
        <v>1</v>
      </c>
      <c r="N276">
        <f>IFERROR(VLOOKUP(A276,[5]数据处理!$A:$C,3,0),0)</f>
        <v>0</v>
      </c>
      <c r="O276">
        <f>IFERROR(VLOOKUP(A276,[5]数据处理!$A:$N,14,0),0)</f>
        <v>2</v>
      </c>
      <c r="P276" t="str">
        <f>IFERROR(VLOOKUP(A276,[3]库存使用数据!$A:$B,2,0),"")</f>
        <v/>
      </c>
      <c r="Q276" t="str">
        <f>IFERROR(VLOOKUP(A276,[3]库存使用数据!$A:$E,5,0),"")</f>
        <v/>
      </c>
      <c r="R276" t="str">
        <f>IFERROR(VLOOKUP(A276,[3]库存使用数据!$A:$H,8,0),"")</f>
        <v/>
      </c>
      <c r="S276" t="str">
        <f>IFERROR(VLOOKUP(A276,[3]库存使用数据!$A:$K,11,0),"")</f>
        <v/>
      </c>
      <c r="T276" t="str">
        <f>IFERROR(VLOOKUP(A276,[3]库存使用数据!$A:$C,3,0),"")</f>
        <v/>
      </c>
      <c r="U276" t="str">
        <f>IFERROR(VLOOKUP(A276,[3]库存使用数据!$A:$F,6,0),"")</f>
        <v/>
      </c>
      <c r="V276" t="str">
        <f>IFERROR(VLOOKUP(A276,[3]库存使用数据!$A:$I,9,0),"")</f>
        <v/>
      </c>
      <c r="W276" t="str">
        <f>IFERROR(VLOOKUP(A276,[3]库存使用数据!$A:$L,12,0),"")</f>
        <v/>
      </c>
      <c r="X276" s="23" t="str">
        <f t="shared" si="76"/>
        <v/>
      </c>
      <c r="Y276" s="23" t="str">
        <f t="shared" si="77"/>
        <v/>
      </c>
      <c r="Z276" s="23" t="str">
        <f t="shared" si="78"/>
        <v/>
      </c>
      <c r="AA276" s="23" t="str">
        <f t="shared" si="79"/>
        <v/>
      </c>
      <c r="AB276" t="str">
        <f>IFERROR(VLOOKUP(A276,[3]库存使用数据!$A:$D,4,0),"")</f>
        <v/>
      </c>
      <c r="AC276" t="str">
        <f>IFERROR(VLOOKUP(A276,[3]库存使用数据!$A:$G,7,0),"")</f>
        <v/>
      </c>
      <c r="AD276" t="str">
        <f>IFERROR(VLOOKUP(A276,[3]库存使用数据!$A:$J,10,0),"")</f>
        <v/>
      </c>
      <c r="AE276" t="str">
        <f>IFERROR(VLOOKUP(A276,[3]库存使用数据!$A:$M,13,0),"")</f>
        <v/>
      </c>
      <c r="AF276" s="23" t="str">
        <f t="shared" si="80"/>
        <v/>
      </c>
      <c r="AG276" s="23" t="str">
        <f t="shared" si="81"/>
        <v/>
      </c>
      <c r="AH276" s="23" t="str">
        <f t="shared" si="82"/>
        <v/>
      </c>
      <c r="AI276" s="23" t="str">
        <f t="shared" si="83"/>
        <v/>
      </c>
      <c r="AJ276">
        <f>IFERROR(VLOOKUP($B276,[2]库存报告使用数据!$A$1:$B$65536,2,0),0)</f>
        <v>1</v>
      </c>
      <c r="AK276">
        <f>IFERROR(VLOOKUP($B276,[2]库存报告使用数据!$A$1:$C$65536,3,0),0)</f>
        <v>1</v>
      </c>
      <c r="AL276">
        <f>IFERROR(VLOOKUP($B276,[2]库存报告使用数据!$A$1:$D$65536,4,0),0)</f>
        <v>0</v>
      </c>
      <c r="AM276">
        <f>IFERROR(VLOOKUP($B276,[2]库存报告使用数据!$A$1:$E$65536,5,0),0)</f>
        <v>0</v>
      </c>
      <c r="AN276" s="23">
        <f t="shared" si="84"/>
        <v>1</v>
      </c>
      <c r="AO276" s="23">
        <f t="shared" si="85"/>
        <v>0</v>
      </c>
      <c r="AP276" s="23" t="str">
        <f t="shared" si="86"/>
        <v/>
      </c>
      <c r="AQ276" s="23" t="str">
        <f t="shared" si="87"/>
        <v/>
      </c>
      <c r="AR276" s="37">
        <f t="shared" si="72"/>
        <v>0.142857142857143</v>
      </c>
      <c r="AS276" s="37">
        <f t="shared" si="73"/>
        <v>8.57142857142857</v>
      </c>
      <c r="AT276" s="37">
        <f t="shared" si="74"/>
        <v>-7.57142857142857</v>
      </c>
      <c r="AU276" s="33">
        <f t="shared" si="75"/>
        <v>7</v>
      </c>
      <c r="AV276" s="38">
        <f>IFERROR(时间!$B$4+AU276,"上周无销量")</f>
        <v>43290</v>
      </c>
    </row>
    <row r="277" spans="1:48">
      <c r="A277" s="21" t="s">
        <v>322</v>
      </c>
      <c r="B277" t="str">
        <f>VLOOKUP(A277,'[4]sku-asin（子）'!$A$1:$B$65536,2,0)</f>
        <v>B075FPKCBK</v>
      </c>
      <c r="C277" t="str">
        <f>VLOOKUP(A277,'[4]子sku-父sku'!$A$1:$B$65536,2,0)</f>
        <v>LYQ-ZQS1741</v>
      </c>
      <c r="D277" s="33">
        <f>IFERROR(VLOOKUP(A277,[1]库存报告使用数据处理!$A:$C,3,0),0)</f>
        <v>0</v>
      </c>
      <c r="E277" s="33">
        <f>IFERROR(VLOOKUP(A277,[1]库存报告使用数据处理!$A:$D,4,0),0)</f>
        <v>0</v>
      </c>
      <c r="F277" s="33">
        <f>IFERROR(VLOOKUP(A277,[1]库存报告使用数据处理!$A:$E,5,0),0)</f>
        <v>0</v>
      </c>
      <c r="G277" s="33">
        <f>IFERROR(VLOOKUP(A277,[1]库存报告使用数据处理!$A:$F,6,0),0)</f>
        <v>0</v>
      </c>
      <c r="H277" s="34">
        <f>IFERROR(VLOOKUP(A277,[1]库存报告使用数据处理!$A:$G,7,0),0)</f>
        <v>0</v>
      </c>
      <c r="I277">
        <f>IFERROR(VLOOKUP(A277,[5]数据处理!$A:$B,2,0),0)</f>
        <v>3</v>
      </c>
      <c r="J277" s="35">
        <f>IFERROR(VLOOKUP(A277,[5]数据处理!$A:$D,4,0),0)</f>
        <v>0</v>
      </c>
      <c r="K277" s="35">
        <f>IFERROR(VLOOKUP(A277,[5]数据处理!$A:$E,5,0),0)</f>
        <v>0</v>
      </c>
      <c r="L277" s="35">
        <f>IFERROR(VLOOKUP(A277,[5]数据处理!$A:$G,7,0),0)</f>
        <v>0</v>
      </c>
      <c r="M277">
        <f t="shared" si="71"/>
        <v>3</v>
      </c>
      <c r="N277">
        <f>IFERROR(VLOOKUP(A277,[5]数据处理!$A:$C,3,0),0)</f>
        <v>0</v>
      </c>
      <c r="O277">
        <f>IFERROR(VLOOKUP(A277,[5]数据处理!$A:$N,14,0),0)</f>
        <v>3</v>
      </c>
      <c r="P277" t="str">
        <f>IFERROR(VLOOKUP(A277,[3]库存使用数据!$A:$B,2,0),"")</f>
        <v/>
      </c>
      <c r="Q277" t="str">
        <f>IFERROR(VLOOKUP(A277,[3]库存使用数据!$A:$E,5,0),"")</f>
        <v/>
      </c>
      <c r="R277" t="str">
        <f>IFERROR(VLOOKUP(A277,[3]库存使用数据!$A:$H,8,0),"")</f>
        <v/>
      </c>
      <c r="S277" t="str">
        <f>IFERROR(VLOOKUP(A277,[3]库存使用数据!$A:$K,11,0),"")</f>
        <v/>
      </c>
      <c r="T277" t="str">
        <f>IFERROR(VLOOKUP(A277,[3]库存使用数据!$A:$C,3,0),"")</f>
        <v/>
      </c>
      <c r="U277" t="str">
        <f>IFERROR(VLOOKUP(A277,[3]库存使用数据!$A:$F,6,0),"")</f>
        <v/>
      </c>
      <c r="V277" t="str">
        <f>IFERROR(VLOOKUP(A277,[3]库存使用数据!$A:$I,9,0),"")</f>
        <v/>
      </c>
      <c r="W277" t="str">
        <f>IFERROR(VLOOKUP(A277,[3]库存使用数据!$A:$L,12,0),"")</f>
        <v/>
      </c>
      <c r="X277" s="23" t="str">
        <f t="shared" si="76"/>
        <v/>
      </c>
      <c r="Y277" s="23" t="str">
        <f t="shared" si="77"/>
        <v/>
      </c>
      <c r="Z277" s="23" t="str">
        <f t="shared" si="78"/>
        <v/>
      </c>
      <c r="AA277" s="23" t="str">
        <f t="shared" si="79"/>
        <v/>
      </c>
      <c r="AB277" t="str">
        <f>IFERROR(VLOOKUP(A277,[3]库存使用数据!$A:$D,4,0),"")</f>
        <v/>
      </c>
      <c r="AC277" t="str">
        <f>IFERROR(VLOOKUP(A277,[3]库存使用数据!$A:$G,7,0),"")</f>
        <v/>
      </c>
      <c r="AD277" t="str">
        <f>IFERROR(VLOOKUP(A277,[3]库存使用数据!$A:$J,10,0),"")</f>
        <v/>
      </c>
      <c r="AE277" t="str">
        <f>IFERROR(VLOOKUP(A277,[3]库存使用数据!$A:$M,13,0),"")</f>
        <v/>
      </c>
      <c r="AF277" s="23" t="str">
        <f t="shared" si="80"/>
        <v/>
      </c>
      <c r="AG277" s="23" t="str">
        <f t="shared" si="81"/>
        <v/>
      </c>
      <c r="AH277" s="23" t="str">
        <f t="shared" si="82"/>
        <v/>
      </c>
      <c r="AI277" s="23" t="str">
        <f t="shared" si="83"/>
        <v/>
      </c>
      <c r="AJ277">
        <f>IFERROR(VLOOKUP($B277,[2]库存报告使用数据!$A$1:$B$65536,2,0),0)</f>
        <v>0</v>
      </c>
      <c r="AK277">
        <f>IFERROR(VLOOKUP($B277,[2]库存报告使用数据!$A$1:$C$65536,3,0),0)</f>
        <v>0</v>
      </c>
      <c r="AL277">
        <f>IFERROR(VLOOKUP($B277,[2]库存报告使用数据!$A$1:$D$65536,4,0),0)</f>
        <v>4</v>
      </c>
      <c r="AM277">
        <f>IFERROR(VLOOKUP($B277,[2]库存报告使用数据!$A$1:$E$65536,5,0),0)</f>
        <v>1</v>
      </c>
      <c r="AN277" s="23" t="str">
        <f t="shared" si="84"/>
        <v/>
      </c>
      <c r="AO277" s="23" t="str">
        <f t="shared" si="85"/>
        <v/>
      </c>
      <c r="AP277" s="23">
        <f t="shared" si="86"/>
        <v>0</v>
      </c>
      <c r="AQ277" s="23">
        <f t="shared" si="87"/>
        <v>0</v>
      </c>
      <c r="AR277" s="37">
        <f t="shared" si="72"/>
        <v>0</v>
      </c>
      <c r="AS277" s="37">
        <f t="shared" si="73"/>
        <v>0</v>
      </c>
      <c r="AT277" s="37">
        <f t="shared" si="74"/>
        <v>3</v>
      </c>
      <c r="AU277" s="33" t="str">
        <f t="shared" si="75"/>
        <v>库存为3</v>
      </c>
      <c r="AV277" s="38" t="str">
        <f>IFERROR(时间!$B$4+AU277,"上周无销量")</f>
        <v>上周无销量</v>
      </c>
    </row>
    <row r="278" spans="1:48">
      <c r="A278" s="21" t="s">
        <v>323</v>
      </c>
      <c r="B278" t="str">
        <f>VLOOKUP(A278,'[4]sku-asin（子）'!$A$1:$B$65536,2,0)</f>
        <v>B075FSBGCN</v>
      </c>
      <c r="C278" t="str">
        <f>VLOOKUP(A278,'[4]子sku-父sku'!$A$1:$B$65536,2,0)</f>
        <v>LYQ-ZQS1741</v>
      </c>
      <c r="D278" s="33">
        <f>IFERROR(VLOOKUP(A278,[1]库存报告使用数据处理!$A:$C,3,0),0)</f>
        <v>0</v>
      </c>
      <c r="E278" s="33">
        <f>IFERROR(VLOOKUP(A278,[1]库存报告使用数据处理!$A:$D,4,0),0)</f>
        <v>0</v>
      </c>
      <c r="F278" s="33">
        <f>IFERROR(VLOOKUP(A278,[1]库存报告使用数据处理!$A:$E,5,0),0)</f>
        <v>0</v>
      </c>
      <c r="G278" s="33">
        <f>IFERROR(VLOOKUP(A278,[1]库存报告使用数据处理!$A:$F,6,0),0)</f>
        <v>0</v>
      </c>
      <c r="H278" s="34">
        <f>IFERROR(VLOOKUP(A278,[1]库存报告使用数据处理!$A:$G,7,0),0)</f>
        <v>0</v>
      </c>
      <c r="I278">
        <f>IFERROR(VLOOKUP(A278,[5]数据处理!$A:$B,2,0),0)</f>
        <v>1</v>
      </c>
      <c r="J278" s="35">
        <f>IFERROR(VLOOKUP(A278,[5]数据处理!$A:$D,4,0),0)</f>
        <v>0</v>
      </c>
      <c r="K278" s="35">
        <f>IFERROR(VLOOKUP(A278,[5]数据处理!$A:$E,5,0),0)</f>
        <v>0</v>
      </c>
      <c r="L278" s="35">
        <f>IFERROR(VLOOKUP(A278,[5]数据处理!$A:$G,7,0),0)</f>
        <v>0</v>
      </c>
      <c r="M278">
        <f t="shared" si="71"/>
        <v>1</v>
      </c>
      <c r="N278">
        <f>IFERROR(VLOOKUP(A278,[5]数据处理!$A:$C,3,0),0)</f>
        <v>0</v>
      </c>
      <c r="O278">
        <f>IFERROR(VLOOKUP(A278,[5]数据处理!$A:$N,14,0),0)</f>
        <v>1</v>
      </c>
      <c r="P278" t="str">
        <f>IFERROR(VLOOKUP(A278,[3]库存使用数据!$A:$B,2,0),"")</f>
        <v/>
      </c>
      <c r="Q278" t="str">
        <f>IFERROR(VLOOKUP(A278,[3]库存使用数据!$A:$E,5,0),"")</f>
        <v/>
      </c>
      <c r="R278" t="str">
        <f>IFERROR(VLOOKUP(A278,[3]库存使用数据!$A:$H,8,0),"")</f>
        <v/>
      </c>
      <c r="S278" t="str">
        <f>IFERROR(VLOOKUP(A278,[3]库存使用数据!$A:$K,11,0),"")</f>
        <v/>
      </c>
      <c r="T278" t="str">
        <f>IFERROR(VLOOKUP(A278,[3]库存使用数据!$A:$C,3,0),"")</f>
        <v/>
      </c>
      <c r="U278" t="str">
        <f>IFERROR(VLOOKUP(A278,[3]库存使用数据!$A:$F,6,0),"")</f>
        <v/>
      </c>
      <c r="V278" t="str">
        <f>IFERROR(VLOOKUP(A278,[3]库存使用数据!$A:$I,9,0),"")</f>
        <v/>
      </c>
      <c r="W278" t="str">
        <f>IFERROR(VLOOKUP(A278,[3]库存使用数据!$A:$L,12,0),"")</f>
        <v/>
      </c>
      <c r="X278" s="23" t="str">
        <f t="shared" si="76"/>
        <v/>
      </c>
      <c r="Y278" s="23" t="str">
        <f t="shared" si="77"/>
        <v/>
      </c>
      <c r="Z278" s="23" t="str">
        <f t="shared" si="78"/>
        <v/>
      </c>
      <c r="AA278" s="23" t="str">
        <f t="shared" si="79"/>
        <v/>
      </c>
      <c r="AB278" t="str">
        <f>IFERROR(VLOOKUP(A278,[3]库存使用数据!$A:$D,4,0),"")</f>
        <v/>
      </c>
      <c r="AC278" t="str">
        <f>IFERROR(VLOOKUP(A278,[3]库存使用数据!$A:$G,7,0),"")</f>
        <v/>
      </c>
      <c r="AD278" t="str">
        <f>IFERROR(VLOOKUP(A278,[3]库存使用数据!$A:$J,10,0),"")</f>
        <v/>
      </c>
      <c r="AE278" t="str">
        <f>IFERROR(VLOOKUP(A278,[3]库存使用数据!$A:$M,13,0),"")</f>
        <v/>
      </c>
      <c r="AF278" s="23" t="str">
        <f t="shared" si="80"/>
        <v/>
      </c>
      <c r="AG278" s="23" t="str">
        <f t="shared" si="81"/>
        <v/>
      </c>
      <c r="AH278" s="23" t="str">
        <f t="shared" si="82"/>
        <v/>
      </c>
      <c r="AI278" s="23" t="str">
        <f t="shared" si="83"/>
        <v/>
      </c>
      <c r="AJ278">
        <f>IFERROR(VLOOKUP($B278,[2]库存报告使用数据!$A$1:$B$65536,2,0),0)</f>
        <v>1</v>
      </c>
      <c r="AK278">
        <f>IFERROR(VLOOKUP($B278,[2]库存报告使用数据!$A$1:$C$65536,3,0),0)</f>
        <v>1</v>
      </c>
      <c r="AL278">
        <f>IFERROR(VLOOKUP($B278,[2]库存报告使用数据!$A$1:$D$65536,4,0),0)</f>
        <v>2</v>
      </c>
      <c r="AM278">
        <f>IFERROR(VLOOKUP($B278,[2]库存报告使用数据!$A$1:$E$65536,5,0),0)</f>
        <v>0</v>
      </c>
      <c r="AN278" s="23">
        <f t="shared" si="84"/>
        <v>0</v>
      </c>
      <c r="AO278" s="23">
        <f t="shared" si="85"/>
        <v>0</v>
      </c>
      <c r="AP278" s="23">
        <f t="shared" si="86"/>
        <v>0</v>
      </c>
      <c r="AQ278" s="23" t="str">
        <f t="shared" si="87"/>
        <v/>
      </c>
      <c r="AR278" s="37">
        <f t="shared" si="72"/>
        <v>0</v>
      </c>
      <c r="AS278" s="37">
        <f t="shared" si="73"/>
        <v>0</v>
      </c>
      <c r="AT278" s="37">
        <f t="shared" si="74"/>
        <v>1</v>
      </c>
      <c r="AU278" s="33" t="str">
        <f t="shared" si="75"/>
        <v>库存为1</v>
      </c>
      <c r="AV278" s="38" t="str">
        <f>IFERROR(时间!$B$4+AU278,"上周无销量")</f>
        <v>上周无销量</v>
      </c>
    </row>
    <row r="279" spans="1:48">
      <c r="A279" s="21" t="s">
        <v>324</v>
      </c>
      <c r="B279" t="str">
        <f>VLOOKUP(A279,'[4]sku-asin（子）'!$A$1:$B$65536,2,0)</f>
        <v>B075FSK3ZF</v>
      </c>
      <c r="C279" t="str">
        <f>VLOOKUP(A279,'[4]子sku-父sku'!$A$1:$B$65536,2,0)</f>
        <v>LYQ-ZQS1741</v>
      </c>
      <c r="D279" s="33">
        <f>IFERROR(VLOOKUP(A279,[1]库存报告使用数据处理!$A:$C,3,0),0)</f>
        <v>0</v>
      </c>
      <c r="E279" s="33">
        <f>IFERROR(VLOOKUP(A279,[1]库存报告使用数据处理!$A:$D,4,0),0)</f>
        <v>0</v>
      </c>
      <c r="F279" s="33">
        <f>IFERROR(VLOOKUP(A279,[1]库存报告使用数据处理!$A:$E,5,0),0)</f>
        <v>0</v>
      </c>
      <c r="G279" s="33">
        <f>IFERROR(VLOOKUP(A279,[1]库存报告使用数据处理!$A:$F,6,0),0)</f>
        <v>0</v>
      </c>
      <c r="H279" s="34">
        <f>IFERROR(VLOOKUP(A279,[1]库存报告使用数据处理!$A:$G,7,0),0)</f>
        <v>0</v>
      </c>
      <c r="I279">
        <f>IFERROR(VLOOKUP(A279,[5]数据处理!$A:$B,2,0),0)</f>
        <v>5</v>
      </c>
      <c r="J279" s="35">
        <f>IFERROR(VLOOKUP(A279,[5]数据处理!$A:$D,4,0),0)</f>
        <v>0</v>
      </c>
      <c r="K279" s="35">
        <f>IFERROR(VLOOKUP(A279,[5]数据处理!$A:$E,5,0),0)</f>
        <v>0</v>
      </c>
      <c r="L279" s="35">
        <f>IFERROR(VLOOKUP(A279,[5]数据处理!$A:$G,7,0),0)</f>
        <v>0</v>
      </c>
      <c r="M279">
        <f t="shared" si="71"/>
        <v>5</v>
      </c>
      <c r="N279">
        <f>IFERROR(VLOOKUP(A279,[5]数据处理!$A:$C,3,0),0)</f>
        <v>0</v>
      </c>
      <c r="O279">
        <f>IFERROR(VLOOKUP(A279,[5]数据处理!$A:$N,14,0),0)</f>
        <v>5</v>
      </c>
      <c r="P279" t="str">
        <f>IFERROR(VLOOKUP(A279,[3]库存使用数据!$A:$B,2,0),"")</f>
        <v/>
      </c>
      <c r="Q279" t="str">
        <f>IFERROR(VLOOKUP(A279,[3]库存使用数据!$A:$E,5,0),"")</f>
        <v/>
      </c>
      <c r="R279" t="str">
        <f>IFERROR(VLOOKUP(A279,[3]库存使用数据!$A:$H,8,0),"")</f>
        <v/>
      </c>
      <c r="S279" t="str">
        <f>IFERROR(VLOOKUP(A279,[3]库存使用数据!$A:$K,11,0),"")</f>
        <v/>
      </c>
      <c r="T279" t="str">
        <f>IFERROR(VLOOKUP(A279,[3]库存使用数据!$A:$C,3,0),"")</f>
        <v/>
      </c>
      <c r="U279" t="str">
        <f>IFERROR(VLOOKUP(A279,[3]库存使用数据!$A:$F,6,0),"")</f>
        <v/>
      </c>
      <c r="V279" t="str">
        <f>IFERROR(VLOOKUP(A279,[3]库存使用数据!$A:$I,9,0),"")</f>
        <v/>
      </c>
      <c r="W279" t="str">
        <f>IFERROR(VLOOKUP(A279,[3]库存使用数据!$A:$L,12,0),"")</f>
        <v/>
      </c>
      <c r="X279" s="23" t="str">
        <f t="shared" si="76"/>
        <v/>
      </c>
      <c r="Y279" s="23" t="str">
        <f t="shared" si="77"/>
        <v/>
      </c>
      <c r="Z279" s="23" t="str">
        <f t="shared" si="78"/>
        <v/>
      </c>
      <c r="AA279" s="23" t="str">
        <f t="shared" si="79"/>
        <v/>
      </c>
      <c r="AB279" t="str">
        <f>IFERROR(VLOOKUP(A279,[3]库存使用数据!$A:$D,4,0),"")</f>
        <v/>
      </c>
      <c r="AC279" t="str">
        <f>IFERROR(VLOOKUP(A279,[3]库存使用数据!$A:$G,7,0),"")</f>
        <v/>
      </c>
      <c r="AD279" t="str">
        <f>IFERROR(VLOOKUP(A279,[3]库存使用数据!$A:$J,10,0),"")</f>
        <v/>
      </c>
      <c r="AE279" t="str">
        <f>IFERROR(VLOOKUP(A279,[3]库存使用数据!$A:$M,13,0),"")</f>
        <v/>
      </c>
      <c r="AF279" s="23" t="str">
        <f t="shared" si="80"/>
        <v/>
      </c>
      <c r="AG279" s="23" t="str">
        <f t="shared" si="81"/>
        <v/>
      </c>
      <c r="AH279" s="23" t="str">
        <f t="shared" si="82"/>
        <v/>
      </c>
      <c r="AI279" s="23" t="str">
        <f t="shared" si="83"/>
        <v/>
      </c>
      <c r="AJ279">
        <f>IFERROR(VLOOKUP($B279,[2]库存报告使用数据!$A$1:$B$65536,2,0),0)</f>
        <v>0</v>
      </c>
      <c r="AK279">
        <f>IFERROR(VLOOKUP($B279,[2]库存报告使用数据!$A$1:$C$65536,3,0),0)</f>
        <v>0</v>
      </c>
      <c r="AL279">
        <f>IFERROR(VLOOKUP($B279,[2]库存报告使用数据!$A$1:$D$65536,4,0),0)</f>
        <v>1</v>
      </c>
      <c r="AM279">
        <f>IFERROR(VLOOKUP($B279,[2]库存报告使用数据!$A$1:$E$65536,5,0),0)</f>
        <v>0</v>
      </c>
      <c r="AN279" s="23" t="str">
        <f t="shared" si="84"/>
        <v/>
      </c>
      <c r="AO279" s="23" t="str">
        <f t="shared" si="85"/>
        <v/>
      </c>
      <c r="AP279" s="23">
        <f t="shared" si="86"/>
        <v>0</v>
      </c>
      <c r="AQ279" s="23" t="str">
        <f t="shared" si="87"/>
        <v/>
      </c>
      <c r="AR279" s="37">
        <f t="shared" si="72"/>
        <v>0</v>
      </c>
      <c r="AS279" s="37">
        <f t="shared" si="73"/>
        <v>0</v>
      </c>
      <c r="AT279" s="37">
        <f t="shared" si="74"/>
        <v>5</v>
      </c>
      <c r="AU279" s="33" t="str">
        <f t="shared" si="75"/>
        <v>库存为5</v>
      </c>
      <c r="AV279" s="38" t="str">
        <f>IFERROR(时间!$B$4+AU279,"上周无销量")</f>
        <v>上周无销量</v>
      </c>
    </row>
    <row r="280" spans="1:48">
      <c r="A280" s="21" t="s">
        <v>325</v>
      </c>
      <c r="B280" t="str">
        <f>VLOOKUP(A280,'[4]sku-asin（子）'!$A$1:$B$65536,2,0)</f>
        <v>B075FRVWPL</v>
      </c>
      <c r="C280" t="str">
        <f>VLOOKUP(A280,'[4]子sku-父sku'!$A$1:$B$65536,2,0)</f>
        <v>LYQ-ZQS1741</v>
      </c>
      <c r="D280" s="33">
        <f>IFERROR(VLOOKUP(A280,[1]库存报告使用数据处理!$A:$C,3,0),0)</f>
        <v>0</v>
      </c>
      <c r="E280" s="33">
        <f>IFERROR(VLOOKUP(A280,[1]库存报告使用数据处理!$A:$D,4,0),0)</f>
        <v>0</v>
      </c>
      <c r="F280" s="33">
        <f>IFERROR(VLOOKUP(A280,[1]库存报告使用数据处理!$A:$E,5,0),0)</f>
        <v>0</v>
      </c>
      <c r="G280" s="33">
        <f>IFERROR(VLOOKUP(A280,[1]库存报告使用数据处理!$A:$F,6,0),0)</f>
        <v>0</v>
      </c>
      <c r="H280" s="34">
        <f>IFERROR(VLOOKUP(A280,[1]库存报告使用数据处理!$A:$G,7,0),0)</f>
        <v>0</v>
      </c>
      <c r="I280">
        <f>IFERROR(VLOOKUP(A280,[5]数据处理!$A:$B,2,0),0)</f>
        <v>4</v>
      </c>
      <c r="J280" s="35">
        <f>IFERROR(VLOOKUP(A280,[5]数据处理!$A:$D,4,0),0)</f>
        <v>0</v>
      </c>
      <c r="K280" s="35">
        <f>IFERROR(VLOOKUP(A280,[5]数据处理!$A:$E,5,0),0)</f>
        <v>0</v>
      </c>
      <c r="L280" s="35">
        <f>IFERROR(VLOOKUP(A280,[5]数据处理!$A:$G,7,0),0)</f>
        <v>0</v>
      </c>
      <c r="M280">
        <f t="shared" si="71"/>
        <v>4</v>
      </c>
      <c r="N280">
        <f>IFERROR(VLOOKUP(A280,[5]数据处理!$A:$C,3,0),0)</f>
        <v>0</v>
      </c>
      <c r="O280">
        <f>IFERROR(VLOOKUP(A280,[5]数据处理!$A:$N,14,0),0)</f>
        <v>3</v>
      </c>
      <c r="P280" t="str">
        <f>IFERROR(VLOOKUP(A280,[3]库存使用数据!$A:$B,2,0),"")</f>
        <v/>
      </c>
      <c r="Q280" t="str">
        <f>IFERROR(VLOOKUP(A280,[3]库存使用数据!$A:$E,5,0),"")</f>
        <v/>
      </c>
      <c r="R280" t="str">
        <f>IFERROR(VLOOKUP(A280,[3]库存使用数据!$A:$H,8,0),"")</f>
        <v/>
      </c>
      <c r="S280" t="str">
        <f>IFERROR(VLOOKUP(A280,[3]库存使用数据!$A:$K,11,0),"")</f>
        <v/>
      </c>
      <c r="T280" t="str">
        <f>IFERROR(VLOOKUP(A280,[3]库存使用数据!$A:$C,3,0),"")</f>
        <v/>
      </c>
      <c r="U280" t="str">
        <f>IFERROR(VLOOKUP(A280,[3]库存使用数据!$A:$F,6,0),"")</f>
        <v/>
      </c>
      <c r="V280" t="str">
        <f>IFERROR(VLOOKUP(A280,[3]库存使用数据!$A:$I,9,0),"")</f>
        <v/>
      </c>
      <c r="W280" t="str">
        <f>IFERROR(VLOOKUP(A280,[3]库存使用数据!$A:$L,12,0),"")</f>
        <v/>
      </c>
      <c r="X280" s="23" t="str">
        <f t="shared" si="76"/>
        <v/>
      </c>
      <c r="Y280" s="23" t="str">
        <f t="shared" si="77"/>
        <v/>
      </c>
      <c r="Z280" s="23" t="str">
        <f t="shared" si="78"/>
        <v/>
      </c>
      <c r="AA280" s="23" t="str">
        <f t="shared" si="79"/>
        <v/>
      </c>
      <c r="AB280" t="str">
        <f>IFERROR(VLOOKUP(A280,[3]库存使用数据!$A:$D,4,0),"")</f>
        <v/>
      </c>
      <c r="AC280" t="str">
        <f>IFERROR(VLOOKUP(A280,[3]库存使用数据!$A:$G,7,0),"")</f>
        <v/>
      </c>
      <c r="AD280" t="str">
        <f>IFERROR(VLOOKUP(A280,[3]库存使用数据!$A:$J,10,0),"")</f>
        <v/>
      </c>
      <c r="AE280" t="str">
        <f>IFERROR(VLOOKUP(A280,[3]库存使用数据!$A:$M,13,0),"")</f>
        <v/>
      </c>
      <c r="AF280" s="23" t="str">
        <f t="shared" si="80"/>
        <v/>
      </c>
      <c r="AG280" s="23" t="str">
        <f t="shared" si="81"/>
        <v/>
      </c>
      <c r="AH280" s="23" t="str">
        <f t="shared" si="82"/>
        <v/>
      </c>
      <c r="AI280" s="23" t="str">
        <f t="shared" si="83"/>
        <v/>
      </c>
      <c r="AJ280">
        <f>IFERROR(VLOOKUP($B280,[2]库存报告使用数据!$A$1:$B$65536,2,0),0)</f>
        <v>1</v>
      </c>
      <c r="AK280">
        <f>IFERROR(VLOOKUP($B280,[2]库存报告使用数据!$A$1:$C$65536,3,0),0)</f>
        <v>1</v>
      </c>
      <c r="AL280">
        <f>IFERROR(VLOOKUP($B280,[2]库存报告使用数据!$A$1:$D$65536,4,0),0)</f>
        <v>2</v>
      </c>
      <c r="AM280">
        <f>IFERROR(VLOOKUP($B280,[2]库存报告使用数据!$A$1:$E$65536,5,0),0)</f>
        <v>0</v>
      </c>
      <c r="AN280" s="23">
        <f t="shared" si="84"/>
        <v>0</v>
      </c>
      <c r="AO280" s="23">
        <f t="shared" si="85"/>
        <v>0</v>
      </c>
      <c r="AP280" s="23">
        <f t="shared" si="86"/>
        <v>0</v>
      </c>
      <c r="AQ280" s="23" t="str">
        <f t="shared" si="87"/>
        <v/>
      </c>
      <c r="AR280" s="37">
        <f t="shared" si="72"/>
        <v>0</v>
      </c>
      <c r="AS280" s="37">
        <f t="shared" si="73"/>
        <v>0</v>
      </c>
      <c r="AT280" s="37">
        <f t="shared" si="74"/>
        <v>4</v>
      </c>
      <c r="AU280" s="33" t="str">
        <f t="shared" si="75"/>
        <v>库存为4</v>
      </c>
      <c r="AV280" s="38" t="str">
        <f>IFERROR(时间!$B$4+AU280,"上周无销量")</f>
        <v>上周无销量</v>
      </c>
    </row>
    <row r="281" spans="1:48">
      <c r="A281" s="21" t="s">
        <v>326</v>
      </c>
      <c r="B281" t="str">
        <f>VLOOKUP(A281,'[4]sku-asin（子）'!$A$1:$B$65536,2,0)</f>
        <v>B075FRZ96H</v>
      </c>
      <c r="C281" t="str">
        <f>VLOOKUP(A281,'[4]子sku-父sku'!$A$1:$B$65536,2,0)</f>
        <v>LYQ-ZQS1741</v>
      </c>
      <c r="D281" s="33">
        <f>IFERROR(VLOOKUP(A281,[1]库存报告使用数据处理!$A:$C,3,0),0)</f>
        <v>0</v>
      </c>
      <c r="E281" s="33">
        <f>IFERROR(VLOOKUP(A281,[1]库存报告使用数据处理!$A:$D,4,0),0)</f>
        <v>0</v>
      </c>
      <c r="F281" s="33">
        <f>IFERROR(VLOOKUP(A281,[1]库存报告使用数据处理!$A:$E,5,0),0)</f>
        <v>0</v>
      </c>
      <c r="G281" s="33">
        <f>IFERROR(VLOOKUP(A281,[1]库存报告使用数据处理!$A:$F,6,0),0)</f>
        <v>0</v>
      </c>
      <c r="H281" s="34">
        <f>IFERROR(VLOOKUP(A281,[1]库存报告使用数据处理!$A:$G,7,0),0)</f>
        <v>0</v>
      </c>
      <c r="I281">
        <f>IFERROR(VLOOKUP(A281,[5]数据处理!$A:$B,2,0),0)</f>
        <v>4</v>
      </c>
      <c r="J281" s="35">
        <f>IFERROR(VLOOKUP(A281,[5]数据处理!$A:$D,4,0),0)</f>
        <v>0</v>
      </c>
      <c r="K281" s="35">
        <f>IFERROR(VLOOKUP(A281,[5]数据处理!$A:$E,5,0),0)</f>
        <v>0</v>
      </c>
      <c r="L281" s="35">
        <f>IFERROR(VLOOKUP(A281,[5]数据处理!$A:$G,7,0),0)</f>
        <v>0</v>
      </c>
      <c r="M281">
        <f t="shared" si="71"/>
        <v>4</v>
      </c>
      <c r="N281">
        <f>IFERROR(VLOOKUP(A281,[5]数据处理!$A:$C,3,0),0)</f>
        <v>0</v>
      </c>
      <c r="O281">
        <f>IFERROR(VLOOKUP(A281,[5]数据处理!$A:$N,14,0),0)</f>
        <v>3</v>
      </c>
      <c r="P281" t="str">
        <f>IFERROR(VLOOKUP(A281,[3]库存使用数据!$A:$B,2,0),"")</f>
        <v/>
      </c>
      <c r="Q281" t="str">
        <f>IFERROR(VLOOKUP(A281,[3]库存使用数据!$A:$E,5,0),"")</f>
        <v/>
      </c>
      <c r="R281" t="str">
        <f>IFERROR(VLOOKUP(A281,[3]库存使用数据!$A:$H,8,0),"")</f>
        <v/>
      </c>
      <c r="S281" t="str">
        <f>IFERROR(VLOOKUP(A281,[3]库存使用数据!$A:$K,11,0),"")</f>
        <v/>
      </c>
      <c r="T281" t="str">
        <f>IFERROR(VLOOKUP(A281,[3]库存使用数据!$A:$C,3,0),"")</f>
        <v/>
      </c>
      <c r="U281" t="str">
        <f>IFERROR(VLOOKUP(A281,[3]库存使用数据!$A:$F,6,0),"")</f>
        <v/>
      </c>
      <c r="V281" t="str">
        <f>IFERROR(VLOOKUP(A281,[3]库存使用数据!$A:$I,9,0),"")</f>
        <v/>
      </c>
      <c r="W281" t="str">
        <f>IFERROR(VLOOKUP(A281,[3]库存使用数据!$A:$L,12,0),"")</f>
        <v/>
      </c>
      <c r="X281" s="23" t="str">
        <f t="shared" si="76"/>
        <v/>
      </c>
      <c r="Y281" s="23" t="str">
        <f t="shared" si="77"/>
        <v/>
      </c>
      <c r="Z281" s="23" t="str">
        <f t="shared" si="78"/>
        <v/>
      </c>
      <c r="AA281" s="23" t="str">
        <f t="shared" si="79"/>
        <v/>
      </c>
      <c r="AB281" t="str">
        <f>IFERROR(VLOOKUP(A281,[3]库存使用数据!$A:$D,4,0),"")</f>
        <v/>
      </c>
      <c r="AC281" t="str">
        <f>IFERROR(VLOOKUP(A281,[3]库存使用数据!$A:$G,7,0),"")</f>
        <v/>
      </c>
      <c r="AD281" t="str">
        <f>IFERROR(VLOOKUP(A281,[3]库存使用数据!$A:$J,10,0),"")</f>
        <v/>
      </c>
      <c r="AE281" t="str">
        <f>IFERROR(VLOOKUP(A281,[3]库存使用数据!$A:$M,13,0),"")</f>
        <v/>
      </c>
      <c r="AF281" s="23" t="str">
        <f t="shared" si="80"/>
        <v/>
      </c>
      <c r="AG281" s="23" t="str">
        <f t="shared" si="81"/>
        <v/>
      </c>
      <c r="AH281" s="23" t="str">
        <f t="shared" si="82"/>
        <v/>
      </c>
      <c r="AI281" s="23" t="str">
        <f t="shared" si="83"/>
        <v/>
      </c>
      <c r="AJ281">
        <f>IFERROR(VLOOKUP($B281,[2]库存报告使用数据!$A$1:$B$65536,2,0),0)</f>
        <v>0</v>
      </c>
      <c r="AK281">
        <f>IFERROR(VLOOKUP($B281,[2]库存报告使用数据!$A$1:$C$65536,3,0),0)</f>
        <v>0</v>
      </c>
      <c r="AL281">
        <f>IFERROR(VLOOKUP($B281,[2]库存报告使用数据!$A$1:$D$65536,4,0),0)</f>
        <v>2</v>
      </c>
      <c r="AM281">
        <f>IFERROR(VLOOKUP($B281,[2]库存报告使用数据!$A$1:$E$65536,5,0),0)</f>
        <v>1</v>
      </c>
      <c r="AN281" s="23" t="str">
        <f t="shared" si="84"/>
        <v/>
      </c>
      <c r="AO281" s="23" t="str">
        <f t="shared" si="85"/>
        <v/>
      </c>
      <c r="AP281" s="23">
        <f t="shared" si="86"/>
        <v>0</v>
      </c>
      <c r="AQ281" s="23">
        <f t="shared" si="87"/>
        <v>0</v>
      </c>
      <c r="AR281" s="37">
        <f t="shared" si="72"/>
        <v>0</v>
      </c>
      <c r="AS281" s="37">
        <f t="shared" si="73"/>
        <v>0</v>
      </c>
      <c r="AT281" s="37">
        <f t="shared" si="74"/>
        <v>4</v>
      </c>
      <c r="AU281" s="33" t="str">
        <f t="shared" si="75"/>
        <v>库存为4</v>
      </c>
      <c r="AV281" s="38" t="str">
        <f>IFERROR(时间!$B$4+AU281,"上周无销量")</f>
        <v>上周无销量</v>
      </c>
    </row>
    <row r="282" spans="1:48">
      <c r="A282" s="21" t="s">
        <v>327</v>
      </c>
      <c r="B282" t="str">
        <f>VLOOKUP(A282,'[4]sku-asin（子）'!$A$1:$B$65536,2,0)</f>
        <v>B075FRN818</v>
      </c>
      <c r="C282" t="str">
        <f>VLOOKUP(A282,'[4]子sku-父sku'!$A$1:$B$65536,2,0)</f>
        <v>LYQ-ZQS1741</v>
      </c>
      <c r="D282" s="33">
        <f>IFERROR(VLOOKUP(A282,[1]库存报告使用数据处理!$A:$C,3,0),0)</f>
        <v>0</v>
      </c>
      <c r="E282" s="33">
        <f>IFERROR(VLOOKUP(A282,[1]库存报告使用数据处理!$A:$D,4,0),0)</f>
        <v>0</v>
      </c>
      <c r="F282" s="33">
        <f>IFERROR(VLOOKUP(A282,[1]库存报告使用数据处理!$A:$E,5,0),0)</f>
        <v>0</v>
      </c>
      <c r="G282" s="33">
        <f>IFERROR(VLOOKUP(A282,[1]库存报告使用数据处理!$A:$F,6,0),0)</f>
        <v>0</v>
      </c>
      <c r="H282" s="34">
        <f>IFERROR(VLOOKUP(A282,[1]库存报告使用数据处理!$A:$G,7,0),0)</f>
        <v>0</v>
      </c>
      <c r="I282">
        <f>IFERROR(VLOOKUP(A282,[5]数据处理!$A:$B,2,0),0)</f>
        <v>1</v>
      </c>
      <c r="J282" s="35">
        <f>IFERROR(VLOOKUP(A282,[5]数据处理!$A:$D,4,0),0)</f>
        <v>0</v>
      </c>
      <c r="K282" s="35">
        <f>IFERROR(VLOOKUP(A282,[5]数据处理!$A:$E,5,0),0)</f>
        <v>0</v>
      </c>
      <c r="L282" s="35">
        <f>IFERROR(VLOOKUP(A282,[5]数据处理!$A:$G,7,0),0)</f>
        <v>0</v>
      </c>
      <c r="M282">
        <f t="shared" si="71"/>
        <v>1</v>
      </c>
      <c r="N282">
        <f>IFERROR(VLOOKUP(A282,[5]数据处理!$A:$C,3,0),0)</f>
        <v>0</v>
      </c>
      <c r="O282">
        <f>IFERROR(VLOOKUP(A282,[5]数据处理!$A:$N,14,0),0)</f>
        <v>1</v>
      </c>
      <c r="P282" t="str">
        <f>IFERROR(VLOOKUP(A282,[3]库存使用数据!$A:$B,2,0),"")</f>
        <v/>
      </c>
      <c r="Q282" t="str">
        <f>IFERROR(VLOOKUP(A282,[3]库存使用数据!$A:$E,5,0),"")</f>
        <v/>
      </c>
      <c r="R282" t="str">
        <f>IFERROR(VLOOKUP(A282,[3]库存使用数据!$A:$H,8,0),"")</f>
        <v/>
      </c>
      <c r="S282" t="str">
        <f>IFERROR(VLOOKUP(A282,[3]库存使用数据!$A:$K,11,0),"")</f>
        <v/>
      </c>
      <c r="T282" t="str">
        <f>IFERROR(VLOOKUP(A282,[3]库存使用数据!$A:$C,3,0),"")</f>
        <v/>
      </c>
      <c r="U282" t="str">
        <f>IFERROR(VLOOKUP(A282,[3]库存使用数据!$A:$F,6,0),"")</f>
        <v/>
      </c>
      <c r="V282" t="str">
        <f>IFERROR(VLOOKUP(A282,[3]库存使用数据!$A:$I,9,0),"")</f>
        <v/>
      </c>
      <c r="W282" t="str">
        <f>IFERROR(VLOOKUP(A282,[3]库存使用数据!$A:$L,12,0),"")</f>
        <v/>
      </c>
      <c r="X282" s="23" t="str">
        <f t="shared" si="76"/>
        <v/>
      </c>
      <c r="Y282" s="23" t="str">
        <f t="shared" si="77"/>
        <v/>
      </c>
      <c r="Z282" s="23" t="str">
        <f t="shared" si="78"/>
        <v/>
      </c>
      <c r="AA282" s="23" t="str">
        <f t="shared" si="79"/>
        <v/>
      </c>
      <c r="AB282" t="str">
        <f>IFERROR(VLOOKUP(A282,[3]库存使用数据!$A:$D,4,0),"")</f>
        <v/>
      </c>
      <c r="AC282" t="str">
        <f>IFERROR(VLOOKUP(A282,[3]库存使用数据!$A:$G,7,0),"")</f>
        <v/>
      </c>
      <c r="AD282" t="str">
        <f>IFERROR(VLOOKUP(A282,[3]库存使用数据!$A:$J,10,0),"")</f>
        <v/>
      </c>
      <c r="AE282" t="str">
        <f>IFERROR(VLOOKUP(A282,[3]库存使用数据!$A:$M,13,0),"")</f>
        <v/>
      </c>
      <c r="AF282" s="23" t="str">
        <f t="shared" si="80"/>
        <v/>
      </c>
      <c r="AG282" s="23" t="str">
        <f t="shared" si="81"/>
        <v/>
      </c>
      <c r="AH282" s="23" t="str">
        <f t="shared" si="82"/>
        <v/>
      </c>
      <c r="AI282" s="23" t="str">
        <f t="shared" si="83"/>
        <v/>
      </c>
      <c r="AJ282">
        <f>IFERROR(VLOOKUP($B282,[2]库存报告使用数据!$A$1:$B$65536,2,0),0)</f>
        <v>0</v>
      </c>
      <c r="AK282">
        <f>IFERROR(VLOOKUP($B282,[2]库存报告使用数据!$A$1:$C$65536,3,0),0)</f>
        <v>0</v>
      </c>
      <c r="AL282">
        <f>IFERROR(VLOOKUP($B282,[2]库存报告使用数据!$A$1:$D$65536,4,0),0)</f>
        <v>1</v>
      </c>
      <c r="AM282">
        <f>IFERROR(VLOOKUP($B282,[2]库存报告使用数据!$A$1:$E$65536,5,0),0)</f>
        <v>1</v>
      </c>
      <c r="AN282" s="23" t="str">
        <f t="shared" si="84"/>
        <v/>
      </c>
      <c r="AO282" s="23" t="str">
        <f t="shared" si="85"/>
        <v/>
      </c>
      <c r="AP282" s="23">
        <f t="shared" si="86"/>
        <v>0</v>
      </c>
      <c r="AQ282" s="23">
        <f t="shared" si="87"/>
        <v>0</v>
      </c>
      <c r="AR282" s="37">
        <f t="shared" si="72"/>
        <v>0</v>
      </c>
      <c r="AS282" s="37">
        <f t="shared" si="73"/>
        <v>0</v>
      </c>
      <c r="AT282" s="37">
        <f t="shared" si="74"/>
        <v>1</v>
      </c>
      <c r="AU282" s="33" t="str">
        <f t="shared" si="75"/>
        <v>库存为1</v>
      </c>
      <c r="AV282" s="38" t="str">
        <f>IFERROR(时间!$B$4+AU282,"上周无销量")</f>
        <v>上周无销量</v>
      </c>
    </row>
    <row r="283" spans="1:48">
      <c r="A283" s="21" t="s">
        <v>328</v>
      </c>
      <c r="B283" t="str">
        <f>VLOOKUP(A283,'[4]sku-asin（子）'!$A$1:$B$65536,2,0)</f>
        <v>B075FT71MF</v>
      </c>
      <c r="C283" t="str">
        <f>VLOOKUP(A283,'[4]子sku-父sku'!$A$1:$B$65536,2,0)</f>
        <v>LYQ-ZQS1741</v>
      </c>
      <c r="D283" s="33">
        <f>IFERROR(VLOOKUP(A283,[1]库存报告使用数据处理!$A:$C,3,0),0)</f>
        <v>0</v>
      </c>
      <c r="E283" s="33">
        <f>IFERROR(VLOOKUP(A283,[1]库存报告使用数据处理!$A:$D,4,0),0)</f>
        <v>0</v>
      </c>
      <c r="F283" s="33">
        <f>IFERROR(VLOOKUP(A283,[1]库存报告使用数据处理!$A:$E,5,0),0)</f>
        <v>0</v>
      </c>
      <c r="G283" s="33">
        <f>IFERROR(VLOOKUP(A283,[1]库存报告使用数据处理!$A:$F,6,0),0)</f>
        <v>0</v>
      </c>
      <c r="H283" s="34">
        <f>IFERROR(VLOOKUP(A283,[1]库存报告使用数据处理!$A:$G,7,0),0)</f>
        <v>0</v>
      </c>
      <c r="I283">
        <f>IFERROR(VLOOKUP(A283,[5]数据处理!$A:$B,2,0),0)</f>
        <v>7</v>
      </c>
      <c r="J283" s="35">
        <f>IFERROR(VLOOKUP(A283,[5]数据处理!$A:$D,4,0),0)</f>
        <v>0</v>
      </c>
      <c r="K283" s="35">
        <f>IFERROR(VLOOKUP(A283,[5]数据处理!$A:$E,5,0),0)</f>
        <v>0</v>
      </c>
      <c r="L283" s="35">
        <f>IFERROR(VLOOKUP(A283,[5]数据处理!$A:$G,7,0),0)</f>
        <v>0</v>
      </c>
      <c r="M283">
        <f t="shared" si="71"/>
        <v>7</v>
      </c>
      <c r="N283">
        <f>IFERROR(VLOOKUP(A283,[5]数据处理!$A:$C,3,0),0)</f>
        <v>0</v>
      </c>
      <c r="O283">
        <f>IFERROR(VLOOKUP(A283,[5]数据处理!$A:$N,14,0),0)</f>
        <v>7</v>
      </c>
      <c r="P283" t="str">
        <f>IFERROR(VLOOKUP(A283,[3]库存使用数据!$A:$B,2,0),"")</f>
        <v/>
      </c>
      <c r="Q283" t="str">
        <f>IFERROR(VLOOKUP(A283,[3]库存使用数据!$A:$E,5,0),"")</f>
        <v/>
      </c>
      <c r="R283" t="str">
        <f>IFERROR(VLOOKUP(A283,[3]库存使用数据!$A:$H,8,0),"")</f>
        <v/>
      </c>
      <c r="S283" t="str">
        <f>IFERROR(VLOOKUP(A283,[3]库存使用数据!$A:$K,11,0),"")</f>
        <v/>
      </c>
      <c r="T283" t="str">
        <f>IFERROR(VLOOKUP(A283,[3]库存使用数据!$A:$C,3,0),"")</f>
        <v/>
      </c>
      <c r="U283" t="str">
        <f>IFERROR(VLOOKUP(A283,[3]库存使用数据!$A:$F,6,0),"")</f>
        <v/>
      </c>
      <c r="V283" t="str">
        <f>IFERROR(VLOOKUP(A283,[3]库存使用数据!$A:$I,9,0),"")</f>
        <v/>
      </c>
      <c r="W283" t="str">
        <f>IFERROR(VLOOKUP(A283,[3]库存使用数据!$A:$L,12,0),"")</f>
        <v/>
      </c>
      <c r="X283" s="23" t="str">
        <f t="shared" si="76"/>
        <v/>
      </c>
      <c r="Y283" s="23" t="str">
        <f t="shared" si="77"/>
        <v/>
      </c>
      <c r="Z283" s="23" t="str">
        <f t="shared" si="78"/>
        <v/>
      </c>
      <c r="AA283" s="23" t="str">
        <f t="shared" si="79"/>
        <v/>
      </c>
      <c r="AB283" t="str">
        <f>IFERROR(VLOOKUP(A283,[3]库存使用数据!$A:$D,4,0),"")</f>
        <v/>
      </c>
      <c r="AC283" t="str">
        <f>IFERROR(VLOOKUP(A283,[3]库存使用数据!$A:$G,7,0),"")</f>
        <v/>
      </c>
      <c r="AD283" t="str">
        <f>IFERROR(VLOOKUP(A283,[3]库存使用数据!$A:$J,10,0),"")</f>
        <v/>
      </c>
      <c r="AE283" t="str">
        <f>IFERROR(VLOOKUP(A283,[3]库存使用数据!$A:$M,13,0),"")</f>
        <v/>
      </c>
      <c r="AF283" s="23" t="str">
        <f t="shared" si="80"/>
        <v/>
      </c>
      <c r="AG283" s="23" t="str">
        <f t="shared" si="81"/>
        <v/>
      </c>
      <c r="AH283" s="23" t="str">
        <f t="shared" si="82"/>
        <v/>
      </c>
      <c r="AI283" s="23" t="str">
        <f t="shared" si="83"/>
        <v/>
      </c>
      <c r="AJ283">
        <f>IFERROR(VLOOKUP($B283,[2]库存报告使用数据!$A$1:$B$65536,2,0),0)</f>
        <v>1</v>
      </c>
      <c r="AK283">
        <f>IFERROR(VLOOKUP($B283,[2]库存报告使用数据!$A$1:$C$65536,3,0),0)</f>
        <v>1</v>
      </c>
      <c r="AL283">
        <f>IFERROR(VLOOKUP($B283,[2]库存报告使用数据!$A$1:$D$65536,4,0),0)</f>
        <v>0</v>
      </c>
      <c r="AM283">
        <f>IFERROR(VLOOKUP($B283,[2]库存报告使用数据!$A$1:$E$65536,5,0),0)</f>
        <v>0</v>
      </c>
      <c r="AN283" s="23">
        <f t="shared" si="84"/>
        <v>0</v>
      </c>
      <c r="AO283" s="23">
        <f t="shared" si="85"/>
        <v>0</v>
      </c>
      <c r="AP283" s="23" t="str">
        <f t="shared" si="86"/>
        <v/>
      </c>
      <c r="AQ283" s="23" t="str">
        <f t="shared" si="87"/>
        <v/>
      </c>
      <c r="AR283" s="37">
        <f t="shared" si="72"/>
        <v>0</v>
      </c>
      <c r="AS283" s="37">
        <f t="shared" si="73"/>
        <v>0</v>
      </c>
      <c r="AT283" s="37">
        <f t="shared" si="74"/>
        <v>7</v>
      </c>
      <c r="AU283" s="33" t="str">
        <f t="shared" si="75"/>
        <v>库存为7</v>
      </c>
      <c r="AV283" s="38" t="str">
        <f>IFERROR(时间!$B$4+AU283,"上周无销量")</f>
        <v>上周无销量</v>
      </c>
    </row>
    <row r="284" spans="1:48">
      <c r="A284" s="21" t="s">
        <v>329</v>
      </c>
      <c r="B284" t="str">
        <f>VLOOKUP(A284,'[4]sku-asin（子）'!$A$1:$B$65536,2,0)</f>
        <v>B075FPB5TN</v>
      </c>
      <c r="C284" t="str">
        <f>VLOOKUP(A284,'[4]子sku-父sku'!$A$1:$B$65536,2,0)</f>
        <v>LYQ-ZQS1741</v>
      </c>
      <c r="D284" s="33">
        <f>IFERROR(VLOOKUP(A284,[1]库存报告使用数据处理!$A:$C,3,0),0)</f>
        <v>0</v>
      </c>
      <c r="E284" s="33">
        <f>IFERROR(VLOOKUP(A284,[1]库存报告使用数据处理!$A:$D,4,0),0)</f>
        <v>0</v>
      </c>
      <c r="F284" s="33">
        <f>IFERROR(VLOOKUP(A284,[1]库存报告使用数据处理!$A:$E,5,0),0)</f>
        <v>0</v>
      </c>
      <c r="G284" s="33">
        <f>IFERROR(VLOOKUP(A284,[1]库存报告使用数据处理!$A:$F,6,0),0)</f>
        <v>0</v>
      </c>
      <c r="H284" s="34">
        <f>IFERROR(VLOOKUP(A284,[1]库存报告使用数据处理!$A:$G,7,0),0)</f>
        <v>0</v>
      </c>
      <c r="I284">
        <f>IFERROR(VLOOKUP(A284,[5]数据处理!$A:$B,2,0),0)</f>
        <v>2</v>
      </c>
      <c r="J284" s="35">
        <f>IFERROR(VLOOKUP(A284,[5]数据处理!$A:$D,4,0),0)</f>
        <v>0</v>
      </c>
      <c r="K284" s="35">
        <f>IFERROR(VLOOKUP(A284,[5]数据处理!$A:$E,5,0),0)</f>
        <v>0</v>
      </c>
      <c r="L284" s="35">
        <f>IFERROR(VLOOKUP(A284,[5]数据处理!$A:$G,7,0),0)</f>
        <v>0</v>
      </c>
      <c r="M284">
        <f t="shared" si="71"/>
        <v>2</v>
      </c>
      <c r="N284">
        <f>IFERROR(VLOOKUP(A284,[5]数据处理!$A:$C,3,0),0)</f>
        <v>0</v>
      </c>
      <c r="O284">
        <f>IFERROR(VLOOKUP(A284,[5]数据处理!$A:$N,14,0),0)</f>
        <v>1</v>
      </c>
      <c r="P284" t="str">
        <f>IFERROR(VLOOKUP(A284,[3]库存使用数据!$A:$B,2,0),"")</f>
        <v/>
      </c>
      <c r="Q284" t="str">
        <f>IFERROR(VLOOKUP(A284,[3]库存使用数据!$A:$E,5,0),"")</f>
        <v/>
      </c>
      <c r="R284" t="str">
        <f>IFERROR(VLOOKUP(A284,[3]库存使用数据!$A:$H,8,0),"")</f>
        <v/>
      </c>
      <c r="S284" t="str">
        <f>IFERROR(VLOOKUP(A284,[3]库存使用数据!$A:$K,11,0),"")</f>
        <v/>
      </c>
      <c r="T284" t="str">
        <f>IFERROR(VLOOKUP(A284,[3]库存使用数据!$A:$C,3,0),"")</f>
        <v/>
      </c>
      <c r="U284" t="str">
        <f>IFERROR(VLOOKUP(A284,[3]库存使用数据!$A:$F,6,0),"")</f>
        <v/>
      </c>
      <c r="V284" t="str">
        <f>IFERROR(VLOOKUP(A284,[3]库存使用数据!$A:$I,9,0),"")</f>
        <v/>
      </c>
      <c r="W284" t="str">
        <f>IFERROR(VLOOKUP(A284,[3]库存使用数据!$A:$L,12,0),"")</f>
        <v/>
      </c>
      <c r="X284" s="23" t="str">
        <f t="shared" si="76"/>
        <v/>
      </c>
      <c r="Y284" s="23" t="str">
        <f t="shared" si="77"/>
        <v/>
      </c>
      <c r="Z284" s="23" t="str">
        <f t="shared" si="78"/>
        <v/>
      </c>
      <c r="AA284" s="23" t="str">
        <f t="shared" si="79"/>
        <v/>
      </c>
      <c r="AB284" t="str">
        <f>IFERROR(VLOOKUP(A284,[3]库存使用数据!$A:$D,4,0),"")</f>
        <v/>
      </c>
      <c r="AC284" t="str">
        <f>IFERROR(VLOOKUP(A284,[3]库存使用数据!$A:$G,7,0),"")</f>
        <v/>
      </c>
      <c r="AD284" t="str">
        <f>IFERROR(VLOOKUP(A284,[3]库存使用数据!$A:$J,10,0),"")</f>
        <v/>
      </c>
      <c r="AE284" t="str">
        <f>IFERROR(VLOOKUP(A284,[3]库存使用数据!$A:$M,13,0),"")</f>
        <v/>
      </c>
      <c r="AF284" s="23" t="str">
        <f t="shared" si="80"/>
        <v/>
      </c>
      <c r="AG284" s="23" t="str">
        <f t="shared" si="81"/>
        <v/>
      </c>
      <c r="AH284" s="23" t="str">
        <f t="shared" si="82"/>
        <v/>
      </c>
      <c r="AI284" s="23" t="str">
        <f t="shared" si="83"/>
        <v/>
      </c>
      <c r="AJ284">
        <f>IFERROR(VLOOKUP($B284,[2]库存报告使用数据!$A$1:$B$65536,2,0),0)</f>
        <v>0</v>
      </c>
      <c r="AK284">
        <f>IFERROR(VLOOKUP($B284,[2]库存报告使用数据!$A$1:$C$65536,3,0),0)</f>
        <v>0</v>
      </c>
      <c r="AL284">
        <f>IFERROR(VLOOKUP($B284,[2]库存报告使用数据!$A$1:$D$65536,4,0),0)</f>
        <v>1</v>
      </c>
      <c r="AM284">
        <f>IFERROR(VLOOKUP($B284,[2]库存报告使用数据!$A$1:$E$65536,5,0),0)</f>
        <v>2</v>
      </c>
      <c r="AN284" s="23" t="str">
        <f t="shared" si="84"/>
        <v/>
      </c>
      <c r="AO284" s="23" t="str">
        <f t="shared" si="85"/>
        <v/>
      </c>
      <c r="AP284" s="23">
        <f t="shared" si="86"/>
        <v>0</v>
      </c>
      <c r="AQ284" s="23">
        <f t="shared" si="87"/>
        <v>0</v>
      </c>
      <c r="AR284" s="37">
        <f t="shared" si="72"/>
        <v>0</v>
      </c>
      <c r="AS284" s="37">
        <f t="shared" si="73"/>
        <v>0</v>
      </c>
      <c r="AT284" s="37">
        <f t="shared" si="74"/>
        <v>2</v>
      </c>
      <c r="AU284" s="33" t="str">
        <f t="shared" si="75"/>
        <v>库存为2</v>
      </c>
      <c r="AV284" s="38" t="str">
        <f>IFERROR(时间!$B$4+AU284,"上周无销量")</f>
        <v>上周无销量</v>
      </c>
    </row>
    <row r="285" spans="1:48">
      <c r="A285" s="21" t="s">
        <v>330</v>
      </c>
      <c r="B285" t="str">
        <f>VLOOKUP(A285,'[4]sku-asin（子）'!$A$1:$B$65536,2,0)</f>
        <v>B075FSS7TQ</v>
      </c>
      <c r="C285" t="str">
        <f>VLOOKUP(A285,'[4]子sku-父sku'!$A$1:$B$65536,2,0)</f>
        <v>LYQ-ZQS1741</v>
      </c>
      <c r="D285" s="33">
        <f>IFERROR(VLOOKUP(A285,[1]库存报告使用数据处理!$A:$C,3,0),0)</f>
        <v>0</v>
      </c>
      <c r="E285" s="33">
        <f>IFERROR(VLOOKUP(A285,[1]库存报告使用数据处理!$A:$D,4,0),0)</f>
        <v>0</v>
      </c>
      <c r="F285" s="33">
        <f>IFERROR(VLOOKUP(A285,[1]库存报告使用数据处理!$A:$E,5,0),0)</f>
        <v>0</v>
      </c>
      <c r="G285" s="33">
        <f>IFERROR(VLOOKUP(A285,[1]库存报告使用数据处理!$A:$F,6,0),0)</f>
        <v>0</v>
      </c>
      <c r="H285" s="34">
        <f>IFERROR(VLOOKUP(A285,[1]库存报告使用数据处理!$A:$G,7,0),0)</f>
        <v>0</v>
      </c>
      <c r="I285">
        <f>IFERROR(VLOOKUP(A285,[5]数据处理!$A:$B,2,0),0)</f>
        <v>0</v>
      </c>
      <c r="J285" s="35">
        <f>IFERROR(VLOOKUP(A285,[5]数据处理!$A:$D,4,0),0)</f>
        <v>0</v>
      </c>
      <c r="K285" s="35">
        <f>IFERROR(VLOOKUP(A285,[5]数据处理!$A:$E,5,0),0)</f>
        <v>0</v>
      </c>
      <c r="L285" s="35">
        <f>IFERROR(VLOOKUP(A285,[5]数据处理!$A:$G,7,0),0)</f>
        <v>0</v>
      </c>
      <c r="M285">
        <f t="shared" si="71"/>
        <v>0</v>
      </c>
      <c r="N285">
        <f>IFERROR(VLOOKUP(A285,[5]数据处理!$A:$C,3,0),0)</f>
        <v>0</v>
      </c>
      <c r="O285">
        <f>IFERROR(VLOOKUP(A285,[5]数据处理!$A:$N,14,0),0)</f>
        <v>0</v>
      </c>
      <c r="P285" t="str">
        <f>IFERROR(VLOOKUP(A285,[3]库存使用数据!$A:$B,2,0),"")</f>
        <v/>
      </c>
      <c r="Q285" t="str">
        <f>IFERROR(VLOOKUP(A285,[3]库存使用数据!$A:$E,5,0),"")</f>
        <v/>
      </c>
      <c r="R285" t="str">
        <f>IFERROR(VLOOKUP(A285,[3]库存使用数据!$A:$H,8,0),"")</f>
        <v/>
      </c>
      <c r="S285" t="str">
        <f>IFERROR(VLOOKUP(A285,[3]库存使用数据!$A:$K,11,0),"")</f>
        <v/>
      </c>
      <c r="T285" t="str">
        <f>IFERROR(VLOOKUP(A285,[3]库存使用数据!$A:$C,3,0),"")</f>
        <v/>
      </c>
      <c r="U285" t="str">
        <f>IFERROR(VLOOKUP(A285,[3]库存使用数据!$A:$F,6,0),"")</f>
        <v/>
      </c>
      <c r="V285" t="str">
        <f>IFERROR(VLOOKUP(A285,[3]库存使用数据!$A:$I,9,0),"")</f>
        <v/>
      </c>
      <c r="W285" t="str">
        <f>IFERROR(VLOOKUP(A285,[3]库存使用数据!$A:$L,12,0),"")</f>
        <v/>
      </c>
      <c r="X285" s="23" t="str">
        <f t="shared" si="76"/>
        <v/>
      </c>
      <c r="Y285" s="23" t="str">
        <f t="shared" si="77"/>
        <v/>
      </c>
      <c r="Z285" s="23" t="str">
        <f t="shared" si="78"/>
        <v/>
      </c>
      <c r="AA285" s="23" t="str">
        <f t="shared" si="79"/>
        <v/>
      </c>
      <c r="AB285" t="str">
        <f>IFERROR(VLOOKUP(A285,[3]库存使用数据!$A:$D,4,0),"")</f>
        <v/>
      </c>
      <c r="AC285" t="str">
        <f>IFERROR(VLOOKUP(A285,[3]库存使用数据!$A:$G,7,0),"")</f>
        <v/>
      </c>
      <c r="AD285" t="str">
        <f>IFERROR(VLOOKUP(A285,[3]库存使用数据!$A:$J,10,0),"")</f>
        <v/>
      </c>
      <c r="AE285" t="str">
        <f>IFERROR(VLOOKUP(A285,[3]库存使用数据!$A:$M,13,0),"")</f>
        <v/>
      </c>
      <c r="AF285" s="23" t="str">
        <f t="shared" si="80"/>
        <v/>
      </c>
      <c r="AG285" s="23" t="str">
        <f t="shared" si="81"/>
        <v/>
      </c>
      <c r="AH285" s="23" t="str">
        <f t="shared" si="82"/>
        <v/>
      </c>
      <c r="AI285" s="23" t="str">
        <f t="shared" si="83"/>
        <v/>
      </c>
      <c r="AJ285">
        <f>IFERROR(VLOOKUP($B285,[2]库存报告使用数据!$A$1:$B$65536,2,0),0)</f>
        <v>0</v>
      </c>
      <c r="AK285">
        <f>IFERROR(VLOOKUP($B285,[2]库存报告使用数据!$A$1:$C$65536,3,0),0)</f>
        <v>0</v>
      </c>
      <c r="AL285">
        <f>IFERROR(VLOOKUP($B285,[2]库存报告使用数据!$A$1:$D$65536,4,0),0)</f>
        <v>0</v>
      </c>
      <c r="AM285">
        <f>IFERROR(VLOOKUP($B285,[2]库存报告使用数据!$A$1:$E$65536,5,0),0)</f>
        <v>0</v>
      </c>
      <c r="AN285" s="23" t="str">
        <f t="shared" si="84"/>
        <v/>
      </c>
      <c r="AO285" s="23" t="str">
        <f t="shared" si="85"/>
        <v/>
      </c>
      <c r="AP285" s="23" t="str">
        <f t="shared" si="86"/>
        <v/>
      </c>
      <c r="AQ285" s="23" t="str">
        <f t="shared" si="87"/>
        <v/>
      </c>
      <c r="AR285" s="37">
        <f t="shared" si="72"/>
        <v>0</v>
      </c>
      <c r="AS285" s="37">
        <f t="shared" si="73"/>
        <v>0</v>
      </c>
      <c r="AT285" s="37">
        <f t="shared" si="74"/>
        <v>0</v>
      </c>
      <c r="AU285" s="33" t="str">
        <f t="shared" si="75"/>
        <v>库存为0</v>
      </c>
      <c r="AV285" s="38" t="str">
        <f>IFERROR(时间!$B$4+AU285,"上周无销量")</f>
        <v>上周无销量</v>
      </c>
    </row>
    <row r="286" spans="1:48">
      <c r="A286" s="21" t="s">
        <v>331</v>
      </c>
      <c r="B286" t="str">
        <f>VLOOKUP(A286,'[4]sku-asin（子）'!$A$1:$B$65536,2,0)</f>
        <v>B075FSQW9M</v>
      </c>
      <c r="C286" t="str">
        <f>VLOOKUP(A286,'[4]子sku-父sku'!$A$1:$B$65536,2,0)</f>
        <v>LYQ-ZQS1741</v>
      </c>
      <c r="D286" s="33">
        <f>IFERROR(VLOOKUP(A286,[1]库存报告使用数据处理!$A:$C,3,0),0)</f>
        <v>0</v>
      </c>
      <c r="E286" s="33">
        <f>IFERROR(VLOOKUP(A286,[1]库存报告使用数据处理!$A:$D,4,0),0)</f>
        <v>0</v>
      </c>
      <c r="F286" s="33">
        <f>IFERROR(VLOOKUP(A286,[1]库存报告使用数据处理!$A:$E,5,0),0)</f>
        <v>0</v>
      </c>
      <c r="G286" s="33">
        <f>IFERROR(VLOOKUP(A286,[1]库存报告使用数据处理!$A:$F,6,0),0)</f>
        <v>0</v>
      </c>
      <c r="H286" s="34">
        <f>IFERROR(VLOOKUP(A286,[1]库存报告使用数据处理!$A:$G,7,0),0)</f>
        <v>0</v>
      </c>
      <c r="I286">
        <f>IFERROR(VLOOKUP(A286,[5]数据处理!$A:$B,2,0),0)</f>
        <v>0</v>
      </c>
      <c r="J286" s="35">
        <f>IFERROR(VLOOKUP(A286,[5]数据处理!$A:$D,4,0),0)</f>
        <v>0</v>
      </c>
      <c r="K286" s="35">
        <f>IFERROR(VLOOKUP(A286,[5]数据处理!$A:$E,5,0),0)</f>
        <v>0</v>
      </c>
      <c r="L286" s="35">
        <f>IFERROR(VLOOKUP(A286,[5]数据处理!$A:$G,7,0),0)</f>
        <v>0</v>
      </c>
      <c r="M286">
        <f t="shared" si="71"/>
        <v>0</v>
      </c>
      <c r="N286">
        <f>IFERROR(VLOOKUP(A286,[5]数据处理!$A:$C,3,0),0)</f>
        <v>0</v>
      </c>
      <c r="O286">
        <f>IFERROR(VLOOKUP(A286,[5]数据处理!$A:$N,14,0),0)</f>
        <v>0</v>
      </c>
      <c r="P286" t="str">
        <f>IFERROR(VLOOKUP(A286,[3]库存使用数据!$A:$B,2,0),"")</f>
        <v/>
      </c>
      <c r="Q286" t="str">
        <f>IFERROR(VLOOKUP(A286,[3]库存使用数据!$A:$E,5,0),"")</f>
        <v/>
      </c>
      <c r="R286" t="str">
        <f>IFERROR(VLOOKUP(A286,[3]库存使用数据!$A:$H,8,0),"")</f>
        <v/>
      </c>
      <c r="S286" t="str">
        <f>IFERROR(VLOOKUP(A286,[3]库存使用数据!$A:$K,11,0),"")</f>
        <v/>
      </c>
      <c r="T286" t="str">
        <f>IFERROR(VLOOKUP(A286,[3]库存使用数据!$A:$C,3,0),"")</f>
        <v/>
      </c>
      <c r="U286" t="str">
        <f>IFERROR(VLOOKUP(A286,[3]库存使用数据!$A:$F,6,0),"")</f>
        <v/>
      </c>
      <c r="V286" t="str">
        <f>IFERROR(VLOOKUP(A286,[3]库存使用数据!$A:$I,9,0),"")</f>
        <v/>
      </c>
      <c r="W286" t="str">
        <f>IFERROR(VLOOKUP(A286,[3]库存使用数据!$A:$L,12,0),"")</f>
        <v/>
      </c>
      <c r="X286" s="23" t="str">
        <f t="shared" si="76"/>
        <v/>
      </c>
      <c r="Y286" s="23" t="str">
        <f t="shared" si="77"/>
        <v/>
      </c>
      <c r="Z286" s="23" t="str">
        <f t="shared" si="78"/>
        <v/>
      </c>
      <c r="AA286" s="23" t="str">
        <f t="shared" si="79"/>
        <v/>
      </c>
      <c r="AB286" t="str">
        <f>IFERROR(VLOOKUP(A286,[3]库存使用数据!$A:$D,4,0),"")</f>
        <v/>
      </c>
      <c r="AC286" t="str">
        <f>IFERROR(VLOOKUP(A286,[3]库存使用数据!$A:$G,7,0),"")</f>
        <v/>
      </c>
      <c r="AD286" t="str">
        <f>IFERROR(VLOOKUP(A286,[3]库存使用数据!$A:$J,10,0),"")</f>
        <v/>
      </c>
      <c r="AE286" t="str">
        <f>IFERROR(VLOOKUP(A286,[3]库存使用数据!$A:$M,13,0),"")</f>
        <v/>
      </c>
      <c r="AF286" s="23" t="str">
        <f t="shared" si="80"/>
        <v/>
      </c>
      <c r="AG286" s="23" t="str">
        <f t="shared" si="81"/>
        <v/>
      </c>
      <c r="AH286" s="23" t="str">
        <f t="shared" si="82"/>
        <v/>
      </c>
      <c r="AI286" s="23" t="str">
        <f t="shared" si="83"/>
        <v/>
      </c>
      <c r="AJ286">
        <f>IFERROR(VLOOKUP($B286,[2]库存报告使用数据!$A$1:$B$65536,2,0),0)</f>
        <v>0</v>
      </c>
      <c r="AK286">
        <f>IFERROR(VLOOKUP($B286,[2]库存报告使用数据!$A$1:$C$65536,3,0),0)</f>
        <v>0</v>
      </c>
      <c r="AL286">
        <f>IFERROR(VLOOKUP($B286,[2]库存报告使用数据!$A$1:$D$65536,4,0),0)</f>
        <v>0</v>
      </c>
      <c r="AM286">
        <f>IFERROR(VLOOKUP($B286,[2]库存报告使用数据!$A$1:$E$65536,5,0),0)</f>
        <v>0</v>
      </c>
      <c r="AN286" s="23" t="str">
        <f t="shared" si="84"/>
        <v/>
      </c>
      <c r="AO286" s="23" t="str">
        <f t="shared" si="85"/>
        <v/>
      </c>
      <c r="AP286" s="23" t="str">
        <f t="shared" si="86"/>
        <v/>
      </c>
      <c r="AQ286" s="23" t="str">
        <f t="shared" si="87"/>
        <v/>
      </c>
      <c r="AR286" s="37">
        <f t="shared" si="72"/>
        <v>0</v>
      </c>
      <c r="AS286" s="37">
        <f t="shared" si="73"/>
        <v>0</v>
      </c>
      <c r="AT286" s="37">
        <f t="shared" si="74"/>
        <v>0</v>
      </c>
      <c r="AU286" s="33" t="str">
        <f t="shared" si="75"/>
        <v>库存为0</v>
      </c>
      <c r="AV286" s="38" t="str">
        <f>IFERROR(时间!$B$4+AU286,"上周无销量")</f>
        <v>上周无销量</v>
      </c>
    </row>
    <row r="287" spans="1:48">
      <c r="A287" s="21" t="s">
        <v>332</v>
      </c>
      <c r="B287" t="str">
        <f>VLOOKUP(A287,'[4]sku-asin（子）'!$A$1:$B$65536,2,0)</f>
        <v>B075FRZ79M</v>
      </c>
      <c r="C287" t="str">
        <f>VLOOKUP(A287,'[4]子sku-父sku'!$A$1:$B$65536,2,0)</f>
        <v>LYQ-ZQS1741</v>
      </c>
      <c r="D287" s="33">
        <f>IFERROR(VLOOKUP(A287,[1]库存报告使用数据处理!$A:$C,3,0),0)</f>
        <v>0</v>
      </c>
      <c r="E287" s="33">
        <f>IFERROR(VLOOKUP(A287,[1]库存报告使用数据处理!$A:$D,4,0),0)</f>
        <v>0</v>
      </c>
      <c r="F287" s="33">
        <f>IFERROR(VLOOKUP(A287,[1]库存报告使用数据处理!$A:$E,5,0),0)</f>
        <v>0</v>
      </c>
      <c r="G287" s="33">
        <f>IFERROR(VLOOKUP(A287,[1]库存报告使用数据处理!$A:$F,6,0),0)</f>
        <v>0</v>
      </c>
      <c r="H287" s="34">
        <f>IFERROR(VLOOKUP(A287,[1]库存报告使用数据处理!$A:$G,7,0),0)</f>
        <v>0</v>
      </c>
      <c r="I287">
        <f>IFERROR(VLOOKUP(A287,[5]数据处理!$A:$B,2,0),0)</f>
        <v>1</v>
      </c>
      <c r="J287" s="35">
        <f>IFERROR(VLOOKUP(A287,[5]数据处理!$A:$D,4,0),0)</f>
        <v>0</v>
      </c>
      <c r="K287" s="35">
        <f>IFERROR(VLOOKUP(A287,[5]数据处理!$A:$E,5,0),0)</f>
        <v>0</v>
      </c>
      <c r="L287" s="35">
        <f>IFERROR(VLOOKUP(A287,[5]数据处理!$A:$G,7,0),0)</f>
        <v>0</v>
      </c>
      <c r="M287">
        <f t="shared" si="71"/>
        <v>1</v>
      </c>
      <c r="N287">
        <f>IFERROR(VLOOKUP(A287,[5]数据处理!$A:$C,3,0),0)</f>
        <v>0</v>
      </c>
      <c r="O287">
        <f>IFERROR(VLOOKUP(A287,[5]数据处理!$A:$N,14,0),0)</f>
        <v>0</v>
      </c>
      <c r="P287" t="str">
        <f>IFERROR(VLOOKUP(A287,[3]库存使用数据!$A:$B,2,0),"")</f>
        <v/>
      </c>
      <c r="Q287" t="str">
        <f>IFERROR(VLOOKUP(A287,[3]库存使用数据!$A:$E,5,0),"")</f>
        <v/>
      </c>
      <c r="R287" t="str">
        <f>IFERROR(VLOOKUP(A287,[3]库存使用数据!$A:$H,8,0),"")</f>
        <v/>
      </c>
      <c r="S287" t="str">
        <f>IFERROR(VLOOKUP(A287,[3]库存使用数据!$A:$K,11,0),"")</f>
        <v/>
      </c>
      <c r="T287" t="str">
        <f>IFERROR(VLOOKUP(A287,[3]库存使用数据!$A:$C,3,0),"")</f>
        <v/>
      </c>
      <c r="U287" t="str">
        <f>IFERROR(VLOOKUP(A287,[3]库存使用数据!$A:$F,6,0),"")</f>
        <v/>
      </c>
      <c r="V287" t="str">
        <f>IFERROR(VLOOKUP(A287,[3]库存使用数据!$A:$I,9,0),"")</f>
        <v/>
      </c>
      <c r="W287" t="str">
        <f>IFERROR(VLOOKUP(A287,[3]库存使用数据!$A:$L,12,0),"")</f>
        <v/>
      </c>
      <c r="X287" s="23" t="str">
        <f t="shared" si="76"/>
        <v/>
      </c>
      <c r="Y287" s="23" t="str">
        <f t="shared" si="77"/>
        <v/>
      </c>
      <c r="Z287" s="23" t="str">
        <f t="shared" si="78"/>
        <v/>
      </c>
      <c r="AA287" s="23" t="str">
        <f t="shared" si="79"/>
        <v/>
      </c>
      <c r="AB287" t="str">
        <f>IFERROR(VLOOKUP(A287,[3]库存使用数据!$A:$D,4,0),"")</f>
        <v/>
      </c>
      <c r="AC287" t="str">
        <f>IFERROR(VLOOKUP(A287,[3]库存使用数据!$A:$G,7,0),"")</f>
        <v/>
      </c>
      <c r="AD287" t="str">
        <f>IFERROR(VLOOKUP(A287,[3]库存使用数据!$A:$J,10,0),"")</f>
        <v/>
      </c>
      <c r="AE287" t="str">
        <f>IFERROR(VLOOKUP(A287,[3]库存使用数据!$A:$M,13,0),"")</f>
        <v/>
      </c>
      <c r="AF287" s="23" t="str">
        <f t="shared" si="80"/>
        <v/>
      </c>
      <c r="AG287" s="23" t="str">
        <f t="shared" si="81"/>
        <v/>
      </c>
      <c r="AH287" s="23" t="str">
        <f t="shared" si="82"/>
        <v/>
      </c>
      <c r="AI287" s="23" t="str">
        <f t="shared" si="83"/>
        <v/>
      </c>
      <c r="AJ287">
        <f>IFERROR(VLOOKUP($B287,[2]库存报告使用数据!$A$1:$B$65536,2,0),0)</f>
        <v>0</v>
      </c>
      <c r="AK287">
        <f>IFERROR(VLOOKUP($B287,[2]库存报告使用数据!$A$1:$C$65536,3,0),0)</f>
        <v>0</v>
      </c>
      <c r="AL287">
        <f>IFERROR(VLOOKUP($B287,[2]库存报告使用数据!$A$1:$D$65536,4,0),0)</f>
        <v>0</v>
      </c>
      <c r="AM287">
        <f>IFERROR(VLOOKUP($B287,[2]库存报告使用数据!$A$1:$E$65536,5,0),0)</f>
        <v>1</v>
      </c>
      <c r="AN287" s="23" t="str">
        <f t="shared" si="84"/>
        <v/>
      </c>
      <c r="AO287" s="23" t="str">
        <f t="shared" si="85"/>
        <v/>
      </c>
      <c r="AP287" s="23" t="str">
        <f t="shared" si="86"/>
        <v/>
      </c>
      <c r="AQ287" s="23">
        <f t="shared" si="87"/>
        <v>0</v>
      </c>
      <c r="AR287" s="37">
        <f t="shared" si="72"/>
        <v>0</v>
      </c>
      <c r="AS287" s="37">
        <f t="shared" si="73"/>
        <v>0</v>
      </c>
      <c r="AT287" s="37">
        <f t="shared" si="74"/>
        <v>1</v>
      </c>
      <c r="AU287" s="33" t="str">
        <f t="shared" si="75"/>
        <v>库存为1</v>
      </c>
      <c r="AV287" s="38" t="str">
        <f>IFERROR(时间!$B$4+AU287,"上周无销量")</f>
        <v>上周无销量</v>
      </c>
    </row>
    <row r="288" spans="1:48">
      <c r="A288" s="21" t="s">
        <v>333</v>
      </c>
      <c r="B288" t="str">
        <f>VLOOKUP(A288,'[4]sku-asin（子）'!$A$1:$B$65536,2,0)</f>
        <v>B07548R8JT</v>
      </c>
      <c r="C288" t="str">
        <f>VLOOKUP(A288,'[4]子sku-父sku'!$A$1:$B$65536,2,0)</f>
        <v>LYQ-ZQTN2611</v>
      </c>
      <c r="D288" s="33">
        <f>IFERROR(VLOOKUP(A288,[1]库存报告使用数据处理!$A:$C,3,0),0)</f>
        <v>0</v>
      </c>
      <c r="E288" s="33">
        <f>IFERROR(VLOOKUP(A288,[1]库存报告使用数据处理!$A:$D,4,0),0)</f>
        <v>0</v>
      </c>
      <c r="F288" s="33">
        <f>IFERROR(VLOOKUP(A288,[1]库存报告使用数据处理!$A:$E,5,0),0)</f>
        <v>0</v>
      </c>
      <c r="G288" s="33">
        <f>IFERROR(VLOOKUP(A288,[1]库存报告使用数据处理!$A:$F,6,0),0)</f>
        <v>0</v>
      </c>
      <c r="H288" s="34">
        <f>IFERROR(VLOOKUP(A288,[1]库存报告使用数据处理!$A:$G,7,0),0)</f>
        <v>0</v>
      </c>
      <c r="I288">
        <f>IFERROR(VLOOKUP(A288,[5]数据处理!$A:$B,2,0),0)</f>
        <v>4</v>
      </c>
      <c r="J288" s="35">
        <f>IFERROR(VLOOKUP(A288,[5]数据处理!$A:$D,4,0),0)</f>
        <v>0</v>
      </c>
      <c r="K288" s="35">
        <f>IFERROR(VLOOKUP(A288,[5]数据处理!$A:$E,5,0),0)</f>
        <v>0</v>
      </c>
      <c r="L288" s="35">
        <f>IFERROR(VLOOKUP(A288,[5]数据处理!$A:$G,7,0),0)</f>
        <v>0</v>
      </c>
      <c r="M288">
        <f t="shared" si="71"/>
        <v>4</v>
      </c>
      <c r="N288">
        <f>IFERROR(VLOOKUP(A288,[5]数据处理!$A:$C,3,0),0)</f>
        <v>0</v>
      </c>
      <c r="O288">
        <f>IFERROR(VLOOKUP(A288,[5]数据处理!$A:$N,14,0),0)</f>
        <v>4</v>
      </c>
      <c r="P288" t="str">
        <f>IFERROR(VLOOKUP(A288,[3]库存使用数据!$A:$B,2,0),"")</f>
        <v/>
      </c>
      <c r="Q288" t="str">
        <f>IFERROR(VLOOKUP(A288,[3]库存使用数据!$A:$E,5,0),"")</f>
        <v/>
      </c>
      <c r="R288" t="str">
        <f>IFERROR(VLOOKUP(A288,[3]库存使用数据!$A:$H,8,0),"")</f>
        <v/>
      </c>
      <c r="S288" t="str">
        <f>IFERROR(VLOOKUP(A288,[3]库存使用数据!$A:$K,11,0),"")</f>
        <v/>
      </c>
      <c r="T288" t="str">
        <f>IFERROR(VLOOKUP(A288,[3]库存使用数据!$A:$C,3,0),"")</f>
        <v/>
      </c>
      <c r="U288" t="str">
        <f>IFERROR(VLOOKUP(A288,[3]库存使用数据!$A:$F,6,0),"")</f>
        <v/>
      </c>
      <c r="V288" t="str">
        <f>IFERROR(VLOOKUP(A288,[3]库存使用数据!$A:$I,9,0),"")</f>
        <v/>
      </c>
      <c r="W288" t="str">
        <f>IFERROR(VLOOKUP(A288,[3]库存使用数据!$A:$L,12,0),"")</f>
        <v/>
      </c>
      <c r="X288" s="23" t="str">
        <f t="shared" si="76"/>
        <v/>
      </c>
      <c r="Y288" s="23" t="str">
        <f t="shared" si="77"/>
        <v/>
      </c>
      <c r="Z288" s="23" t="str">
        <f t="shared" si="78"/>
        <v/>
      </c>
      <c r="AA288" s="23" t="str">
        <f t="shared" si="79"/>
        <v/>
      </c>
      <c r="AB288" t="str">
        <f>IFERROR(VLOOKUP(A288,[3]库存使用数据!$A:$D,4,0),"")</f>
        <v/>
      </c>
      <c r="AC288" t="str">
        <f>IFERROR(VLOOKUP(A288,[3]库存使用数据!$A:$G,7,0),"")</f>
        <v/>
      </c>
      <c r="AD288" t="str">
        <f>IFERROR(VLOOKUP(A288,[3]库存使用数据!$A:$J,10,0),"")</f>
        <v/>
      </c>
      <c r="AE288" t="str">
        <f>IFERROR(VLOOKUP(A288,[3]库存使用数据!$A:$M,13,0),"")</f>
        <v/>
      </c>
      <c r="AF288" s="23" t="str">
        <f t="shared" si="80"/>
        <v/>
      </c>
      <c r="AG288" s="23" t="str">
        <f t="shared" si="81"/>
        <v/>
      </c>
      <c r="AH288" s="23" t="str">
        <f t="shared" si="82"/>
        <v/>
      </c>
      <c r="AI288" s="23" t="str">
        <f t="shared" si="83"/>
        <v/>
      </c>
      <c r="AJ288">
        <f>IFERROR(VLOOKUP($B288,[2]库存报告使用数据!$A$1:$B$65536,2,0),0)</f>
        <v>0</v>
      </c>
      <c r="AK288">
        <f>IFERROR(VLOOKUP($B288,[2]库存报告使用数据!$A$1:$C$65536,3,0),0)</f>
        <v>0</v>
      </c>
      <c r="AL288">
        <f>IFERROR(VLOOKUP($B288,[2]库存报告使用数据!$A$1:$D$65536,4,0),0)</f>
        <v>1</v>
      </c>
      <c r="AM288">
        <f>IFERROR(VLOOKUP($B288,[2]库存报告使用数据!$A$1:$E$65536,5,0),0)</f>
        <v>2</v>
      </c>
      <c r="AN288" s="23" t="str">
        <f t="shared" si="84"/>
        <v/>
      </c>
      <c r="AO288" s="23" t="str">
        <f t="shared" si="85"/>
        <v/>
      </c>
      <c r="AP288" s="23">
        <f t="shared" si="86"/>
        <v>0</v>
      </c>
      <c r="AQ288" s="23">
        <f t="shared" si="87"/>
        <v>0</v>
      </c>
      <c r="AR288" s="37">
        <f t="shared" si="72"/>
        <v>0</v>
      </c>
      <c r="AS288" s="37">
        <f t="shared" si="73"/>
        <v>0</v>
      </c>
      <c r="AT288" s="37">
        <f t="shared" si="74"/>
        <v>4</v>
      </c>
      <c r="AU288" s="33" t="str">
        <f t="shared" si="75"/>
        <v>库存为4</v>
      </c>
      <c r="AV288" s="38" t="str">
        <f>IFERROR(时间!$B$4+AU288,"上周无销量")</f>
        <v>上周无销量</v>
      </c>
    </row>
    <row r="289" spans="1:48">
      <c r="A289" s="21" t="s">
        <v>334</v>
      </c>
      <c r="B289" t="str">
        <f>VLOOKUP(A289,'[4]sku-asin（子）'!$A$1:$B$65536,2,0)</f>
        <v>B07547G9T1</v>
      </c>
      <c r="C289" t="str">
        <f>VLOOKUP(A289,'[4]子sku-父sku'!$A$1:$B$65536,2,0)</f>
        <v>LYQ-ZQTN2611</v>
      </c>
      <c r="D289" s="33">
        <f>IFERROR(VLOOKUP(A289,[1]库存报告使用数据处理!$A:$C,3,0),0)</f>
        <v>0</v>
      </c>
      <c r="E289" s="33">
        <f>IFERROR(VLOOKUP(A289,[1]库存报告使用数据处理!$A:$D,4,0),0)</f>
        <v>0</v>
      </c>
      <c r="F289" s="33">
        <f>IFERROR(VLOOKUP(A289,[1]库存报告使用数据处理!$A:$E,5,0),0)</f>
        <v>0</v>
      </c>
      <c r="G289" s="33">
        <f>IFERROR(VLOOKUP(A289,[1]库存报告使用数据处理!$A:$F,6,0),0)</f>
        <v>0</v>
      </c>
      <c r="H289" s="34">
        <f>IFERROR(VLOOKUP(A289,[1]库存报告使用数据处理!$A:$G,7,0),0)</f>
        <v>0</v>
      </c>
      <c r="I289">
        <f>IFERROR(VLOOKUP(A289,[5]数据处理!$A:$B,2,0),0)</f>
        <v>1</v>
      </c>
      <c r="J289" s="35">
        <f>IFERROR(VLOOKUP(A289,[5]数据处理!$A:$D,4,0),0)</f>
        <v>0</v>
      </c>
      <c r="K289" s="35">
        <f>IFERROR(VLOOKUP(A289,[5]数据处理!$A:$E,5,0),0)</f>
        <v>0</v>
      </c>
      <c r="L289" s="35">
        <f>IFERROR(VLOOKUP(A289,[5]数据处理!$A:$G,7,0),0)</f>
        <v>0</v>
      </c>
      <c r="M289">
        <f t="shared" si="71"/>
        <v>1</v>
      </c>
      <c r="N289">
        <f>IFERROR(VLOOKUP(A289,[5]数据处理!$A:$C,3,0),0)</f>
        <v>0</v>
      </c>
      <c r="O289">
        <f>IFERROR(VLOOKUP(A289,[5]数据处理!$A:$N,14,0),0)</f>
        <v>1</v>
      </c>
      <c r="P289" t="str">
        <f>IFERROR(VLOOKUP(A289,[3]库存使用数据!$A:$B,2,0),"")</f>
        <v/>
      </c>
      <c r="Q289" t="str">
        <f>IFERROR(VLOOKUP(A289,[3]库存使用数据!$A:$E,5,0),"")</f>
        <v/>
      </c>
      <c r="R289" t="str">
        <f>IFERROR(VLOOKUP(A289,[3]库存使用数据!$A:$H,8,0),"")</f>
        <v/>
      </c>
      <c r="S289" t="str">
        <f>IFERROR(VLOOKUP(A289,[3]库存使用数据!$A:$K,11,0),"")</f>
        <v/>
      </c>
      <c r="T289" t="str">
        <f>IFERROR(VLOOKUP(A289,[3]库存使用数据!$A:$C,3,0),"")</f>
        <v/>
      </c>
      <c r="U289" t="str">
        <f>IFERROR(VLOOKUP(A289,[3]库存使用数据!$A:$F,6,0),"")</f>
        <v/>
      </c>
      <c r="V289" t="str">
        <f>IFERROR(VLOOKUP(A289,[3]库存使用数据!$A:$I,9,0),"")</f>
        <v/>
      </c>
      <c r="W289" t="str">
        <f>IFERROR(VLOOKUP(A289,[3]库存使用数据!$A:$L,12,0),"")</f>
        <v/>
      </c>
      <c r="X289" s="23" t="str">
        <f t="shared" si="76"/>
        <v/>
      </c>
      <c r="Y289" s="23" t="str">
        <f t="shared" si="77"/>
        <v/>
      </c>
      <c r="Z289" s="23" t="str">
        <f t="shared" si="78"/>
        <v/>
      </c>
      <c r="AA289" s="23" t="str">
        <f t="shared" si="79"/>
        <v/>
      </c>
      <c r="AB289" t="str">
        <f>IFERROR(VLOOKUP(A289,[3]库存使用数据!$A:$D,4,0),"")</f>
        <v/>
      </c>
      <c r="AC289" t="str">
        <f>IFERROR(VLOOKUP(A289,[3]库存使用数据!$A:$G,7,0),"")</f>
        <v/>
      </c>
      <c r="AD289" t="str">
        <f>IFERROR(VLOOKUP(A289,[3]库存使用数据!$A:$J,10,0),"")</f>
        <v/>
      </c>
      <c r="AE289" t="str">
        <f>IFERROR(VLOOKUP(A289,[3]库存使用数据!$A:$M,13,0),"")</f>
        <v/>
      </c>
      <c r="AF289" s="23" t="str">
        <f t="shared" si="80"/>
        <v/>
      </c>
      <c r="AG289" s="23" t="str">
        <f t="shared" si="81"/>
        <v/>
      </c>
      <c r="AH289" s="23" t="str">
        <f t="shared" si="82"/>
        <v/>
      </c>
      <c r="AI289" s="23" t="str">
        <f t="shared" si="83"/>
        <v/>
      </c>
      <c r="AJ289">
        <f>IFERROR(VLOOKUP($B289,[2]库存报告使用数据!$A$1:$B$65536,2,0),0)</f>
        <v>1</v>
      </c>
      <c r="AK289">
        <f>IFERROR(VLOOKUP($B289,[2]库存报告使用数据!$A$1:$C$65536,3,0),0)</f>
        <v>1</v>
      </c>
      <c r="AL289">
        <f>IFERROR(VLOOKUP($B289,[2]库存报告使用数据!$A$1:$D$65536,4,0),0)</f>
        <v>1</v>
      </c>
      <c r="AM289">
        <f>IFERROR(VLOOKUP($B289,[2]库存报告使用数据!$A$1:$E$65536,5,0),0)</f>
        <v>0</v>
      </c>
      <c r="AN289" s="23">
        <f t="shared" si="84"/>
        <v>0</v>
      </c>
      <c r="AO289" s="23">
        <f t="shared" si="85"/>
        <v>0</v>
      </c>
      <c r="AP289" s="23">
        <f t="shared" si="86"/>
        <v>0</v>
      </c>
      <c r="AQ289" s="23" t="str">
        <f t="shared" si="87"/>
        <v/>
      </c>
      <c r="AR289" s="37">
        <f t="shared" si="72"/>
        <v>0</v>
      </c>
      <c r="AS289" s="37">
        <f t="shared" si="73"/>
        <v>0</v>
      </c>
      <c r="AT289" s="37">
        <f t="shared" si="74"/>
        <v>1</v>
      </c>
      <c r="AU289" s="33" t="str">
        <f t="shared" si="75"/>
        <v>库存为1</v>
      </c>
      <c r="AV289" s="38" t="str">
        <f>IFERROR(时间!$B$4+AU289,"上周无销量")</f>
        <v>上周无销量</v>
      </c>
    </row>
    <row r="290" spans="1:48">
      <c r="A290" s="21" t="s">
        <v>335</v>
      </c>
      <c r="B290" t="str">
        <f>VLOOKUP(A290,'[4]sku-asin（子）'!$A$1:$B$65536,2,0)</f>
        <v>B07547DDHD</v>
      </c>
      <c r="C290" t="str">
        <f>VLOOKUP(A290,'[4]子sku-父sku'!$A$1:$B$65536,2,0)</f>
        <v>LYQ-ZQTN2611</v>
      </c>
      <c r="D290" s="33">
        <f>IFERROR(VLOOKUP(A290,[1]库存报告使用数据处理!$A:$C,3,0),0)</f>
        <v>0</v>
      </c>
      <c r="E290" s="33">
        <f>IFERROR(VLOOKUP(A290,[1]库存报告使用数据处理!$A:$D,4,0),0)</f>
        <v>0</v>
      </c>
      <c r="F290" s="33">
        <f>IFERROR(VLOOKUP(A290,[1]库存报告使用数据处理!$A:$E,5,0),0)</f>
        <v>0</v>
      </c>
      <c r="G290" s="33">
        <f>IFERROR(VLOOKUP(A290,[1]库存报告使用数据处理!$A:$F,6,0),0)</f>
        <v>0</v>
      </c>
      <c r="H290" s="34">
        <f>IFERROR(VLOOKUP(A290,[1]库存报告使用数据处理!$A:$G,7,0),0)</f>
        <v>0</v>
      </c>
      <c r="I290">
        <f>IFERROR(VLOOKUP(A290,[5]数据处理!$A:$B,2,0),0)</f>
        <v>1</v>
      </c>
      <c r="J290" s="35">
        <f>IFERROR(VLOOKUP(A290,[5]数据处理!$A:$D,4,0),0)</f>
        <v>0</v>
      </c>
      <c r="K290" s="35">
        <f>IFERROR(VLOOKUP(A290,[5]数据处理!$A:$E,5,0),0)</f>
        <v>0</v>
      </c>
      <c r="L290" s="35">
        <f>IFERROR(VLOOKUP(A290,[5]数据处理!$A:$G,7,0),0)</f>
        <v>0</v>
      </c>
      <c r="M290">
        <f t="shared" si="71"/>
        <v>1</v>
      </c>
      <c r="N290">
        <f>IFERROR(VLOOKUP(A290,[5]数据处理!$A:$C,3,0),0)</f>
        <v>0</v>
      </c>
      <c r="O290">
        <f>IFERROR(VLOOKUP(A290,[5]数据处理!$A:$N,14,0),0)</f>
        <v>0</v>
      </c>
      <c r="P290" t="str">
        <f>IFERROR(VLOOKUP(A290,[3]库存使用数据!$A:$B,2,0),"")</f>
        <v/>
      </c>
      <c r="Q290" t="str">
        <f>IFERROR(VLOOKUP(A290,[3]库存使用数据!$A:$E,5,0),"")</f>
        <v/>
      </c>
      <c r="R290" t="str">
        <f>IFERROR(VLOOKUP(A290,[3]库存使用数据!$A:$H,8,0),"")</f>
        <v/>
      </c>
      <c r="S290" t="str">
        <f>IFERROR(VLOOKUP(A290,[3]库存使用数据!$A:$K,11,0),"")</f>
        <v/>
      </c>
      <c r="T290" t="str">
        <f>IFERROR(VLOOKUP(A290,[3]库存使用数据!$A:$C,3,0),"")</f>
        <v/>
      </c>
      <c r="U290" t="str">
        <f>IFERROR(VLOOKUP(A290,[3]库存使用数据!$A:$F,6,0),"")</f>
        <v/>
      </c>
      <c r="V290" t="str">
        <f>IFERROR(VLOOKUP(A290,[3]库存使用数据!$A:$I,9,0),"")</f>
        <v/>
      </c>
      <c r="W290" t="str">
        <f>IFERROR(VLOOKUP(A290,[3]库存使用数据!$A:$L,12,0),"")</f>
        <v/>
      </c>
      <c r="X290" s="23" t="str">
        <f t="shared" si="76"/>
        <v/>
      </c>
      <c r="Y290" s="23" t="str">
        <f t="shared" si="77"/>
        <v/>
      </c>
      <c r="Z290" s="23" t="str">
        <f t="shared" si="78"/>
        <v/>
      </c>
      <c r="AA290" s="23" t="str">
        <f t="shared" si="79"/>
        <v/>
      </c>
      <c r="AB290" t="str">
        <f>IFERROR(VLOOKUP(A290,[3]库存使用数据!$A:$D,4,0),"")</f>
        <v/>
      </c>
      <c r="AC290" t="str">
        <f>IFERROR(VLOOKUP(A290,[3]库存使用数据!$A:$G,7,0),"")</f>
        <v/>
      </c>
      <c r="AD290" t="str">
        <f>IFERROR(VLOOKUP(A290,[3]库存使用数据!$A:$J,10,0),"")</f>
        <v/>
      </c>
      <c r="AE290" t="str">
        <f>IFERROR(VLOOKUP(A290,[3]库存使用数据!$A:$M,13,0),"")</f>
        <v/>
      </c>
      <c r="AF290" s="23" t="str">
        <f t="shared" si="80"/>
        <v/>
      </c>
      <c r="AG290" s="23" t="str">
        <f t="shared" si="81"/>
        <v/>
      </c>
      <c r="AH290" s="23" t="str">
        <f t="shared" si="82"/>
        <v/>
      </c>
      <c r="AI290" s="23" t="str">
        <f t="shared" si="83"/>
        <v/>
      </c>
      <c r="AJ290">
        <f>IFERROR(VLOOKUP($B290,[2]库存报告使用数据!$A$1:$B$65536,2,0),0)</f>
        <v>1</v>
      </c>
      <c r="AK290">
        <f>IFERROR(VLOOKUP($B290,[2]库存报告使用数据!$A$1:$C$65536,3,0),0)</f>
        <v>1</v>
      </c>
      <c r="AL290">
        <f>IFERROR(VLOOKUP($B290,[2]库存报告使用数据!$A$1:$D$65536,4,0),0)</f>
        <v>1</v>
      </c>
      <c r="AM290">
        <f>IFERROR(VLOOKUP($B290,[2]库存报告使用数据!$A$1:$E$65536,5,0),0)</f>
        <v>2</v>
      </c>
      <c r="AN290" s="23">
        <f t="shared" si="84"/>
        <v>0</v>
      </c>
      <c r="AO290" s="23">
        <f t="shared" si="85"/>
        <v>0</v>
      </c>
      <c r="AP290" s="23">
        <f t="shared" si="86"/>
        <v>0</v>
      </c>
      <c r="AQ290" s="23">
        <f t="shared" si="87"/>
        <v>0</v>
      </c>
      <c r="AR290" s="37">
        <f t="shared" si="72"/>
        <v>0</v>
      </c>
      <c r="AS290" s="37">
        <f t="shared" si="73"/>
        <v>0</v>
      </c>
      <c r="AT290" s="37">
        <f t="shared" si="74"/>
        <v>1</v>
      </c>
      <c r="AU290" s="33" t="str">
        <f t="shared" si="75"/>
        <v>库存为1</v>
      </c>
      <c r="AV290" s="38" t="str">
        <f>IFERROR(时间!$B$4+AU290,"上周无销量")</f>
        <v>上周无销量</v>
      </c>
    </row>
    <row r="291" spans="1:48">
      <c r="A291" s="21" t="s">
        <v>336</v>
      </c>
      <c r="B291" t="str">
        <f>VLOOKUP(A291,'[4]sku-asin（子）'!$A$1:$B$65536,2,0)</f>
        <v>B075487SJS</v>
      </c>
      <c r="C291" t="str">
        <f>VLOOKUP(A291,'[4]子sku-父sku'!$A$1:$B$65536,2,0)</f>
        <v>LYQ-ZQTN2611</v>
      </c>
      <c r="D291" s="33">
        <f>IFERROR(VLOOKUP(A291,[1]库存报告使用数据处理!$A:$C,3,0),0)</f>
        <v>0</v>
      </c>
      <c r="E291" s="33">
        <f>IFERROR(VLOOKUP(A291,[1]库存报告使用数据处理!$A:$D,4,0),0)</f>
        <v>0</v>
      </c>
      <c r="F291" s="33">
        <f>IFERROR(VLOOKUP(A291,[1]库存报告使用数据处理!$A:$E,5,0),0)</f>
        <v>0</v>
      </c>
      <c r="G291" s="33">
        <f>IFERROR(VLOOKUP(A291,[1]库存报告使用数据处理!$A:$F,6,0),0)</f>
        <v>0</v>
      </c>
      <c r="H291" s="34">
        <f>IFERROR(VLOOKUP(A291,[1]库存报告使用数据处理!$A:$G,7,0),0)</f>
        <v>0</v>
      </c>
      <c r="I291">
        <f>IFERROR(VLOOKUP(A291,[5]数据处理!$A:$B,2,0),0)</f>
        <v>6</v>
      </c>
      <c r="J291" s="35">
        <f>IFERROR(VLOOKUP(A291,[5]数据处理!$A:$D,4,0),0)</f>
        <v>0</v>
      </c>
      <c r="K291" s="35">
        <f>IFERROR(VLOOKUP(A291,[5]数据处理!$A:$E,5,0),0)</f>
        <v>0</v>
      </c>
      <c r="L291" s="35">
        <f>IFERROR(VLOOKUP(A291,[5]数据处理!$A:$G,7,0),0)</f>
        <v>0</v>
      </c>
      <c r="M291">
        <f t="shared" si="71"/>
        <v>6</v>
      </c>
      <c r="N291">
        <f>IFERROR(VLOOKUP(A291,[5]数据处理!$A:$C,3,0),0)</f>
        <v>0</v>
      </c>
      <c r="O291">
        <f>IFERROR(VLOOKUP(A291,[5]数据处理!$A:$N,14,0),0)</f>
        <v>5</v>
      </c>
      <c r="P291" t="str">
        <f>IFERROR(VLOOKUP(A291,[3]库存使用数据!$A:$B,2,0),"")</f>
        <v/>
      </c>
      <c r="Q291" t="str">
        <f>IFERROR(VLOOKUP(A291,[3]库存使用数据!$A:$E,5,0),"")</f>
        <v/>
      </c>
      <c r="R291" t="str">
        <f>IFERROR(VLOOKUP(A291,[3]库存使用数据!$A:$H,8,0),"")</f>
        <v/>
      </c>
      <c r="S291" t="str">
        <f>IFERROR(VLOOKUP(A291,[3]库存使用数据!$A:$K,11,0),"")</f>
        <v/>
      </c>
      <c r="T291" t="str">
        <f>IFERROR(VLOOKUP(A291,[3]库存使用数据!$A:$C,3,0),"")</f>
        <v/>
      </c>
      <c r="U291" t="str">
        <f>IFERROR(VLOOKUP(A291,[3]库存使用数据!$A:$F,6,0),"")</f>
        <v/>
      </c>
      <c r="V291" t="str">
        <f>IFERROR(VLOOKUP(A291,[3]库存使用数据!$A:$I,9,0),"")</f>
        <v/>
      </c>
      <c r="W291" t="str">
        <f>IFERROR(VLOOKUP(A291,[3]库存使用数据!$A:$L,12,0),"")</f>
        <v/>
      </c>
      <c r="X291" s="23" t="str">
        <f t="shared" si="76"/>
        <v/>
      </c>
      <c r="Y291" s="23" t="str">
        <f t="shared" si="77"/>
        <v/>
      </c>
      <c r="Z291" s="23" t="str">
        <f t="shared" si="78"/>
        <v/>
      </c>
      <c r="AA291" s="23" t="str">
        <f t="shared" si="79"/>
        <v/>
      </c>
      <c r="AB291" t="str">
        <f>IFERROR(VLOOKUP(A291,[3]库存使用数据!$A:$D,4,0),"")</f>
        <v/>
      </c>
      <c r="AC291" t="str">
        <f>IFERROR(VLOOKUP(A291,[3]库存使用数据!$A:$G,7,0),"")</f>
        <v/>
      </c>
      <c r="AD291" t="str">
        <f>IFERROR(VLOOKUP(A291,[3]库存使用数据!$A:$J,10,0),"")</f>
        <v/>
      </c>
      <c r="AE291" t="str">
        <f>IFERROR(VLOOKUP(A291,[3]库存使用数据!$A:$M,13,0),"")</f>
        <v/>
      </c>
      <c r="AF291" s="23" t="str">
        <f t="shared" si="80"/>
        <v/>
      </c>
      <c r="AG291" s="23" t="str">
        <f t="shared" si="81"/>
        <v/>
      </c>
      <c r="AH291" s="23" t="str">
        <f t="shared" si="82"/>
        <v/>
      </c>
      <c r="AI291" s="23" t="str">
        <f t="shared" si="83"/>
        <v/>
      </c>
      <c r="AJ291">
        <f>IFERROR(VLOOKUP($B291,[2]库存报告使用数据!$A$1:$B$65536,2,0),0)</f>
        <v>1</v>
      </c>
      <c r="AK291">
        <f>IFERROR(VLOOKUP($B291,[2]库存报告使用数据!$A$1:$C$65536,3,0),0)</f>
        <v>1</v>
      </c>
      <c r="AL291">
        <f>IFERROR(VLOOKUP($B291,[2]库存报告使用数据!$A$1:$D$65536,4,0),0)</f>
        <v>3</v>
      </c>
      <c r="AM291">
        <f>IFERROR(VLOOKUP($B291,[2]库存报告使用数据!$A$1:$E$65536,5,0),0)</f>
        <v>1</v>
      </c>
      <c r="AN291" s="23">
        <f t="shared" si="84"/>
        <v>0</v>
      </c>
      <c r="AO291" s="23">
        <f t="shared" si="85"/>
        <v>0</v>
      </c>
      <c r="AP291" s="23">
        <f t="shared" si="86"/>
        <v>0</v>
      </c>
      <c r="AQ291" s="23">
        <f t="shared" si="87"/>
        <v>0</v>
      </c>
      <c r="AR291" s="37">
        <f t="shared" si="72"/>
        <v>0</v>
      </c>
      <c r="AS291" s="37">
        <f t="shared" si="73"/>
        <v>0</v>
      </c>
      <c r="AT291" s="37">
        <f t="shared" si="74"/>
        <v>6</v>
      </c>
      <c r="AU291" s="33" t="str">
        <f t="shared" si="75"/>
        <v>库存为6</v>
      </c>
      <c r="AV291" s="38" t="str">
        <f>IFERROR(时间!$B$4+AU291,"上周无销量")</f>
        <v>上周无销量</v>
      </c>
    </row>
    <row r="292" spans="1:48">
      <c r="A292" s="21" t="s">
        <v>337</v>
      </c>
      <c r="B292" t="str">
        <f>VLOOKUP(A292,'[4]sku-asin（子）'!$A$1:$B$65536,2,0)</f>
        <v>B07547DJVV</v>
      </c>
      <c r="C292" t="str">
        <f>VLOOKUP(A292,'[4]子sku-父sku'!$A$1:$B$65536,2,0)</f>
        <v>LYQ-ZQTN2611</v>
      </c>
      <c r="D292" s="33">
        <f>IFERROR(VLOOKUP(A292,[1]库存报告使用数据处理!$A:$C,3,0),0)</f>
        <v>0</v>
      </c>
      <c r="E292" s="33">
        <f>IFERROR(VLOOKUP(A292,[1]库存报告使用数据处理!$A:$D,4,0),0)</f>
        <v>0</v>
      </c>
      <c r="F292" s="33">
        <f>IFERROR(VLOOKUP(A292,[1]库存报告使用数据处理!$A:$E,5,0),0)</f>
        <v>0</v>
      </c>
      <c r="G292" s="33">
        <f>IFERROR(VLOOKUP(A292,[1]库存报告使用数据处理!$A:$F,6,0),0)</f>
        <v>0</v>
      </c>
      <c r="H292" s="34">
        <f>IFERROR(VLOOKUP(A292,[1]库存报告使用数据处理!$A:$G,7,0),0)</f>
        <v>0</v>
      </c>
      <c r="I292">
        <f>IFERROR(VLOOKUP(A292,[5]数据处理!$A:$B,2,0),0)</f>
        <v>1</v>
      </c>
      <c r="J292" s="35">
        <f>IFERROR(VLOOKUP(A292,[5]数据处理!$A:$D,4,0),0)</f>
        <v>0</v>
      </c>
      <c r="K292" s="35">
        <f>IFERROR(VLOOKUP(A292,[5]数据处理!$A:$E,5,0),0)</f>
        <v>0</v>
      </c>
      <c r="L292" s="35">
        <f>IFERROR(VLOOKUP(A292,[5]数据处理!$A:$G,7,0),0)</f>
        <v>0</v>
      </c>
      <c r="M292">
        <f t="shared" si="71"/>
        <v>1</v>
      </c>
      <c r="N292">
        <f>IFERROR(VLOOKUP(A292,[5]数据处理!$A:$C,3,0),0)</f>
        <v>0</v>
      </c>
      <c r="O292">
        <f>IFERROR(VLOOKUP(A292,[5]数据处理!$A:$N,14,0),0)</f>
        <v>1</v>
      </c>
      <c r="P292" t="str">
        <f>IFERROR(VLOOKUP(A292,[3]库存使用数据!$A:$B,2,0),"")</f>
        <v/>
      </c>
      <c r="Q292" t="str">
        <f>IFERROR(VLOOKUP(A292,[3]库存使用数据!$A:$E,5,0),"")</f>
        <v/>
      </c>
      <c r="R292" t="str">
        <f>IFERROR(VLOOKUP(A292,[3]库存使用数据!$A:$H,8,0),"")</f>
        <v/>
      </c>
      <c r="S292" t="str">
        <f>IFERROR(VLOOKUP(A292,[3]库存使用数据!$A:$K,11,0),"")</f>
        <v/>
      </c>
      <c r="T292" t="str">
        <f>IFERROR(VLOOKUP(A292,[3]库存使用数据!$A:$C,3,0),"")</f>
        <v/>
      </c>
      <c r="U292" t="str">
        <f>IFERROR(VLOOKUP(A292,[3]库存使用数据!$A:$F,6,0),"")</f>
        <v/>
      </c>
      <c r="V292" t="str">
        <f>IFERROR(VLOOKUP(A292,[3]库存使用数据!$A:$I,9,0),"")</f>
        <v/>
      </c>
      <c r="W292" t="str">
        <f>IFERROR(VLOOKUP(A292,[3]库存使用数据!$A:$L,12,0),"")</f>
        <v/>
      </c>
      <c r="X292" s="23" t="str">
        <f t="shared" si="76"/>
        <v/>
      </c>
      <c r="Y292" s="23" t="str">
        <f t="shared" si="77"/>
        <v/>
      </c>
      <c r="Z292" s="23" t="str">
        <f t="shared" si="78"/>
        <v/>
      </c>
      <c r="AA292" s="23" t="str">
        <f t="shared" si="79"/>
        <v/>
      </c>
      <c r="AB292" t="str">
        <f>IFERROR(VLOOKUP(A292,[3]库存使用数据!$A:$D,4,0),"")</f>
        <v/>
      </c>
      <c r="AC292" t="str">
        <f>IFERROR(VLOOKUP(A292,[3]库存使用数据!$A:$G,7,0),"")</f>
        <v/>
      </c>
      <c r="AD292" t="str">
        <f>IFERROR(VLOOKUP(A292,[3]库存使用数据!$A:$J,10,0),"")</f>
        <v/>
      </c>
      <c r="AE292" t="str">
        <f>IFERROR(VLOOKUP(A292,[3]库存使用数据!$A:$M,13,0),"")</f>
        <v/>
      </c>
      <c r="AF292" s="23" t="str">
        <f t="shared" si="80"/>
        <v/>
      </c>
      <c r="AG292" s="23" t="str">
        <f t="shared" si="81"/>
        <v/>
      </c>
      <c r="AH292" s="23" t="str">
        <f t="shared" si="82"/>
        <v/>
      </c>
      <c r="AI292" s="23" t="str">
        <f t="shared" si="83"/>
        <v/>
      </c>
      <c r="AJ292">
        <f>IFERROR(VLOOKUP($B292,[2]库存报告使用数据!$A$1:$B$65536,2,0),0)</f>
        <v>0</v>
      </c>
      <c r="AK292">
        <f>IFERROR(VLOOKUP($B292,[2]库存报告使用数据!$A$1:$C$65536,3,0),0)</f>
        <v>0</v>
      </c>
      <c r="AL292">
        <f>IFERROR(VLOOKUP($B292,[2]库存报告使用数据!$A$1:$D$65536,4,0),0)</f>
        <v>1</v>
      </c>
      <c r="AM292">
        <f>IFERROR(VLOOKUP($B292,[2]库存报告使用数据!$A$1:$E$65536,5,0),0)</f>
        <v>0</v>
      </c>
      <c r="AN292" s="23" t="str">
        <f t="shared" si="84"/>
        <v/>
      </c>
      <c r="AO292" s="23" t="str">
        <f t="shared" si="85"/>
        <v/>
      </c>
      <c r="AP292" s="23">
        <f t="shared" si="86"/>
        <v>0</v>
      </c>
      <c r="AQ292" s="23" t="str">
        <f t="shared" si="87"/>
        <v/>
      </c>
      <c r="AR292" s="37">
        <f t="shared" si="72"/>
        <v>0</v>
      </c>
      <c r="AS292" s="37">
        <f t="shared" si="73"/>
        <v>0</v>
      </c>
      <c r="AT292" s="37">
        <f t="shared" si="74"/>
        <v>1</v>
      </c>
      <c r="AU292" s="33" t="str">
        <f t="shared" si="75"/>
        <v>库存为1</v>
      </c>
      <c r="AV292" s="38" t="str">
        <f>IFERROR(时间!$B$4+AU292,"上周无销量")</f>
        <v>上周无销量</v>
      </c>
    </row>
    <row r="293" spans="1:48">
      <c r="A293" s="21" t="s">
        <v>338</v>
      </c>
      <c r="B293" t="str">
        <f>VLOOKUP(A293,'[4]sku-asin（子）'!$A$1:$B$65536,2,0)</f>
        <v>B075474WTH</v>
      </c>
      <c r="C293" t="str">
        <f>VLOOKUP(A293,'[4]子sku-父sku'!$A$1:$B$65536,2,0)</f>
        <v>LYQ-ZQTN2611</v>
      </c>
      <c r="D293" s="33">
        <f>IFERROR(VLOOKUP(A293,[1]库存报告使用数据处理!$A:$C,3,0),0)</f>
        <v>0</v>
      </c>
      <c r="E293" s="33">
        <f>IFERROR(VLOOKUP(A293,[1]库存报告使用数据处理!$A:$D,4,0),0)</f>
        <v>0</v>
      </c>
      <c r="F293" s="33">
        <f>IFERROR(VLOOKUP(A293,[1]库存报告使用数据处理!$A:$E,5,0),0)</f>
        <v>0</v>
      </c>
      <c r="G293" s="33">
        <f>IFERROR(VLOOKUP(A293,[1]库存报告使用数据处理!$A:$F,6,0),0)</f>
        <v>0</v>
      </c>
      <c r="H293" s="34">
        <f>IFERROR(VLOOKUP(A293,[1]库存报告使用数据处理!$A:$G,7,0),0)</f>
        <v>0</v>
      </c>
      <c r="I293">
        <f>IFERROR(VLOOKUP(A293,[5]数据处理!$A:$B,2,0),0)</f>
        <v>2</v>
      </c>
      <c r="J293" s="35">
        <f>IFERROR(VLOOKUP(A293,[5]数据处理!$A:$D,4,0),0)</f>
        <v>0</v>
      </c>
      <c r="K293" s="35">
        <f>IFERROR(VLOOKUP(A293,[5]数据处理!$A:$E,5,0),0)</f>
        <v>0</v>
      </c>
      <c r="L293" s="35">
        <f>IFERROR(VLOOKUP(A293,[5]数据处理!$A:$G,7,0),0)</f>
        <v>0</v>
      </c>
      <c r="M293">
        <f t="shared" si="71"/>
        <v>2</v>
      </c>
      <c r="N293">
        <f>IFERROR(VLOOKUP(A293,[5]数据处理!$A:$C,3,0),0)</f>
        <v>0</v>
      </c>
      <c r="O293">
        <f>IFERROR(VLOOKUP(A293,[5]数据处理!$A:$N,14,0),0)</f>
        <v>2</v>
      </c>
      <c r="P293" t="str">
        <f>IFERROR(VLOOKUP(A293,[3]库存使用数据!$A:$B,2,0),"")</f>
        <v/>
      </c>
      <c r="Q293" t="str">
        <f>IFERROR(VLOOKUP(A293,[3]库存使用数据!$A:$E,5,0),"")</f>
        <v/>
      </c>
      <c r="R293" t="str">
        <f>IFERROR(VLOOKUP(A293,[3]库存使用数据!$A:$H,8,0),"")</f>
        <v/>
      </c>
      <c r="S293" t="str">
        <f>IFERROR(VLOOKUP(A293,[3]库存使用数据!$A:$K,11,0),"")</f>
        <v/>
      </c>
      <c r="T293" t="str">
        <f>IFERROR(VLOOKUP(A293,[3]库存使用数据!$A:$C,3,0),"")</f>
        <v/>
      </c>
      <c r="U293" t="str">
        <f>IFERROR(VLOOKUP(A293,[3]库存使用数据!$A:$F,6,0),"")</f>
        <v/>
      </c>
      <c r="V293" t="str">
        <f>IFERROR(VLOOKUP(A293,[3]库存使用数据!$A:$I,9,0),"")</f>
        <v/>
      </c>
      <c r="W293" t="str">
        <f>IFERROR(VLOOKUP(A293,[3]库存使用数据!$A:$L,12,0),"")</f>
        <v/>
      </c>
      <c r="X293" s="23" t="str">
        <f t="shared" si="76"/>
        <v/>
      </c>
      <c r="Y293" s="23" t="str">
        <f t="shared" si="77"/>
        <v/>
      </c>
      <c r="Z293" s="23" t="str">
        <f t="shared" si="78"/>
        <v/>
      </c>
      <c r="AA293" s="23" t="str">
        <f t="shared" si="79"/>
        <v/>
      </c>
      <c r="AB293" t="str">
        <f>IFERROR(VLOOKUP(A293,[3]库存使用数据!$A:$D,4,0),"")</f>
        <v/>
      </c>
      <c r="AC293" t="str">
        <f>IFERROR(VLOOKUP(A293,[3]库存使用数据!$A:$G,7,0),"")</f>
        <v/>
      </c>
      <c r="AD293" t="str">
        <f>IFERROR(VLOOKUP(A293,[3]库存使用数据!$A:$J,10,0),"")</f>
        <v/>
      </c>
      <c r="AE293" t="str">
        <f>IFERROR(VLOOKUP(A293,[3]库存使用数据!$A:$M,13,0),"")</f>
        <v/>
      </c>
      <c r="AF293" s="23" t="str">
        <f t="shared" si="80"/>
        <v/>
      </c>
      <c r="AG293" s="23" t="str">
        <f t="shared" si="81"/>
        <v/>
      </c>
      <c r="AH293" s="23" t="str">
        <f t="shared" si="82"/>
        <v/>
      </c>
      <c r="AI293" s="23" t="str">
        <f t="shared" si="83"/>
        <v/>
      </c>
      <c r="AJ293">
        <f>IFERROR(VLOOKUP($B293,[2]库存报告使用数据!$A$1:$B$65536,2,0),0)</f>
        <v>1</v>
      </c>
      <c r="AK293">
        <f>IFERROR(VLOOKUP($B293,[2]库存报告使用数据!$A$1:$C$65536,3,0),0)</f>
        <v>1</v>
      </c>
      <c r="AL293">
        <f>IFERROR(VLOOKUP($B293,[2]库存报告使用数据!$A$1:$D$65536,4,0),0)</f>
        <v>0</v>
      </c>
      <c r="AM293">
        <f>IFERROR(VLOOKUP($B293,[2]库存报告使用数据!$A$1:$E$65536,5,0),0)</f>
        <v>1</v>
      </c>
      <c r="AN293" s="23">
        <f t="shared" si="84"/>
        <v>0</v>
      </c>
      <c r="AO293" s="23">
        <f t="shared" si="85"/>
        <v>0</v>
      </c>
      <c r="AP293" s="23" t="str">
        <f t="shared" si="86"/>
        <v/>
      </c>
      <c r="AQ293" s="23">
        <f t="shared" si="87"/>
        <v>0</v>
      </c>
      <c r="AR293" s="37">
        <f t="shared" si="72"/>
        <v>0</v>
      </c>
      <c r="AS293" s="37">
        <f t="shared" si="73"/>
        <v>0</v>
      </c>
      <c r="AT293" s="37">
        <f t="shared" si="74"/>
        <v>2</v>
      </c>
      <c r="AU293" s="33" t="str">
        <f t="shared" si="75"/>
        <v>库存为2</v>
      </c>
      <c r="AV293" s="38" t="str">
        <f>IFERROR(时间!$B$4+AU293,"上周无销量")</f>
        <v>上周无销量</v>
      </c>
    </row>
    <row r="294" spans="1:48">
      <c r="A294" s="21" t="s">
        <v>339</v>
      </c>
      <c r="B294" t="str">
        <f>VLOOKUP(A294,'[4]sku-asin（子）'!$A$1:$B$65536,2,0)</f>
        <v>B07547GGF1</v>
      </c>
      <c r="C294" t="str">
        <f>VLOOKUP(A294,'[4]子sku-父sku'!$A$1:$B$65536,2,0)</f>
        <v>LYQ-ZQTN2611</v>
      </c>
      <c r="D294" s="33">
        <f>IFERROR(VLOOKUP(A294,[1]库存报告使用数据处理!$A:$C,3,0),0)</f>
        <v>0</v>
      </c>
      <c r="E294" s="33">
        <f>IFERROR(VLOOKUP(A294,[1]库存报告使用数据处理!$A:$D,4,0),0)</f>
        <v>0</v>
      </c>
      <c r="F294" s="33">
        <f>IFERROR(VLOOKUP(A294,[1]库存报告使用数据处理!$A:$E,5,0),0)</f>
        <v>0</v>
      </c>
      <c r="G294" s="33">
        <f>IFERROR(VLOOKUP(A294,[1]库存报告使用数据处理!$A:$F,6,0),0)</f>
        <v>0</v>
      </c>
      <c r="H294" s="34">
        <f>IFERROR(VLOOKUP(A294,[1]库存报告使用数据处理!$A:$G,7,0),0)</f>
        <v>0</v>
      </c>
      <c r="I294">
        <f>IFERROR(VLOOKUP(A294,[5]数据处理!$A:$B,2,0),0)</f>
        <v>3</v>
      </c>
      <c r="J294" s="35">
        <f>IFERROR(VLOOKUP(A294,[5]数据处理!$A:$D,4,0),0)</f>
        <v>0</v>
      </c>
      <c r="K294" s="35">
        <f>IFERROR(VLOOKUP(A294,[5]数据处理!$A:$E,5,0),0)</f>
        <v>0</v>
      </c>
      <c r="L294" s="35">
        <f>IFERROR(VLOOKUP(A294,[5]数据处理!$A:$G,7,0),0)</f>
        <v>0</v>
      </c>
      <c r="M294">
        <f t="shared" si="71"/>
        <v>3</v>
      </c>
      <c r="N294">
        <f>IFERROR(VLOOKUP(A294,[5]数据处理!$A:$C,3,0),0)</f>
        <v>0</v>
      </c>
      <c r="O294">
        <f>IFERROR(VLOOKUP(A294,[5]数据处理!$A:$N,14,0),0)</f>
        <v>3</v>
      </c>
      <c r="P294" t="str">
        <f>IFERROR(VLOOKUP(A294,[3]库存使用数据!$A:$B,2,0),"")</f>
        <v/>
      </c>
      <c r="Q294" t="str">
        <f>IFERROR(VLOOKUP(A294,[3]库存使用数据!$A:$E,5,0),"")</f>
        <v/>
      </c>
      <c r="R294" t="str">
        <f>IFERROR(VLOOKUP(A294,[3]库存使用数据!$A:$H,8,0),"")</f>
        <v/>
      </c>
      <c r="S294" t="str">
        <f>IFERROR(VLOOKUP(A294,[3]库存使用数据!$A:$K,11,0),"")</f>
        <v/>
      </c>
      <c r="T294" t="str">
        <f>IFERROR(VLOOKUP(A294,[3]库存使用数据!$A:$C,3,0),"")</f>
        <v/>
      </c>
      <c r="U294" t="str">
        <f>IFERROR(VLOOKUP(A294,[3]库存使用数据!$A:$F,6,0),"")</f>
        <v/>
      </c>
      <c r="V294" t="str">
        <f>IFERROR(VLOOKUP(A294,[3]库存使用数据!$A:$I,9,0),"")</f>
        <v/>
      </c>
      <c r="W294" t="str">
        <f>IFERROR(VLOOKUP(A294,[3]库存使用数据!$A:$L,12,0),"")</f>
        <v/>
      </c>
      <c r="X294" s="23" t="str">
        <f t="shared" si="76"/>
        <v/>
      </c>
      <c r="Y294" s="23" t="str">
        <f t="shared" si="77"/>
        <v/>
      </c>
      <c r="Z294" s="23" t="str">
        <f t="shared" si="78"/>
        <v/>
      </c>
      <c r="AA294" s="23" t="str">
        <f t="shared" si="79"/>
        <v/>
      </c>
      <c r="AB294" t="str">
        <f>IFERROR(VLOOKUP(A294,[3]库存使用数据!$A:$D,4,0),"")</f>
        <v/>
      </c>
      <c r="AC294" t="str">
        <f>IFERROR(VLOOKUP(A294,[3]库存使用数据!$A:$G,7,0),"")</f>
        <v/>
      </c>
      <c r="AD294" t="str">
        <f>IFERROR(VLOOKUP(A294,[3]库存使用数据!$A:$J,10,0),"")</f>
        <v/>
      </c>
      <c r="AE294" t="str">
        <f>IFERROR(VLOOKUP(A294,[3]库存使用数据!$A:$M,13,0),"")</f>
        <v/>
      </c>
      <c r="AF294" s="23" t="str">
        <f t="shared" si="80"/>
        <v/>
      </c>
      <c r="AG294" s="23" t="str">
        <f t="shared" si="81"/>
        <v/>
      </c>
      <c r="AH294" s="23" t="str">
        <f t="shared" si="82"/>
        <v/>
      </c>
      <c r="AI294" s="23" t="str">
        <f t="shared" si="83"/>
        <v/>
      </c>
      <c r="AJ294">
        <f>IFERROR(VLOOKUP($B294,[2]库存报告使用数据!$A$1:$B$65536,2,0),0)</f>
        <v>0</v>
      </c>
      <c r="AK294">
        <f>IFERROR(VLOOKUP($B294,[2]库存报告使用数据!$A$1:$C$65536,3,0),0)</f>
        <v>0</v>
      </c>
      <c r="AL294">
        <f>IFERROR(VLOOKUP($B294,[2]库存报告使用数据!$A$1:$D$65536,4,0),0)</f>
        <v>1</v>
      </c>
      <c r="AM294">
        <f>IFERROR(VLOOKUP($B294,[2]库存报告使用数据!$A$1:$E$65536,5,0),0)</f>
        <v>0</v>
      </c>
      <c r="AN294" s="23" t="str">
        <f t="shared" si="84"/>
        <v/>
      </c>
      <c r="AO294" s="23" t="str">
        <f t="shared" si="85"/>
        <v/>
      </c>
      <c r="AP294" s="23">
        <f t="shared" si="86"/>
        <v>0</v>
      </c>
      <c r="AQ294" s="23" t="str">
        <f t="shared" si="87"/>
        <v/>
      </c>
      <c r="AR294" s="37">
        <f t="shared" si="72"/>
        <v>0</v>
      </c>
      <c r="AS294" s="37">
        <f t="shared" si="73"/>
        <v>0</v>
      </c>
      <c r="AT294" s="37">
        <f t="shared" si="74"/>
        <v>3</v>
      </c>
      <c r="AU294" s="33" t="str">
        <f t="shared" si="75"/>
        <v>库存为3</v>
      </c>
      <c r="AV294" s="38" t="str">
        <f>IFERROR(时间!$B$4+AU294,"上周无销量")</f>
        <v>上周无销量</v>
      </c>
    </row>
    <row r="295" spans="1:48">
      <c r="A295" s="21" t="s">
        <v>340</v>
      </c>
      <c r="B295" t="str">
        <f>VLOOKUP(A295,'[4]sku-asin（子）'!$A$1:$B$65536,2,0)</f>
        <v>B01GZPCVVO</v>
      </c>
      <c r="C295" t="str">
        <f>VLOOKUP(A295,'[4]子sku-父sku'!$A$1:$B$65536,2,0)</f>
        <v>MNQ-718</v>
      </c>
      <c r="D295" s="33">
        <f>IFERROR(VLOOKUP(A295,[1]库存报告使用数据处理!$A:$C,3,0),0)</f>
        <v>0</v>
      </c>
      <c r="E295" s="33">
        <f>IFERROR(VLOOKUP(A295,[1]库存报告使用数据处理!$A:$D,4,0),0)</f>
        <v>0</v>
      </c>
      <c r="F295" s="33">
        <f>IFERROR(VLOOKUP(A295,[1]库存报告使用数据处理!$A:$E,5,0),0)</f>
        <v>0</v>
      </c>
      <c r="G295" s="33">
        <f>IFERROR(VLOOKUP(A295,[1]库存报告使用数据处理!$A:$F,6,0),0)</f>
        <v>0</v>
      </c>
      <c r="H295" s="34">
        <f>IFERROR(VLOOKUP(A295,[1]库存报告使用数据处理!$A:$G,7,0),0)</f>
        <v>0</v>
      </c>
      <c r="I295">
        <f>IFERROR(VLOOKUP(A295,[5]数据处理!$A:$B,2,0),0)</f>
        <v>0</v>
      </c>
      <c r="J295" s="35">
        <f>IFERROR(VLOOKUP(A295,[5]数据处理!$A:$D,4,0),0)</f>
        <v>0</v>
      </c>
      <c r="K295" s="35">
        <f>IFERROR(VLOOKUP(A295,[5]数据处理!$A:$E,5,0),0)</f>
        <v>0</v>
      </c>
      <c r="L295" s="35">
        <f>IFERROR(VLOOKUP(A295,[5]数据处理!$A:$G,7,0),0)</f>
        <v>0</v>
      </c>
      <c r="M295">
        <f t="shared" si="71"/>
        <v>0</v>
      </c>
      <c r="N295">
        <f>IFERROR(VLOOKUP(A295,[5]数据处理!$A:$C,3,0),0)</f>
        <v>0</v>
      </c>
      <c r="O295">
        <f>IFERROR(VLOOKUP(A295,[5]数据处理!$A:$N,14,0),0)</f>
        <v>0</v>
      </c>
      <c r="P295" t="str">
        <f>IFERROR(VLOOKUP(A295,[3]库存使用数据!$A:$B,2,0),"")</f>
        <v/>
      </c>
      <c r="Q295" t="str">
        <f>IFERROR(VLOOKUP(A295,[3]库存使用数据!$A:$E,5,0),"")</f>
        <v/>
      </c>
      <c r="R295" t="str">
        <f>IFERROR(VLOOKUP(A295,[3]库存使用数据!$A:$H,8,0),"")</f>
        <v/>
      </c>
      <c r="S295" t="str">
        <f>IFERROR(VLOOKUP(A295,[3]库存使用数据!$A:$K,11,0),"")</f>
        <v/>
      </c>
      <c r="T295" t="str">
        <f>IFERROR(VLOOKUP(A295,[3]库存使用数据!$A:$C,3,0),"")</f>
        <v/>
      </c>
      <c r="U295" t="str">
        <f>IFERROR(VLOOKUP(A295,[3]库存使用数据!$A:$F,6,0),"")</f>
        <v/>
      </c>
      <c r="V295" t="str">
        <f>IFERROR(VLOOKUP(A295,[3]库存使用数据!$A:$I,9,0),"")</f>
        <v/>
      </c>
      <c r="W295" t="str">
        <f>IFERROR(VLOOKUP(A295,[3]库存使用数据!$A:$L,12,0),"")</f>
        <v/>
      </c>
      <c r="X295" s="23" t="str">
        <f t="shared" si="76"/>
        <v/>
      </c>
      <c r="Y295" s="23" t="str">
        <f t="shared" si="77"/>
        <v/>
      </c>
      <c r="Z295" s="23" t="str">
        <f t="shared" si="78"/>
        <v/>
      </c>
      <c r="AA295" s="23" t="str">
        <f t="shared" si="79"/>
        <v/>
      </c>
      <c r="AB295" t="str">
        <f>IFERROR(VLOOKUP(A295,[3]库存使用数据!$A:$D,4,0),"")</f>
        <v/>
      </c>
      <c r="AC295" t="str">
        <f>IFERROR(VLOOKUP(A295,[3]库存使用数据!$A:$G,7,0),"")</f>
        <v/>
      </c>
      <c r="AD295" t="str">
        <f>IFERROR(VLOOKUP(A295,[3]库存使用数据!$A:$J,10,0),"")</f>
        <v/>
      </c>
      <c r="AE295" t="str">
        <f>IFERROR(VLOOKUP(A295,[3]库存使用数据!$A:$M,13,0),"")</f>
        <v/>
      </c>
      <c r="AF295" s="23" t="str">
        <f t="shared" si="80"/>
        <v/>
      </c>
      <c r="AG295" s="23" t="str">
        <f t="shared" si="81"/>
        <v/>
      </c>
      <c r="AH295" s="23" t="str">
        <f t="shared" si="82"/>
        <v/>
      </c>
      <c r="AI295" s="23" t="str">
        <f t="shared" si="83"/>
        <v/>
      </c>
      <c r="AJ295">
        <f>IFERROR(VLOOKUP($B295,[2]库存报告使用数据!$A$1:$B$65536,2,0),0)</f>
        <v>0</v>
      </c>
      <c r="AK295">
        <f>IFERROR(VLOOKUP($B295,[2]库存报告使用数据!$A$1:$C$65536,3,0),0)</f>
        <v>0</v>
      </c>
      <c r="AL295">
        <f>IFERROR(VLOOKUP($B295,[2]库存报告使用数据!$A$1:$D$65536,4,0),0)</f>
        <v>0</v>
      </c>
      <c r="AM295">
        <f>IFERROR(VLOOKUP($B295,[2]库存报告使用数据!$A$1:$E$65536,5,0),0)</f>
        <v>0</v>
      </c>
      <c r="AN295" s="23" t="str">
        <f t="shared" si="84"/>
        <v/>
      </c>
      <c r="AO295" s="23" t="str">
        <f t="shared" si="85"/>
        <v/>
      </c>
      <c r="AP295" s="23" t="str">
        <f t="shared" si="86"/>
        <v/>
      </c>
      <c r="AQ295" s="23" t="str">
        <f t="shared" si="87"/>
        <v/>
      </c>
      <c r="AR295" s="37">
        <f t="shared" si="72"/>
        <v>0</v>
      </c>
      <c r="AS295" s="37">
        <f t="shared" si="73"/>
        <v>0</v>
      </c>
      <c r="AT295" s="37">
        <f t="shared" si="74"/>
        <v>0</v>
      </c>
      <c r="AU295" s="33" t="str">
        <f t="shared" si="75"/>
        <v>库存为0</v>
      </c>
      <c r="AV295" s="38" t="str">
        <f>IFERROR(时间!$B$4+AU295,"上周无销量")</f>
        <v>上周无销量</v>
      </c>
    </row>
    <row r="296" spans="1:48">
      <c r="A296" s="21" t="s">
        <v>341</v>
      </c>
      <c r="B296" t="str">
        <f>VLOOKUP(A296,'[4]sku-asin（子）'!$A$1:$B$65536,2,0)</f>
        <v>B01LZDLADE</v>
      </c>
      <c r="C296" t="str">
        <f>VLOOKUP(A296,'[4]子sku-父sku'!$A$1:$B$65536,2,0)</f>
        <v>MZ-JY1616</v>
      </c>
      <c r="D296" s="33">
        <f>IFERROR(VLOOKUP(A296,[1]库存报告使用数据处理!$A:$C,3,0),0)</f>
        <v>0</v>
      </c>
      <c r="E296" s="33">
        <f>IFERROR(VLOOKUP(A296,[1]库存报告使用数据处理!$A:$D,4,0),0)</f>
        <v>0</v>
      </c>
      <c r="F296" s="33">
        <f>IFERROR(VLOOKUP(A296,[1]库存报告使用数据处理!$A:$E,5,0),0)</f>
        <v>0</v>
      </c>
      <c r="G296" s="33">
        <f>IFERROR(VLOOKUP(A296,[1]库存报告使用数据处理!$A:$F,6,0),0)</f>
        <v>0</v>
      </c>
      <c r="H296" s="34">
        <f>IFERROR(VLOOKUP(A296,[1]库存报告使用数据处理!$A:$G,7,0),0)</f>
        <v>0</v>
      </c>
      <c r="I296">
        <f>IFERROR(VLOOKUP(A296,[5]数据处理!$A:$B,2,0),0)</f>
        <v>1</v>
      </c>
      <c r="J296" s="35">
        <f>IFERROR(VLOOKUP(A296,[5]数据处理!$A:$D,4,0),0)</f>
        <v>0</v>
      </c>
      <c r="K296" s="35">
        <f>IFERROR(VLOOKUP(A296,[5]数据处理!$A:$E,5,0),0)</f>
        <v>0</v>
      </c>
      <c r="L296" s="35">
        <f>IFERROR(VLOOKUP(A296,[5]数据处理!$A:$G,7,0),0)</f>
        <v>0</v>
      </c>
      <c r="M296">
        <f t="shared" si="71"/>
        <v>1</v>
      </c>
      <c r="N296">
        <f>IFERROR(VLOOKUP(A296,[5]数据处理!$A:$C,3,0),0)</f>
        <v>0</v>
      </c>
      <c r="O296">
        <f>IFERROR(VLOOKUP(A296,[5]数据处理!$A:$N,14,0),0)</f>
        <v>1</v>
      </c>
      <c r="P296" t="str">
        <f>IFERROR(VLOOKUP(A296,[3]库存使用数据!$A:$B,2,0),"")</f>
        <v/>
      </c>
      <c r="Q296" t="str">
        <f>IFERROR(VLOOKUP(A296,[3]库存使用数据!$A:$E,5,0),"")</f>
        <v/>
      </c>
      <c r="R296" t="str">
        <f>IFERROR(VLOOKUP(A296,[3]库存使用数据!$A:$H,8,0),"")</f>
        <v/>
      </c>
      <c r="S296" t="str">
        <f>IFERROR(VLOOKUP(A296,[3]库存使用数据!$A:$K,11,0),"")</f>
        <v/>
      </c>
      <c r="T296" t="str">
        <f>IFERROR(VLOOKUP(A296,[3]库存使用数据!$A:$C,3,0),"")</f>
        <v/>
      </c>
      <c r="U296" t="str">
        <f>IFERROR(VLOOKUP(A296,[3]库存使用数据!$A:$F,6,0),"")</f>
        <v/>
      </c>
      <c r="V296" t="str">
        <f>IFERROR(VLOOKUP(A296,[3]库存使用数据!$A:$I,9,0),"")</f>
        <v/>
      </c>
      <c r="W296" t="str">
        <f>IFERROR(VLOOKUP(A296,[3]库存使用数据!$A:$L,12,0),"")</f>
        <v/>
      </c>
      <c r="X296" s="23" t="str">
        <f t="shared" si="76"/>
        <v/>
      </c>
      <c r="Y296" s="23" t="str">
        <f t="shared" si="77"/>
        <v/>
      </c>
      <c r="Z296" s="23" t="str">
        <f t="shared" si="78"/>
        <v/>
      </c>
      <c r="AA296" s="23" t="str">
        <f t="shared" si="79"/>
        <v/>
      </c>
      <c r="AB296" t="str">
        <f>IFERROR(VLOOKUP(A296,[3]库存使用数据!$A:$D,4,0),"")</f>
        <v/>
      </c>
      <c r="AC296" t="str">
        <f>IFERROR(VLOOKUP(A296,[3]库存使用数据!$A:$G,7,0),"")</f>
        <v/>
      </c>
      <c r="AD296" t="str">
        <f>IFERROR(VLOOKUP(A296,[3]库存使用数据!$A:$J,10,0),"")</f>
        <v/>
      </c>
      <c r="AE296" t="str">
        <f>IFERROR(VLOOKUP(A296,[3]库存使用数据!$A:$M,13,0),"")</f>
        <v/>
      </c>
      <c r="AF296" s="23" t="str">
        <f t="shared" si="80"/>
        <v/>
      </c>
      <c r="AG296" s="23" t="str">
        <f t="shared" si="81"/>
        <v/>
      </c>
      <c r="AH296" s="23" t="str">
        <f t="shared" si="82"/>
        <v/>
      </c>
      <c r="AI296" s="23" t="str">
        <f t="shared" si="83"/>
        <v/>
      </c>
      <c r="AJ296">
        <f>IFERROR(VLOOKUP($B296,[2]库存报告使用数据!$A$1:$B$65536,2,0),0)</f>
        <v>1</v>
      </c>
      <c r="AK296">
        <f>IFERROR(VLOOKUP($B296,[2]库存报告使用数据!$A$1:$C$65536,3,0),0)</f>
        <v>1</v>
      </c>
      <c r="AL296">
        <f>IFERROR(VLOOKUP($B296,[2]库存报告使用数据!$A$1:$D$65536,4,0),0)</f>
        <v>0</v>
      </c>
      <c r="AM296">
        <f>IFERROR(VLOOKUP($B296,[2]库存报告使用数据!$A$1:$E$65536,5,0),0)</f>
        <v>0</v>
      </c>
      <c r="AN296" s="23">
        <f t="shared" si="84"/>
        <v>0</v>
      </c>
      <c r="AO296" s="23">
        <f t="shared" si="85"/>
        <v>0</v>
      </c>
      <c r="AP296" s="23" t="str">
        <f t="shared" si="86"/>
        <v/>
      </c>
      <c r="AQ296" s="23" t="str">
        <f t="shared" si="87"/>
        <v/>
      </c>
      <c r="AR296" s="37">
        <f t="shared" si="72"/>
        <v>0</v>
      </c>
      <c r="AS296" s="37">
        <f t="shared" si="73"/>
        <v>0</v>
      </c>
      <c r="AT296" s="37">
        <f t="shared" si="74"/>
        <v>1</v>
      </c>
      <c r="AU296" s="33" t="str">
        <f t="shared" si="75"/>
        <v>库存为1</v>
      </c>
      <c r="AV296" s="38" t="str">
        <f>IFERROR(时间!$B$4+AU296,"上周无销量")</f>
        <v>上周无销量</v>
      </c>
    </row>
    <row r="297" spans="1:48">
      <c r="A297" s="21" t="s">
        <v>342</v>
      </c>
      <c r="B297" t="str">
        <f>VLOOKUP(A297,'[4]sku-asin（子）'!$A$1:$B$65536,2,0)</f>
        <v>B01LZ1Z3TP</v>
      </c>
      <c r="C297" t="str">
        <f>VLOOKUP(A297,'[4]子sku-父sku'!$A$1:$B$65536,2,0)</f>
        <v>MZ-JY1616</v>
      </c>
      <c r="D297" s="33">
        <f>IFERROR(VLOOKUP(A297,[1]库存报告使用数据处理!$A:$C,3,0),0)</f>
        <v>0</v>
      </c>
      <c r="E297" s="33">
        <f>IFERROR(VLOOKUP(A297,[1]库存报告使用数据处理!$A:$D,4,0),0)</f>
        <v>0</v>
      </c>
      <c r="F297" s="33">
        <f>IFERROR(VLOOKUP(A297,[1]库存报告使用数据处理!$A:$E,5,0),0)</f>
        <v>1</v>
      </c>
      <c r="G297" s="33">
        <f>IFERROR(VLOOKUP(A297,[1]库存报告使用数据处理!$A:$F,6,0),0)</f>
        <v>0</v>
      </c>
      <c r="H297" s="34">
        <f>IFERROR(VLOOKUP(A297,[1]库存报告使用数据处理!$A:$G,7,0),0)</f>
        <v>9.98</v>
      </c>
      <c r="I297">
        <f>IFERROR(VLOOKUP(A297,[5]数据处理!$A:$B,2,0),0)</f>
        <v>4</v>
      </c>
      <c r="J297" s="35">
        <f>IFERROR(VLOOKUP(A297,[5]数据处理!$A:$D,4,0),0)</f>
        <v>0</v>
      </c>
      <c r="K297" s="35">
        <f>IFERROR(VLOOKUP(A297,[5]数据处理!$A:$E,5,0),0)</f>
        <v>0</v>
      </c>
      <c r="L297" s="35">
        <f>IFERROR(VLOOKUP(A297,[5]数据处理!$A:$G,7,0),0)</f>
        <v>0</v>
      </c>
      <c r="M297">
        <f t="shared" si="71"/>
        <v>4</v>
      </c>
      <c r="N297">
        <f>IFERROR(VLOOKUP(A297,[5]数据处理!$A:$C,3,0),0)</f>
        <v>0</v>
      </c>
      <c r="O297">
        <f>IFERROR(VLOOKUP(A297,[5]数据处理!$A:$N,14,0),0)</f>
        <v>4</v>
      </c>
      <c r="P297" t="str">
        <f>IFERROR(VLOOKUP(A297,[3]库存使用数据!$A:$B,2,0),"")</f>
        <v/>
      </c>
      <c r="Q297" t="str">
        <f>IFERROR(VLOOKUP(A297,[3]库存使用数据!$A:$E,5,0),"")</f>
        <v/>
      </c>
      <c r="R297" t="str">
        <f>IFERROR(VLOOKUP(A297,[3]库存使用数据!$A:$H,8,0),"")</f>
        <v/>
      </c>
      <c r="S297" t="str">
        <f>IFERROR(VLOOKUP(A297,[3]库存使用数据!$A:$K,11,0),"")</f>
        <v/>
      </c>
      <c r="T297" t="str">
        <f>IFERROR(VLOOKUP(A297,[3]库存使用数据!$A:$C,3,0),"")</f>
        <v/>
      </c>
      <c r="U297" t="str">
        <f>IFERROR(VLOOKUP(A297,[3]库存使用数据!$A:$F,6,0),"")</f>
        <v/>
      </c>
      <c r="V297" t="str">
        <f>IFERROR(VLOOKUP(A297,[3]库存使用数据!$A:$I,9,0),"")</f>
        <v/>
      </c>
      <c r="W297" t="str">
        <f>IFERROR(VLOOKUP(A297,[3]库存使用数据!$A:$L,12,0),"")</f>
        <v/>
      </c>
      <c r="X297" s="23" t="str">
        <f t="shared" si="76"/>
        <v/>
      </c>
      <c r="Y297" s="23" t="str">
        <f t="shared" si="77"/>
        <v/>
      </c>
      <c r="Z297" s="23" t="str">
        <f t="shared" si="78"/>
        <v/>
      </c>
      <c r="AA297" s="23" t="str">
        <f t="shared" si="79"/>
        <v/>
      </c>
      <c r="AB297" t="str">
        <f>IFERROR(VLOOKUP(A297,[3]库存使用数据!$A:$D,4,0),"")</f>
        <v/>
      </c>
      <c r="AC297" t="str">
        <f>IFERROR(VLOOKUP(A297,[3]库存使用数据!$A:$G,7,0),"")</f>
        <v/>
      </c>
      <c r="AD297" t="str">
        <f>IFERROR(VLOOKUP(A297,[3]库存使用数据!$A:$J,10,0),"")</f>
        <v/>
      </c>
      <c r="AE297" t="str">
        <f>IFERROR(VLOOKUP(A297,[3]库存使用数据!$A:$M,13,0),"")</f>
        <v/>
      </c>
      <c r="AF297" s="23" t="str">
        <f t="shared" si="80"/>
        <v/>
      </c>
      <c r="AG297" s="23" t="str">
        <f t="shared" si="81"/>
        <v/>
      </c>
      <c r="AH297" s="23" t="str">
        <f t="shared" si="82"/>
        <v/>
      </c>
      <c r="AI297" s="23" t="str">
        <f t="shared" si="83"/>
        <v/>
      </c>
      <c r="AJ297">
        <f>IFERROR(VLOOKUP($B297,[2]库存报告使用数据!$A$1:$B$65536,2,0),0)</f>
        <v>4</v>
      </c>
      <c r="AK297">
        <f>IFERROR(VLOOKUP($B297,[2]库存报告使用数据!$A$1:$C$65536,3,0),0)</f>
        <v>4</v>
      </c>
      <c r="AL297">
        <f>IFERROR(VLOOKUP($B297,[2]库存报告使用数据!$A$1:$D$65536,4,0),0)</f>
        <v>0</v>
      </c>
      <c r="AM297">
        <f>IFERROR(VLOOKUP($B297,[2]库存报告使用数据!$A$1:$E$65536,5,0),0)</f>
        <v>1</v>
      </c>
      <c r="AN297" s="23">
        <f t="shared" si="84"/>
        <v>0</v>
      </c>
      <c r="AO297" s="23">
        <f t="shared" si="85"/>
        <v>0</v>
      </c>
      <c r="AP297" s="23" t="str">
        <f t="shared" si="86"/>
        <v/>
      </c>
      <c r="AQ297" s="23">
        <f t="shared" si="87"/>
        <v>0</v>
      </c>
      <c r="AR297" s="37">
        <f t="shared" si="72"/>
        <v>0</v>
      </c>
      <c r="AS297" s="37">
        <f t="shared" si="73"/>
        <v>0</v>
      </c>
      <c r="AT297" s="37">
        <f t="shared" si="74"/>
        <v>4</v>
      </c>
      <c r="AU297" s="33" t="str">
        <f t="shared" si="75"/>
        <v>库存为4</v>
      </c>
      <c r="AV297" s="38" t="str">
        <f>IFERROR(时间!$B$4+AU297,"上周无销量")</f>
        <v>上周无销量</v>
      </c>
    </row>
    <row r="298" spans="1:48">
      <c r="A298" s="21" t="s">
        <v>343</v>
      </c>
      <c r="B298" t="str">
        <f>VLOOKUP(A298,'[4]sku-asin（子）'!$A$1:$B$65536,2,0)</f>
        <v>B01LZ1Z414</v>
      </c>
      <c r="C298" t="str">
        <f>VLOOKUP(A298,'[4]子sku-父sku'!$A$1:$B$65536,2,0)</f>
        <v>MZ-JY1616</v>
      </c>
      <c r="D298" s="33">
        <f>IFERROR(VLOOKUP(A298,[1]库存报告使用数据处理!$A:$C,3,0),0)</f>
        <v>0</v>
      </c>
      <c r="E298" s="33">
        <f>IFERROR(VLOOKUP(A298,[1]库存报告使用数据处理!$A:$D,4,0),0)</f>
        <v>0</v>
      </c>
      <c r="F298" s="33">
        <f>IFERROR(VLOOKUP(A298,[1]库存报告使用数据处理!$A:$E,5,0),0)</f>
        <v>0</v>
      </c>
      <c r="G298" s="33">
        <f>IFERROR(VLOOKUP(A298,[1]库存报告使用数据处理!$A:$F,6,0),0)</f>
        <v>0</v>
      </c>
      <c r="H298" s="34">
        <f>IFERROR(VLOOKUP(A298,[1]库存报告使用数据处理!$A:$G,7,0),0)</f>
        <v>0</v>
      </c>
      <c r="I298">
        <f>IFERROR(VLOOKUP(A298,[5]数据处理!$A:$B,2,0),0)</f>
        <v>2</v>
      </c>
      <c r="J298" s="35">
        <f>IFERROR(VLOOKUP(A298,[5]数据处理!$A:$D,4,0),0)</f>
        <v>0</v>
      </c>
      <c r="K298" s="35">
        <f>IFERROR(VLOOKUP(A298,[5]数据处理!$A:$E,5,0),0)</f>
        <v>0</v>
      </c>
      <c r="L298" s="35">
        <f>IFERROR(VLOOKUP(A298,[5]数据处理!$A:$G,7,0),0)</f>
        <v>0</v>
      </c>
      <c r="M298">
        <f t="shared" si="71"/>
        <v>2</v>
      </c>
      <c r="N298">
        <f>IFERROR(VLOOKUP(A298,[5]数据处理!$A:$C,3,0),0)</f>
        <v>0</v>
      </c>
      <c r="O298">
        <f>IFERROR(VLOOKUP(A298,[5]数据处理!$A:$N,14,0),0)</f>
        <v>2</v>
      </c>
      <c r="P298" t="str">
        <f>IFERROR(VLOOKUP(A298,[3]库存使用数据!$A:$B,2,0),"")</f>
        <v/>
      </c>
      <c r="Q298" t="str">
        <f>IFERROR(VLOOKUP(A298,[3]库存使用数据!$A:$E,5,0),"")</f>
        <v/>
      </c>
      <c r="R298" t="str">
        <f>IFERROR(VLOOKUP(A298,[3]库存使用数据!$A:$H,8,0),"")</f>
        <v/>
      </c>
      <c r="S298" t="str">
        <f>IFERROR(VLOOKUP(A298,[3]库存使用数据!$A:$K,11,0),"")</f>
        <v/>
      </c>
      <c r="T298" t="str">
        <f>IFERROR(VLOOKUP(A298,[3]库存使用数据!$A:$C,3,0),"")</f>
        <v/>
      </c>
      <c r="U298" t="str">
        <f>IFERROR(VLOOKUP(A298,[3]库存使用数据!$A:$F,6,0),"")</f>
        <v/>
      </c>
      <c r="V298" t="str">
        <f>IFERROR(VLOOKUP(A298,[3]库存使用数据!$A:$I,9,0),"")</f>
        <v/>
      </c>
      <c r="W298" t="str">
        <f>IFERROR(VLOOKUP(A298,[3]库存使用数据!$A:$L,12,0),"")</f>
        <v/>
      </c>
      <c r="X298" s="23" t="str">
        <f t="shared" si="76"/>
        <v/>
      </c>
      <c r="Y298" s="23" t="str">
        <f t="shared" si="77"/>
        <v/>
      </c>
      <c r="Z298" s="23" t="str">
        <f t="shared" si="78"/>
        <v/>
      </c>
      <c r="AA298" s="23" t="str">
        <f t="shared" si="79"/>
        <v/>
      </c>
      <c r="AB298" t="str">
        <f>IFERROR(VLOOKUP(A298,[3]库存使用数据!$A:$D,4,0),"")</f>
        <v/>
      </c>
      <c r="AC298" t="str">
        <f>IFERROR(VLOOKUP(A298,[3]库存使用数据!$A:$G,7,0),"")</f>
        <v/>
      </c>
      <c r="AD298" t="str">
        <f>IFERROR(VLOOKUP(A298,[3]库存使用数据!$A:$J,10,0),"")</f>
        <v/>
      </c>
      <c r="AE298" t="str">
        <f>IFERROR(VLOOKUP(A298,[3]库存使用数据!$A:$M,13,0),"")</f>
        <v/>
      </c>
      <c r="AF298" s="23" t="str">
        <f t="shared" si="80"/>
        <v/>
      </c>
      <c r="AG298" s="23" t="str">
        <f t="shared" si="81"/>
        <v/>
      </c>
      <c r="AH298" s="23" t="str">
        <f t="shared" si="82"/>
        <v/>
      </c>
      <c r="AI298" s="23" t="str">
        <f t="shared" si="83"/>
        <v/>
      </c>
      <c r="AJ298">
        <f>IFERROR(VLOOKUP($B298,[2]库存报告使用数据!$A$1:$B$65536,2,0),0)</f>
        <v>1</v>
      </c>
      <c r="AK298">
        <f>IFERROR(VLOOKUP($B298,[2]库存报告使用数据!$A$1:$C$65536,3,0),0)</f>
        <v>1</v>
      </c>
      <c r="AL298">
        <f>IFERROR(VLOOKUP($B298,[2]库存报告使用数据!$A$1:$D$65536,4,0),0)</f>
        <v>1</v>
      </c>
      <c r="AM298">
        <f>IFERROR(VLOOKUP($B298,[2]库存报告使用数据!$A$1:$E$65536,5,0),0)</f>
        <v>0</v>
      </c>
      <c r="AN298" s="23">
        <f t="shared" si="84"/>
        <v>0</v>
      </c>
      <c r="AO298" s="23">
        <f t="shared" si="85"/>
        <v>0</v>
      </c>
      <c r="AP298" s="23">
        <f t="shared" si="86"/>
        <v>0</v>
      </c>
      <c r="AQ298" s="23" t="str">
        <f t="shared" si="87"/>
        <v/>
      </c>
      <c r="AR298" s="37">
        <f t="shared" si="72"/>
        <v>0</v>
      </c>
      <c r="AS298" s="37">
        <f t="shared" si="73"/>
        <v>0</v>
      </c>
      <c r="AT298" s="37">
        <f t="shared" si="74"/>
        <v>2</v>
      </c>
      <c r="AU298" s="33" t="str">
        <f t="shared" si="75"/>
        <v>库存为2</v>
      </c>
      <c r="AV298" s="38" t="str">
        <f>IFERROR(时间!$B$4+AU298,"上周无销量")</f>
        <v>上周无销量</v>
      </c>
    </row>
    <row r="299" spans="1:48">
      <c r="A299" s="21" t="s">
        <v>344</v>
      </c>
      <c r="B299" t="str">
        <f>VLOOKUP(A299,'[4]sku-asin（子）'!$A$1:$B$65536,2,0)</f>
        <v>B01LWRZHVZ</v>
      </c>
      <c r="C299" t="str">
        <f>VLOOKUP(A299,'[4]子sku-父sku'!$A$1:$B$65536,2,0)</f>
        <v>MZ-JY1616</v>
      </c>
      <c r="D299" s="33">
        <f>IFERROR(VLOOKUP(A299,[1]库存报告使用数据处理!$A:$C,3,0),0)</f>
        <v>0</v>
      </c>
      <c r="E299" s="33">
        <f>IFERROR(VLOOKUP(A299,[1]库存报告使用数据处理!$A:$D,4,0),0)</f>
        <v>0</v>
      </c>
      <c r="F299" s="33">
        <f>IFERROR(VLOOKUP(A299,[1]库存报告使用数据处理!$A:$E,5,0),0)</f>
        <v>0</v>
      </c>
      <c r="G299" s="33">
        <f>IFERROR(VLOOKUP(A299,[1]库存报告使用数据处理!$A:$F,6,0),0)</f>
        <v>0</v>
      </c>
      <c r="H299" s="34">
        <f>IFERROR(VLOOKUP(A299,[1]库存报告使用数据处理!$A:$G,7,0),0)</f>
        <v>0</v>
      </c>
      <c r="I299">
        <f>IFERROR(VLOOKUP(A299,[5]数据处理!$A:$B,2,0),0)</f>
        <v>4</v>
      </c>
      <c r="J299" s="35">
        <f>IFERROR(VLOOKUP(A299,[5]数据处理!$A:$D,4,0),0)</f>
        <v>0</v>
      </c>
      <c r="K299" s="35">
        <f>IFERROR(VLOOKUP(A299,[5]数据处理!$A:$E,5,0),0)</f>
        <v>0</v>
      </c>
      <c r="L299" s="35">
        <f>IFERROR(VLOOKUP(A299,[5]数据处理!$A:$G,7,0),0)</f>
        <v>0</v>
      </c>
      <c r="M299">
        <f t="shared" si="71"/>
        <v>4</v>
      </c>
      <c r="N299">
        <f>IFERROR(VLOOKUP(A299,[5]数据处理!$A:$C,3,0),0)</f>
        <v>0</v>
      </c>
      <c r="O299">
        <f>IFERROR(VLOOKUP(A299,[5]数据处理!$A:$N,14,0),0)</f>
        <v>4</v>
      </c>
      <c r="P299" t="str">
        <f>IFERROR(VLOOKUP(A299,[3]库存使用数据!$A:$B,2,0),"")</f>
        <v/>
      </c>
      <c r="Q299" t="str">
        <f>IFERROR(VLOOKUP(A299,[3]库存使用数据!$A:$E,5,0),"")</f>
        <v/>
      </c>
      <c r="R299" t="str">
        <f>IFERROR(VLOOKUP(A299,[3]库存使用数据!$A:$H,8,0),"")</f>
        <v/>
      </c>
      <c r="S299" t="str">
        <f>IFERROR(VLOOKUP(A299,[3]库存使用数据!$A:$K,11,0),"")</f>
        <v/>
      </c>
      <c r="T299" t="str">
        <f>IFERROR(VLOOKUP(A299,[3]库存使用数据!$A:$C,3,0),"")</f>
        <v/>
      </c>
      <c r="U299" t="str">
        <f>IFERROR(VLOOKUP(A299,[3]库存使用数据!$A:$F,6,0),"")</f>
        <v/>
      </c>
      <c r="V299" t="str">
        <f>IFERROR(VLOOKUP(A299,[3]库存使用数据!$A:$I,9,0),"")</f>
        <v/>
      </c>
      <c r="W299" t="str">
        <f>IFERROR(VLOOKUP(A299,[3]库存使用数据!$A:$L,12,0),"")</f>
        <v/>
      </c>
      <c r="X299" s="23" t="str">
        <f t="shared" si="76"/>
        <v/>
      </c>
      <c r="Y299" s="23" t="str">
        <f t="shared" si="77"/>
        <v/>
      </c>
      <c r="Z299" s="23" t="str">
        <f t="shared" si="78"/>
        <v/>
      </c>
      <c r="AA299" s="23" t="str">
        <f t="shared" si="79"/>
        <v/>
      </c>
      <c r="AB299" t="str">
        <f>IFERROR(VLOOKUP(A299,[3]库存使用数据!$A:$D,4,0),"")</f>
        <v/>
      </c>
      <c r="AC299" t="str">
        <f>IFERROR(VLOOKUP(A299,[3]库存使用数据!$A:$G,7,0),"")</f>
        <v/>
      </c>
      <c r="AD299" t="str">
        <f>IFERROR(VLOOKUP(A299,[3]库存使用数据!$A:$J,10,0),"")</f>
        <v/>
      </c>
      <c r="AE299" t="str">
        <f>IFERROR(VLOOKUP(A299,[3]库存使用数据!$A:$M,13,0),"")</f>
        <v/>
      </c>
      <c r="AF299" s="23" t="str">
        <f t="shared" si="80"/>
        <v/>
      </c>
      <c r="AG299" s="23" t="str">
        <f t="shared" si="81"/>
        <v/>
      </c>
      <c r="AH299" s="23" t="str">
        <f t="shared" si="82"/>
        <v/>
      </c>
      <c r="AI299" s="23" t="str">
        <f t="shared" si="83"/>
        <v/>
      </c>
      <c r="AJ299">
        <f>IFERROR(VLOOKUP($B299,[2]库存报告使用数据!$A$1:$B$65536,2,0),0)</f>
        <v>0</v>
      </c>
      <c r="AK299">
        <f>IFERROR(VLOOKUP($B299,[2]库存报告使用数据!$A$1:$C$65536,3,0),0)</f>
        <v>0</v>
      </c>
      <c r="AL299">
        <f>IFERROR(VLOOKUP($B299,[2]库存报告使用数据!$A$1:$D$65536,4,0),0)</f>
        <v>0</v>
      </c>
      <c r="AM299">
        <f>IFERROR(VLOOKUP($B299,[2]库存报告使用数据!$A$1:$E$65536,5,0),0)</f>
        <v>1</v>
      </c>
      <c r="AN299" s="23" t="str">
        <f t="shared" si="84"/>
        <v/>
      </c>
      <c r="AO299" s="23" t="str">
        <f t="shared" si="85"/>
        <v/>
      </c>
      <c r="AP299" s="23" t="str">
        <f t="shared" si="86"/>
        <v/>
      </c>
      <c r="AQ299" s="23">
        <f t="shared" si="87"/>
        <v>0</v>
      </c>
      <c r="AR299" s="37">
        <f t="shared" si="72"/>
        <v>0</v>
      </c>
      <c r="AS299" s="37">
        <f t="shared" si="73"/>
        <v>0</v>
      </c>
      <c r="AT299" s="37">
        <f t="shared" si="74"/>
        <v>4</v>
      </c>
      <c r="AU299" s="33" t="str">
        <f t="shared" si="75"/>
        <v>库存为4</v>
      </c>
      <c r="AV299" s="38" t="str">
        <f>IFERROR(时间!$B$4+AU299,"上周无销量")</f>
        <v>上周无销量</v>
      </c>
    </row>
    <row r="300" spans="1:48">
      <c r="A300" s="21" t="s">
        <v>345</v>
      </c>
      <c r="B300" t="str">
        <f>VLOOKUP(A300,'[4]sku-asin（子）'!$A$1:$B$65536,2,0)</f>
        <v>B078JLBC1D</v>
      </c>
      <c r="C300" t="str">
        <f>VLOOKUP(A300,'[4]子sku-父sku'!$A$1:$B$65536,2,0)</f>
        <v>PJ-ZQ0976</v>
      </c>
      <c r="D300" s="33">
        <f>IFERROR(VLOOKUP(A300,[1]库存报告使用数据处理!$A:$C,3,0),0)</f>
        <v>0</v>
      </c>
      <c r="E300" s="33">
        <f>IFERROR(VLOOKUP(A300,[1]库存报告使用数据处理!$A:$D,4,0),0)</f>
        <v>0</v>
      </c>
      <c r="F300" s="33">
        <f>IFERROR(VLOOKUP(A300,[1]库存报告使用数据处理!$A:$E,5,0),0)</f>
        <v>0</v>
      </c>
      <c r="G300" s="33">
        <f>IFERROR(VLOOKUP(A300,[1]库存报告使用数据处理!$A:$F,6,0),0)</f>
        <v>0</v>
      </c>
      <c r="H300" s="34">
        <f>IFERROR(VLOOKUP(A300,[1]库存报告使用数据处理!$A:$G,7,0),0)</f>
        <v>0</v>
      </c>
      <c r="I300">
        <f>IFERROR(VLOOKUP(A300,[5]数据处理!$A:$B,2,0),0)</f>
        <v>0</v>
      </c>
      <c r="J300" s="35">
        <f>IFERROR(VLOOKUP(A300,[5]数据处理!$A:$D,4,0),0)</f>
        <v>0</v>
      </c>
      <c r="K300" s="35">
        <f>IFERROR(VLOOKUP(A300,[5]数据处理!$A:$E,5,0),0)</f>
        <v>0</v>
      </c>
      <c r="L300" s="35">
        <f>IFERROR(VLOOKUP(A300,[5]数据处理!$A:$G,7,0),0)</f>
        <v>0</v>
      </c>
      <c r="M300">
        <f t="shared" si="71"/>
        <v>0</v>
      </c>
      <c r="N300">
        <f>IFERROR(VLOOKUP(A300,[5]数据处理!$A:$C,3,0),0)</f>
        <v>0</v>
      </c>
      <c r="O300">
        <f>IFERROR(VLOOKUP(A300,[5]数据处理!$A:$N,14,0),0)</f>
        <v>0</v>
      </c>
      <c r="P300" t="str">
        <f>IFERROR(VLOOKUP(A300,[3]库存使用数据!$A:$B,2,0),"")</f>
        <v/>
      </c>
      <c r="Q300" t="str">
        <f>IFERROR(VLOOKUP(A300,[3]库存使用数据!$A:$E,5,0),"")</f>
        <v/>
      </c>
      <c r="R300" t="str">
        <f>IFERROR(VLOOKUP(A300,[3]库存使用数据!$A:$H,8,0),"")</f>
        <v/>
      </c>
      <c r="S300" t="str">
        <f>IFERROR(VLOOKUP(A300,[3]库存使用数据!$A:$K,11,0),"")</f>
        <v/>
      </c>
      <c r="T300" t="str">
        <f>IFERROR(VLOOKUP(A300,[3]库存使用数据!$A:$C,3,0),"")</f>
        <v/>
      </c>
      <c r="U300" t="str">
        <f>IFERROR(VLOOKUP(A300,[3]库存使用数据!$A:$F,6,0),"")</f>
        <v/>
      </c>
      <c r="V300" t="str">
        <f>IFERROR(VLOOKUP(A300,[3]库存使用数据!$A:$I,9,0),"")</f>
        <v/>
      </c>
      <c r="W300" t="str">
        <f>IFERROR(VLOOKUP(A300,[3]库存使用数据!$A:$L,12,0),"")</f>
        <v/>
      </c>
      <c r="X300" s="23" t="str">
        <f t="shared" si="76"/>
        <v/>
      </c>
      <c r="Y300" s="23" t="str">
        <f t="shared" si="77"/>
        <v/>
      </c>
      <c r="Z300" s="23" t="str">
        <f t="shared" si="78"/>
        <v/>
      </c>
      <c r="AA300" s="23" t="str">
        <f t="shared" si="79"/>
        <v/>
      </c>
      <c r="AB300" t="str">
        <f>IFERROR(VLOOKUP(A300,[3]库存使用数据!$A:$D,4,0),"")</f>
        <v/>
      </c>
      <c r="AC300" t="str">
        <f>IFERROR(VLOOKUP(A300,[3]库存使用数据!$A:$G,7,0),"")</f>
        <v/>
      </c>
      <c r="AD300" t="str">
        <f>IFERROR(VLOOKUP(A300,[3]库存使用数据!$A:$J,10,0),"")</f>
        <v/>
      </c>
      <c r="AE300" t="str">
        <f>IFERROR(VLOOKUP(A300,[3]库存使用数据!$A:$M,13,0),"")</f>
        <v/>
      </c>
      <c r="AF300" s="23" t="str">
        <f t="shared" si="80"/>
        <v/>
      </c>
      <c r="AG300" s="23" t="str">
        <f t="shared" si="81"/>
        <v/>
      </c>
      <c r="AH300" s="23" t="str">
        <f t="shared" si="82"/>
        <v/>
      </c>
      <c r="AI300" s="23" t="str">
        <f t="shared" si="83"/>
        <v/>
      </c>
      <c r="AJ300">
        <f>IFERROR(VLOOKUP($B300,[2]库存报告使用数据!$A$1:$B$65536,2,0),0)</f>
        <v>0</v>
      </c>
      <c r="AK300">
        <f>IFERROR(VLOOKUP($B300,[2]库存报告使用数据!$A$1:$C$65536,3,0),0)</f>
        <v>0</v>
      </c>
      <c r="AL300">
        <f>IFERROR(VLOOKUP($B300,[2]库存报告使用数据!$A$1:$D$65536,4,0),0)</f>
        <v>0</v>
      </c>
      <c r="AM300">
        <f>IFERROR(VLOOKUP($B300,[2]库存报告使用数据!$A$1:$E$65536,5,0),0)</f>
        <v>0</v>
      </c>
      <c r="AN300" s="23" t="str">
        <f t="shared" si="84"/>
        <v/>
      </c>
      <c r="AO300" s="23" t="str">
        <f t="shared" si="85"/>
        <v/>
      </c>
      <c r="AP300" s="23" t="str">
        <f t="shared" si="86"/>
        <v/>
      </c>
      <c r="AQ300" s="23" t="str">
        <f t="shared" si="87"/>
        <v/>
      </c>
      <c r="AR300" s="37">
        <f t="shared" si="72"/>
        <v>0</v>
      </c>
      <c r="AS300" s="37">
        <f t="shared" si="73"/>
        <v>0</v>
      </c>
      <c r="AT300" s="37">
        <f t="shared" si="74"/>
        <v>0</v>
      </c>
      <c r="AU300" s="33" t="str">
        <f t="shared" si="75"/>
        <v>库存为0</v>
      </c>
      <c r="AV300" s="38" t="str">
        <f>IFERROR(时间!$B$4+AU300,"上周无销量")</f>
        <v>上周无销量</v>
      </c>
    </row>
    <row r="301" spans="1:48">
      <c r="A301" s="21" t="s">
        <v>346</v>
      </c>
      <c r="B301" t="str">
        <f>VLOOKUP(A301,'[4]sku-asin（子）'!$A$1:$B$65536,2,0)</f>
        <v>B075V4TRKG</v>
      </c>
      <c r="C301" t="str">
        <f>VLOOKUP(A301,'[4]子sku-父sku'!$A$1:$B$65536,2,0)</f>
        <v>PJ-ZQ0976</v>
      </c>
      <c r="D301" s="33">
        <f>IFERROR(VLOOKUP(A301,[1]库存报告使用数据处理!$A:$C,3,0),0)</f>
        <v>0</v>
      </c>
      <c r="E301" s="33">
        <f>IFERROR(VLOOKUP(A301,[1]库存报告使用数据处理!$A:$D,4,0),0)</f>
        <v>0</v>
      </c>
      <c r="F301" s="33">
        <f>IFERROR(VLOOKUP(A301,[1]库存报告使用数据处理!$A:$E,5,0),0)</f>
        <v>0</v>
      </c>
      <c r="G301" s="33">
        <f>IFERROR(VLOOKUP(A301,[1]库存报告使用数据处理!$A:$F,6,0),0)</f>
        <v>0</v>
      </c>
      <c r="H301" s="34">
        <f>IFERROR(VLOOKUP(A301,[1]库存报告使用数据处理!$A:$G,7,0),0)</f>
        <v>0</v>
      </c>
      <c r="I301">
        <f>IFERROR(VLOOKUP(A301,[5]数据处理!$A:$B,2,0),0)</f>
        <v>0</v>
      </c>
      <c r="J301" s="35">
        <f>IFERROR(VLOOKUP(A301,[5]数据处理!$A:$D,4,0),0)</f>
        <v>0</v>
      </c>
      <c r="K301" s="35">
        <f>IFERROR(VLOOKUP(A301,[5]数据处理!$A:$E,5,0),0)</f>
        <v>0</v>
      </c>
      <c r="L301" s="35">
        <f>IFERROR(VLOOKUP(A301,[5]数据处理!$A:$G,7,0),0)</f>
        <v>0</v>
      </c>
      <c r="M301">
        <f t="shared" si="71"/>
        <v>0</v>
      </c>
      <c r="N301">
        <f>IFERROR(VLOOKUP(A301,[5]数据处理!$A:$C,3,0),0)</f>
        <v>0</v>
      </c>
      <c r="O301">
        <f>IFERROR(VLOOKUP(A301,[5]数据处理!$A:$N,14,0),0)</f>
        <v>0</v>
      </c>
      <c r="P301" t="str">
        <f>IFERROR(VLOOKUP(A301,[3]库存使用数据!$A:$B,2,0),"")</f>
        <v/>
      </c>
      <c r="Q301" t="str">
        <f>IFERROR(VLOOKUP(A301,[3]库存使用数据!$A:$E,5,0),"")</f>
        <v/>
      </c>
      <c r="R301" t="str">
        <f>IFERROR(VLOOKUP(A301,[3]库存使用数据!$A:$H,8,0),"")</f>
        <v/>
      </c>
      <c r="S301" t="str">
        <f>IFERROR(VLOOKUP(A301,[3]库存使用数据!$A:$K,11,0),"")</f>
        <v/>
      </c>
      <c r="T301" t="str">
        <f>IFERROR(VLOOKUP(A301,[3]库存使用数据!$A:$C,3,0),"")</f>
        <v/>
      </c>
      <c r="U301" t="str">
        <f>IFERROR(VLOOKUP(A301,[3]库存使用数据!$A:$F,6,0),"")</f>
        <v/>
      </c>
      <c r="V301" t="str">
        <f>IFERROR(VLOOKUP(A301,[3]库存使用数据!$A:$I,9,0),"")</f>
        <v/>
      </c>
      <c r="W301" t="str">
        <f>IFERROR(VLOOKUP(A301,[3]库存使用数据!$A:$L,12,0),"")</f>
        <v/>
      </c>
      <c r="X301" s="23" t="str">
        <f t="shared" si="76"/>
        <v/>
      </c>
      <c r="Y301" s="23" t="str">
        <f t="shared" si="77"/>
        <v/>
      </c>
      <c r="Z301" s="23" t="str">
        <f t="shared" si="78"/>
        <v/>
      </c>
      <c r="AA301" s="23" t="str">
        <f t="shared" si="79"/>
        <v/>
      </c>
      <c r="AB301" t="str">
        <f>IFERROR(VLOOKUP(A301,[3]库存使用数据!$A:$D,4,0),"")</f>
        <v/>
      </c>
      <c r="AC301" t="str">
        <f>IFERROR(VLOOKUP(A301,[3]库存使用数据!$A:$G,7,0),"")</f>
        <v/>
      </c>
      <c r="AD301" t="str">
        <f>IFERROR(VLOOKUP(A301,[3]库存使用数据!$A:$J,10,0),"")</f>
        <v/>
      </c>
      <c r="AE301" t="str">
        <f>IFERROR(VLOOKUP(A301,[3]库存使用数据!$A:$M,13,0),"")</f>
        <v/>
      </c>
      <c r="AF301" s="23" t="str">
        <f t="shared" si="80"/>
        <v/>
      </c>
      <c r="AG301" s="23" t="str">
        <f t="shared" si="81"/>
        <v/>
      </c>
      <c r="AH301" s="23" t="str">
        <f t="shared" si="82"/>
        <v/>
      </c>
      <c r="AI301" s="23" t="str">
        <f t="shared" si="83"/>
        <v/>
      </c>
      <c r="AJ301">
        <f>IFERROR(VLOOKUP($B301,[2]库存报告使用数据!$A$1:$B$65536,2,0),0)</f>
        <v>0</v>
      </c>
      <c r="AK301">
        <f>IFERROR(VLOOKUP($B301,[2]库存报告使用数据!$A$1:$C$65536,3,0),0)</f>
        <v>0</v>
      </c>
      <c r="AL301">
        <f>IFERROR(VLOOKUP($B301,[2]库存报告使用数据!$A$1:$D$65536,4,0),0)</f>
        <v>0</v>
      </c>
      <c r="AM301">
        <f>IFERROR(VLOOKUP($B301,[2]库存报告使用数据!$A$1:$E$65536,5,0),0)</f>
        <v>0</v>
      </c>
      <c r="AN301" s="23" t="str">
        <f t="shared" si="84"/>
        <v/>
      </c>
      <c r="AO301" s="23" t="str">
        <f t="shared" si="85"/>
        <v/>
      </c>
      <c r="AP301" s="23" t="str">
        <f t="shared" si="86"/>
        <v/>
      </c>
      <c r="AQ301" s="23" t="str">
        <f t="shared" si="87"/>
        <v/>
      </c>
      <c r="AR301" s="37">
        <f t="shared" si="72"/>
        <v>0</v>
      </c>
      <c r="AS301" s="37">
        <f t="shared" si="73"/>
        <v>0</v>
      </c>
      <c r="AT301" s="37">
        <f t="shared" si="74"/>
        <v>0</v>
      </c>
      <c r="AU301" s="33" t="str">
        <f t="shared" si="75"/>
        <v>库存为0</v>
      </c>
      <c r="AV301" s="38" t="str">
        <f>IFERROR(时间!$B$4+AU301,"上周无销量")</f>
        <v>上周无销量</v>
      </c>
    </row>
    <row r="302" spans="1:48">
      <c r="A302" s="21" t="s">
        <v>347</v>
      </c>
      <c r="B302" t="str">
        <f>VLOOKUP(A302,'[4]sku-asin（子）'!$A$1:$B$65536,2,0)</f>
        <v>B01M1VYGY2</v>
      </c>
      <c r="C302" t="str">
        <f>VLOOKUP(A302,'[4]子sku-父sku'!$A$1:$B$65536,2,0)</f>
        <v>SHJ-ZQLS01</v>
      </c>
      <c r="D302" s="33">
        <f>IFERROR(VLOOKUP(A302,[1]库存报告使用数据处理!$A:$C,3,0),0)</f>
        <v>0</v>
      </c>
      <c r="E302" s="33">
        <f>IFERROR(VLOOKUP(A302,[1]库存报告使用数据处理!$A:$D,4,0),0)</f>
        <v>0</v>
      </c>
      <c r="F302" s="33">
        <f>IFERROR(VLOOKUP(A302,[1]库存报告使用数据处理!$A:$E,5,0),0)</f>
        <v>0</v>
      </c>
      <c r="G302" s="33">
        <f>IFERROR(VLOOKUP(A302,[1]库存报告使用数据处理!$A:$F,6,0),0)</f>
        <v>1</v>
      </c>
      <c r="H302" s="34">
        <f>IFERROR(VLOOKUP(A302,[1]库存报告使用数据处理!$A:$G,7,0),0)</f>
        <v>16.99</v>
      </c>
      <c r="I302">
        <f>IFERROR(VLOOKUP(A302,[5]数据处理!$A:$B,2,0),0)</f>
        <v>10</v>
      </c>
      <c r="J302" s="35">
        <f>IFERROR(VLOOKUP(A302,[5]数据处理!$A:$D,4,0),0)</f>
        <v>0</v>
      </c>
      <c r="K302" s="35">
        <f>IFERROR(VLOOKUP(A302,[5]数据处理!$A:$E,5,0),0)</f>
        <v>0</v>
      </c>
      <c r="L302" s="35">
        <f>IFERROR(VLOOKUP(A302,[5]数据处理!$A:$G,7,0),0)</f>
        <v>0</v>
      </c>
      <c r="M302">
        <f t="shared" si="71"/>
        <v>10</v>
      </c>
      <c r="N302">
        <f>IFERROR(VLOOKUP(A302,[5]数据处理!$A:$C,3,0),0)</f>
        <v>0</v>
      </c>
      <c r="O302">
        <f>IFERROR(VLOOKUP(A302,[5]数据处理!$A:$N,14,0),0)</f>
        <v>10</v>
      </c>
      <c r="P302" t="str">
        <f>IFERROR(VLOOKUP(A302,[3]库存使用数据!$A:$B,2,0),"")</f>
        <v/>
      </c>
      <c r="Q302" t="str">
        <f>IFERROR(VLOOKUP(A302,[3]库存使用数据!$A:$E,5,0),"")</f>
        <v/>
      </c>
      <c r="R302" t="str">
        <f>IFERROR(VLOOKUP(A302,[3]库存使用数据!$A:$H,8,0),"")</f>
        <v/>
      </c>
      <c r="S302" t="str">
        <f>IFERROR(VLOOKUP(A302,[3]库存使用数据!$A:$K,11,0),"")</f>
        <v/>
      </c>
      <c r="T302" t="str">
        <f>IFERROR(VLOOKUP(A302,[3]库存使用数据!$A:$C,3,0),"")</f>
        <v/>
      </c>
      <c r="U302" t="str">
        <f>IFERROR(VLOOKUP(A302,[3]库存使用数据!$A:$F,6,0),"")</f>
        <v/>
      </c>
      <c r="V302" t="str">
        <f>IFERROR(VLOOKUP(A302,[3]库存使用数据!$A:$I,9,0),"")</f>
        <v/>
      </c>
      <c r="W302" t="str">
        <f>IFERROR(VLOOKUP(A302,[3]库存使用数据!$A:$L,12,0),"")</f>
        <v/>
      </c>
      <c r="X302" s="23" t="str">
        <f t="shared" si="76"/>
        <v/>
      </c>
      <c r="Y302" s="23" t="str">
        <f t="shared" si="77"/>
        <v/>
      </c>
      <c r="Z302" s="23" t="str">
        <f t="shared" si="78"/>
        <v/>
      </c>
      <c r="AA302" s="23" t="str">
        <f t="shared" si="79"/>
        <v/>
      </c>
      <c r="AB302" t="str">
        <f>IFERROR(VLOOKUP(A302,[3]库存使用数据!$A:$D,4,0),"")</f>
        <v/>
      </c>
      <c r="AC302" t="str">
        <f>IFERROR(VLOOKUP(A302,[3]库存使用数据!$A:$G,7,0),"")</f>
        <v/>
      </c>
      <c r="AD302" t="str">
        <f>IFERROR(VLOOKUP(A302,[3]库存使用数据!$A:$J,10,0),"")</f>
        <v/>
      </c>
      <c r="AE302" t="str">
        <f>IFERROR(VLOOKUP(A302,[3]库存使用数据!$A:$M,13,0),"")</f>
        <v/>
      </c>
      <c r="AF302" s="23" t="str">
        <f t="shared" si="80"/>
        <v/>
      </c>
      <c r="AG302" s="23" t="str">
        <f t="shared" si="81"/>
        <v/>
      </c>
      <c r="AH302" s="23" t="str">
        <f t="shared" si="82"/>
        <v/>
      </c>
      <c r="AI302" s="23" t="str">
        <f t="shared" si="83"/>
        <v/>
      </c>
      <c r="AJ302">
        <f>IFERROR(VLOOKUP($B302,[2]库存报告使用数据!$A$1:$B$65536,2,0),0)</f>
        <v>0</v>
      </c>
      <c r="AK302">
        <f>IFERROR(VLOOKUP($B302,[2]库存报告使用数据!$A$1:$C$65536,3,0),0)</f>
        <v>0</v>
      </c>
      <c r="AL302">
        <f>IFERROR(VLOOKUP($B302,[2]库存报告使用数据!$A$1:$D$65536,4,0),0)</f>
        <v>3</v>
      </c>
      <c r="AM302">
        <f>IFERROR(VLOOKUP($B302,[2]库存报告使用数据!$A$1:$E$65536,5,0),0)</f>
        <v>4</v>
      </c>
      <c r="AN302" s="23" t="str">
        <f t="shared" si="84"/>
        <v/>
      </c>
      <c r="AO302" s="23" t="str">
        <f t="shared" si="85"/>
        <v/>
      </c>
      <c r="AP302" s="23">
        <f t="shared" si="86"/>
        <v>0</v>
      </c>
      <c r="AQ302" s="23">
        <f t="shared" si="87"/>
        <v>0.25</v>
      </c>
      <c r="AR302" s="37">
        <f t="shared" si="72"/>
        <v>0</v>
      </c>
      <c r="AS302" s="37">
        <f t="shared" si="73"/>
        <v>0</v>
      </c>
      <c r="AT302" s="37">
        <f t="shared" si="74"/>
        <v>10</v>
      </c>
      <c r="AU302" s="33" t="str">
        <f t="shared" si="75"/>
        <v>库存为10</v>
      </c>
      <c r="AV302" s="38" t="str">
        <f>IFERROR(时间!$B$4+AU302,"上周无销量")</f>
        <v>上周无销量</v>
      </c>
    </row>
    <row r="303" spans="1:48">
      <c r="A303" s="21" t="s">
        <v>348</v>
      </c>
      <c r="B303" t="str">
        <f>VLOOKUP(A303,'[4]sku-asin（子）'!$A$1:$B$65536,2,0)</f>
        <v>B01LXD9QIS</v>
      </c>
      <c r="C303" t="str">
        <f>VLOOKUP(A303,'[4]子sku-父sku'!$A$1:$B$65536,2,0)</f>
        <v>SHJ-ZQLS01</v>
      </c>
      <c r="D303" s="33">
        <f>IFERROR(VLOOKUP(A303,[1]库存报告使用数据处理!$A:$C,3,0),0)</f>
        <v>0</v>
      </c>
      <c r="E303" s="33">
        <f>IFERROR(VLOOKUP(A303,[1]库存报告使用数据处理!$A:$D,4,0),0)</f>
        <v>0</v>
      </c>
      <c r="F303" s="33">
        <f>IFERROR(VLOOKUP(A303,[1]库存报告使用数据处理!$A:$E,5,0),0)</f>
        <v>0</v>
      </c>
      <c r="G303" s="33">
        <f>IFERROR(VLOOKUP(A303,[1]库存报告使用数据处理!$A:$F,6,0),0)</f>
        <v>0</v>
      </c>
      <c r="H303" s="34">
        <f>IFERROR(VLOOKUP(A303,[1]库存报告使用数据处理!$A:$G,7,0),0)</f>
        <v>0</v>
      </c>
      <c r="I303">
        <f>IFERROR(VLOOKUP(A303,[5]数据处理!$A:$B,2,0),0)</f>
        <v>7</v>
      </c>
      <c r="J303" s="35">
        <f>IFERROR(VLOOKUP(A303,[5]数据处理!$A:$D,4,0),0)</f>
        <v>0</v>
      </c>
      <c r="K303" s="35">
        <f>IFERROR(VLOOKUP(A303,[5]数据处理!$A:$E,5,0),0)</f>
        <v>0</v>
      </c>
      <c r="L303" s="35">
        <f>IFERROR(VLOOKUP(A303,[5]数据处理!$A:$G,7,0),0)</f>
        <v>0</v>
      </c>
      <c r="M303">
        <f t="shared" si="71"/>
        <v>7</v>
      </c>
      <c r="N303">
        <f>IFERROR(VLOOKUP(A303,[5]数据处理!$A:$C,3,0),0)</f>
        <v>0</v>
      </c>
      <c r="O303">
        <f>IFERROR(VLOOKUP(A303,[5]数据处理!$A:$N,14,0),0)</f>
        <v>5</v>
      </c>
      <c r="P303" t="str">
        <f>IFERROR(VLOOKUP(A303,[3]库存使用数据!$A:$B,2,0),"")</f>
        <v/>
      </c>
      <c r="Q303" t="str">
        <f>IFERROR(VLOOKUP(A303,[3]库存使用数据!$A:$E,5,0),"")</f>
        <v/>
      </c>
      <c r="R303" t="str">
        <f>IFERROR(VLOOKUP(A303,[3]库存使用数据!$A:$H,8,0),"")</f>
        <v/>
      </c>
      <c r="S303" t="str">
        <f>IFERROR(VLOOKUP(A303,[3]库存使用数据!$A:$K,11,0),"")</f>
        <v/>
      </c>
      <c r="T303" t="str">
        <f>IFERROR(VLOOKUP(A303,[3]库存使用数据!$A:$C,3,0),"")</f>
        <v/>
      </c>
      <c r="U303" t="str">
        <f>IFERROR(VLOOKUP(A303,[3]库存使用数据!$A:$F,6,0),"")</f>
        <v/>
      </c>
      <c r="V303" t="str">
        <f>IFERROR(VLOOKUP(A303,[3]库存使用数据!$A:$I,9,0),"")</f>
        <v/>
      </c>
      <c r="W303" t="str">
        <f>IFERROR(VLOOKUP(A303,[3]库存使用数据!$A:$L,12,0),"")</f>
        <v/>
      </c>
      <c r="X303" s="23" t="str">
        <f t="shared" si="76"/>
        <v/>
      </c>
      <c r="Y303" s="23" t="str">
        <f t="shared" si="77"/>
        <v/>
      </c>
      <c r="Z303" s="23" t="str">
        <f t="shared" si="78"/>
        <v/>
      </c>
      <c r="AA303" s="23" t="str">
        <f t="shared" si="79"/>
        <v/>
      </c>
      <c r="AB303" t="str">
        <f>IFERROR(VLOOKUP(A303,[3]库存使用数据!$A:$D,4,0),"")</f>
        <v/>
      </c>
      <c r="AC303" t="str">
        <f>IFERROR(VLOOKUP(A303,[3]库存使用数据!$A:$G,7,0),"")</f>
        <v/>
      </c>
      <c r="AD303" t="str">
        <f>IFERROR(VLOOKUP(A303,[3]库存使用数据!$A:$J,10,0),"")</f>
        <v/>
      </c>
      <c r="AE303" t="str">
        <f>IFERROR(VLOOKUP(A303,[3]库存使用数据!$A:$M,13,0),"")</f>
        <v/>
      </c>
      <c r="AF303" s="23" t="str">
        <f t="shared" si="80"/>
        <v/>
      </c>
      <c r="AG303" s="23" t="str">
        <f t="shared" si="81"/>
        <v/>
      </c>
      <c r="AH303" s="23" t="str">
        <f t="shared" si="82"/>
        <v/>
      </c>
      <c r="AI303" s="23" t="str">
        <f t="shared" si="83"/>
        <v/>
      </c>
      <c r="AJ303">
        <f>IFERROR(VLOOKUP($B303,[2]库存报告使用数据!$A$1:$B$65536,2,0),0)</f>
        <v>1</v>
      </c>
      <c r="AK303">
        <f>IFERROR(VLOOKUP($B303,[2]库存报告使用数据!$A$1:$C$65536,3,0),0)</f>
        <v>1</v>
      </c>
      <c r="AL303">
        <f>IFERROR(VLOOKUP($B303,[2]库存报告使用数据!$A$1:$D$65536,4,0),0)</f>
        <v>1</v>
      </c>
      <c r="AM303">
        <f>IFERROR(VLOOKUP($B303,[2]库存报告使用数据!$A$1:$E$65536,5,0),0)</f>
        <v>0</v>
      </c>
      <c r="AN303" s="23">
        <f t="shared" si="84"/>
        <v>0</v>
      </c>
      <c r="AO303" s="23">
        <f t="shared" si="85"/>
        <v>0</v>
      </c>
      <c r="AP303" s="23">
        <f t="shared" si="86"/>
        <v>0</v>
      </c>
      <c r="AQ303" s="23" t="str">
        <f t="shared" si="87"/>
        <v/>
      </c>
      <c r="AR303" s="37">
        <f t="shared" si="72"/>
        <v>0</v>
      </c>
      <c r="AS303" s="37">
        <f t="shared" si="73"/>
        <v>0</v>
      </c>
      <c r="AT303" s="37">
        <f t="shared" si="74"/>
        <v>7</v>
      </c>
      <c r="AU303" s="33" t="str">
        <f t="shared" si="75"/>
        <v>库存为7</v>
      </c>
      <c r="AV303" s="38" t="str">
        <f>IFERROR(时间!$B$4+AU303,"上周无销量")</f>
        <v>上周无销量</v>
      </c>
    </row>
    <row r="304" spans="1:48">
      <c r="A304" s="21" t="s">
        <v>349</v>
      </c>
      <c r="B304" t="str">
        <f>VLOOKUP(A304,'[4]sku-asin（子）'!$A$1:$B$65536,2,0)</f>
        <v>B01M0MD17L</v>
      </c>
      <c r="C304" t="str">
        <f>VLOOKUP(A304,'[4]子sku-父sku'!$A$1:$B$65536,2,0)</f>
        <v>SHJ-ZQLS01</v>
      </c>
      <c r="D304" s="33">
        <f>IFERROR(VLOOKUP(A304,[1]库存报告使用数据处理!$A:$C,3,0),0)</f>
        <v>0</v>
      </c>
      <c r="E304" s="33">
        <f>IFERROR(VLOOKUP(A304,[1]库存报告使用数据处理!$A:$D,4,0),0)</f>
        <v>0</v>
      </c>
      <c r="F304" s="33">
        <f>IFERROR(VLOOKUP(A304,[1]库存报告使用数据处理!$A:$E,5,0),0)</f>
        <v>0</v>
      </c>
      <c r="G304" s="33">
        <f>IFERROR(VLOOKUP(A304,[1]库存报告使用数据处理!$A:$F,6,0),0)</f>
        <v>0</v>
      </c>
      <c r="H304" s="34">
        <f>IFERROR(VLOOKUP(A304,[1]库存报告使用数据处理!$A:$G,7,0),0)</f>
        <v>0</v>
      </c>
      <c r="I304">
        <f>IFERROR(VLOOKUP(A304,[5]数据处理!$A:$B,2,0),0)</f>
        <v>3</v>
      </c>
      <c r="J304" s="35">
        <f>IFERROR(VLOOKUP(A304,[5]数据处理!$A:$D,4,0),0)</f>
        <v>0</v>
      </c>
      <c r="K304" s="35">
        <f>IFERROR(VLOOKUP(A304,[5]数据处理!$A:$E,5,0),0)</f>
        <v>0</v>
      </c>
      <c r="L304" s="35">
        <f>IFERROR(VLOOKUP(A304,[5]数据处理!$A:$G,7,0),0)</f>
        <v>0</v>
      </c>
      <c r="M304">
        <f t="shared" si="71"/>
        <v>3</v>
      </c>
      <c r="N304">
        <f>IFERROR(VLOOKUP(A304,[5]数据处理!$A:$C,3,0),0)</f>
        <v>0</v>
      </c>
      <c r="O304">
        <f>IFERROR(VLOOKUP(A304,[5]数据处理!$A:$N,14,0),0)</f>
        <v>2</v>
      </c>
      <c r="P304" t="str">
        <f>IFERROR(VLOOKUP(A304,[3]库存使用数据!$A:$B,2,0),"")</f>
        <v/>
      </c>
      <c r="Q304" t="str">
        <f>IFERROR(VLOOKUP(A304,[3]库存使用数据!$A:$E,5,0),"")</f>
        <v/>
      </c>
      <c r="R304" t="str">
        <f>IFERROR(VLOOKUP(A304,[3]库存使用数据!$A:$H,8,0),"")</f>
        <v/>
      </c>
      <c r="S304" t="str">
        <f>IFERROR(VLOOKUP(A304,[3]库存使用数据!$A:$K,11,0),"")</f>
        <v/>
      </c>
      <c r="T304" t="str">
        <f>IFERROR(VLOOKUP(A304,[3]库存使用数据!$A:$C,3,0),"")</f>
        <v/>
      </c>
      <c r="U304" t="str">
        <f>IFERROR(VLOOKUP(A304,[3]库存使用数据!$A:$F,6,0),"")</f>
        <v/>
      </c>
      <c r="V304" t="str">
        <f>IFERROR(VLOOKUP(A304,[3]库存使用数据!$A:$I,9,0),"")</f>
        <v/>
      </c>
      <c r="W304" t="str">
        <f>IFERROR(VLOOKUP(A304,[3]库存使用数据!$A:$L,12,0),"")</f>
        <v/>
      </c>
      <c r="X304" s="23" t="str">
        <f t="shared" si="76"/>
        <v/>
      </c>
      <c r="Y304" s="23" t="str">
        <f t="shared" si="77"/>
        <v/>
      </c>
      <c r="Z304" s="23" t="str">
        <f t="shared" si="78"/>
        <v/>
      </c>
      <c r="AA304" s="23" t="str">
        <f t="shared" si="79"/>
        <v/>
      </c>
      <c r="AB304" t="str">
        <f>IFERROR(VLOOKUP(A304,[3]库存使用数据!$A:$D,4,0),"")</f>
        <v/>
      </c>
      <c r="AC304" t="str">
        <f>IFERROR(VLOOKUP(A304,[3]库存使用数据!$A:$G,7,0),"")</f>
        <v/>
      </c>
      <c r="AD304" t="str">
        <f>IFERROR(VLOOKUP(A304,[3]库存使用数据!$A:$J,10,0),"")</f>
        <v/>
      </c>
      <c r="AE304" t="str">
        <f>IFERROR(VLOOKUP(A304,[3]库存使用数据!$A:$M,13,0),"")</f>
        <v/>
      </c>
      <c r="AF304" s="23" t="str">
        <f t="shared" si="80"/>
        <v/>
      </c>
      <c r="AG304" s="23" t="str">
        <f t="shared" si="81"/>
        <v/>
      </c>
      <c r="AH304" s="23" t="str">
        <f t="shared" si="82"/>
        <v/>
      </c>
      <c r="AI304" s="23" t="str">
        <f t="shared" si="83"/>
        <v/>
      </c>
      <c r="AJ304">
        <f>IFERROR(VLOOKUP($B304,[2]库存报告使用数据!$A$1:$B$65536,2,0),0)</f>
        <v>4</v>
      </c>
      <c r="AK304">
        <f>IFERROR(VLOOKUP($B304,[2]库存报告使用数据!$A$1:$C$65536,3,0),0)</f>
        <v>4</v>
      </c>
      <c r="AL304">
        <f>IFERROR(VLOOKUP($B304,[2]库存报告使用数据!$A$1:$D$65536,4,0),0)</f>
        <v>3</v>
      </c>
      <c r="AM304">
        <f>IFERROR(VLOOKUP($B304,[2]库存报告使用数据!$A$1:$E$65536,5,0),0)</f>
        <v>4</v>
      </c>
      <c r="AN304" s="23">
        <f t="shared" si="84"/>
        <v>0</v>
      </c>
      <c r="AO304" s="23">
        <f t="shared" si="85"/>
        <v>0</v>
      </c>
      <c r="AP304" s="23">
        <f t="shared" si="86"/>
        <v>0</v>
      </c>
      <c r="AQ304" s="23">
        <f t="shared" si="87"/>
        <v>0</v>
      </c>
      <c r="AR304" s="37">
        <f t="shared" si="72"/>
        <v>0</v>
      </c>
      <c r="AS304" s="37">
        <f t="shared" si="73"/>
        <v>0</v>
      </c>
      <c r="AT304" s="37">
        <f t="shared" si="74"/>
        <v>3</v>
      </c>
      <c r="AU304" s="33" t="str">
        <f t="shared" si="75"/>
        <v>库存为3</v>
      </c>
      <c r="AV304" s="38" t="str">
        <f>IFERROR(时间!$B$4+AU304,"上周无销量")</f>
        <v>上周无销量</v>
      </c>
    </row>
    <row r="305" spans="1:48">
      <c r="A305" s="21" t="s">
        <v>350</v>
      </c>
      <c r="B305" t="str">
        <f>VLOOKUP(A305,'[4]sku-asin（子）'!$A$1:$B$65536,2,0)</f>
        <v>B01M0MD17O</v>
      </c>
      <c r="C305" t="str">
        <f>VLOOKUP(A305,'[4]子sku-父sku'!$A$1:$B$65536,2,0)</f>
        <v>SHJ-ZQLS01</v>
      </c>
      <c r="D305" s="33">
        <f>IFERROR(VLOOKUP(A305,[1]库存报告使用数据处理!$A:$C,3,0),0)</f>
        <v>0</v>
      </c>
      <c r="E305" s="33">
        <f>IFERROR(VLOOKUP(A305,[1]库存报告使用数据处理!$A:$D,4,0),0)</f>
        <v>0</v>
      </c>
      <c r="F305" s="33">
        <f>IFERROR(VLOOKUP(A305,[1]库存报告使用数据处理!$A:$E,5,0),0)</f>
        <v>0</v>
      </c>
      <c r="G305" s="33">
        <f>IFERROR(VLOOKUP(A305,[1]库存报告使用数据处理!$A:$F,6,0),0)</f>
        <v>0</v>
      </c>
      <c r="H305" s="34">
        <f>IFERROR(VLOOKUP(A305,[1]库存报告使用数据处理!$A:$G,7,0),0)</f>
        <v>0</v>
      </c>
      <c r="I305">
        <f>IFERROR(VLOOKUP(A305,[5]数据处理!$A:$B,2,0),0)</f>
        <v>9</v>
      </c>
      <c r="J305" s="35">
        <f>IFERROR(VLOOKUP(A305,[5]数据处理!$A:$D,4,0),0)</f>
        <v>0</v>
      </c>
      <c r="K305" s="35">
        <f>IFERROR(VLOOKUP(A305,[5]数据处理!$A:$E,5,0),0)</f>
        <v>0</v>
      </c>
      <c r="L305" s="35">
        <f>IFERROR(VLOOKUP(A305,[5]数据处理!$A:$G,7,0),0)</f>
        <v>0</v>
      </c>
      <c r="M305">
        <f t="shared" si="71"/>
        <v>9</v>
      </c>
      <c r="N305">
        <f>IFERROR(VLOOKUP(A305,[5]数据处理!$A:$C,3,0),0)</f>
        <v>0</v>
      </c>
      <c r="O305">
        <f>IFERROR(VLOOKUP(A305,[5]数据处理!$A:$N,14,0),0)</f>
        <v>9</v>
      </c>
      <c r="P305" t="str">
        <f>IFERROR(VLOOKUP(A305,[3]库存使用数据!$A:$B,2,0),"")</f>
        <v/>
      </c>
      <c r="Q305" t="str">
        <f>IFERROR(VLOOKUP(A305,[3]库存使用数据!$A:$E,5,0),"")</f>
        <v/>
      </c>
      <c r="R305" t="str">
        <f>IFERROR(VLOOKUP(A305,[3]库存使用数据!$A:$H,8,0),"")</f>
        <v/>
      </c>
      <c r="S305" t="str">
        <f>IFERROR(VLOOKUP(A305,[3]库存使用数据!$A:$K,11,0),"")</f>
        <v/>
      </c>
      <c r="T305" t="str">
        <f>IFERROR(VLOOKUP(A305,[3]库存使用数据!$A:$C,3,0),"")</f>
        <v/>
      </c>
      <c r="U305" t="str">
        <f>IFERROR(VLOOKUP(A305,[3]库存使用数据!$A:$F,6,0),"")</f>
        <v/>
      </c>
      <c r="V305" t="str">
        <f>IFERROR(VLOOKUP(A305,[3]库存使用数据!$A:$I,9,0),"")</f>
        <v/>
      </c>
      <c r="W305" t="str">
        <f>IFERROR(VLOOKUP(A305,[3]库存使用数据!$A:$L,12,0),"")</f>
        <v/>
      </c>
      <c r="X305" s="23" t="str">
        <f t="shared" si="76"/>
        <v/>
      </c>
      <c r="Y305" s="23" t="str">
        <f t="shared" si="77"/>
        <v/>
      </c>
      <c r="Z305" s="23" t="str">
        <f t="shared" si="78"/>
        <v/>
      </c>
      <c r="AA305" s="23" t="str">
        <f t="shared" si="79"/>
        <v/>
      </c>
      <c r="AB305" t="str">
        <f>IFERROR(VLOOKUP(A305,[3]库存使用数据!$A:$D,4,0),"")</f>
        <v/>
      </c>
      <c r="AC305" t="str">
        <f>IFERROR(VLOOKUP(A305,[3]库存使用数据!$A:$G,7,0),"")</f>
        <v/>
      </c>
      <c r="AD305" t="str">
        <f>IFERROR(VLOOKUP(A305,[3]库存使用数据!$A:$J,10,0),"")</f>
        <v/>
      </c>
      <c r="AE305" t="str">
        <f>IFERROR(VLOOKUP(A305,[3]库存使用数据!$A:$M,13,0),"")</f>
        <v/>
      </c>
      <c r="AF305" s="23" t="str">
        <f t="shared" si="80"/>
        <v/>
      </c>
      <c r="AG305" s="23" t="str">
        <f t="shared" si="81"/>
        <v/>
      </c>
      <c r="AH305" s="23" t="str">
        <f t="shared" si="82"/>
        <v/>
      </c>
      <c r="AI305" s="23" t="str">
        <f t="shared" si="83"/>
        <v/>
      </c>
      <c r="AJ305">
        <f>IFERROR(VLOOKUP($B305,[2]库存报告使用数据!$A$1:$B$65536,2,0),0)</f>
        <v>2</v>
      </c>
      <c r="AK305">
        <f>IFERROR(VLOOKUP($B305,[2]库存报告使用数据!$A$1:$C$65536,3,0),0)</f>
        <v>2</v>
      </c>
      <c r="AL305">
        <f>IFERROR(VLOOKUP($B305,[2]库存报告使用数据!$A$1:$D$65536,4,0),0)</f>
        <v>2</v>
      </c>
      <c r="AM305">
        <f>IFERROR(VLOOKUP($B305,[2]库存报告使用数据!$A$1:$E$65536,5,0),0)</f>
        <v>2</v>
      </c>
      <c r="AN305" s="23">
        <f t="shared" si="84"/>
        <v>0</v>
      </c>
      <c r="AO305" s="23">
        <f t="shared" si="85"/>
        <v>0</v>
      </c>
      <c r="AP305" s="23">
        <f t="shared" si="86"/>
        <v>0</v>
      </c>
      <c r="AQ305" s="23">
        <f t="shared" si="87"/>
        <v>0</v>
      </c>
      <c r="AR305" s="37">
        <f t="shared" si="72"/>
        <v>0</v>
      </c>
      <c r="AS305" s="37">
        <f t="shared" si="73"/>
        <v>0</v>
      </c>
      <c r="AT305" s="37">
        <f t="shared" si="74"/>
        <v>9</v>
      </c>
      <c r="AU305" s="33" t="str">
        <f t="shared" si="75"/>
        <v>库存为9</v>
      </c>
      <c r="AV305" s="38" t="str">
        <f>IFERROR(时间!$B$4+AU305,"上周无销量")</f>
        <v>上周无销量</v>
      </c>
    </row>
    <row r="306" spans="1:48">
      <c r="A306" s="21" t="s">
        <v>351</v>
      </c>
      <c r="B306" t="str">
        <f>VLOOKUP(A306,'[4]sku-asin（子）'!$A$1:$B$65536,2,0)</f>
        <v>B071NXTGQ7</v>
      </c>
      <c r="C306" t="str">
        <f>VLOOKUP(A306,'[4]子sku-父sku'!$A$1:$B$65536,2,0)</f>
        <v>SHJ-ZQLS12</v>
      </c>
      <c r="D306" s="33">
        <f>IFERROR(VLOOKUP(A306,[1]库存报告使用数据处理!$A:$C,3,0),0)</f>
        <v>0</v>
      </c>
      <c r="E306" s="33">
        <f>IFERROR(VLOOKUP(A306,[1]库存报告使用数据处理!$A:$D,4,0),0)</f>
        <v>0</v>
      </c>
      <c r="F306" s="33">
        <f>IFERROR(VLOOKUP(A306,[1]库存报告使用数据处理!$A:$E,5,0),0)</f>
        <v>0</v>
      </c>
      <c r="G306" s="33">
        <f>IFERROR(VLOOKUP(A306,[1]库存报告使用数据处理!$A:$F,6,0),0)</f>
        <v>1</v>
      </c>
      <c r="H306" s="34">
        <f>IFERROR(VLOOKUP(A306,[1]库存报告使用数据处理!$A:$G,7,0),0)</f>
        <v>19.99</v>
      </c>
      <c r="I306">
        <f>IFERROR(VLOOKUP(A306,[5]数据处理!$A:$B,2,0),0)</f>
        <v>0</v>
      </c>
      <c r="J306" s="35">
        <f>IFERROR(VLOOKUP(A306,[5]数据处理!$A:$D,4,0),0)</f>
        <v>0</v>
      </c>
      <c r="K306" s="35">
        <f>IFERROR(VLOOKUP(A306,[5]数据处理!$A:$E,5,0),0)</f>
        <v>0</v>
      </c>
      <c r="L306" s="35">
        <f>IFERROR(VLOOKUP(A306,[5]数据处理!$A:$G,7,0),0)</f>
        <v>0</v>
      </c>
      <c r="M306">
        <f t="shared" si="71"/>
        <v>0</v>
      </c>
      <c r="N306">
        <f>IFERROR(VLOOKUP(A306,[5]数据处理!$A:$C,3,0),0)</f>
        <v>0</v>
      </c>
      <c r="O306">
        <f>IFERROR(VLOOKUP(A306,[5]数据处理!$A:$N,14,0),0)</f>
        <v>0</v>
      </c>
      <c r="P306" t="str">
        <f>IFERROR(VLOOKUP(A306,[3]库存使用数据!$A:$B,2,0),"")</f>
        <v/>
      </c>
      <c r="Q306" t="str">
        <f>IFERROR(VLOOKUP(A306,[3]库存使用数据!$A:$E,5,0),"")</f>
        <v/>
      </c>
      <c r="R306" t="str">
        <f>IFERROR(VLOOKUP(A306,[3]库存使用数据!$A:$H,8,0),"")</f>
        <v/>
      </c>
      <c r="S306" t="str">
        <f>IFERROR(VLOOKUP(A306,[3]库存使用数据!$A:$K,11,0),"")</f>
        <v/>
      </c>
      <c r="T306" t="str">
        <f>IFERROR(VLOOKUP(A306,[3]库存使用数据!$A:$C,3,0),"")</f>
        <v/>
      </c>
      <c r="U306" t="str">
        <f>IFERROR(VLOOKUP(A306,[3]库存使用数据!$A:$F,6,0),"")</f>
        <v/>
      </c>
      <c r="V306" t="str">
        <f>IFERROR(VLOOKUP(A306,[3]库存使用数据!$A:$I,9,0),"")</f>
        <v/>
      </c>
      <c r="W306" t="str">
        <f>IFERROR(VLOOKUP(A306,[3]库存使用数据!$A:$L,12,0),"")</f>
        <v/>
      </c>
      <c r="X306" s="23" t="str">
        <f t="shared" si="76"/>
        <v/>
      </c>
      <c r="Y306" s="23" t="str">
        <f t="shared" si="77"/>
        <v/>
      </c>
      <c r="Z306" s="23" t="str">
        <f t="shared" si="78"/>
        <v/>
      </c>
      <c r="AA306" s="23" t="str">
        <f t="shared" si="79"/>
        <v/>
      </c>
      <c r="AB306" t="str">
        <f>IFERROR(VLOOKUP(A306,[3]库存使用数据!$A:$D,4,0),"")</f>
        <v/>
      </c>
      <c r="AC306" t="str">
        <f>IFERROR(VLOOKUP(A306,[3]库存使用数据!$A:$G,7,0),"")</f>
        <v/>
      </c>
      <c r="AD306" t="str">
        <f>IFERROR(VLOOKUP(A306,[3]库存使用数据!$A:$J,10,0),"")</f>
        <v/>
      </c>
      <c r="AE306" t="str">
        <f>IFERROR(VLOOKUP(A306,[3]库存使用数据!$A:$M,13,0),"")</f>
        <v/>
      </c>
      <c r="AF306" s="23" t="str">
        <f t="shared" si="80"/>
        <v/>
      </c>
      <c r="AG306" s="23" t="str">
        <f t="shared" si="81"/>
        <v/>
      </c>
      <c r="AH306" s="23" t="str">
        <f t="shared" si="82"/>
        <v/>
      </c>
      <c r="AI306" s="23" t="str">
        <f t="shared" si="83"/>
        <v/>
      </c>
      <c r="AJ306">
        <f>IFERROR(VLOOKUP($B306,[2]库存报告使用数据!$A$1:$B$65536,2,0),0)</f>
        <v>0</v>
      </c>
      <c r="AK306">
        <f>IFERROR(VLOOKUP($B306,[2]库存报告使用数据!$A$1:$C$65536,3,0),0)</f>
        <v>0</v>
      </c>
      <c r="AL306">
        <f>IFERROR(VLOOKUP($B306,[2]库存报告使用数据!$A$1:$D$65536,4,0),0)</f>
        <v>0</v>
      </c>
      <c r="AM306">
        <f>IFERROR(VLOOKUP($B306,[2]库存报告使用数据!$A$1:$E$65536,5,0),0)</f>
        <v>3</v>
      </c>
      <c r="AN306" s="23" t="str">
        <f t="shared" si="84"/>
        <v/>
      </c>
      <c r="AO306" s="23" t="str">
        <f t="shared" si="85"/>
        <v/>
      </c>
      <c r="AP306" s="23" t="str">
        <f t="shared" si="86"/>
        <v/>
      </c>
      <c r="AQ306" s="23">
        <f t="shared" si="87"/>
        <v>0.333333333333333</v>
      </c>
      <c r="AR306" s="37">
        <f t="shared" si="72"/>
        <v>0</v>
      </c>
      <c r="AS306" s="37">
        <f t="shared" si="73"/>
        <v>0</v>
      </c>
      <c r="AT306" s="37">
        <f t="shared" si="74"/>
        <v>0</v>
      </c>
      <c r="AU306" s="33" t="str">
        <f t="shared" si="75"/>
        <v>库存为0</v>
      </c>
      <c r="AV306" s="38" t="str">
        <f>IFERROR(时间!$B$4+AU306,"上周无销量")</f>
        <v>上周无销量</v>
      </c>
    </row>
    <row r="307" spans="1:48">
      <c r="A307" s="21" t="s">
        <v>352</v>
      </c>
      <c r="B307" t="str">
        <f>VLOOKUP(A307,'[4]sku-asin（子）'!$A$1:$B$65536,2,0)</f>
        <v>B072BRN4WX</v>
      </c>
      <c r="C307" t="str">
        <f>VLOOKUP(A307,'[4]子sku-父sku'!$A$1:$B$65536,2,0)</f>
        <v>SHJ-ZQLS12</v>
      </c>
      <c r="D307" s="33">
        <f>IFERROR(VLOOKUP(A307,[1]库存报告使用数据处理!$A:$C,3,0),0)</f>
        <v>0</v>
      </c>
      <c r="E307" s="33">
        <f>IFERROR(VLOOKUP(A307,[1]库存报告使用数据处理!$A:$D,4,0),0)</f>
        <v>0</v>
      </c>
      <c r="F307" s="33">
        <f>IFERROR(VLOOKUP(A307,[1]库存报告使用数据处理!$A:$E,5,0),0)</f>
        <v>0</v>
      </c>
      <c r="G307" s="33">
        <f>IFERROR(VLOOKUP(A307,[1]库存报告使用数据处理!$A:$F,6,0),0)</f>
        <v>0</v>
      </c>
      <c r="H307" s="34">
        <f>IFERROR(VLOOKUP(A307,[1]库存报告使用数据处理!$A:$G,7,0),0)</f>
        <v>0</v>
      </c>
      <c r="I307">
        <f>IFERROR(VLOOKUP(A307,[5]数据处理!$A:$B,2,0),0)</f>
        <v>0</v>
      </c>
      <c r="J307" s="35">
        <f>IFERROR(VLOOKUP(A307,[5]数据处理!$A:$D,4,0),0)</f>
        <v>0</v>
      </c>
      <c r="K307" s="35">
        <f>IFERROR(VLOOKUP(A307,[5]数据处理!$A:$E,5,0),0)</f>
        <v>0</v>
      </c>
      <c r="L307" s="35">
        <f>IFERROR(VLOOKUP(A307,[5]数据处理!$A:$G,7,0),0)</f>
        <v>0</v>
      </c>
      <c r="M307">
        <f t="shared" si="71"/>
        <v>0</v>
      </c>
      <c r="N307">
        <f>IFERROR(VLOOKUP(A307,[5]数据处理!$A:$C,3,0),0)</f>
        <v>0</v>
      </c>
      <c r="O307">
        <f>IFERROR(VLOOKUP(A307,[5]数据处理!$A:$N,14,0),0)</f>
        <v>0</v>
      </c>
      <c r="P307" t="str">
        <f>IFERROR(VLOOKUP(A307,[3]库存使用数据!$A:$B,2,0),"")</f>
        <v/>
      </c>
      <c r="Q307" t="str">
        <f>IFERROR(VLOOKUP(A307,[3]库存使用数据!$A:$E,5,0),"")</f>
        <v/>
      </c>
      <c r="R307" t="str">
        <f>IFERROR(VLOOKUP(A307,[3]库存使用数据!$A:$H,8,0),"")</f>
        <v/>
      </c>
      <c r="S307" t="str">
        <f>IFERROR(VLOOKUP(A307,[3]库存使用数据!$A:$K,11,0),"")</f>
        <v/>
      </c>
      <c r="T307" t="str">
        <f>IFERROR(VLOOKUP(A307,[3]库存使用数据!$A:$C,3,0),"")</f>
        <v/>
      </c>
      <c r="U307" t="str">
        <f>IFERROR(VLOOKUP(A307,[3]库存使用数据!$A:$F,6,0),"")</f>
        <v/>
      </c>
      <c r="V307" t="str">
        <f>IFERROR(VLOOKUP(A307,[3]库存使用数据!$A:$I,9,0),"")</f>
        <v/>
      </c>
      <c r="W307" t="str">
        <f>IFERROR(VLOOKUP(A307,[3]库存使用数据!$A:$L,12,0),"")</f>
        <v/>
      </c>
      <c r="X307" s="23" t="str">
        <f t="shared" si="76"/>
        <v/>
      </c>
      <c r="Y307" s="23" t="str">
        <f t="shared" si="77"/>
        <v/>
      </c>
      <c r="Z307" s="23" t="str">
        <f t="shared" si="78"/>
        <v/>
      </c>
      <c r="AA307" s="23" t="str">
        <f t="shared" si="79"/>
        <v/>
      </c>
      <c r="AB307" t="str">
        <f>IFERROR(VLOOKUP(A307,[3]库存使用数据!$A:$D,4,0),"")</f>
        <v/>
      </c>
      <c r="AC307" t="str">
        <f>IFERROR(VLOOKUP(A307,[3]库存使用数据!$A:$G,7,0),"")</f>
        <v/>
      </c>
      <c r="AD307" t="str">
        <f>IFERROR(VLOOKUP(A307,[3]库存使用数据!$A:$J,10,0),"")</f>
        <v/>
      </c>
      <c r="AE307" t="str">
        <f>IFERROR(VLOOKUP(A307,[3]库存使用数据!$A:$M,13,0),"")</f>
        <v/>
      </c>
      <c r="AF307" s="23" t="str">
        <f t="shared" si="80"/>
        <v/>
      </c>
      <c r="AG307" s="23" t="str">
        <f t="shared" si="81"/>
        <v/>
      </c>
      <c r="AH307" s="23" t="str">
        <f t="shared" si="82"/>
        <v/>
      </c>
      <c r="AI307" s="23" t="str">
        <f t="shared" si="83"/>
        <v/>
      </c>
      <c r="AJ307">
        <f>IFERROR(VLOOKUP($B307,[2]库存报告使用数据!$A$1:$B$65536,2,0),0)</f>
        <v>0</v>
      </c>
      <c r="AK307">
        <f>IFERROR(VLOOKUP($B307,[2]库存报告使用数据!$A$1:$C$65536,3,0),0)</f>
        <v>0</v>
      </c>
      <c r="AL307">
        <f>IFERROR(VLOOKUP($B307,[2]库存报告使用数据!$A$1:$D$65536,4,0),0)</f>
        <v>0</v>
      </c>
      <c r="AM307">
        <f>IFERROR(VLOOKUP($B307,[2]库存报告使用数据!$A$1:$E$65536,5,0),0)</f>
        <v>0</v>
      </c>
      <c r="AN307" s="23" t="str">
        <f t="shared" si="84"/>
        <v/>
      </c>
      <c r="AO307" s="23" t="str">
        <f t="shared" si="85"/>
        <v/>
      </c>
      <c r="AP307" s="23" t="str">
        <f t="shared" si="86"/>
        <v/>
      </c>
      <c r="AQ307" s="23" t="str">
        <f t="shared" si="87"/>
        <v/>
      </c>
      <c r="AR307" s="37">
        <f t="shared" si="72"/>
        <v>0</v>
      </c>
      <c r="AS307" s="37">
        <f t="shared" si="73"/>
        <v>0</v>
      </c>
      <c r="AT307" s="37">
        <f t="shared" si="74"/>
        <v>0</v>
      </c>
      <c r="AU307" s="33" t="str">
        <f t="shared" si="75"/>
        <v>库存为0</v>
      </c>
      <c r="AV307" s="38" t="str">
        <f>IFERROR(时间!$B$4+AU307,"上周无销量")</f>
        <v>上周无销量</v>
      </c>
    </row>
    <row r="308" spans="1:48">
      <c r="A308" s="21" t="s">
        <v>353</v>
      </c>
      <c r="B308" t="str">
        <f>VLOOKUP(A308,'[4]sku-asin（子）'!$A$1:$B$65536,2,0)</f>
        <v>B07286PW93</v>
      </c>
      <c r="C308" t="str">
        <f>VLOOKUP(A308,'[4]子sku-父sku'!$A$1:$B$65536,2,0)</f>
        <v>SHJ-ZQLS12</v>
      </c>
      <c r="D308" s="33">
        <f>IFERROR(VLOOKUP(A308,[1]库存报告使用数据处理!$A:$C,3,0),0)</f>
        <v>1</v>
      </c>
      <c r="E308" s="33">
        <f>IFERROR(VLOOKUP(A308,[1]库存报告使用数据处理!$A:$D,4,0),0)</f>
        <v>1</v>
      </c>
      <c r="F308" s="33">
        <f>IFERROR(VLOOKUP(A308,[1]库存报告使用数据处理!$A:$E,5,0),0)</f>
        <v>0</v>
      </c>
      <c r="G308" s="33">
        <f>IFERROR(VLOOKUP(A308,[1]库存报告使用数据处理!$A:$F,6,0),0)</f>
        <v>2</v>
      </c>
      <c r="H308" s="34">
        <f>IFERROR(VLOOKUP(A308,[1]库存报告使用数据处理!$A:$G,7,0),0)</f>
        <v>18.99</v>
      </c>
      <c r="I308">
        <f>IFERROR(VLOOKUP(A308,[5]数据处理!$A:$B,2,0),0)</f>
        <v>5</v>
      </c>
      <c r="J308" s="35">
        <f>IFERROR(VLOOKUP(A308,[5]数据处理!$A:$D,4,0),0)</f>
        <v>0</v>
      </c>
      <c r="K308" s="35">
        <f>IFERROR(VLOOKUP(A308,[5]数据处理!$A:$E,5,0),0)</f>
        <v>0</v>
      </c>
      <c r="L308" s="35">
        <f>IFERROR(VLOOKUP(A308,[5]数据处理!$A:$G,7,0),0)</f>
        <v>0</v>
      </c>
      <c r="M308">
        <f t="shared" si="71"/>
        <v>5</v>
      </c>
      <c r="N308">
        <f>IFERROR(VLOOKUP(A308,[5]数据处理!$A:$C,3,0),0)</f>
        <v>0</v>
      </c>
      <c r="O308">
        <f>IFERROR(VLOOKUP(A308,[5]数据处理!$A:$N,14,0),0)</f>
        <v>5</v>
      </c>
      <c r="P308" t="str">
        <f>IFERROR(VLOOKUP(A308,[3]库存使用数据!$A:$B,2,0),"")</f>
        <v/>
      </c>
      <c r="Q308" t="str">
        <f>IFERROR(VLOOKUP(A308,[3]库存使用数据!$A:$E,5,0),"")</f>
        <v/>
      </c>
      <c r="R308" t="str">
        <f>IFERROR(VLOOKUP(A308,[3]库存使用数据!$A:$H,8,0),"")</f>
        <v/>
      </c>
      <c r="S308" t="str">
        <f>IFERROR(VLOOKUP(A308,[3]库存使用数据!$A:$K,11,0),"")</f>
        <v/>
      </c>
      <c r="T308" t="str">
        <f>IFERROR(VLOOKUP(A308,[3]库存使用数据!$A:$C,3,0),"")</f>
        <v/>
      </c>
      <c r="U308" t="str">
        <f>IFERROR(VLOOKUP(A308,[3]库存使用数据!$A:$F,6,0),"")</f>
        <v/>
      </c>
      <c r="V308" t="str">
        <f>IFERROR(VLOOKUP(A308,[3]库存使用数据!$A:$I,9,0),"")</f>
        <v/>
      </c>
      <c r="W308" t="str">
        <f>IFERROR(VLOOKUP(A308,[3]库存使用数据!$A:$L,12,0),"")</f>
        <v/>
      </c>
      <c r="X308" s="23" t="str">
        <f t="shared" si="76"/>
        <v/>
      </c>
      <c r="Y308" s="23" t="str">
        <f t="shared" si="77"/>
        <v/>
      </c>
      <c r="Z308" s="23" t="str">
        <f t="shared" si="78"/>
        <v/>
      </c>
      <c r="AA308" s="23" t="str">
        <f t="shared" si="79"/>
        <v/>
      </c>
      <c r="AB308" t="str">
        <f>IFERROR(VLOOKUP(A308,[3]库存使用数据!$A:$D,4,0),"")</f>
        <v/>
      </c>
      <c r="AC308" t="str">
        <f>IFERROR(VLOOKUP(A308,[3]库存使用数据!$A:$G,7,0),"")</f>
        <v/>
      </c>
      <c r="AD308" t="str">
        <f>IFERROR(VLOOKUP(A308,[3]库存使用数据!$A:$J,10,0),"")</f>
        <v/>
      </c>
      <c r="AE308" t="str">
        <f>IFERROR(VLOOKUP(A308,[3]库存使用数据!$A:$M,13,0),"")</f>
        <v/>
      </c>
      <c r="AF308" s="23" t="str">
        <f t="shared" si="80"/>
        <v/>
      </c>
      <c r="AG308" s="23" t="str">
        <f t="shared" si="81"/>
        <v/>
      </c>
      <c r="AH308" s="23" t="str">
        <f t="shared" si="82"/>
        <v/>
      </c>
      <c r="AI308" s="23" t="str">
        <f t="shared" si="83"/>
        <v/>
      </c>
      <c r="AJ308">
        <f>IFERROR(VLOOKUP($B308,[2]库存报告使用数据!$A$1:$B$65536,2,0),0)</f>
        <v>2</v>
      </c>
      <c r="AK308">
        <f>IFERROR(VLOOKUP($B308,[2]库存报告使用数据!$A$1:$C$65536,3,0),0)</f>
        <v>2</v>
      </c>
      <c r="AL308">
        <f>IFERROR(VLOOKUP($B308,[2]库存报告使用数据!$A$1:$D$65536,4,0),0)</f>
        <v>2</v>
      </c>
      <c r="AM308">
        <f>IFERROR(VLOOKUP($B308,[2]库存报告使用数据!$A$1:$E$65536,5,0),0)</f>
        <v>3</v>
      </c>
      <c r="AN308" s="23">
        <f t="shared" si="84"/>
        <v>0.5</v>
      </c>
      <c r="AO308" s="23">
        <f t="shared" si="85"/>
        <v>0.5</v>
      </c>
      <c r="AP308" s="23">
        <f t="shared" si="86"/>
        <v>0</v>
      </c>
      <c r="AQ308" s="23">
        <f t="shared" si="87"/>
        <v>0.666666666666667</v>
      </c>
      <c r="AR308" s="37">
        <f t="shared" si="72"/>
        <v>0.142857142857143</v>
      </c>
      <c r="AS308" s="37">
        <f t="shared" si="73"/>
        <v>8.57142857142857</v>
      </c>
      <c r="AT308" s="37">
        <f t="shared" si="74"/>
        <v>-3.57142857142857</v>
      </c>
      <c r="AU308" s="33">
        <f t="shared" si="75"/>
        <v>35</v>
      </c>
      <c r="AV308" s="38">
        <f>IFERROR(时间!$B$4+AU308,"上周无销量")</f>
        <v>43318</v>
      </c>
    </row>
    <row r="309" spans="1:48">
      <c r="A309" s="21" t="s">
        <v>354</v>
      </c>
      <c r="B309" t="str">
        <f>VLOOKUP(A309,'[4]sku-asin（子）'!$A$1:$B$65536,2,0)</f>
        <v>B071S45R26</v>
      </c>
      <c r="C309" t="str">
        <f>VLOOKUP(A309,'[4]子sku-父sku'!$A$1:$B$65536,2,0)</f>
        <v>SHJ-ZQLS12</v>
      </c>
      <c r="D309" s="33">
        <f>IFERROR(VLOOKUP(A309,[1]库存报告使用数据处理!$A:$C,3,0),0)</f>
        <v>2</v>
      </c>
      <c r="E309" s="33">
        <f>IFERROR(VLOOKUP(A309,[1]库存报告使用数据处理!$A:$D,4,0),0)</f>
        <v>0</v>
      </c>
      <c r="F309" s="33">
        <f>IFERROR(VLOOKUP(A309,[1]库存报告使用数据处理!$A:$E,5,0),0)</f>
        <v>0</v>
      </c>
      <c r="G309" s="33">
        <f>IFERROR(VLOOKUP(A309,[1]库存报告使用数据处理!$A:$F,6,0),0)</f>
        <v>1</v>
      </c>
      <c r="H309" s="34">
        <f>IFERROR(VLOOKUP(A309,[1]库存报告使用数据处理!$A:$G,7,0),0)</f>
        <v>19.99</v>
      </c>
      <c r="I309">
        <f>IFERROR(VLOOKUP(A309,[5]数据处理!$A:$B,2,0),0)</f>
        <v>28</v>
      </c>
      <c r="J309" s="35">
        <f>IFERROR(VLOOKUP(A309,[5]数据处理!$A:$D,4,0),0)</f>
        <v>0</v>
      </c>
      <c r="K309" s="35">
        <f>IFERROR(VLOOKUP(A309,[5]数据处理!$A:$E,5,0),0)</f>
        <v>0</v>
      </c>
      <c r="L309" s="35">
        <f>IFERROR(VLOOKUP(A309,[5]数据处理!$A:$G,7,0),0)</f>
        <v>0</v>
      </c>
      <c r="M309">
        <f t="shared" si="71"/>
        <v>28</v>
      </c>
      <c r="N309">
        <f>IFERROR(VLOOKUP(A309,[5]数据处理!$A:$C,3,0),0)</f>
        <v>0</v>
      </c>
      <c r="O309">
        <f>IFERROR(VLOOKUP(A309,[5]数据处理!$A:$N,14,0),0)</f>
        <v>25</v>
      </c>
      <c r="P309" t="str">
        <f>IFERROR(VLOOKUP(A309,[3]库存使用数据!$A:$B,2,0),"")</f>
        <v/>
      </c>
      <c r="Q309" t="str">
        <f>IFERROR(VLOOKUP(A309,[3]库存使用数据!$A:$E,5,0),"")</f>
        <v/>
      </c>
      <c r="R309" t="str">
        <f>IFERROR(VLOOKUP(A309,[3]库存使用数据!$A:$H,8,0),"")</f>
        <v/>
      </c>
      <c r="S309" t="str">
        <f>IFERROR(VLOOKUP(A309,[3]库存使用数据!$A:$K,11,0),"")</f>
        <v/>
      </c>
      <c r="T309" t="str">
        <f>IFERROR(VLOOKUP(A309,[3]库存使用数据!$A:$C,3,0),"")</f>
        <v/>
      </c>
      <c r="U309" t="str">
        <f>IFERROR(VLOOKUP(A309,[3]库存使用数据!$A:$F,6,0),"")</f>
        <v/>
      </c>
      <c r="V309" t="str">
        <f>IFERROR(VLOOKUP(A309,[3]库存使用数据!$A:$I,9,0),"")</f>
        <v/>
      </c>
      <c r="W309" t="str">
        <f>IFERROR(VLOOKUP(A309,[3]库存使用数据!$A:$L,12,0),"")</f>
        <v/>
      </c>
      <c r="X309" s="23" t="str">
        <f t="shared" si="76"/>
        <v/>
      </c>
      <c r="Y309" s="23" t="str">
        <f t="shared" si="77"/>
        <v/>
      </c>
      <c r="Z309" s="23" t="str">
        <f t="shared" si="78"/>
        <v/>
      </c>
      <c r="AA309" s="23" t="str">
        <f t="shared" si="79"/>
        <v/>
      </c>
      <c r="AB309" t="str">
        <f>IFERROR(VLOOKUP(A309,[3]库存使用数据!$A:$D,4,0),"")</f>
        <v/>
      </c>
      <c r="AC309" t="str">
        <f>IFERROR(VLOOKUP(A309,[3]库存使用数据!$A:$G,7,0),"")</f>
        <v/>
      </c>
      <c r="AD309" t="str">
        <f>IFERROR(VLOOKUP(A309,[3]库存使用数据!$A:$J,10,0),"")</f>
        <v/>
      </c>
      <c r="AE309" t="str">
        <f>IFERROR(VLOOKUP(A309,[3]库存使用数据!$A:$M,13,0),"")</f>
        <v/>
      </c>
      <c r="AF309" s="23" t="str">
        <f t="shared" si="80"/>
        <v/>
      </c>
      <c r="AG309" s="23" t="str">
        <f t="shared" si="81"/>
        <v/>
      </c>
      <c r="AH309" s="23" t="str">
        <f t="shared" si="82"/>
        <v/>
      </c>
      <c r="AI309" s="23" t="str">
        <f t="shared" si="83"/>
        <v/>
      </c>
      <c r="AJ309">
        <f>IFERROR(VLOOKUP($B309,[2]库存报告使用数据!$A$1:$B$65536,2,0),0)</f>
        <v>4</v>
      </c>
      <c r="AK309">
        <f>IFERROR(VLOOKUP($B309,[2]库存报告使用数据!$A$1:$C$65536,3,0),0)</f>
        <v>4</v>
      </c>
      <c r="AL309">
        <f>IFERROR(VLOOKUP($B309,[2]库存报告使用数据!$A$1:$D$65536,4,0),0)</f>
        <v>5</v>
      </c>
      <c r="AM309">
        <f>IFERROR(VLOOKUP($B309,[2]库存报告使用数据!$A$1:$E$65536,5,0),0)</f>
        <v>10</v>
      </c>
      <c r="AN309" s="23">
        <f t="shared" si="84"/>
        <v>0.5</v>
      </c>
      <c r="AO309" s="23">
        <f t="shared" si="85"/>
        <v>0</v>
      </c>
      <c r="AP309" s="23">
        <f t="shared" si="86"/>
        <v>0</v>
      </c>
      <c r="AQ309" s="23">
        <f t="shared" si="87"/>
        <v>0.1</v>
      </c>
      <c r="AR309" s="37">
        <f t="shared" si="72"/>
        <v>0.285714285714286</v>
      </c>
      <c r="AS309" s="37">
        <f t="shared" si="73"/>
        <v>17.1428571428571</v>
      </c>
      <c r="AT309" s="37">
        <f t="shared" si="74"/>
        <v>10.8571428571429</v>
      </c>
      <c r="AU309" s="33">
        <f t="shared" si="75"/>
        <v>98</v>
      </c>
      <c r="AV309" s="38">
        <f>IFERROR(时间!$B$4+AU309,"上周无销量")</f>
        <v>43381</v>
      </c>
    </row>
    <row r="310" spans="1:48">
      <c r="A310" s="21" t="s">
        <v>355</v>
      </c>
      <c r="B310" t="str">
        <f>VLOOKUP(A310,'[4]sku-asin（子）'!$A$1:$B$65536,2,0)</f>
        <v>B01GFM5KKQ</v>
      </c>
      <c r="C310" t="str">
        <f>VLOOKUP(A310,'[4]子sku-父sku'!$A$1:$B$65536,2,0)</f>
        <v>SJ-HM1995</v>
      </c>
      <c r="D310" s="33">
        <f>IFERROR(VLOOKUP(A310,[1]库存报告使用数据处理!$A:$C,3,0),0)</f>
        <v>0</v>
      </c>
      <c r="E310" s="33">
        <f>IFERROR(VLOOKUP(A310,[1]库存报告使用数据处理!$A:$D,4,0),0)</f>
        <v>0</v>
      </c>
      <c r="F310" s="33">
        <f>IFERROR(VLOOKUP(A310,[1]库存报告使用数据处理!$A:$E,5,0),0)</f>
        <v>0</v>
      </c>
      <c r="G310" s="33">
        <f>IFERROR(VLOOKUP(A310,[1]库存报告使用数据处理!$A:$F,6,0),0)</f>
        <v>0</v>
      </c>
      <c r="H310" s="34">
        <f>IFERROR(VLOOKUP(A310,[1]库存报告使用数据处理!$A:$G,7,0),0)</f>
        <v>0</v>
      </c>
      <c r="I310">
        <f>IFERROR(VLOOKUP(A310,[5]数据处理!$A:$B,2,0),0)</f>
        <v>0</v>
      </c>
      <c r="J310" s="35">
        <f>IFERROR(VLOOKUP(A310,[5]数据处理!$A:$D,4,0),0)</f>
        <v>0</v>
      </c>
      <c r="K310" s="35">
        <f>IFERROR(VLOOKUP(A310,[5]数据处理!$A:$E,5,0),0)</f>
        <v>0</v>
      </c>
      <c r="L310" s="35">
        <f>IFERROR(VLOOKUP(A310,[5]数据处理!$A:$G,7,0),0)</f>
        <v>0</v>
      </c>
      <c r="M310">
        <f t="shared" si="71"/>
        <v>0</v>
      </c>
      <c r="N310">
        <f>IFERROR(VLOOKUP(A310,[5]数据处理!$A:$C,3,0),0)</f>
        <v>0</v>
      </c>
      <c r="O310">
        <f>IFERROR(VLOOKUP(A310,[5]数据处理!$A:$N,14,0),0)</f>
        <v>0</v>
      </c>
      <c r="P310" t="str">
        <f>IFERROR(VLOOKUP(A310,[3]库存使用数据!$A:$B,2,0),"")</f>
        <v/>
      </c>
      <c r="Q310" t="str">
        <f>IFERROR(VLOOKUP(A310,[3]库存使用数据!$A:$E,5,0),"")</f>
        <v/>
      </c>
      <c r="R310" t="str">
        <f>IFERROR(VLOOKUP(A310,[3]库存使用数据!$A:$H,8,0),"")</f>
        <v/>
      </c>
      <c r="S310" t="str">
        <f>IFERROR(VLOOKUP(A310,[3]库存使用数据!$A:$K,11,0),"")</f>
        <v/>
      </c>
      <c r="T310" t="str">
        <f>IFERROR(VLOOKUP(A310,[3]库存使用数据!$A:$C,3,0),"")</f>
        <v/>
      </c>
      <c r="U310" t="str">
        <f>IFERROR(VLOOKUP(A310,[3]库存使用数据!$A:$F,6,0),"")</f>
        <v/>
      </c>
      <c r="V310" t="str">
        <f>IFERROR(VLOOKUP(A310,[3]库存使用数据!$A:$I,9,0),"")</f>
        <v/>
      </c>
      <c r="W310" t="str">
        <f>IFERROR(VLOOKUP(A310,[3]库存使用数据!$A:$L,12,0),"")</f>
        <v/>
      </c>
      <c r="X310" s="23" t="str">
        <f t="shared" si="76"/>
        <v/>
      </c>
      <c r="Y310" s="23" t="str">
        <f t="shared" si="77"/>
        <v/>
      </c>
      <c r="Z310" s="23" t="str">
        <f t="shared" si="78"/>
        <v/>
      </c>
      <c r="AA310" s="23" t="str">
        <f t="shared" si="79"/>
        <v/>
      </c>
      <c r="AB310" t="str">
        <f>IFERROR(VLOOKUP(A310,[3]库存使用数据!$A:$D,4,0),"")</f>
        <v/>
      </c>
      <c r="AC310" t="str">
        <f>IFERROR(VLOOKUP(A310,[3]库存使用数据!$A:$G,7,0),"")</f>
        <v/>
      </c>
      <c r="AD310" t="str">
        <f>IFERROR(VLOOKUP(A310,[3]库存使用数据!$A:$J,10,0),"")</f>
        <v/>
      </c>
      <c r="AE310" t="str">
        <f>IFERROR(VLOOKUP(A310,[3]库存使用数据!$A:$M,13,0),"")</f>
        <v/>
      </c>
      <c r="AF310" s="23" t="str">
        <f t="shared" si="80"/>
        <v/>
      </c>
      <c r="AG310" s="23" t="str">
        <f t="shared" si="81"/>
        <v/>
      </c>
      <c r="AH310" s="23" t="str">
        <f t="shared" si="82"/>
        <v/>
      </c>
      <c r="AI310" s="23" t="str">
        <f t="shared" si="83"/>
        <v/>
      </c>
      <c r="AJ310">
        <f>IFERROR(VLOOKUP($B310,[2]库存报告使用数据!$A$1:$B$65536,2,0),0)</f>
        <v>0</v>
      </c>
      <c r="AK310">
        <f>IFERROR(VLOOKUP($B310,[2]库存报告使用数据!$A$1:$C$65536,3,0),0)</f>
        <v>0</v>
      </c>
      <c r="AL310">
        <f>IFERROR(VLOOKUP($B310,[2]库存报告使用数据!$A$1:$D$65536,4,0),0)</f>
        <v>0</v>
      </c>
      <c r="AM310">
        <f>IFERROR(VLOOKUP($B310,[2]库存报告使用数据!$A$1:$E$65536,5,0),0)</f>
        <v>0</v>
      </c>
      <c r="AN310" s="23" t="str">
        <f t="shared" si="84"/>
        <v/>
      </c>
      <c r="AO310" s="23" t="str">
        <f t="shared" si="85"/>
        <v/>
      </c>
      <c r="AP310" s="23" t="str">
        <f t="shared" si="86"/>
        <v/>
      </c>
      <c r="AQ310" s="23" t="str">
        <f t="shared" si="87"/>
        <v/>
      </c>
      <c r="AR310" s="37">
        <f t="shared" si="72"/>
        <v>0</v>
      </c>
      <c r="AS310" s="37">
        <f t="shared" si="73"/>
        <v>0</v>
      </c>
      <c r="AT310" s="37">
        <f t="shared" si="74"/>
        <v>0</v>
      </c>
      <c r="AU310" s="33" t="str">
        <f t="shared" si="75"/>
        <v>库存为0</v>
      </c>
      <c r="AV310" s="38" t="str">
        <f>IFERROR(时间!$B$4+AU310,"上周无销量")</f>
        <v>上周无销量</v>
      </c>
    </row>
    <row r="311" spans="1:48">
      <c r="A311" s="21" t="s">
        <v>356</v>
      </c>
      <c r="B311" t="str">
        <f>VLOOKUP(A311,'[4]sku-asin（子）'!$A$1:$B$65536,2,0)</f>
        <v>B01GFM5LEQ</v>
      </c>
      <c r="C311" t="str">
        <f>VLOOKUP(A311,'[4]子sku-父sku'!$A$1:$B$65536,2,0)</f>
        <v>SJ-HM1995</v>
      </c>
      <c r="D311" s="33">
        <f>IFERROR(VLOOKUP(A311,[1]库存报告使用数据处理!$A:$C,3,0),0)</f>
        <v>0</v>
      </c>
      <c r="E311" s="33">
        <f>IFERROR(VLOOKUP(A311,[1]库存报告使用数据处理!$A:$D,4,0),0)</f>
        <v>0</v>
      </c>
      <c r="F311" s="33">
        <f>IFERROR(VLOOKUP(A311,[1]库存报告使用数据处理!$A:$E,5,0),0)</f>
        <v>0</v>
      </c>
      <c r="G311" s="33">
        <f>IFERROR(VLOOKUP(A311,[1]库存报告使用数据处理!$A:$F,6,0),0)</f>
        <v>0</v>
      </c>
      <c r="H311" s="34">
        <f>IFERROR(VLOOKUP(A311,[1]库存报告使用数据处理!$A:$G,7,0),0)</f>
        <v>0</v>
      </c>
      <c r="I311">
        <f>IFERROR(VLOOKUP(A311,[5]数据处理!$A:$B,2,0),0)</f>
        <v>1</v>
      </c>
      <c r="J311" s="35">
        <f>IFERROR(VLOOKUP(A311,[5]数据处理!$A:$D,4,0),0)</f>
        <v>0</v>
      </c>
      <c r="K311" s="35">
        <f>IFERROR(VLOOKUP(A311,[5]数据处理!$A:$E,5,0),0)</f>
        <v>0</v>
      </c>
      <c r="L311" s="35">
        <f>IFERROR(VLOOKUP(A311,[5]数据处理!$A:$G,7,0),0)</f>
        <v>0</v>
      </c>
      <c r="M311">
        <f t="shared" si="71"/>
        <v>1</v>
      </c>
      <c r="N311">
        <f>IFERROR(VLOOKUP(A311,[5]数据处理!$A:$C,3,0),0)</f>
        <v>0</v>
      </c>
      <c r="O311">
        <f>IFERROR(VLOOKUP(A311,[5]数据处理!$A:$N,14,0),0)</f>
        <v>1</v>
      </c>
      <c r="P311" t="str">
        <f>IFERROR(VLOOKUP(A311,[3]库存使用数据!$A:$B,2,0),"")</f>
        <v/>
      </c>
      <c r="Q311" t="str">
        <f>IFERROR(VLOOKUP(A311,[3]库存使用数据!$A:$E,5,0),"")</f>
        <v/>
      </c>
      <c r="R311" t="str">
        <f>IFERROR(VLOOKUP(A311,[3]库存使用数据!$A:$H,8,0),"")</f>
        <v/>
      </c>
      <c r="S311" t="str">
        <f>IFERROR(VLOOKUP(A311,[3]库存使用数据!$A:$K,11,0),"")</f>
        <v/>
      </c>
      <c r="T311" t="str">
        <f>IFERROR(VLOOKUP(A311,[3]库存使用数据!$A:$C,3,0),"")</f>
        <v/>
      </c>
      <c r="U311" t="str">
        <f>IFERROR(VLOOKUP(A311,[3]库存使用数据!$A:$F,6,0),"")</f>
        <v/>
      </c>
      <c r="V311" t="str">
        <f>IFERROR(VLOOKUP(A311,[3]库存使用数据!$A:$I,9,0),"")</f>
        <v/>
      </c>
      <c r="W311" t="str">
        <f>IFERROR(VLOOKUP(A311,[3]库存使用数据!$A:$L,12,0),"")</f>
        <v/>
      </c>
      <c r="X311" s="23" t="str">
        <f t="shared" si="76"/>
        <v/>
      </c>
      <c r="Y311" s="23" t="str">
        <f t="shared" si="77"/>
        <v/>
      </c>
      <c r="Z311" s="23" t="str">
        <f t="shared" si="78"/>
        <v/>
      </c>
      <c r="AA311" s="23" t="str">
        <f t="shared" si="79"/>
        <v/>
      </c>
      <c r="AB311" t="str">
        <f>IFERROR(VLOOKUP(A311,[3]库存使用数据!$A:$D,4,0),"")</f>
        <v/>
      </c>
      <c r="AC311" t="str">
        <f>IFERROR(VLOOKUP(A311,[3]库存使用数据!$A:$G,7,0),"")</f>
        <v/>
      </c>
      <c r="AD311" t="str">
        <f>IFERROR(VLOOKUP(A311,[3]库存使用数据!$A:$J,10,0),"")</f>
        <v/>
      </c>
      <c r="AE311" t="str">
        <f>IFERROR(VLOOKUP(A311,[3]库存使用数据!$A:$M,13,0),"")</f>
        <v/>
      </c>
      <c r="AF311" s="23" t="str">
        <f t="shared" si="80"/>
        <v/>
      </c>
      <c r="AG311" s="23" t="str">
        <f t="shared" si="81"/>
        <v/>
      </c>
      <c r="AH311" s="23" t="str">
        <f t="shared" si="82"/>
        <v/>
      </c>
      <c r="AI311" s="23" t="str">
        <f t="shared" si="83"/>
        <v/>
      </c>
      <c r="AJ311">
        <f>IFERROR(VLOOKUP($B311,[2]库存报告使用数据!$A$1:$B$65536,2,0),0)</f>
        <v>2</v>
      </c>
      <c r="AK311">
        <f>IFERROR(VLOOKUP($B311,[2]库存报告使用数据!$A$1:$C$65536,3,0),0)</f>
        <v>2</v>
      </c>
      <c r="AL311">
        <f>IFERROR(VLOOKUP($B311,[2]库存报告使用数据!$A$1:$D$65536,4,0),0)</f>
        <v>1</v>
      </c>
      <c r="AM311">
        <f>IFERROR(VLOOKUP($B311,[2]库存报告使用数据!$A$1:$E$65536,5,0),0)</f>
        <v>2</v>
      </c>
      <c r="AN311" s="23">
        <f t="shared" si="84"/>
        <v>0</v>
      </c>
      <c r="AO311" s="23">
        <f t="shared" si="85"/>
        <v>0</v>
      </c>
      <c r="AP311" s="23">
        <f t="shared" si="86"/>
        <v>0</v>
      </c>
      <c r="AQ311" s="23">
        <f t="shared" si="87"/>
        <v>0</v>
      </c>
      <c r="AR311" s="37">
        <f t="shared" si="72"/>
        <v>0</v>
      </c>
      <c r="AS311" s="37">
        <f t="shared" si="73"/>
        <v>0</v>
      </c>
      <c r="AT311" s="37">
        <f t="shared" si="74"/>
        <v>1</v>
      </c>
      <c r="AU311" s="33" t="str">
        <f t="shared" si="75"/>
        <v>库存为1</v>
      </c>
      <c r="AV311" s="38" t="str">
        <f>IFERROR(时间!$B$4+AU311,"上周无销量")</f>
        <v>上周无销量</v>
      </c>
    </row>
    <row r="312" spans="1:48">
      <c r="A312" s="21" t="s">
        <v>357</v>
      </c>
      <c r="B312" t="str">
        <f>VLOOKUP(A312,'[4]sku-asin（子）'!$A$1:$B$65536,2,0)</f>
        <v>B01MF4FR0N</v>
      </c>
      <c r="C312" t="str">
        <f>VLOOKUP(A312,'[4]子sku-父sku'!$A$1:$B$65536,2,0)</f>
        <v>WJ-ZQ650</v>
      </c>
      <c r="D312" s="33">
        <f>IFERROR(VLOOKUP(A312,[1]库存报告使用数据处理!$A:$C,3,0),0)</f>
        <v>0</v>
      </c>
      <c r="E312" s="33">
        <f>IFERROR(VLOOKUP(A312,[1]库存报告使用数据处理!$A:$D,4,0),0)</f>
        <v>0</v>
      </c>
      <c r="F312" s="33">
        <f>IFERROR(VLOOKUP(A312,[1]库存报告使用数据处理!$A:$E,5,0),0)</f>
        <v>0</v>
      </c>
      <c r="G312" s="33">
        <f>IFERROR(VLOOKUP(A312,[1]库存报告使用数据处理!$A:$F,6,0),0)</f>
        <v>0</v>
      </c>
      <c r="H312" s="34">
        <f>IFERROR(VLOOKUP(A312,[1]库存报告使用数据处理!$A:$G,7,0),0)</f>
        <v>0</v>
      </c>
      <c r="I312">
        <f>IFERROR(VLOOKUP(A312,[5]数据处理!$A:$B,2,0),0)</f>
        <v>3</v>
      </c>
      <c r="J312" s="35">
        <f>IFERROR(VLOOKUP(A312,[5]数据处理!$A:$D,4,0),0)</f>
        <v>0</v>
      </c>
      <c r="K312" s="35">
        <f>IFERROR(VLOOKUP(A312,[5]数据处理!$A:$E,5,0),0)</f>
        <v>0</v>
      </c>
      <c r="L312" s="35">
        <f>IFERROR(VLOOKUP(A312,[5]数据处理!$A:$G,7,0),0)</f>
        <v>0</v>
      </c>
      <c r="M312">
        <f t="shared" si="71"/>
        <v>3</v>
      </c>
      <c r="N312">
        <f>IFERROR(VLOOKUP(A312,[5]数据处理!$A:$C,3,0),0)</f>
        <v>0</v>
      </c>
      <c r="O312">
        <f>IFERROR(VLOOKUP(A312,[5]数据处理!$A:$N,14,0),0)</f>
        <v>3</v>
      </c>
      <c r="P312" t="str">
        <f>IFERROR(VLOOKUP(A312,[3]库存使用数据!$A:$B,2,0),"")</f>
        <v/>
      </c>
      <c r="Q312" t="str">
        <f>IFERROR(VLOOKUP(A312,[3]库存使用数据!$A:$E,5,0),"")</f>
        <v/>
      </c>
      <c r="R312" t="str">
        <f>IFERROR(VLOOKUP(A312,[3]库存使用数据!$A:$H,8,0),"")</f>
        <v/>
      </c>
      <c r="S312" t="str">
        <f>IFERROR(VLOOKUP(A312,[3]库存使用数据!$A:$K,11,0),"")</f>
        <v/>
      </c>
      <c r="T312" t="str">
        <f>IFERROR(VLOOKUP(A312,[3]库存使用数据!$A:$C,3,0),"")</f>
        <v/>
      </c>
      <c r="U312" t="str">
        <f>IFERROR(VLOOKUP(A312,[3]库存使用数据!$A:$F,6,0),"")</f>
        <v/>
      </c>
      <c r="V312" t="str">
        <f>IFERROR(VLOOKUP(A312,[3]库存使用数据!$A:$I,9,0),"")</f>
        <v/>
      </c>
      <c r="W312" t="str">
        <f>IFERROR(VLOOKUP(A312,[3]库存使用数据!$A:$L,12,0),"")</f>
        <v/>
      </c>
      <c r="X312" s="23" t="str">
        <f t="shared" si="76"/>
        <v/>
      </c>
      <c r="Y312" s="23" t="str">
        <f t="shared" si="77"/>
        <v/>
      </c>
      <c r="Z312" s="23" t="str">
        <f t="shared" si="78"/>
        <v/>
      </c>
      <c r="AA312" s="23" t="str">
        <f t="shared" si="79"/>
        <v/>
      </c>
      <c r="AB312" t="str">
        <f>IFERROR(VLOOKUP(A312,[3]库存使用数据!$A:$D,4,0),"")</f>
        <v/>
      </c>
      <c r="AC312" t="str">
        <f>IFERROR(VLOOKUP(A312,[3]库存使用数据!$A:$G,7,0),"")</f>
        <v/>
      </c>
      <c r="AD312" t="str">
        <f>IFERROR(VLOOKUP(A312,[3]库存使用数据!$A:$J,10,0),"")</f>
        <v/>
      </c>
      <c r="AE312" t="str">
        <f>IFERROR(VLOOKUP(A312,[3]库存使用数据!$A:$M,13,0),"")</f>
        <v/>
      </c>
      <c r="AF312" s="23" t="str">
        <f t="shared" si="80"/>
        <v/>
      </c>
      <c r="AG312" s="23" t="str">
        <f t="shared" si="81"/>
        <v/>
      </c>
      <c r="AH312" s="23" t="str">
        <f t="shared" si="82"/>
        <v/>
      </c>
      <c r="AI312" s="23" t="str">
        <f t="shared" si="83"/>
        <v/>
      </c>
      <c r="AJ312">
        <f>IFERROR(VLOOKUP($B312,[2]库存报告使用数据!$A$1:$B$65536,2,0),0)</f>
        <v>2</v>
      </c>
      <c r="AK312">
        <f>IFERROR(VLOOKUP($B312,[2]库存报告使用数据!$A$1:$C$65536,3,0),0)</f>
        <v>2</v>
      </c>
      <c r="AL312">
        <f>IFERROR(VLOOKUP($B312,[2]库存报告使用数据!$A$1:$D$65536,4,0),0)</f>
        <v>0</v>
      </c>
      <c r="AM312">
        <f>IFERROR(VLOOKUP($B312,[2]库存报告使用数据!$A$1:$E$65536,5,0),0)</f>
        <v>0</v>
      </c>
      <c r="AN312" s="23">
        <f t="shared" si="84"/>
        <v>0</v>
      </c>
      <c r="AO312" s="23">
        <f t="shared" si="85"/>
        <v>0</v>
      </c>
      <c r="AP312" s="23" t="str">
        <f t="shared" si="86"/>
        <v/>
      </c>
      <c r="AQ312" s="23" t="str">
        <f t="shared" si="87"/>
        <v/>
      </c>
      <c r="AR312" s="37">
        <f t="shared" si="72"/>
        <v>0</v>
      </c>
      <c r="AS312" s="37">
        <f t="shared" si="73"/>
        <v>0</v>
      </c>
      <c r="AT312" s="37">
        <f t="shared" si="74"/>
        <v>3</v>
      </c>
      <c r="AU312" s="33" t="str">
        <f t="shared" si="75"/>
        <v>库存为3</v>
      </c>
      <c r="AV312" s="38" t="str">
        <f>IFERROR(时间!$B$4+AU312,"上周无销量")</f>
        <v>上周无销量</v>
      </c>
    </row>
    <row r="313" spans="1:48">
      <c r="A313" s="21" t="s">
        <v>358</v>
      </c>
      <c r="B313" t="str">
        <f>VLOOKUP(A313,'[4]sku-asin（子）'!$A$1:$B$65536,2,0)</f>
        <v>B01MECQ070</v>
      </c>
      <c r="C313" t="str">
        <f>VLOOKUP(A313,'[4]子sku-父sku'!$A$1:$B$65536,2,0)</f>
        <v>WJ-ZQ650</v>
      </c>
      <c r="D313" s="33">
        <f>IFERROR(VLOOKUP(A313,[1]库存报告使用数据处理!$A:$C,3,0),0)</f>
        <v>0</v>
      </c>
      <c r="E313" s="33">
        <f>IFERROR(VLOOKUP(A313,[1]库存报告使用数据处理!$A:$D,4,0),0)</f>
        <v>0</v>
      </c>
      <c r="F313" s="33">
        <f>IFERROR(VLOOKUP(A313,[1]库存报告使用数据处理!$A:$E,5,0),0)</f>
        <v>0</v>
      </c>
      <c r="G313" s="33">
        <f>IFERROR(VLOOKUP(A313,[1]库存报告使用数据处理!$A:$F,6,0),0)</f>
        <v>0</v>
      </c>
      <c r="H313" s="34">
        <f>IFERROR(VLOOKUP(A313,[1]库存报告使用数据处理!$A:$G,7,0),0)</f>
        <v>0</v>
      </c>
      <c r="I313">
        <f>IFERROR(VLOOKUP(A313,[5]数据处理!$A:$B,2,0),0)</f>
        <v>5</v>
      </c>
      <c r="J313" s="35">
        <f>IFERROR(VLOOKUP(A313,[5]数据处理!$A:$D,4,0),0)</f>
        <v>0</v>
      </c>
      <c r="K313" s="35">
        <f>IFERROR(VLOOKUP(A313,[5]数据处理!$A:$E,5,0),0)</f>
        <v>0</v>
      </c>
      <c r="L313" s="35">
        <f>IFERROR(VLOOKUP(A313,[5]数据处理!$A:$G,7,0),0)</f>
        <v>0</v>
      </c>
      <c r="M313">
        <f t="shared" si="71"/>
        <v>5</v>
      </c>
      <c r="N313">
        <f>IFERROR(VLOOKUP(A313,[5]数据处理!$A:$C,3,0),0)</f>
        <v>0</v>
      </c>
      <c r="O313">
        <f>IFERROR(VLOOKUP(A313,[5]数据处理!$A:$N,14,0),0)</f>
        <v>5</v>
      </c>
      <c r="P313" t="str">
        <f>IFERROR(VLOOKUP(A313,[3]库存使用数据!$A:$B,2,0),"")</f>
        <v/>
      </c>
      <c r="Q313" t="str">
        <f>IFERROR(VLOOKUP(A313,[3]库存使用数据!$A:$E,5,0),"")</f>
        <v/>
      </c>
      <c r="R313" t="str">
        <f>IFERROR(VLOOKUP(A313,[3]库存使用数据!$A:$H,8,0),"")</f>
        <v/>
      </c>
      <c r="S313" t="str">
        <f>IFERROR(VLOOKUP(A313,[3]库存使用数据!$A:$K,11,0),"")</f>
        <v/>
      </c>
      <c r="T313" t="str">
        <f>IFERROR(VLOOKUP(A313,[3]库存使用数据!$A:$C,3,0),"")</f>
        <v/>
      </c>
      <c r="U313" t="str">
        <f>IFERROR(VLOOKUP(A313,[3]库存使用数据!$A:$F,6,0),"")</f>
        <v/>
      </c>
      <c r="V313" t="str">
        <f>IFERROR(VLOOKUP(A313,[3]库存使用数据!$A:$I,9,0),"")</f>
        <v/>
      </c>
      <c r="W313" t="str">
        <f>IFERROR(VLOOKUP(A313,[3]库存使用数据!$A:$L,12,0),"")</f>
        <v/>
      </c>
      <c r="X313" s="23" t="str">
        <f t="shared" si="76"/>
        <v/>
      </c>
      <c r="Y313" s="23" t="str">
        <f t="shared" si="77"/>
        <v/>
      </c>
      <c r="Z313" s="23" t="str">
        <f t="shared" si="78"/>
        <v/>
      </c>
      <c r="AA313" s="23" t="str">
        <f t="shared" si="79"/>
        <v/>
      </c>
      <c r="AB313" t="str">
        <f>IFERROR(VLOOKUP(A313,[3]库存使用数据!$A:$D,4,0),"")</f>
        <v/>
      </c>
      <c r="AC313" t="str">
        <f>IFERROR(VLOOKUP(A313,[3]库存使用数据!$A:$G,7,0),"")</f>
        <v/>
      </c>
      <c r="AD313" t="str">
        <f>IFERROR(VLOOKUP(A313,[3]库存使用数据!$A:$J,10,0),"")</f>
        <v/>
      </c>
      <c r="AE313" t="str">
        <f>IFERROR(VLOOKUP(A313,[3]库存使用数据!$A:$M,13,0),"")</f>
        <v/>
      </c>
      <c r="AF313" s="23" t="str">
        <f t="shared" si="80"/>
        <v/>
      </c>
      <c r="AG313" s="23" t="str">
        <f t="shared" si="81"/>
        <v/>
      </c>
      <c r="AH313" s="23" t="str">
        <f t="shared" si="82"/>
        <v/>
      </c>
      <c r="AI313" s="23" t="str">
        <f t="shared" si="83"/>
        <v/>
      </c>
      <c r="AJ313">
        <f>IFERROR(VLOOKUP($B313,[2]库存报告使用数据!$A$1:$B$65536,2,0),0)</f>
        <v>8</v>
      </c>
      <c r="AK313">
        <f>IFERROR(VLOOKUP($B313,[2]库存报告使用数据!$A$1:$C$65536,3,0),0)</f>
        <v>8</v>
      </c>
      <c r="AL313">
        <f>IFERROR(VLOOKUP($B313,[2]库存报告使用数据!$A$1:$D$65536,4,0),0)</f>
        <v>2</v>
      </c>
      <c r="AM313">
        <f>IFERROR(VLOOKUP($B313,[2]库存报告使用数据!$A$1:$E$65536,5,0),0)</f>
        <v>9</v>
      </c>
      <c r="AN313" s="23">
        <f t="shared" si="84"/>
        <v>0</v>
      </c>
      <c r="AO313" s="23">
        <f t="shared" si="85"/>
        <v>0</v>
      </c>
      <c r="AP313" s="23">
        <f t="shared" si="86"/>
        <v>0</v>
      </c>
      <c r="AQ313" s="23">
        <f t="shared" si="87"/>
        <v>0</v>
      </c>
      <c r="AR313" s="37">
        <f t="shared" si="72"/>
        <v>0</v>
      </c>
      <c r="AS313" s="37">
        <f t="shared" si="73"/>
        <v>0</v>
      </c>
      <c r="AT313" s="37">
        <f t="shared" si="74"/>
        <v>5</v>
      </c>
      <c r="AU313" s="33" t="str">
        <f t="shared" si="75"/>
        <v>库存为5</v>
      </c>
      <c r="AV313" s="38" t="str">
        <f>IFERROR(时间!$B$4+AU313,"上周无销量")</f>
        <v>上周无销量</v>
      </c>
    </row>
    <row r="314" spans="1:48">
      <c r="A314" s="21" t="s">
        <v>359</v>
      </c>
      <c r="B314" t="str">
        <f>VLOOKUP(A314,'[4]sku-asin（子）'!$A$1:$B$65536,2,0)</f>
        <v>B01M22BQTJ</v>
      </c>
      <c r="C314" t="str">
        <f>VLOOKUP(A314,'[4]子sku-父sku'!$A$1:$B$65536,2,0)</f>
        <v>WJ-ZQ650</v>
      </c>
      <c r="D314" s="33">
        <f>IFERROR(VLOOKUP(A314,[1]库存报告使用数据处理!$A:$C,3,0),0)</f>
        <v>0</v>
      </c>
      <c r="E314" s="33">
        <f>IFERROR(VLOOKUP(A314,[1]库存报告使用数据处理!$A:$D,4,0),0)</f>
        <v>0</v>
      </c>
      <c r="F314" s="33">
        <f>IFERROR(VLOOKUP(A314,[1]库存报告使用数据处理!$A:$E,5,0),0)</f>
        <v>0</v>
      </c>
      <c r="G314" s="33">
        <f>IFERROR(VLOOKUP(A314,[1]库存报告使用数据处理!$A:$F,6,0),0)</f>
        <v>0</v>
      </c>
      <c r="H314" s="34">
        <f>IFERROR(VLOOKUP(A314,[1]库存报告使用数据处理!$A:$G,7,0),0)</f>
        <v>0</v>
      </c>
      <c r="I314">
        <f>IFERROR(VLOOKUP(A314,[5]数据处理!$A:$B,2,0),0)</f>
        <v>4</v>
      </c>
      <c r="J314" s="35">
        <f>IFERROR(VLOOKUP(A314,[5]数据处理!$A:$D,4,0),0)</f>
        <v>0</v>
      </c>
      <c r="K314" s="35">
        <f>IFERROR(VLOOKUP(A314,[5]数据处理!$A:$E,5,0),0)</f>
        <v>0</v>
      </c>
      <c r="L314" s="35">
        <f>IFERROR(VLOOKUP(A314,[5]数据处理!$A:$G,7,0),0)</f>
        <v>0</v>
      </c>
      <c r="M314">
        <f t="shared" si="71"/>
        <v>4</v>
      </c>
      <c r="N314">
        <f>IFERROR(VLOOKUP(A314,[5]数据处理!$A:$C,3,0),0)</f>
        <v>0</v>
      </c>
      <c r="O314">
        <f>IFERROR(VLOOKUP(A314,[5]数据处理!$A:$N,14,0),0)</f>
        <v>4</v>
      </c>
      <c r="P314" t="str">
        <f>IFERROR(VLOOKUP(A314,[3]库存使用数据!$A:$B,2,0),"")</f>
        <v/>
      </c>
      <c r="Q314" t="str">
        <f>IFERROR(VLOOKUP(A314,[3]库存使用数据!$A:$E,5,0),"")</f>
        <v/>
      </c>
      <c r="R314" t="str">
        <f>IFERROR(VLOOKUP(A314,[3]库存使用数据!$A:$H,8,0),"")</f>
        <v/>
      </c>
      <c r="S314" t="str">
        <f>IFERROR(VLOOKUP(A314,[3]库存使用数据!$A:$K,11,0),"")</f>
        <v/>
      </c>
      <c r="T314" t="str">
        <f>IFERROR(VLOOKUP(A314,[3]库存使用数据!$A:$C,3,0),"")</f>
        <v/>
      </c>
      <c r="U314" t="str">
        <f>IFERROR(VLOOKUP(A314,[3]库存使用数据!$A:$F,6,0),"")</f>
        <v/>
      </c>
      <c r="V314" t="str">
        <f>IFERROR(VLOOKUP(A314,[3]库存使用数据!$A:$I,9,0),"")</f>
        <v/>
      </c>
      <c r="W314" t="str">
        <f>IFERROR(VLOOKUP(A314,[3]库存使用数据!$A:$L,12,0),"")</f>
        <v/>
      </c>
      <c r="X314" s="23" t="str">
        <f t="shared" si="76"/>
        <v/>
      </c>
      <c r="Y314" s="23" t="str">
        <f t="shared" si="77"/>
        <v/>
      </c>
      <c r="Z314" s="23" t="str">
        <f t="shared" si="78"/>
        <v/>
      </c>
      <c r="AA314" s="23" t="str">
        <f t="shared" si="79"/>
        <v/>
      </c>
      <c r="AB314" t="str">
        <f>IFERROR(VLOOKUP(A314,[3]库存使用数据!$A:$D,4,0),"")</f>
        <v/>
      </c>
      <c r="AC314" t="str">
        <f>IFERROR(VLOOKUP(A314,[3]库存使用数据!$A:$G,7,0),"")</f>
        <v/>
      </c>
      <c r="AD314" t="str">
        <f>IFERROR(VLOOKUP(A314,[3]库存使用数据!$A:$J,10,0),"")</f>
        <v/>
      </c>
      <c r="AE314" t="str">
        <f>IFERROR(VLOOKUP(A314,[3]库存使用数据!$A:$M,13,0),"")</f>
        <v/>
      </c>
      <c r="AF314" s="23" t="str">
        <f t="shared" si="80"/>
        <v/>
      </c>
      <c r="AG314" s="23" t="str">
        <f t="shared" si="81"/>
        <v/>
      </c>
      <c r="AH314" s="23" t="str">
        <f t="shared" si="82"/>
        <v/>
      </c>
      <c r="AI314" s="23" t="str">
        <f t="shared" si="83"/>
        <v/>
      </c>
      <c r="AJ314">
        <f>IFERROR(VLOOKUP($B314,[2]库存报告使用数据!$A$1:$B$65536,2,0),0)</f>
        <v>2</v>
      </c>
      <c r="AK314">
        <f>IFERROR(VLOOKUP($B314,[2]库存报告使用数据!$A$1:$C$65536,3,0),0)</f>
        <v>2</v>
      </c>
      <c r="AL314">
        <f>IFERROR(VLOOKUP($B314,[2]库存报告使用数据!$A$1:$D$65536,4,0),0)</f>
        <v>0</v>
      </c>
      <c r="AM314">
        <f>IFERROR(VLOOKUP($B314,[2]库存报告使用数据!$A$1:$E$65536,5,0),0)</f>
        <v>1</v>
      </c>
      <c r="AN314" s="23">
        <f t="shared" si="84"/>
        <v>0</v>
      </c>
      <c r="AO314" s="23">
        <f t="shared" si="85"/>
        <v>0</v>
      </c>
      <c r="AP314" s="23" t="str">
        <f t="shared" si="86"/>
        <v/>
      </c>
      <c r="AQ314" s="23">
        <f t="shared" si="87"/>
        <v>0</v>
      </c>
      <c r="AR314" s="37">
        <f t="shared" si="72"/>
        <v>0</v>
      </c>
      <c r="AS314" s="37">
        <f t="shared" si="73"/>
        <v>0</v>
      </c>
      <c r="AT314" s="37">
        <f t="shared" si="74"/>
        <v>4</v>
      </c>
      <c r="AU314" s="33" t="str">
        <f t="shared" si="75"/>
        <v>库存为4</v>
      </c>
      <c r="AV314" s="38" t="str">
        <f>IFERROR(时间!$B$4+AU314,"上周无销量")</f>
        <v>上周无销量</v>
      </c>
    </row>
    <row r="315" spans="1:48">
      <c r="A315" s="21" t="s">
        <v>360</v>
      </c>
      <c r="B315" t="str">
        <f>VLOOKUP(A315,'[4]sku-asin（子）'!$A$1:$B$65536,2,0)</f>
        <v>B01MA1KLWC</v>
      </c>
      <c r="C315" t="str">
        <f>VLOOKUP(A315,'[4]子sku-父sku'!$A$1:$B$65536,2,0)</f>
        <v>WJ-ZQ650</v>
      </c>
      <c r="D315" s="33">
        <f>IFERROR(VLOOKUP(A315,[1]库存报告使用数据处理!$A:$C,3,0),0)</f>
        <v>0</v>
      </c>
      <c r="E315" s="33">
        <f>IFERROR(VLOOKUP(A315,[1]库存报告使用数据处理!$A:$D,4,0),0)</f>
        <v>0</v>
      </c>
      <c r="F315" s="33">
        <f>IFERROR(VLOOKUP(A315,[1]库存报告使用数据处理!$A:$E,5,0),0)</f>
        <v>0</v>
      </c>
      <c r="G315" s="33">
        <f>IFERROR(VLOOKUP(A315,[1]库存报告使用数据处理!$A:$F,6,0),0)</f>
        <v>0</v>
      </c>
      <c r="H315" s="34">
        <f>IFERROR(VLOOKUP(A315,[1]库存报告使用数据处理!$A:$G,7,0),0)</f>
        <v>0</v>
      </c>
      <c r="I315">
        <f>IFERROR(VLOOKUP(A315,[5]数据处理!$A:$B,2,0),0)</f>
        <v>4</v>
      </c>
      <c r="J315" s="35">
        <f>IFERROR(VLOOKUP(A315,[5]数据处理!$A:$D,4,0),0)</f>
        <v>0</v>
      </c>
      <c r="K315" s="35">
        <f>IFERROR(VLOOKUP(A315,[5]数据处理!$A:$E,5,0),0)</f>
        <v>0</v>
      </c>
      <c r="L315" s="35">
        <f>IFERROR(VLOOKUP(A315,[5]数据处理!$A:$G,7,0),0)</f>
        <v>0</v>
      </c>
      <c r="M315">
        <f t="shared" si="71"/>
        <v>4</v>
      </c>
      <c r="N315">
        <f>IFERROR(VLOOKUP(A315,[5]数据处理!$A:$C,3,0),0)</f>
        <v>0</v>
      </c>
      <c r="O315">
        <f>IFERROR(VLOOKUP(A315,[5]数据处理!$A:$N,14,0),0)</f>
        <v>4</v>
      </c>
      <c r="P315" t="str">
        <f>IFERROR(VLOOKUP(A315,[3]库存使用数据!$A:$B,2,0),"")</f>
        <v/>
      </c>
      <c r="Q315" t="str">
        <f>IFERROR(VLOOKUP(A315,[3]库存使用数据!$A:$E,5,0),"")</f>
        <v/>
      </c>
      <c r="R315" t="str">
        <f>IFERROR(VLOOKUP(A315,[3]库存使用数据!$A:$H,8,0),"")</f>
        <v/>
      </c>
      <c r="S315" t="str">
        <f>IFERROR(VLOOKUP(A315,[3]库存使用数据!$A:$K,11,0),"")</f>
        <v/>
      </c>
      <c r="T315" t="str">
        <f>IFERROR(VLOOKUP(A315,[3]库存使用数据!$A:$C,3,0),"")</f>
        <v/>
      </c>
      <c r="U315" t="str">
        <f>IFERROR(VLOOKUP(A315,[3]库存使用数据!$A:$F,6,0),"")</f>
        <v/>
      </c>
      <c r="V315" t="str">
        <f>IFERROR(VLOOKUP(A315,[3]库存使用数据!$A:$I,9,0),"")</f>
        <v/>
      </c>
      <c r="W315" t="str">
        <f>IFERROR(VLOOKUP(A315,[3]库存使用数据!$A:$L,12,0),"")</f>
        <v/>
      </c>
      <c r="X315" s="23" t="str">
        <f t="shared" si="76"/>
        <v/>
      </c>
      <c r="Y315" s="23" t="str">
        <f t="shared" si="77"/>
        <v/>
      </c>
      <c r="Z315" s="23" t="str">
        <f t="shared" si="78"/>
        <v/>
      </c>
      <c r="AA315" s="23" t="str">
        <f t="shared" si="79"/>
        <v/>
      </c>
      <c r="AB315" t="str">
        <f>IFERROR(VLOOKUP(A315,[3]库存使用数据!$A:$D,4,0),"")</f>
        <v/>
      </c>
      <c r="AC315" t="str">
        <f>IFERROR(VLOOKUP(A315,[3]库存使用数据!$A:$G,7,0),"")</f>
        <v/>
      </c>
      <c r="AD315" t="str">
        <f>IFERROR(VLOOKUP(A315,[3]库存使用数据!$A:$J,10,0),"")</f>
        <v/>
      </c>
      <c r="AE315" t="str">
        <f>IFERROR(VLOOKUP(A315,[3]库存使用数据!$A:$M,13,0),"")</f>
        <v/>
      </c>
      <c r="AF315" s="23" t="str">
        <f t="shared" si="80"/>
        <v/>
      </c>
      <c r="AG315" s="23" t="str">
        <f t="shared" si="81"/>
        <v/>
      </c>
      <c r="AH315" s="23" t="str">
        <f t="shared" si="82"/>
        <v/>
      </c>
      <c r="AI315" s="23" t="str">
        <f t="shared" si="83"/>
        <v/>
      </c>
      <c r="AJ315">
        <f>IFERROR(VLOOKUP($B315,[2]库存报告使用数据!$A$1:$B$65536,2,0),0)</f>
        <v>1</v>
      </c>
      <c r="AK315">
        <f>IFERROR(VLOOKUP($B315,[2]库存报告使用数据!$A$1:$C$65536,3,0),0)</f>
        <v>1</v>
      </c>
      <c r="AL315">
        <f>IFERROR(VLOOKUP($B315,[2]库存报告使用数据!$A$1:$D$65536,4,0),0)</f>
        <v>1</v>
      </c>
      <c r="AM315">
        <f>IFERROR(VLOOKUP($B315,[2]库存报告使用数据!$A$1:$E$65536,5,0),0)</f>
        <v>0</v>
      </c>
      <c r="AN315" s="23">
        <f t="shared" si="84"/>
        <v>0</v>
      </c>
      <c r="AO315" s="23">
        <f t="shared" si="85"/>
        <v>0</v>
      </c>
      <c r="AP315" s="23">
        <f t="shared" si="86"/>
        <v>0</v>
      </c>
      <c r="AQ315" s="23" t="str">
        <f t="shared" si="87"/>
        <v/>
      </c>
      <c r="AR315" s="37">
        <f t="shared" si="72"/>
        <v>0</v>
      </c>
      <c r="AS315" s="37">
        <f t="shared" si="73"/>
        <v>0</v>
      </c>
      <c r="AT315" s="37">
        <f t="shared" si="74"/>
        <v>4</v>
      </c>
      <c r="AU315" s="33" t="str">
        <f t="shared" si="75"/>
        <v>库存为4</v>
      </c>
      <c r="AV315" s="38" t="str">
        <f>IFERROR(时间!$B$4+AU315,"上周无销量")</f>
        <v>上周无销量</v>
      </c>
    </row>
    <row r="316" spans="1:48">
      <c r="A316" s="21" t="s">
        <v>361</v>
      </c>
      <c r="B316" t="str">
        <f>VLOOKUP(A316,'[4]sku-asin（子）'!$A$1:$B$65536,2,0)</f>
        <v>B01M2UYFMQ</v>
      </c>
      <c r="C316" t="str">
        <f>VLOOKUP(A316,'[4]子sku-父sku'!$A$1:$B$65536,2,0)</f>
        <v>WJ-ZQ650</v>
      </c>
      <c r="D316" s="33">
        <f>IFERROR(VLOOKUP(A316,[1]库存报告使用数据处理!$A:$C,3,0),0)</f>
        <v>0</v>
      </c>
      <c r="E316" s="33">
        <f>IFERROR(VLOOKUP(A316,[1]库存报告使用数据处理!$A:$D,4,0),0)</f>
        <v>0</v>
      </c>
      <c r="F316" s="33">
        <f>IFERROR(VLOOKUP(A316,[1]库存报告使用数据处理!$A:$E,5,0),0)</f>
        <v>0</v>
      </c>
      <c r="G316" s="33">
        <f>IFERROR(VLOOKUP(A316,[1]库存报告使用数据处理!$A:$F,6,0),0)</f>
        <v>0</v>
      </c>
      <c r="H316" s="34">
        <f>IFERROR(VLOOKUP(A316,[1]库存报告使用数据处理!$A:$G,7,0),0)</f>
        <v>0</v>
      </c>
      <c r="I316">
        <f>IFERROR(VLOOKUP(A316,[5]数据处理!$A:$B,2,0),0)</f>
        <v>4</v>
      </c>
      <c r="J316" s="35">
        <f>IFERROR(VLOOKUP(A316,[5]数据处理!$A:$D,4,0),0)</f>
        <v>0</v>
      </c>
      <c r="K316" s="35">
        <f>IFERROR(VLOOKUP(A316,[5]数据处理!$A:$E,5,0),0)</f>
        <v>0</v>
      </c>
      <c r="L316" s="35">
        <f>IFERROR(VLOOKUP(A316,[5]数据处理!$A:$G,7,0),0)</f>
        <v>0</v>
      </c>
      <c r="M316">
        <f t="shared" si="71"/>
        <v>4</v>
      </c>
      <c r="N316">
        <f>IFERROR(VLOOKUP(A316,[5]数据处理!$A:$C,3,0),0)</f>
        <v>0</v>
      </c>
      <c r="O316">
        <f>IFERROR(VLOOKUP(A316,[5]数据处理!$A:$N,14,0),0)</f>
        <v>4</v>
      </c>
      <c r="P316" t="str">
        <f>IFERROR(VLOOKUP(A316,[3]库存使用数据!$A:$B,2,0),"")</f>
        <v/>
      </c>
      <c r="Q316" t="str">
        <f>IFERROR(VLOOKUP(A316,[3]库存使用数据!$A:$E,5,0),"")</f>
        <v/>
      </c>
      <c r="R316" t="str">
        <f>IFERROR(VLOOKUP(A316,[3]库存使用数据!$A:$H,8,0),"")</f>
        <v/>
      </c>
      <c r="S316" t="str">
        <f>IFERROR(VLOOKUP(A316,[3]库存使用数据!$A:$K,11,0),"")</f>
        <v/>
      </c>
      <c r="T316" t="str">
        <f>IFERROR(VLOOKUP(A316,[3]库存使用数据!$A:$C,3,0),"")</f>
        <v/>
      </c>
      <c r="U316" t="str">
        <f>IFERROR(VLOOKUP(A316,[3]库存使用数据!$A:$F,6,0),"")</f>
        <v/>
      </c>
      <c r="V316" t="str">
        <f>IFERROR(VLOOKUP(A316,[3]库存使用数据!$A:$I,9,0),"")</f>
        <v/>
      </c>
      <c r="W316" t="str">
        <f>IFERROR(VLOOKUP(A316,[3]库存使用数据!$A:$L,12,0),"")</f>
        <v/>
      </c>
      <c r="X316" s="23" t="str">
        <f t="shared" si="76"/>
        <v/>
      </c>
      <c r="Y316" s="23" t="str">
        <f t="shared" si="77"/>
        <v/>
      </c>
      <c r="Z316" s="23" t="str">
        <f t="shared" si="78"/>
        <v/>
      </c>
      <c r="AA316" s="23" t="str">
        <f t="shared" si="79"/>
        <v/>
      </c>
      <c r="AB316" t="str">
        <f>IFERROR(VLOOKUP(A316,[3]库存使用数据!$A:$D,4,0),"")</f>
        <v/>
      </c>
      <c r="AC316" t="str">
        <f>IFERROR(VLOOKUP(A316,[3]库存使用数据!$A:$G,7,0),"")</f>
        <v/>
      </c>
      <c r="AD316" t="str">
        <f>IFERROR(VLOOKUP(A316,[3]库存使用数据!$A:$J,10,0),"")</f>
        <v/>
      </c>
      <c r="AE316" t="str">
        <f>IFERROR(VLOOKUP(A316,[3]库存使用数据!$A:$M,13,0),"")</f>
        <v/>
      </c>
      <c r="AF316" s="23" t="str">
        <f t="shared" si="80"/>
        <v/>
      </c>
      <c r="AG316" s="23" t="str">
        <f t="shared" si="81"/>
        <v/>
      </c>
      <c r="AH316" s="23" t="str">
        <f t="shared" si="82"/>
        <v/>
      </c>
      <c r="AI316" s="23" t="str">
        <f t="shared" si="83"/>
        <v/>
      </c>
      <c r="AJ316">
        <f>IFERROR(VLOOKUP($B316,[2]库存报告使用数据!$A$1:$B$65536,2,0),0)</f>
        <v>0</v>
      </c>
      <c r="AK316">
        <f>IFERROR(VLOOKUP($B316,[2]库存报告使用数据!$A$1:$C$65536,3,0),0)</f>
        <v>0</v>
      </c>
      <c r="AL316">
        <f>IFERROR(VLOOKUP($B316,[2]库存报告使用数据!$A$1:$D$65536,4,0),0)</f>
        <v>2</v>
      </c>
      <c r="AM316">
        <f>IFERROR(VLOOKUP($B316,[2]库存报告使用数据!$A$1:$E$65536,5,0),0)</f>
        <v>0</v>
      </c>
      <c r="AN316" s="23" t="str">
        <f t="shared" si="84"/>
        <v/>
      </c>
      <c r="AO316" s="23" t="str">
        <f t="shared" si="85"/>
        <v/>
      </c>
      <c r="AP316" s="23">
        <f t="shared" si="86"/>
        <v>0</v>
      </c>
      <c r="AQ316" s="23" t="str">
        <f t="shared" si="87"/>
        <v/>
      </c>
      <c r="AR316" s="37">
        <f t="shared" si="72"/>
        <v>0</v>
      </c>
      <c r="AS316" s="37">
        <f t="shared" si="73"/>
        <v>0</v>
      </c>
      <c r="AT316" s="37">
        <f t="shared" si="74"/>
        <v>4</v>
      </c>
      <c r="AU316" s="33" t="str">
        <f t="shared" si="75"/>
        <v>库存为4</v>
      </c>
      <c r="AV316" s="38" t="str">
        <f>IFERROR(时间!$B$4+AU316,"上周无销量")</f>
        <v>上周无销量</v>
      </c>
    </row>
    <row r="317" spans="1:48">
      <c r="A317" s="21" t="s">
        <v>362</v>
      </c>
      <c r="B317" t="str">
        <f>VLOOKUP(A317,'[4]sku-asin（子）'!$A$1:$B$65536,2,0)</f>
        <v>B01M2UY9B7</v>
      </c>
      <c r="C317" t="str">
        <f>VLOOKUP(A317,'[4]子sku-父sku'!$A$1:$B$65536,2,0)</f>
        <v>WJ-ZQ650</v>
      </c>
      <c r="D317" s="33">
        <f>IFERROR(VLOOKUP(A317,[1]库存报告使用数据处理!$A:$C,3,0),0)</f>
        <v>0</v>
      </c>
      <c r="E317" s="33">
        <f>IFERROR(VLOOKUP(A317,[1]库存报告使用数据处理!$A:$D,4,0),0)</f>
        <v>0</v>
      </c>
      <c r="F317" s="33">
        <f>IFERROR(VLOOKUP(A317,[1]库存报告使用数据处理!$A:$E,5,0),0)</f>
        <v>0</v>
      </c>
      <c r="G317" s="33">
        <f>IFERROR(VLOOKUP(A317,[1]库存报告使用数据处理!$A:$F,6,0),0)</f>
        <v>0</v>
      </c>
      <c r="H317" s="34">
        <f>IFERROR(VLOOKUP(A317,[1]库存报告使用数据处理!$A:$G,7,0),0)</f>
        <v>0</v>
      </c>
      <c r="I317">
        <f>IFERROR(VLOOKUP(A317,[5]数据处理!$A:$B,2,0),0)</f>
        <v>6</v>
      </c>
      <c r="J317" s="35">
        <f>IFERROR(VLOOKUP(A317,[5]数据处理!$A:$D,4,0),0)</f>
        <v>0</v>
      </c>
      <c r="K317" s="35">
        <f>IFERROR(VLOOKUP(A317,[5]数据处理!$A:$E,5,0),0)</f>
        <v>0</v>
      </c>
      <c r="L317" s="35">
        <f>IFERROR(VLOOKUP(A317,[5]数据处理!$A:$G,7,0),0)</f>
        <v>0</v>
      </c>
      <c r="M317">
        <f t="shared" si="71"/>
        <v>6</v>
      </c>
      <c r="N317">
        <f>IFERROR(VLOOKUP(A317,[5]数据处理!$A:$C,3,0),0)</f>
        <v>0</v>
      </c>
      <c r="O317">
        <f>IFERROR(VLOOKUP(A317,[5]数据处理!$A:$N,14,0),0)</f>
        <v>6</v>
      </c>
      <c r="P317" t="str">
        <f>IFERROR(VLOOKUP(A317,[3]库存使用数据!$A:$B,2,0),"")</f>
        <v/>
      </c>
      <c r="Q317" t="str">
        <f>IFERROR(VLOOKUP(A317,[3]库存使用数据!$A:$E,5,0),"")</f>
        <v/>
      </c>
      <c r="R317" t="str">
        <f>IFERROR(VLOOKUP(A317,[3]库存使用数据!$A:$H,8,0),"")</f>
        <v/>
      </c>
      <c r="S317" t="str">
        <f>IFERROR(VLOOKUP(A317,[3]库存使用数据!$A:$K,11,0),"")</f>
        <v/>
      </c>
      <c r="T317" t="str">
        <f>IFERROR(VLOOKUP(A317,[3]库存使用数据!$A:$C,3,0),"")</f>
        <v/>
      </c>
      <c r="U317" t="str">
        <f>IFERROR(VLOOKUP(A317,[3]库存使用数据!$A:$F,6,0),"")</f>
        <v/>
      </c>
      <c r="V317" t="str">
        <f>IFERROR(VLOOKUP(A317,[3]库存使用数据!$A:$I,9,0),"")</f>
        <v/>
      </c>
      <c r="W317" t="str">
        <f>IFERROR(VLOOKUP(A317,[3]库存使用数据!$A:$L,12,0),"")</f>
        <v/>
      </c>
      <c r="X317" s="23" t="str">
        <f t="shared" si="76"/>
        <v/>
      </c>
      <c r="Y317" s="23" t="str">
        <f t="shared" si="77"/>
        <v/>
      </c>
      <c r="Z317" s="23" t="str">
        <f t="shared" si="78"/>
        <v/>
      </c>
      <c r="AA317" s="23" t="str">
        <f t="shared" si="79"/>
        <v/>
      </c>
      <c r="AB317" t="str">
        <f>IFERROR(VLOOKUP(A317,[3]库存使用数据!$A:$D,4,0),"")</f>
        <v/>
      </c>
      <c r="AC317" t="str">
        <f>IFERROR(VLOOKUP(A317,[3]库存使用数据!$A:$G,7,0),"")</f>
        <v/>
      </c>
      <c r="AD317" t="str">
        <f>IFERROR(VLOOKUP(A317,[3]库存使用数据!$A:$J,10,0),"")</f>
        <v/>
      </c>
      <c r="AE317" t="str">
        <f>IFERROR(VLOOKUP(A317,[3]库存使用数据!$A:$M,13,0),"")</f>
        <v/>
      </c>
      <c r="AF317" s="23" t="str">
        <f t="shared" si="80"/>
        <v/>
      </c>
      <c r="AG317" s="23" t="str">
        <f t="shared" si="81"/>
        <v/>
      </c>
      <c r="AH317" s="23" t="str">
        <f t="shared" si="82"/>
        <v/>
      </c>
      <c r="AI317" s="23" t="str">
        <f t="shared" si="83"/>
        <v/>
      </c>
      <c r="AJ317">
        <f>IFERROR(VLOOKUP($B317,[2]库存报告使用数据!$A$1:$B$65536,2,0),0)</f>
        <v>1</v>
      </c>
      <c r="AK317">
        <f>IFERROR(VLOOKUP($B317,[2]库存报告使用数据!$A$1:$C$65536,3,0),0)</f>
        <v>1</v>
      </c>
      <c r="AL317">
        <f>IFERROR(VLOOKUP($B317,[2]库存报告使用数据!$A$1:$D$65536,4,0),0)</f>
        <v>0</v>
      </c>
      <c r="AM317">
        <f>IFERROR(VLOOKUP($B317,[2]库存报告使用数据!$A$1:$E$65536,5,0),0)</f>
        <v>1</v>
      </c>
      <c r="AN317" s="23">
        <f t="shared" si="84"/>
        <v>0</v>
      </c>
      <c r="AO317" s="23">
        <f t="shared" si="85"/>
        <v>0</v>
      </c>
      <c r="AP317" s="23" t="str">
        <f t="shared" si="86"/>
        <v/>
      </c>
      <c r="AQ317" s="23">
        <f t="shared" si="87"/>
        <v>0</v>
      </c>
      <c r="AR317" s="37">
        <f t="shared" si="72"/>
        <v>0</v>
      </c>
      <c r="AS317" s="37">
        <f t="shared" si="73"/>
        <v>0</v>
      </c>
      <c r="AT317" s="37">
        <f t="shared" si="74"/>
        <v>6</v>
      </c>
      <c r="AU317" s="33" t="str">
        <f t="shared" si="75"/>
        <v>库存为6</v>
      </c>
      <c r="AV317" s="38" t="str">
        <f>IFERROR(时间!$B$4+AU317,"上周无销量")</f>
        <v>上周无销量</v>
      </c>
    </row>
    <row r="318" spans="1:48">
      <c r="A318" s="21" t="s">
        <v>363</v>
      </c>
      <c r="B318" t="str">
        <f>VLOOKUP(A318,'[4]sku-asin（子）'!$A$1:$B$65536,2,0)</f>
        <v>B01MCRDA4D</v>
      </c>
      <c r="C318" t="str">
        <f>VLOOKUP(A318,'[4]子sku-父sku'!$A$1:$B$65536,2,0)</f>
        <v>WJ-ZQ650</v>
      </c>
      <c r="D318" s="33">
        <f>IFERROR(VLOOKUP(A318,[1]库存报告使用数据处理!$A:$C,3,0),0)</f>
        <v>0</v>
      </c>
      <c r="E318" s="33">
        <f>IFERROR(VLOOKUP(A318,[1]库存报告使用数据处理!$A:$D,4,0),0)</f>
        <v>0</v>
      </c>
      <c r="F318" s="33">
        <f>IFERROR(VLOOKUP(A318,[1]库存报告使用数据处理!$A:$E,5,0),0)</f>
        <v>0</v>
      </c>
      <c r="G318" s="33">
        <f>IFERROR(VLOOKUP(A318,[1]库存报告使用数据处理!$A:$F,6,0),0)</f>
        <v>0</v>
      </c>
      <c r="H318" s="34">
        <f>IFERROR(VLOOKUP(A318,[1]库存报告使用数据处理!$A:$G,7,0),0)</f>
        <v>0</v>
      </c>
      <c r="I318">
        <f>IFERROR(VLOOKUP(A318,[5]数据处理!$A:$B,2,0),0)</f>
        <v>7</v>
      </c>
      <c r="J318" s="35">
        <f>IFERROR(VLOOKUP(A318,[5]数据处理!$A:$D,4,0),0)</f>
        <v>0</v>
      </c>
      <c r="K318" s="35">
        <f>IFERROR(VLOOKUP(A318,[5]数据处理!$A:$E,5,0),0)</f>
        <v>0</v>
      </c>
      <c r="L318" s="35">
        <f>IFERROR(VLOOKUP(A318,[5]数据处理!$A:$G,7,0),0)</f>
        <v>0</v>
      </c>
      <c r="M318">
        <f t="shared" si="71"/>
        <v>7</v>
      </c>
      <c r="N318">
        <f>IFERROR(VLOOKUP(A318,[5]数据处理!$A:$C,3,0),0)</f>
        <v>0</v>
      </c>
      <c r="O318">
        <f>IFERROR(VLOOKUP(A318,[5]数据处理!$A:$N,14,0),0)</f>
        <v>7</v>
      </c>
      <c r="P318" t="str">
        <f>IFERROR(VLOOKUP(A318,[3]库存使用数据!$A:$B,2,0),"")</f>
        <v/>
      </c>
      <c r="Q318" t="str">
        <f>IFERROR(VLOOKUP(A318,[3]库存使用数据!$A:$E,5,0),"")</f>
        <v/>
      </c>
      <c r="R318" t="str">
        <f>IFERROR(VLOOKUP(A318,[3]库存使用数据!$A:$H,8,0),"")</f>
        <v/>
      </c>
      <c r="S318" t="str">
        <f>IFERROR(VLOOKUP(A318,[3]库存使用数据!$A:$K,11,0),"")</f>
        <v/>
      </c>
      <c r="T318" t="str">
        <f>IFERROR(VLOOKUP(A318,[3]库存使用数据!$A:$C,3,0),"")</f>
        <v/>
      </c>
      <c r="U318" t="str">
        <f>IFERROR(VLOOKUP(A318,[3]库存使用数据!$A:$F,6,0),"")</f>
        <v/>
      </c>
      <c r="V318" t="str">
        <f>IFERROR(VLOOKUP(A318,[3]库存使用数据!$A:$I,9,0),"")</f>
        <v/>
      </c>
      <c r="W318" t="str">
        <f>IFERROR(VLOOKUP(A318,[3]库存使用数据!$A:$L,12,0),"")</f>
        <v/>
      </c>
      <c r="X318" s="23" t="str">
        <f t="shared" si="76"/>
        <v/>
      </c>
      <c r="Y318" s="23" t="str">
        <f t="shared" si="77"/>
        <v/>
      </c>
      <c r="Z318" s="23" t="str">
        <f t="shared" si="78"/>
        <v/>
      </c>
      <c r="AA318" s="23" t="str">
        <f t="shared" si="79"/>
        <v/>
      </c>
      <c r="AB318" t="str">
        <f>IFERROR(VLOOKUP(A318,[3]库存使用数据!$A:$D,4,0),"")</f>
        <v/>
      </c>
      <c r="AC318" t="str">
        <f>IFERROR(VLOOKUP(A318,[3]库存使用数据!$A:$G,7,0),"")</f>
        <v/>
      </c>
      <c r="AD318" t="str">
        <f>IFERROR(VLOOKUP(A318,[3]库存使用数据!$A:$J,10,0),"")</f>
        <v/>
      </c>
      <c r="AE318" t="str">
        <f>IFERROR(VLOOKUP(A318,[3]库存使用数据!$A:$M,13,0),"")</f>
        <v/>
      </c>
      <c r="AF318" s="23" t="str">
        <f t="shared" si="80"/>
        <v/>
      </c>
      <c r="AG318" s="23" t="str">
        <f t="shared" si="81"/>
        <v/>
      </c>
      <c r="AH318" s="23" t="str">
        <f t="shared" si="82"/>
        <v/>
      </c>
      <c r="AI318" s="23" t="str">
        <f t="shared" si="83"/>
        <v/>
      </c>
      <c r="AJ318">
        <f>IFERROR(VLOOKUP($B318,[2]库存报告使用数据!$A$1:$B$65536,2,0),0)</f>
        <v>1</v>
      </c>
      <c r="AK318">
        <f>IFERROR(VLOOKUP($B318,[2]库存报告使用数据!$A$1:$C$65536,3,0),0)</f>
        <v>1</v>
      </c>
      <c r="AL318">
        <f>IFERROR(VLOOKUP($B318,[2]库存报告使用数据!$A$1:$D$65536,4,0),0)</f>
        <v>0</v>
      </c>
      <c r="AM318">
        <f>IFERROR(VLOOKUP($B318,[2]库存报告使用数据!$A$1:$E$65536,5,0),0)</f>
        <v>1</v>
      </c>
      <c r="AN318" s="23">
        <f t="shared" si="84"/>
        <v>0</v>
      </c>
      <c r="AO318" s="23">
        <f t="shared" si="85"/>
        <v>0</v>
      </c>
      <c r="AP318" s="23" t="str">
        <f t="shared" si="86"/>
        <v/>
      </c>
      <c r="AQ318" s="23">
        <f t="shared" si="87"/>
        <v>0</v>
      </c>
      <c r="AR318" s="37">
        <f t="shared" si="72"/>
        <v>0</v>
      </c>
      <c r="AS318" s="37">
        <f t="shared" si="73"/>
        <v>0</v>
      </c>
      <c r="AT318" s="37">
        <f t="shared" si="74"/>
        <v>7</v>
      </c>
      <c r="AU318" s="33" t="str">
        <f t="shared" si="75"/>
        <v>库存为7</v>
      </c>
      <c r="AV318" s="38" t="str">
        <f>IFERROR(时间!$B$4+AU318,"上周无销量")</f>
        <v>上周无销量</v>
      </c>
    </row>
    <row r="319" spans="1:48">
      <c r="A319" s="21" t="s">
        <v>364</v>
      </c>
      <c r="B319" t="str">
        <f>VLOOKUP(A319,'[4]sku-asin（子）'!$A$1:$B$65536,2,0)</f>
        <v>B01MAUCETC</v>
      </c>
      <c r="C319" t="str">
        <f>VLOOKUP(A319,'[4]子sku-父sku'!$A$1:$B$65536,2,0)</f>
        <v>WJ-ZQ650</v>
      </c>
      <c r="D319" s="33">
        <f>IFERROR(VLOOKUP(A319,[1]库存报告使用数据处理!$A:$C,3,0),0)</f>
        <v>0</v>
      </c>
      <c r="E319" s="33">
        <f>IFERROR(VLOOKUP(A319,[1]库存报告使用数据处理!$A:$D,4,0),0)</f>
        <v>0</v>
      </c>
      <c r="F319" s="33">
        <f>IFERROR(VLOOKUP(A319,[1]库存报告使用数据处理!$A:$E,5,0),0)</f>
        <v>0</v>
      </c>
      <c r="G319" s="33">
        <f>IFERROR(VLOOKUP(A319,[1]库存报告使用数据处理!$A:$F,6,0),0)</f>
        <v>0</v>
      </c>
      <c r="H319" s="34">
        <f>IFERROR(VLOOKUP(A319,[1]库存报告使用数据处理!$A:$G,7,0),0)</f>
        <v>0</v>
      </c>
      <c r="I319">
        <f>IFERROR(VLOOKUP(A319,[5]数据处理!$A:$B,2,0),0)</f>
        <v>6</v>
      </c>
      <c r="J319" s="35">
        <f>IFERROR(VLOOKUP(A319,[5]数据处理!$A:$D,4,0),0)</f>
        <v>0</v>
      </c>
      <c r="K319" s="35">
        <f>IFERROR(VLOOKUP(A319,[5]数据处理!$A:$E,5,0),0)</f>
        <v>0</v>
      </c>
      <c r="L319" s="35">
        <f>IFERROR(VLOOKUP(A319,[5]数据处理!$A:$G,7,0),0)</f>
        <v>0</v>
      </c>
      <c r="M319">
        <f t="shared" si="71"/>
        <v>6</v>
      </c>
      <c r="N319">
        <f>IFERROR(VLOOKUP(A319,[5]数据处理!$A:$C,3,0),0)</f>
        <v>0</v>
      </c>
      <c r="O319">
        <f>IFERROR(VLOOKUP(A319,[5]数据处理!$A:$N,14,0),0)</f>
        <v>6</v>
      </c>
      <c r="P319" t="str">
        <f>IFERROR(VLOOKUP(A319,[3]库存使用数据!$A:$B,2,0),"")</f>
        <v/>
      </c>
      <c r="Q319" t="str">
        <f>IFERROR(VLOOKUP(A319,[3]库存使用数据!$A:$E,5,0),"")</f>
        <v/>
      </c>
      <c r="R319" t="str">
        <f>IFERROR(VLOOKUP(A319,[3]库存使用数据!$A:$H,8,0),"")</f>
        <v/>
      </c>
      <c r="S319" t="str">
        <f>IFERROR(VLOOKUP(A319,[3]库存使用数据!$A:$K,11,0),"")</f>
        <v/>
      </c>
      <c r="T319" t="str">
        <f>IFERROR(VLOOKUP(A319,[3]库存使用数据!$A:$C,3,0),"")</f>
        <v/>
      </c>
      <c r="U319" t="str">
        <f>IFERROR(VLOOKUP(A319,[3]库存使用数据!$A:$F,6,0),"")</f>
        <v/>
      </c>
      <c r="V319" t="str">
        <f>IFERROR(VLOOKUP(A319,[3]库存使用数据!$A:$I,9,0),"")</f>
        <v/>
      </c>
      <c r="W319" t="str">
        <f>IFERROR(VLOOKUP(A319,[3]库存使用数据!$A:$L,12,0),"")</f>
        <v/>
      </c>
      <c r="X319" s="23" t="str">
        <f t="shared" si="76"/>
        <v/>
      </c>
      <c r="Y319" s="23" t="str">
        <f t="shared" si="77"/>
        <v/>
      </c>
      <c r="Z319" s="23" t="str">
        <f t="shared" si="78"/>
        <v/>
      </c>
      <c r="AA319" s="23" t="str">
        <f t="shared" si="79"/>
        <v/>
      </c>
      <c r="AB319" t="str">
        <f>IFERROR(VLOOKUP(A319,[3]库存使用数据!$A:$D,4,0),"")</f>
        <v/>
      </c>
      <c r="AC319" t="str">
        <f>IFERROR(VLOOKUP(A319,[3]库存使用数据!$A:$G,7,0),"")</f>
        <v/>
      </c>
      <c r="AD319" t="str">
        <f>IFERROR(VLOOKUP(A319,[3]库存使用数据!$A:$J,10,0),"")</f>
        <v/>
      </c>
      <c r="AE319" t="str">
        <f>IFERROR(VLOOKUP(A319,[3]库存使用数据!$A:$M,13,0),"")</f>
        <v/>
      </c>
      <c r="AF319" s="23" t="str">
        <f t="shared" si="80"/>
        <v/>
      </c>
      <c r="AG319" s="23" t="str">
        <f t="shared" si="81"/>
        <v/>
      </c>
      <c r="AH319" s="23" t="str">
        <f t="shared" si="82"/>
        <v/>
      </c>
      <c r="AI319" s="23" t="str">
        <f t="shared" si="83"/>
        <v/>
      </c>
      <c r="AJ319">
        <f>IFERROR(VLOOKUP($B319,[2]库存报告使用数据!$A$1:$B$65536,2,0),0)</f>
        <v>1</v>
      </c>
      <c r="AK319">
        <f>IFERROR(VLOOKUP($B319,[2]库存报告使用数据!$A$1:$C$65536,3,0),0)</f>
        <v>1</v>
      </c>
      <c r="AL319">
        <f>IFERROR(VLOOKUP($B319,[2]库存报告使用数据!$A$1:$D$65536,4,0),0)</f>
        <v>0</v>
      </c>
      <c r="AM319">
        <f>IFERROR(VLOOKUP($B319,[2]库存报告使用数据!$A$1:$E$65536,5,0),0)</f>
        <v>0</v>
      </c>
      <c r="AN319" s="23">
        <f t="shared" si="84"/>
        <v>0</v>
      </c>
      <c r="AO319" s="23">
        <f t="shared" si="85"/>
        <v>0</v>
      </c>
      <c r="AP319" s="23" t="str">
        <f t="shared" si="86"/>
        <v/>
      </c>
      <c r="AQ319" s="23" t="str">
        <f t="shared" si="87"/>
        <v/>
      </c>
      <c r="AR319" s="37">
        <f t="shared" si="72"/>
        <v>0</v>
      </c>
      <c r="AS319" s="37">
        <f t="shared" si="73"/>
        <v>0</v>
      </c>
      <c r="AT319" s="37">
        <f t="shared" si="74"/>
        <v>6</v>
      </c>
      <c r="AU319" s="33" t="str">
        <f t="shared" si="75"/>
        <v>库存为6</v>
      </c>
      <c r="AV319" s="38" t="str">
        <f>IFERROR(时间!$B$4+AU319,"上周无销量")</f>
        <v>上周无销量</v>
      </c>
    </row>
    <row r="320" spans="1:48">
      <c r="A320" s="21" t="s">
        <v>365</v>
      </c>
      <c r="B320" t="str">
        <f>VLOOKUP(A320,'[4]sku-asin（子）'!$A$1:$B$65536,2,0)</f>
        <v>B01MAUCEHQ</v>
      </c>
      <c r="C320" t="str">
        <f>VLOOKUP(A320,'[4]子sku-父sku'!$A$1:$B$65536,2,0)</f>
        <v>WJ-ZQ650</v>
      </c>
      <c r="D320" s="33">
        <f>IFERROR(VLOOKUP(A320,[1]库存报告使用数据处理!$A:$C,3,0),0)</f>
        <v>0</v>
      </c>
      <c r="E320" s="33">
        <f>IFERROR(VLOOKUP(A320,[1]库存报告使用数据处理!$A:$D,4,0),0)</f>
        <v>0</v>
      </c>
      <c r="F320" s="33">
        <f>IFERROR(VLOOKUP(A320,[1]库存报告使用数据处理!$A:$E,5,0),0)</f>
        <v>0</v>
      </c>
      <c r="G320" s="33">
        <f>IFERROR(VLOOKUP(A320,[1]库存报告使用数据处理!$A:$F,6,0),0)</f>
        <v>0</v>
      </c>
      <c r="H320" s="34">
        <f>IFERROR(VLOOKUP(A320,[1]库存报告使用数据处理!$A:$G,7,0),0)</f>
        <v>0</v>
      </c>
      <c r="I320">
        <f>IFERROR(VLOOKUP(A320,[5]数据处理!$A:$B,2,0),0)</f>
        <v>2</v>
      </c>
      <c r="J320" s="35">
        <f>IFERROR(VLOOKUP(A320,[5]数据处理!$A:$D,4,0),0)</f>
        <v>0</v>
      </c>
      <c r="K320" s="35">
        <f>IFERROR(VLOOKUP(A320,[5]数据处理!$A:$E,5,0),0)</f>
        <v>0</v>
      </c>
      <c r="L320" s="35">
        <f>IFERROR(VLOOKUP(A320,[5]数据处理!$A:$G,7,0),0)</f>
        <v>0</v>
      </c>
      <c r="M320">
        <f t="shared" si="71"/>
        <v>2</v>
      </c>
      <c r="N320">
        <f>IFERROR(VLOOKUP(A320,[5]数据处理!$A:$C,3,0),0)</f>
        <v>0</v>
      </c>
      <c r="O320">
        <f>IFERROR(VLOOKUP(A320,[5]数据处理!$A:$N,14,0),0)</f>
        <v>2</v>
      </c>
      <c r="P320" t="str">
        <f>IFERROR(VLOOKUP(A320,[3]库存使用数据!$A:$B,2,0),"")</f>
        <v/>
      </c>
      <c r="Q320" t="str">
        <f>IFERROR(VLOOKUP(A320,[3]库存使用数据!$A:$E,5,0),"")</f>
        <v/>
      </c>
      <c r="R320" t="str">
        <f>IFERROR(VLOOKUP(A320,[3]库存使用数据!$A:$H,8,0),"")</f>
        <v/>
      </c>
      <c r="S320" t="str">
        <f>IFERROR(VLOOKUP(A320,[3]库存使用数据!$A:$K,11,0),"")</f>
        <v/>
      </c>
      <c r="T320" t="str">
        <f>IFERROR(VLOOKUP(A320,[3]库存使用数据!$A:$C,3,0),"")</f>
        <v/>
      </c>
      <c r="U320" t="str">
        <f>IFERROR(VLOOKUP(A320,[3]库存使用数据!$A:$F,6,0),"")</f>
        <v/>
      </c>
      <c r="V320" t="str">
        <f>IFERROR(VLOOKUP(A320,[3]库存使用数据!$A:$I,9,0),"")</f>
        <v/>
      </c>
      <c r="W320" t="str">
        <f>IFERROR(VLOOKUP(A320,[3]库存使用数据!$A:$L,12,0),"")</f>
        <v/>
      </c>
      <c r="X320" s="23" t="str">
        <f t="shared" si="76"/>
        <v/>
      </c>
      <c r="Y320" s="23" t="str">
        <f t="shared" si="77"/>
        <v/>
      </c>
      <c r="Z320" s="23" t="str">
        <f t="shared" si="78"/>
        <v/>
      </c>
      <c r="AA320" s="23" t="str">
        <f t="shared" si="79"/>
        <v/>
      </c>
      <c r="AB320" t="str">
        <f>IFERROR(VLOOKUP(A320,[3]库存使用数据!$A:$D,4,0),"")</f>
        <v/>
      </c>
      <c r="AC320" t="str">
        <f>IFERROR(VLOOKUP(A320,[3]库存使用数据!$A:$G,7,0),"")</f>
        <v/>
      </c>
      <c r="AD320" t="str">
        <f>IFERROR(VLOOKUP(A320,[3]库存使用数据!$A:$J,10,0),"")</f>
        <v/>
      </c>
      <c r="AE320" t="str">
        <f>IFERROR(VLOOKUP(A320,[3]库存使用数据!$A:$M,13,0),"")</f>
        <v/>
      </c>
      <c r="AF320" s="23" t="str">
        <f t="shared" si="80"/>
        <v/>
      </c>
      <c r="AG320" s="23" t="str">
        <f t="shared" si="81"/>
        <v/>
      </c>
      <c r="AH320" s="23" t="str">
        <f t="shared" si="82"/>
        <v/>
      </c>
      <c r="AI320" s="23" t="str">
        <f t="shared" si="83"/>
        <v/>
      </c>
      <c r="AJ320">
        <f>IFERROR(VLOOKUP($B320,[2]库存报告使用数据!$A$1:$B$65536,2,0),0)</f>
        <v>2</v>
      </c>
      <c r="AK320">
        <f>IFERROR(VLOOKUP($B320,[2]库存报告使用数据!$A$1:$C$65536,3,0),0)</f>
        <v>2</v>
      </c>
      <c r="AL320">
        <f>IFERROR(VLOOKUP($B320,[2]库存报告使用数据!$A$1:$D$65536,4,0),0)</f>
        <v>1</v>
      </c>
      <c r="AM320">
        <f>IFERROR(VLOOKUP($B320,[2]库存报告使用数据!$A$1:$E$65536,5,0),0)</f>
        <v>0</v>
      </c>
      <c r="AN320" s="23">
        <f t="shared" si="84"/>
        <v>0</v>
      </c>
      <c r="AO320" s="23">
        <f t="shared" si="85"/>
        <v>0</v>
      </c>
      <c r="AP320" s="23">
        <f t="shared" si="86"/>
        <v>0</v>
      </c>
      <c r="AQ320" s="23" t="str">
        <f t="shared" si="87"/>
        <v/>
      </c>
      <c r="AR320" s="37">
        <f t="shared" si="72"/>
        <v>0</v>
      </c>
      <c r="AS320" s="37">
        <f t="shared" si="73"/>
        <v>0</v>
      </c>
      <c r="AT320" s="37">
        <f t="shared" si="74"/>
        <v>2</v>
      </c>
      <c r="AU320" s="33" t="str">
        <f t="shared" si="75"/>
        <v>库存为2</v>
      </c>
      <c r="AV320" s="38" t="str">
        <f>IFERROR(时间!$B$4+AU320,"上周无销量")</f>
        <v>上周无销量</v>
      </c>
    </row>
    <row r="321" spans="1:48">
      <c r="A321" s="21" t="s">
        <v>366</v>
      </c>
      <c r="B321" t="str">
        <f>VLOOKUP(A321,'[4]sku-asin（子）'!$A$1:$B$65536,2,0)</f>
        <v>B01M2UYD3I</v>
      </c>
      <c r="C321" t="str">
        <f>VLOOKUP(A321,'[4]子sku-父sku'!$A$1:$B$65536,2,0)</f>
        <v>WJ-ZQ650</v>
      </c>
      <c r="D321" s="33">
        <f>IFERROR(VLOOKUP(A321,[1]库存报告使用数据处理!$A:$C,3,0),0)</f>
        <v>0</v>
      </c>
      <c r="E321" s="33">
        <f>IFERROR(VLOOKUP(A321,[1]库存报告使用数据处理!$A:$D,4,0),0)</f>
        <v>0</v>
      </c>
      <c r="F321" s="33">
        <f>IFERROR(VLOOKUP(A321,[1]库存报告使用数据处理!$A:$E,5,0),0)</f>
        <v>0</v>
      </c>
      <c r="G321" s="33">
        <f>IFERROR(VLOOKUP(A321,[1]库存报告使用数据处理!$A:$F,6,0),0)</f>
        <v>0</v>
      </c>
      <c r="H321" s="34">
        <f>IFERROR(VLOOKUP(A321,[1]库存报告使用数据处理!$A:$G,7,0),0)</f>
        <v>0</v>
      </c>
      <c r="I321">
        <f>IFERROR(VLOOKUP(A321,[5]数据处理!$A:$B,2,0),0)</f>
        <v>4</v>
      </c>
      <c r="J321" s="35">
        <f>IFERROR(VLOOKUP(A321,[5]数据处理!$A:$D,4,0),0)</f>
        <v>0</v>
      </c>
      <c r="K321" s="35">
        <f>IFERROR(VLOOKUP(A321,[5]数据处理!$A:$E,5,0),0)</f>
        <v>0</v>
      </c>
      <c r="L321" s="35">
        <f>IFERROR(VLOOKUP(A321,[5]数据处理!$A:$G,7,0),0)</f>
        <v>0</v>
      </c>
      <c r="M321">
        <f t="shared" si="71"/>
        <v>4</v>
      </c>
      <c r="N321">
        <f>IFERROR(VLOOKUP(A321,[5]数据处理!$A:$C,3,0),0)</f>
        <v>0</v>
      </c>
      <c r="O321">
        <f>IFERROR(VLOOKUP(A321,[5]数据处理!$A:$N,14,0),0)</f>
        <v>4</v>
      </c>
      <c r="P321" t="str">
        <f>IFERROR(VLOOKUP(A321,[3]库存使用数据!$A:$B,2,0),"")</f>
        <v/>
      </c>
      <c r="Q321" t="str">
        <f>IFERROR(VLOOKUP(A321,[3]库存使用数据!$A:$E,5,0),"")</f>
        <v/>
      </c>
      <c r="R321" t="str">
        <f>IFERROR(VLOOKUP(A321,[3]库存使用数据!$A:$H,8,0),"")</f>
        <v/>
      </c>
      <c r="S321" t="str">
        <f>IFERROR(VLOOKUP(A321,[3]库存使用数据!$A:$K,11,0),"")</f>
        <v/>
      </c>
      <c r="T321" t="str">
        <f>IFERROR(VLOOKUP(A321,[3]库存使用数据!$A:$C,3,0),"")</f>
        <v/>
      </c>
      <c r="U321" t="str">
        <f>IFERROR(VLOOKUP(A321,[3]库存使用数据!$A:$F,6,0),"")</f>
        <v/>
      </c>
      <c r="V321" t="str">
        <f>IFERROR(VLOOKUP(A321,[3]库存使用数据!$A:$I,9,0),"")</f>
        <v/>
      </c>
      <c r="W321" t="str">
        <f>IFERROR(VLOOKUP(A321,[3]库存使用数据!$A:$L,12,0),"")</f>
        <v/>
      </c>
      <c r="X321" s="23" t="str">
        <f t="shared" si="76"/>
        <v/>
      </c>
      <c r="Y321" s="23" t="str">
        <f t="shared" si="77"/>
        <v/>
      </c>
      <c r="Z321" s="23" t="str">
        <f t="shared" si="78"/>
        <v/>
      </c>
      <c r="AA321" s="23" t="str">
        <f t="shared" si="79"/>
        <v/>
      </c>
      <c r="AB321" t="str">
        <f>IFERROR(VLOOKUP(A321,[3]库存使用数据!$A:$D,4,0),"")</f>
        <v/>
      </c>
      <c r="AC321" t="str">
        <f>IFERROR(VLOOKUP(A321,[3]库存使用数据!$A:$G,7,0),"")</f>
        <v/>
      </c>
      <c r="AD321" t="str">
        <f>IFERROR(VLOOKUP(A321,[3]库存使用数据!$A:$J,10,0),"")</f>
        <v/>
      </c>
      <c r="AE321" t="str">
        <f>IFERROR(VLOOKUP(A321,[3]库存使用数据!$A:$M,13,0),"")</f>
        <v/>
      </c>
      <c r="AF321" s="23" t="str">
        <f t="shared" si="80"/>
        <v/>
      </c>
      <c r="AG321" s="23" t="str">
        <f t="shared" si="81"/>
        <v/>
      </c>
      <c r="AH321" s="23" t="str">
        <f t="shared" si="82"/>
        <v/>
      </c>
      <c r="AI321" s="23" t="str">
        <f t="shared" si="83"/>
        <v/>
      </c>
      <c r="AJ321">
        <f>IFERROR(VLOOKUP($B321,[2]库存报告使用数据!$A$1:$B$65536,2,0),0)</f>
        <v>1</v>
      </c>
      <c r="AK321">
        <f>IFERROR(VLOOKUP($B321,[2]库存报告使用数据!$A$1:$C$65536,3,0),0)</f>
        <v>1</v>
      </c>
      <c r="AL321">
        <f>IFERROR(VLOOKUP($B321,[2]库存报告使用数据!$A$1:$D$65536,4,0),0)</f>
        <v>1</v>
      </c>
      <c r="AM321">
        <f>IFERROR(VLOOKUP($B321,[2]库存报告使用数据!$A$1:$E$65536,5,0),0)</f>
        <v>2</v>
      </c>
      <c r="AN321" s="23">
        <f t="shared" si="84"/>
        <v>0</v>
      </c>
      <c r="AO321" s="23">
        <f t="shared" si="85"/>
        <v>0</v>
      </c>
      <c r="AP321" s="23">
        <f t="shared" si="86"/>
        <v>0</v>
      </c>
      <c r="AQ321" s="23">
        <f t="shared" si="87"/>
        <v>0</v>
      </c>
      <c r="AR321" s="37">
        <f t="shared" si="72"/>
        <v>0</v>
      </c>
      <c r="AS321" s="37">
        <f t="shared" si="73"/>
        <v>0</v>
      </c>
      <c r="AT321" s="37">
        <f t="shared" si="74"/>
        <v>4</v>
      </c>
      <c r="AU321" s="33" t="str">
        <f t="shared" si="75"/>
        <v>库存为4</v>
      </c>
      <c r="AV321" s="38" t="str">
        <f>IFERROR(时间!$B$4+AU321,"上周无销量")</f>
        <v>上周无销量</v>
      </c>
    </row>
    <row r="322" spans="1:48">
      <c r="A322" s="21" t="s">
        <v>367</v>
      </c>
      <c r="B322" t="str">
        <f>VLOOKUP(A322,'[4]sku-asin（子）'!$A$1:$B$65536,2,0)</f>
        <v>B01M0D9R8F</v>
      </c>
      <c r="C322" t="str">
        <f>VLOOKUP(A322,'[4]子sku-父sku'!$A$1:$B$65536,2,0)</f>
        <v>WT-ZQ921</v>
      </c>
      <c r="D322" s="33">
        <f>IFERROR(VLOOKUP(A322,[1]库存报告使用数据处理!$A:$C,3,0),0)</f>
        <v>0</v>
      </c>
      <c r="E322" s="33">
        <f>IFERROR(VLOOKUP(A322,[1]库存报告使用数据处理!$A:$D,4,0),0)</f>
        <v>0</v>
      </c>
      <c r="F322" s="33">
        <f>IFERROR(VLOOKUP(A322,[1]库存报告使用数据处理!$A:$E,5,0),0)</f>
        <v>0</v>
      </c>
      <c r="G322" s="33">
        <f>IFERROR(VLOOKUP(A322,[1]库存报告使用数据处理!$A:$F,6,0),0)</f>
        <v>0</v>
      </c>
      <c r="H322" s="34">
        <f>IFERROR(VLOOKUP(A322,[1]库存报告使用数据处理!$A:$G,7,0),0)</f>
        <v>0</v>
      </c>
      <c r="I322">
        <f>IFERROR(VLOOKUP(A322,[5]数据处理!$A:$B,2,0),0)</f>
        <v>1</v>
      </c>
      <c r="J322" s="35">
        <f>IFERROR(VLOOKUP(A322,[5]数据处理!$A:$D,4,0),0)</f>
        <v>0</v>
      </c>
      <c r="K322" s="35">
        <f>IFERROR(VLOOKUP(A322,[5]数据处理!$A:$E,5,0),0)</f>
        <v>0</v>
      </c>
      <c r="L322" s="35">
        <f>IFERROR(VLOOKUP(A322,[5]数据处理!$A:$G,7,0),0)</f>
        <v>0</v>
      </c>
      <c r="M322">
        <f t="shared" si="71"/>
        <v>1</v>
      </c>
      <c r="N322">
        <f>IFERROR(VLOOKUP(A322,[5]数据处理!$A:$C,3,0),0)</f>
        <v>0</v>
      </c>
      <c r="O322">
        <f>IFERROR(VLOOKUP(A322,[5]数据处理!$A:$N,14,0),0)</f>
        <v>1</v>
      </c>
      <c r="P322" t="str">
        <f>IFERROR(VLOOKUP(A322,[3]库存使用数据!$A:$B,2,0),"")</f>
        <v/>
      </c>
      <c r="Q322" t="str">
        <f>IFERROR(VLOOKUP(A322,[3]库存使用数据!$A:$E,5,0),"")</f>
        <v/>
      </c>
      <c r="R322" t="str">
        <f>IFERROR(VLOOKUP(A322,[3]库存使用数据!$A:$H,8,0),"")</f>
        <v/>
      </c>
      <c r="S322" t="str">
        <f>IFERROR(VLOOKUP(A322,[3]库存使用数据!$A:$K,11,0),"")</f>
        <v/>
      </c>
      <c r="T322" t="str">
        <f>IFERROR(VLOOKUP(A322,[3]库存使用数据!$A:$C,3,0),"")</f>
        <v/>
      </c>
      <c r="U322" t="str">
        <f>IFERROR(VLOOKUP(A322,[3]库存使用数据!$A:$F,6,0),"")</f>
        <v/>
      </c>
      <c r="V322" t="str">
        <f>IFERROR(VLOOKUP(A322,[3]库存使用数据!$A:$I,9,0),"")</f>
        <v/>
      </c>
      <c r="W322" t="str">
        <f>IFERROR(VLOOKUP(A322,[3]库存使用数据!$A:$L,12,0),"")</f>
        <v/>
      </c>
      <c r="X322" s="23" t="str">
        <f t="shared" si="76"/>
        <v/>
      </c>
      <c r="Y322" s="23" t="str">
        <f t="shared" si="77"/>
        <v/>
      </c>
      <c r="Z322" s="23" t="str">
        <f t="shared" si="78"/>
        <v/>
      </c>
      <c r="AA322" s="23" t="str">
        <f t="shared" si="79"/>
        <v/>
      </c>
      <c r="AB322" t="str">
        <f>IFERROR(VLOOKUP(A322,[3]库存使用数据!$A:$D,4,0),"")</f>
        <v/>
      </c>
      <c r="AC322" t="str">
        <f>IFERROR(VLOOKUP(A322,[3]库存使用数据!$A:$G,7,0),"")</f>
        <v/>
      </c>
      <c r="AD322" t="str">
        <f>IFERROR(VLOOKUP(A322,[3]库存使用数据!$A:$J,10,0),"")</f>
        <v/>
      </c>
      <c r="AE322" t="str">
        <f>IFERROR(VLOOKUP(A322,[3]库存使用数据!$A:$M,13,0),"")</f>
        <v/>
      </c>
      <c r="AF322" s="23" t="str">
        <f t="shared" si="80"/>
        <v/>
      </c>
      <c r="AG322" s="23" t="str">
        <f t="shared" si="81"/>
        <v/>
      </c>
      <c r="AH322" s="23" t="str">
        <f t="shared" si="82"/>
        <v/>
      </c>
      <c r="AI322" s="23" t="str">
        <f t="shared" si="83"/>
        <v/>
      </c>
      <c r="AJ322">
        <f>IFERROR(VLOOKUP($B322,[2]库存报告使用数据!$A$1:$B$65536,2,0),0)</f>
        <v>1</v>
      </c>
      <c r="AK322">
        <f>IFERROR(VLOOKUP($B322,[2]库存报告使用数据!$A$1:$C$65536,3,0),0)</f>
        <v>1</v>
      </c>
      <c r="AL322">
        <f>IFERROR(VLOOKUP($B322,[2]库存报告使用数据!$A$1:$D$65536,4,0),0)</f>
        <v>1</v>
      </c>
      <c r="AM322">
        <f>IFERROR(VLOOKUP($B322,[2]库存报告使用数据!$A$1:$E$65536,5,0),0)</f>
        <v>1</v>
      </c>
      <c r="AN322" s="23">
        <f t="shared" si="84"/>
        <v>0</v>
      </c>
      <c r="AO322" s="23">
        <f t="shared" si="85"/>
        <v>0</v>
      </c>
      <c r="AP322" s="23">
        <f t="shared" si="86"/>
        <v>0</v>
      </c>
      <c r="AQ322" s="23">
        <f t="shared" si="87"/>
        <v>0</v>
      </c>
      <c r="AR322" s="37">
        <f t="shared" si="72"/>
        <v>0</v>
      </c>
      <c r="AS322" s="37">
        <f t="shared" si="73"/>
        <v>0</v>
      </c>
      <c r="AT322" s="37">
        <f t="shared" si="74"/>
        <v>1</v>
      </c>
      <c r="AU322" s="33" t="str">
        <f t="shared" si="75"/>
        <v>库存为1</v>
      </c>
      <c r="AV322" s="38" t="str">
        <f>IFERROR(时间!$B$4+AU322,"上周无销量")</f>
        <v>上周无销量</v>
      </c>
    </row>
    <row r="323" spans="1:48">
      <c r="A323" s="21" t="s">
        <v>368</v>
      </c>
      <c r="B323" t="str">
        <f>VLOOKUP(A323,'[4]sku-asin（子）'!$A$1:$B$65536,2,0)</f>
        <v>B01M0D9SKE</v>
      </c>
      <c r="C323" t="str">
        <f>VLOOKUP(A323,'[4]子sku-父sku'!$A$1:$B$65536,2,0)</f>
        <v>WT-ZQ921</v>
      </c>
      <c r="D323" s="33">
        <f>IFERROR(VLOOKUP(A323,[1]库存报告使用数据处理!$A:$C,3,0),0)</f>
        <v>0</v>
      </c>
      <c r="E323" s="33">
        <f>IFERROR(VLOOKUP(A323,[1]库存报告使用数据处理!$A:$D,4,0),0)</f>
        <v>0</v>
      </c>
      <c r="F323" s="33">
        <f>IFERROR(VLOOKUP(A323,[1]库存报告使用数据处理!$A:$E,5,0),0)</f>
        <v>1</v>
      </c>
      <c r="G323" s="33">
        <f>IFERROR(VLOOKUP(A323,[1]库存报告使用数据处理!$A:$F,6,0),0)</f>
        <v>0</v>
      </c>
      <c r="H323" s="34">
        <f>IFERROR(VLOOKUP(A323,[1]库存报告使用数据处理!$A:$G,7,0),0)</f>
        <v>18.99</v>
      </c>
      <c r="I323">
        <f>IFERROR(VLOOKUP(A323,[5]数据处理!$A:$B,2,0),0)</f>
        <v>0</v>
      </c>
      <c r="J323" s="35">
        <f>IFERROR(VLOOKUP(A323,[5]数据处理!$A:$D,4,0),0)</f>
        <v>0</v>
      </c>
      <c r="K323" s="35">
        <f>IFERROR(VLOOKUP(A323,[5]数据处理!$A:$E,5,0),0)</f>
        <v>0</v>
      </c>
      <c r="L323" s="35">
        <f>IFERROR(VLOOKUP(A323,[5]数据处理!$A:$G,7,0),0)</f>
        <v>0</v>
      </c>
      <c r="M323">
        <f t="shared" si="71"/>
        <v>0</v>
      </c>
      <c r="N323">
        <f>IFERROR(VLOOKUP(A323,[5]数据处理!$A:$C,3,0),0)</f>
        <v>0</v>
      </c>
      <c r="O323">
        <f>IFERROR(VLOOKUP(A323,[5]数据处理!$A:$N,14,0),0)</f>
        <v>0</v>
      </c>
      <c r="P323" t="str">
        <f>IFERROR(VLOOKUP(A323,[3]库存使用数据!$A:$B,2,0),"")</f>
        <v/>
      </c>
      <c r="Q323" t="str">
        <f>IFERROR(VLOOKUP(A323,[3]库存使用数据!$A:$E,5,0),"")</f>
        <v/>
      </c>
      <c r="R323" t="str">
        <f>IFERROR(VLOOKUP(A323,[3]库存使用数据!$A:$H,8,0),"")</f>
        <v/>
      </c>
      <c r="S323" t="str">
        <f>IFERROR(VLOOKUP(A323,[3]库存使用数据!$A:$K,11,0),"")</f>
        <v/>
      </c>
      <c r="T323" t="str">
        <f>IFERROR(VLOOKUP(A323,[3]库存使用数据!$A:$C,3,0),"")</f>
        <v/>
      </c>
      <c r="U323" t="str">
        <f>IFERROR(VLOOKUP(A323,[3]库存使用数据!$A:$F,6,0),"")</f>
        <v/>
      </c>
      <c r="V323" t="str">
        <f>IFERROR(VLOOKUP(A323,[3]库存使用数据!$A:$I,9,0),"")</f>
        <v/>
      </c>
      <c r="W323" t="str">
        <f>IFERROR(VLOOKUP(A323,[3]库存使用数据!$A:$L,12,0),"")</f>
        <v/>
      </c>
      <c r="X323" s="23" t="str">
        <f t="shared" si="76"/>
        <v/>
      </c>
      <c r="Y323" s="23" t="str">
        <f t="shared" si="77"/>
        <v/>
      </c>
      <c r="Z323" s="23" t="str">
        <f t="shared" si="78"/>
        <v/>
      </c>
      <c r="AA323" s="23" t="str">
        <f t="shared" si="79"/>
        <v/>
      </c>
      <c r="AB323" t="str">
        <f>IFERROR(VLOOKUP(A323,[3]库存使用数据!$A:$D,4,0),"")</f>
        <v/>
      </c>
      <c r="AC323" t="str">
        <f>IFERROR(VLOOKUP(A323,[3]库存使用数据!$A:$G,7,0),"")</f>
        <v/>
      </c>
      <c r="AD323" t="str">
        <f>IFERROR(VLOOKUP(A323,[3]库存使用数据!$A:$J,10,0),"")</f>
        <v/>
      </c>
      <c r="AE323" t="str">
        <f>IFERROR(VLOOKUP(A323,[3]库存使用数据!$A:$M,13,0),"")</f>
        <v/>
      </c>
      <c r="AF323" s="23" t="str">
        <f t="shared" si="80"/>
        <v/>
      </c>
      <c r="AG323" s="23" t="str">
        <f t="shared" si="81"/>
        <v/>
      </c>
      <c r="AH323" s="23" t="str">
        <f t="shared" si="82"/>
        <v/>
      </c>
      <c r="AI323" s="23" t="str">
        <f t="shared" si="83"/>
        <v/>
      </c>
      <c r="AJ323">
        <f>IFERROR(VLOOKUP($B323,[2]库存报告使用数据!$A$1:$B$65536,2,0),0)</f>
        <v>0</v>
      </c>
      <c r="AK323">
        <f>IFERROR(VLOOKUP($B323,[2]库存报告使用数据!$A$1:$C$65536,3,0),0)</f>
        <v>0</v>
      </c>
      <c r="AL323">
        <f>IFERROR(VLOOKUP($B323,[2]库存报告使用数据!$A$1:$D$65536,4,0),0)</f>
        <v>0</v>
      </c>
      <c r="AM323">
        <f>IFERROR(VLOOKUP($B323,[2]库存报告使用数据!$A$1:$E$65536,5,0),0)</f>
        <v>2</v>
      </c>
      <c r="AN323" s="23" t="str">
        <f t="shared" si="84"/>
        <v/>
      </c>
      <c r="AO323" s="23" t="str">
        <f t="shared" si="85"/>
        <v/>
      </c>
      <c r="AP323" s="23" t="str">
        <f t="shared" si="86"/>
        <v/>
      </c>
      <c r="AQ323" s="23">
        <f t="shared" si="87"/>
        <v>0</v>
      </c>
      <c r="AR323" s="37">
        <f t="shared" si="72"/>
        <v>0</v>
      </c>
      <c r="AS323" s="37">
        <f t="shared" si="73"/>
        <v>0</v>
      </c>
      <c r="AT323" s="37">
        <f t="shared" si="74"/>
        <v>0</v>
      </c>
      <c r="AU323" s="33" t="str">
        <f t="shared" si="75"/>
        <v>库存为0</v>
      </c>
      <c r="AV323" s="38" t="str">
        <f>IFERROR(时间!$B$4+AU323,"上周无销量")</f>
        <v>上周无销量</v>
      </c>
    </row>
    <row r="324" spans="1:48">
      <c r="A324" s="21" t="s">
        <v>369</v>
      </c>
      <c r="B324" t="str">
        <f>VLOOKUP(A324,'[4]sku-asin（子）'!$A$1:$B$65536,2,0)</f>
        <v>B01M0D9U04</v>
      </c>
      <c r="C324" t="str">
        <f>VLOOKUP(A324,'[4]子sku-父sku'!$A$1:$B$65536,2,0)</f>
        <v>WT-ZQ921</v>
      </c>
      <c r="D324" s="33">
        <f>IFERROR(VLOOKUP(A324,[1]库存报告使用数据处理!$A:$C,3,0),0)</f>
        <v>0</v>
      </c>
      <c r="E324" s="33">
        <f>IFERROR(VLOOKUP(A324,[1]库存报告使用数据处理!$A:$D,4,0),0)</f>
        <v>0</v>
      </c>
      <c r="F324" s="33">
        <f>IFERROR(VLOOKUP(A324,[1]库存报告使用数据处理!$A:$E,5,0),0)</f>
        <v>0</v>
      </c>
      <c r="G324" s="33">
        <f>IFERROR(VLOOKUP(A324,[1]库存报告使用数据处理!$A:$F,6,0),0)</f>
        <v>0</v>
      </c>
      <c r="H324" s="34">
        <f>IFERROR(VLOOKUP(A324,[1]库存报告使用数据处理!$A:$G,7,0),0)</f>
        <v>0</v>
      </c>
      <c r="I324">
        <f>IFERROR(VLOOKUP(A324,[5]数据处理!$A:$B,2,0),0)</f>
        <v>1</v>
      </c>
      <c r="J324" s="35">
        <f>IFERROR(VLOOKUP(A324,[5]数据处理!$A:$D,4,0),0)</f>
        <v>0</v>
      </c>
      <c r="K324" s="35">
        <f>IFERROR(VLOOKUP(A324,[5]数据处理!$A:$E,5,0),0)</f>
        <v>0</v>
      </c>
      <c r="L324" s="35">
        <f>IFERROR(VLOOKUP(A324,[5]数据处理!$A:$G,7,0),0)</f>
        <v>0</v>
      </c>
      <c r="M324">
        <f t="shared" si="71"/>
        <v>1</v>
      </c>
      <c r="N324">
        <f>IFERROR(VLOOKUP(A324,[5]数据处理!$A:$C,3,0),0)</f>
        <v>0</v>
      </c>
      <c r="O324">
        <f>IFERROR(VLOOKUP(A324,[5]数据处理!$A:$N,14,0),0)</f>
        <v>1</v>
      </c>
      <c r="P324" t="str">
        <f>IFERROR(VLOOKUP(A324,[3]库存使用数据!$A:$B,2,0),"")</f>
        <v/>
      </c>
      <c r="Q324" t="str">
        <f>IFERROR(VLOOKUP(A324,[3]库存使用数据!$A:$E,5,0),"")</f>
        <v/>
      </c>
      <c r="R324" t="str">
        <f>IFERROR(VLOOKUP(A324,[3]库存使用数据!$A:$H,8,0),"")</f>
        <v/>
      </c>
      <c r="S324" t="str">
        <f>IFERROR(VLOOKUP(A324,[3]库存使用数据!$A:$K,11,0),"")</f>
        <v/>
      </c>
      <c r="T324" t="str">
        <f>IFERROR(VLOOKUP(A324,[3]库存使用数据!$A:$C,3,0),"")</f>
        <v/>
      </c>
      <c r="U324" t="str">
        <f>IFERROR(VLOOKUP(A324,[3]库存使用数据!$A:$F,6,0),"")</f>
        <v/>
      </c>
      <c r="V324" t="str">
        <f>IFERROR(VLOOKUP(A324,[3]库存使用数据!$A:$I,9,0),"")</f>
        <v/>
      </c>
      <c r="W324" t="str">
        <f>IFERROR(VLOOKUP(A324,[3]库存使用数据!$A:$L,12,0),"")</f>
        <v/>
      </c>
      <c r="X324" s="23" t="str">
        <f t="shared" si="76"/>
        <v/>
      </c>
      <c r="Y324" s="23" t="str">
        <f t="shared" si="77"/>
        <v/>
      </c>
      <c r="Z324" s="23" t="str">
        <f t="shared" si="78"/>
        <v/>
      </c>
      <c r="AA324" s="23" t="str">
        <f t="shared" si="79"/>
        <v/>
      </c>
      <c r="AB324" t="str">
        <f>IFERROR(VLOOKUP(A324,[3]库存使用数据!$A:$D,4,0),"")</f>
        <v/>
      </c>
      <c r="AC324" t="str">
        <f>IFERROR(VLOOKUP(A324,[3]库存使用数据!$A:$G,7,0),"")</f>
        <v/>
      </c>
      <c r="AD324" t="str">
        <f>IFERROR(VLOOKUP(A324,[3]库存使用数据!$A:$J,10,0),"")</f>
        <v/>
      </c>
      <c r="AE324" t="str">
        <f>IFERROR(VLOOKUP(A324,[3]库存使用数据!$A:$M,13,0),"")</f>
        <v/>
      </c>
      <c r="AF324" s="23" t="str">
        <f t="shared" si="80"/>
        <v/>
      </c>
      <c r="AG324" s="23" t="str">
        <f t="shared" si="81"/>
        <v/>
      </c>
      <c r="AH324" s="23" t="str">
        <f t="shared" si="82"/>
        <v/>
      </c>
      <c r="AI324" s="23" t="str">
        <f t="shared" si="83"/>
        <v/>
      </c>
      <c r="AJ324">
        <f>IFERROR(VLOOKUP($B324,[2]库存报告使用数据!$A$1:$B$65536,2,0),0)</f>
        <v>3</v>
      </c>
      <c r="AK324">
        <f>IFERROR(VLOOKUP($B324,[2]库存报告使用数据!$A$1:$C$65536,3,0),0)</f>
        <v>3</v>
      </c>
      <c r="AL324">
        <f>IFERROR(VLOOKUP($B324,[2]库存报告使用数据!$A$1:$D$65536,4,0),0)</f>
        <v>1</v>
      </c>
      <c r="AM324">
        <f>IFERROR(VLOOKUP($B324,[2]库存报告使用数据!$A$1:$E$65536,5,0),0)</f>
        <v>0</v>
      </c>
      <c r="AN324" s="23">
        <f t="shared" si="84"/>
        <v>0</v>
      </c>
      <c r="AO324" s="23">
        <f t="shared" si="85"/>
        <v>0</v>
      </c>
      <c r="AP324" s="23">
        <f t="shared" si="86"/>
        <v>0</v>
      </c>
      <c r="AQ324" s="23" t="str">
        <f t="shared" si="87"/>
        <v/>
      </c>
      <c r="AR324" s="37">
        <f t="shared" si="72"/>
        <v>0</v>
      </c>
      <c r="AS324" s="37">
        <f t="shared" si="73"/>
        <v>0</v>
      </c>
      <c r="AT324" s="37">
        <f t="shared" si="74"/>
        <v>1</v>
      </c>
      <c r="AU324" s="33" t="str">
        <f t="shared" si="75"/>
        <v>库存为1</v>
      </c>
      <c r="AV324" s="38" t="str">
        <f>IFERROR(时间!$B$4+AU324,"上周无销量")</f>
        <v>上周无销量</v>
      </c>
    </row>
    <row r="325" spans="1:48">
      <c r="A325" s="21" t="s">
        <v>370</v>
      </c>
      <c r="B325" t="str">
        <f>VLOOKUP(A325,'[4]sku-asin（子）'!$A$1:$B$65536,2,0)</f>
        <v>B01N6O3X8C</v>
      </c>
      <c r="C325" t="str">
        <f>VLOOKUP(A325,'[4]子sku-父sku'!$A$1:$B$65536,2,0)</f>
        <v>YZ-CFAM005</v>
      </c>
      <c r="D325" s="33">
        <f>IFERROR(VLOOKUP(A325,[1]库存报告使用数据处理!$A:$C,3,0),0)</f>
        <v>0</v>
      </c>
      <c r="E325" s="33">
        <f>IFERROR(VLOOKUP(A325,[1]库存报告使用数据处理!$A:$D,4,0),0)</f>
        <v>0</v>
      </c>
      <c r="F325" s="33">
        <f>IFERROR(VLOOKUP(A325,[1]库存报告使用数据处理!$A:$E,5,0),0)</f>
        <v>0</v>
      </c>
      <c r="G325" s="33">
        <f>IFERROR(VLOOKUP(A325,[1]库存报告使用数据处理!$A:$F,6,0),0)</f>
        <v>0</v>
      </c>
      <c r="H325" s="34">
        <f>IFERROR(VLOOKUP(A325,[1]库存报告使用数据处理!$A:$G,7,0),0)</f>
        <v>0</v>
      </c>
      <c r="I325">
        <f>IFERROR(VLOOKUP(A325,[5]数据处理!$A:$B,2,0),0)</f>
        <v>0</v>
      </c>
      <c r="J325" s="35">
        <f>IFERROR(VLOOKUP(A325,[5]数据处理!$A:$D,4,0),0)</f>
        <v>0</v>
      </c>
      <c r="K325" s="35">
        <f>IFERROR(VLOOKUP(A325,[5]数据处理!$A:$E,5,0),0)</f>
        <v>0</v>
      </c>
      <c r="L325" s="35">
        <f>IFERROR(VLOOKUP(A325,[5]数据处理!$A:$G,7,0),0)</f>
        <v>0</v>
      </c>
      <c r="M325">
        <f t="shared" ref="M325:M388" si="88">SUM(I325:L325)</f>
        <v>0</v>
      </c>
      <c r="N325">
        <f>IFERROR(VLOOKUP(A325,[5]数据处理!$A:$C,3,0),0)</f>
        <v>0</v>
      </c>
      <c r="O325">
        <f>IFERROR(VLOOKUP(A325,[5]数据处理!$A:$N,14,0),0)</f>
        <v>0</v>
      </c>
      <c r="P325" t="str">
        <f>IFERROR(VLOOKUP(A325,[3]库存使用数据!$A:$B,2,0),"")</f>
        <v/>
      </c>
      <c r="Q325" t="str">
        <f>IFERROR(VLOOKUP(A325,[3]库存使用数据!$A:$E,5,0),"")</f>
        <v/>
      </c>
      <c r="R325" t="str">
        <f>IFERROR(VLOOKUP(A325,[3]库存使用数据!$A:$H,8,0),"")</f>
        <v/>
      </c>
      <c r="S325" t="str">
        <f>IFERROR(VLOOKUP(A325,[3]库存使用数据!$A:$K,11,0),"")</f>
        <v/>
      </c>
      <c r="T325" t="str">
        <f>IFERROR(VLOOKUP(A325,[3]库存使用数据!$A:$C,3,0),"")</f>
        <v/>
      </c>
      <c r="U325" t="str">
        <f>IFERROR(VLOOKUP(A325,[3]库存使用数据!$A:$F,6,0),"")</f>
        <v/>
      </c>
      <c r="V325" t="str">
        <f>IFERROR(VLOOKUP(A325,[3]库存使用数据!$A:$I,9,0),"")</f>
        <v/>
      </c>
      <c r="W325" t="str">
        <f>IFERROR(VLOOKUP(A325,[3]库存使用数据!$A:$L,12,0),"")</f>
        <v/>
      </c>
      <c r="X325" s="23" t="str">
        <f t="shared" si="76"/>
        <v/>
      </c>
      <c r="Y325" s="23" t="str">
        <f t="shared" si="77"/>
        <v/>
      </c>
      <c r="Z325" s="23" t="str">
        <f t="shared" si="78"/>
        <v/>
      </c>
      <c r="AA325" s="23" t="str">
        <f t="shared" si="79"/>
        <v/>
      </c>
      <c r="AB325" t="str">
        <f>IFERROR(VLOOKUP(A325,[3]库存使用数据!$A:$D,4,0),"")</f>
        <v/>
      </c>
      <c r="AC325" t="str">
        <f>IFERROR(VLOOKUP(A325,[3]库存使用数据!$A:$G,7,0),"")</f>
        <v/>
      </c>
      <c r="AD325" t="str">
        <f>IFERROR(VLOOKUP(A325,[3]库存使用数据!$A:$J,10,0),"")</f>
        <v/>
      </c>
      <c r="AE325" t="str">
        <f>IFERROR(VLOOKUP(A325,[3]库存使用数据!$A:$M,13,0),"")</f>
        <v/>
      </c>
      <c r="AF325" s="23" t="str">
        <f t="shared" si="80"/>
        <v/>
      </c>
      <c r="AG325" s="23" t="str">
        <f t="shared" si="81"/>
        <v/>
      </c>
      <c r="AH325" s="23" t="str">
        <f t="shared" si="82"/>
        <v/>
      </c>
      <c r="AI325" s="23" t="str">
        <f t="shared" si="83"/>
        <v/>
      </c>
      <c r="AJ325">
        <f>IFERROR(VLOOKUP($B325,[2]库存报告使用数据!$A$1:$B$65536,2,0),0)</f>
        <v>0</v>
      </c>
      <c r="AK325">
        <f>IFERROR(VLOOKUP($B325,[2]库存报告使用数据!$A$1:$C$65536,3,0),0)</f>
        <v>0</v>
      </c>
      <c r="AL325">
        <f>IFERROR(VLOOKUP($B325,[2]库存报告使用数据!$A$1:$D$65536,4,0),0)</f>
        <v>0</v>
      </c>
      <c r="AM325">
        <f>IFERROR(VLOOKUP($B325,[2]库存报告使用数据!$A$1:$E$65536,5,0),0)</f>
        <v>0</v>
      </c>
      <c r="AN325" s="23" t="str">
        <f t="shared" si="84"/>
        <v/>
      </c>
      <c r="AO325" s="23" t="str">
        <f t="shared" si="85"/>
        <v/>
      </c>
      <c r="AP325" s="23" t="str">
        <f t="shared" si="86"/>
        <v/>
      </c>
      <c r="AQ325" s="23" t="str">
        <f t="shared" si="87"/>
        <v/>
      </c>
      <c r="AR325" s="37">
        <f t="shared" ref="AR325:AR388" si="89">IFERROR(D325/7,"")</f>
        <v>0</v>
      </c>
      <c r="AS325" s="37">
        <f t="shared" ref="AS325:AS388" si="90">IF(AR325="","上周无销量",60*AR325)</f>
        <v>0</v>
      </c>
      <c r="AT325" s="37">
        <f t="shared" ref="AT325:AT388" si="91">IF(AS325="上周无销量","上周无销量/总库存"&amp;M325,M325-AS325)</f>
        <v>0</v>
      </c>
      <c r="AU325" s="33" t="str">
        <f t="shared" ref="AU325:AU388" si="92">IF(AR325="","库存为"&amp;M325,IF(AS325=0,"库存为"&amp;M325,INT(M325/AR325)))</f>
        <v>库存为0</v>
      </c>
      <c r="AV325" s="38" t="str">
        <f>IFERROR(时间!$B$4+AU325,"上周无销量")</f>
        <v>上周无销量</v>
      </c>
    </row>
    <row r="326" spans="1:48">
      <c r="A326" s="21" t="s">
        <v>371</v>
      </c>
      <c r="B326" t="str">
        <f>VLOOKUP(A326,'[4]sku-asin（子）'!$A$1:$B$65536,2,0)</f>
        <v>B01N4LAK3O</v>
      </c>
      <c r="C326" t="str">
        <f>VLOOKUP(A326,'[4]子sku-父sku'!$A$1:$B$65536,2,0)</f>
        <v>YZ-CFAM005</v>
      </c>
      <c r="D326" s="33">
        <f>IFERROR(VLOOKUP(A326,[1]库存报告使用数据处理!$A:$C,3,0),0)</f>
        <v>0</v>
      </c>
      <c r="E326" s="33">
        <f>IFERROR(VLOOKUP(A326,[1]库存报告使用数据处理!$A:$D,4,0),0)</f>
        <v>0</v>
      </c>
      <c r="F326" s="33">
        <f>IFERROR(VLOOKUP(A326,[1]库存报告使用数据处理!$A:$E,5,0),0)</f>
        <v>0</v>
      </c>
      <c r="G326" s="33">
        <f>IFERROR(VLOOKUP(A326,[1]库存报告使用数据处理!$A:$F,6,0),0)</f>
        <v>0</v>
      </c>
      <c r="H326" s="34">
        <f>IFERROR(VLOOKUP(A326,[1]库存报告使用数据处理!$A:$G,7,0),0)</f>
        <v>0</v>
      </c>
      <c r="I326">
        <f>IFERROR(VLOOKUP(A326,[5]数据处理!$A:$B,2,0),0)</f>
        <v>1</v>
      </c>
      <c r="J326" s="35">
        <f>IFERROR(VLOOKUP(A326,[5]数据处理!$A:$D,4,0),0)</f>
        <v>0</v>
      </c>
      <c r="K326" s="35">
        <f>IFERROR(VLOOKUP(A326,[5]数据处理!$A:$E,5,0),0)</f>
        <v>0</v>
      </c>
      <c r="L326" s="35">
        <f>IFERROR(VLOOKUP(A326,[5]数据处理!$A:$G,7,0),0)</f>
        <v>0</v>
      </c>
      <c r="M326">
        <f t="shared" si="88"/>
        <v>1</v>
      </c>
      <c r="N326">
        <f>IFERROR(VLOOKUP(A326,[5]数据处理!$A:$C,3,0),0)</f>
        <v>0</v>
      </c>
      <c r="O326">
        <f>IFERROR(VLOOKUP(A326,[5]数据处理!$A:$N,14,0),0)</f>
        <v>1</v>
      </c>
      <c r="P326" t="str">
        <f>IFERROR(VLOOKUP(A326,[3]库存使用数据!$A:$B,2,0),"")</f>
        <v/>
      </c>
      <c r="Q326" t="str">
        <f>IFERROR(VLOOKUP(A326,[3]库存使用数据!$A:$E,5,0),"")</f>
        <v/>
      </c>
      <c r="R326" t="str">
        <f>IFERROR(VLOOKUP(A326,[3]库存使用数据!$A:$H,8,0),"")</f>
        <v/>
      </c>
      <c r="S326" t="str">
        <f>IFERROR(VLOOKUP(A326,[3]库存使用数据!$A:$K,11,0),"")</f>
        <v/>
      </c>
      <c r="T326" t="str">
        <f>IFERROR(VLOOKUP(A326,[3]库存使用数据!$A:$C,3,0),"")</f>
        <v/>
      </c>
      <c r="U326" t="str">
        <f>IFERROR(VLOOKUP(A326,[3]库存使用数据!$A:$F,6,0),"")</f>
        <v/>
      </c>
      <c r="V326" t="str">
        <f>IFERROR(VLOOKUP(A326,[3]库存使用数据!$A:$I,9,0),"")</f>
        <v/>
      </c>
      <c r="W326" t="str">
        <f>IFERROR(VLOOKUP(A326,[3]库存使用数据!$A:$L,12,0),"")</f>
        <v/>
      </c>
      <c r="X326" s="23" t="str">
        <f t="shared" ref="X326:X389" si="93">IFERROR(T326/P326,"")</f>
        <v/>
      </c>
      <c r="Y326" s="23" t="str">
        <f t="shared" ref="Y326:Y389" si="94">IFERROR(U326/Q326,"")</f>
        <v/>
      </c>
      <c r="Z326" s="23" t="str">
        <f t="shared" ref="Z326:Z389" si="95">IFERROR(V326/R326,"")</f>
        <v/>
      </c>
      <c r="AA326" s="23" t="str">
        <f t="shared" ref="AA326:AA389" si="96">IFERROR(W326/S326,"")</f>
        <v/>
      </c>
      <c r="AB326" t="str">
        <f>IFERROR(VLOOKUP(A326,[3]库存使用数据!$A:$D,4,0),"")</f>
        <v/>
      </c>
      <c r="AC326" t="str">
        <f>IFERROR(VLOOKUP(A326,[3]库存使用数据!$A:$G,7,0),"")</f>
        <v/>
      </c>
      <c r="AD326" t="str">
        <f>IFERROR(VLOOKUP(A326,[3]库存使用数据!$A:$J,10,0),"")</f>
        <v/>
      </c>
      <c r="AE326" t="str">
        <f>IFERROR(VLOOKUP(A326,[3]库存使用数据!$A:$M,13,0),"")</f>
        <v/>
      </c>
      <c r="AF326" s="23" t="str">
        <f t="shared" ref="AF326:AF389" si="97">IF(OR(AB326="",AB326=0),"",IF(AND(D326*$H326=0,AB326&gt;0),0,AB326/(D326*$H326)))</f>
        <v/>
      </c>
      <c r="AG326" s="23" t="str">
        <f t="shared" ref="AG326:AG389" si="98">IF(OR(AC326="",AC326=0),"",IF(AND(E326*$H326=0,AC326&gt;0),0,AC326/(E326*$H326)))</f>
        <v/>
      </c>
      <c r="AH326" s="23" t="str">
        <f t="shared" ref="AH326:AH389" si="99">IF(OR(AD326="",AD326=0),"",IF(AND(F326*$H326=0,AD326&gt;0),0,AD326/(F326*$H326)))</f>
        <v/>
      </c>
      <c r="AI326" s="23" t="str">
        <f t="shared" ref="AI326:AI389" si="100">IF(OR(AE326="",AE326=0),"",IF(AND(G326*$H326=0,AE326&gt;0),0,AE326/(G326*$H326)))</f>
        <v/>
      </c>
      <c r="AJ326">
        <f>IFERROR(VLOOKUP($B326,[2]库存报告使用数据!$A$1:$B$65536,2,0),0)</f>
        <v>0</v>
      </c>
      <c r="AK326">
        <f>IFERROR(VLOOKUP($B326,[2]库存报告使用数据!$A$1:$C$65536,3,0),0)</f>
        <v>0</v>
      </c>
      <c r="AL326">
        <f>IFERROR(VLOOKUP($B326,[2]库存报告使用数据!$A$1:$D$65536,4,0),0)</f>
        <v>1</v>
      </c>
      <c r="AM326">
        <f>IFERROR(VLOOKUP($B326,[2]库存报告使用数据!$A$1:$E$65536,5,0),0)</f>
        <v>0</v>
      </c>
      <c r="AN326" s="23" t="str">
        <f t="shared" ref="AN326:AN389" si="101">IFERROR(D326/AJ326,"")</f>
        <v/>
      </c>
      <c r="AO326" s="23" t="str">
        <f t="shared" ref="AO326:AO389" si="102">IFERROR(E326/AK326,"")</f>
        <v/>
      </c>
      <c r="AP326" s="23">
        <f t="shared" ref="AP326:AP389" si="103">IFERROR(F326/AL326,"")</f>
        <v>0</v>
      </c>
      <c r="AQ326" s="23" t="str">
        <f t="shared" ref="AQ326:AQ389" si="104">IFERROR(G326/AM326,"")</f>
        <v/>
      </c>
      <c r="AR326" s="37">
        <f t="shared" si="89"/>
        <v>0</v>
      </c>
      <c r="AS326" s="37">
        <f t="shared" si="90"/>
        <v>0</v>
      </c>
      <c r="AT326" s="37">
        <f t="shared" si="91"/>
        <v>1</v>
      </c>
      <c r="AU326" s="33" t="str">
        <f t="shared" si="92"/>
        <v>库存为1</v>
      </c>
      <c r="AV326" s="38" t="str">
        <f>IFERROR(时间!$B$4+AU326,"上周无销量")</f>
        <v>上周无销量</v>
      </c>
    </row>
    <row r="327" spans="1:48">
      <c r="A327" s="21" t="s">
        <v>372</v>
      </c>
      <c r="B327" t="str">
        <f>VLOOKUP(A327,'[4]sku-asin（子）'!$A$1:$B$65536,2,0)</f>
        <v>B01MZ72B1Y</v>
      </c>
      <c r="C327" t="str">
        <f>VLOOKUP(A327,'[4]子sku-父sku'!$A$1:$B$65536,2,0)</f>
        <v>YZ-CFAM005</v>
      </c>
      <c r="D327" s="33">
        <f>IFERROR(VLOOKUP(A327,[1]库存报告使用数据处理!$A:$C,3,0),0)</f>
        <v>0</v>
      </c>
      <c r="E327" s="33">
        <f>IFERROR(VLOOKUP(A327,[1]库存报告使用数据处理!$A:$D,4,0),0)</f>
        <v>0</v>
      </c>
      <c r="F327" s="33">
        <f>IFERROR(VLOOKUP(A327,[1]库存报告使用数据处理!$A:$E,5,0),0)</f>
        <v>0</v>
      </c>
      <c r="G327" s="33">
        <f>IFERROR(VLOOKUP(A327,[1]库存报告使用数据处理!$A:$F,6,0),0)</f>
        <v>0</v>
      </c>
      <c r="H327" s="34">
        <f>IFERROR(VLOOKUP(A327,[1]库存报告使用数据处理!$A:$G,7,0),0)</f>
        <v>0</v>
      </c>
      <c r="I327">
        <f>IFERROR(VLOOKUP(A327,[5]数据处理!$A:$B,2,0),0)</f>
        <v>1</v>
      </c>
      <c r="J327" s="35">
        <f>IFERROR(VLOOKUP(A327,[5]数据处理!$A:$D,4,0),0)</f>
        <v>0</v>
      </c>
      <c r="K327" s="35">
        <f>IFERROR(VLOOKUP(A327,[5]数据处理!$A:$E,5,0),0)</f>
        <v>0</v>
      </c>
      <c r="L327" s="35">
        <f>IFERROR(VLOOKUP(A327,[5]数据处理!$A:$G,7,0),0)</f>
        <v>0</v>
      </c>
      <c r="M327">
        <f t="shared" si="88"/>
        <v>1</v>
      </c>
      <c r="N327">
        <f>IFERROR(VLOOKUP(A327,[5]数据处理!$A:$C,3,0),0)</f>
        <v>0</v>
      </c>
      <c r="O327">
        <f>IFERROR(VLOOKUP(A327,[5]数据处理!$A:$N,14,0),0)</f>
        <v>1</v>
      </c>
      <c r="P327" t="str">
        <f>IFERROR(VLOOKUP(A327,[3]库存使用数据!$A:$B,2,0),"")</f>
        <v/>
      </c>
      <c r="Q327" t="str">
        <f>IFERROR(VLOOKUP(A327,[3]库存使用数据!$A:$E,5,0),"")</f>
        <v/>
      </c>
      <c r="R327" t="str">
        <f>IFERROR(VLOOKUP(A327,[3]库存使用数据!$A:$H,8,0),"")</f>
        <v/>
      </c>
      <c r="S327" t="str">
        <f>IFERROR(VLOOKUP(A327,[3]库存使用数据!$A:$K,11,0),"")</f>
        <v/>
      </c>
      <c r="T327" t="str">
        <f>IFERROR(VLOOKUP(A327,[3]库存使用数据!$A:$C,3,0),"")</f>
        <v/>
      </c>
      <c r="U327" t="str">
        <f>IFERROR(VLOOKUP(A327,[3]库存使用数据!$A:$F,6,0),"")</f>
        <v/>
      </c>
      <c r="V327" t="str">
        <f>IFERROR(VLOOKUP(A327,[3]库存使用数据!$A:$I,9,0),"")</f>
        <v/>
      </c>
      <c r="W327" t="str">
        <f>IFERROR(VLOOKUP(A327,[3]库存使用数据!$A:$L,12,0),"")</f>
        <v/>
      </c>
      <c r="X327" s="23" t="str">
        <f t="shared" si="93"/>
        <v/>
      </c>
      <c r="Y327" s="23" t="str">
        <f t="shared" si="94"/>
        <v/>
      </c>
      <c r="Z327" s="23" t="str">
        <f t="shared" si="95"/>
        <v/>
      </c>
      <c r="AA327" s="23" t="str">
        <f t="shared" si="96"/>
        <v/>
      </c>
      <c r="AB327" t="str">
        <f>IFERROR(VLOOKUP(A327,[3]库存使用数据!$A:$D,4,0),"")</f>
        <v/>
      </c>
      <c r="AC327" t="str">
        <f>IFERROR(VLOOKUP(A327,[3]库存使用数据!$A:$G,7,0),"")</f>
        <v/>
      </c>
      <c r="AD327" t="str">
        <f>IFERROR(VLOOKUP(A327,[3]库存使用数据!$A:$J,10,0),"")</f>
        <v/>
      </c>
      <c r="AE327" t="str">
        <f>IFERROR(VLOOKUP(A327,[3]库存使用数据!$A:$M,13,0),"")</f>
        <v/>
      </c>
      <c r="AF327" s="23" t="str">
        <f t="shared" si="97"/>
        <v/>
      </c>
      <c r="AG327" s="23" t="str">
        <f t="shared" si="98"/>
        <v/>
      </c>
      <c r="AH327" s="23" t="str">
        <f t="shared" si="99"/>
        <v/>
      </c>
      <c r="AI327" s="23" t="str">
        <f t="shared" si="100"/>
        <v/>
      </c>
      <c r="AJ327">
        <f>IFERROR(VLOOKUP($B327,[2]库存报告使用数据!$A$1:$B$65536,2,0),0)</f>
        <v>0</v>
      </c>
      <c r="AK327">
        <f>IFERROR(VLOOKUP($B327,[2]库存报告使用数据!$A$1:$C$65536,3,0),0)</f>
        <v>0</v>
      </c>
      <c r="AL327">
        <f>IFERROR(VLOOKUP($B327,[2]库存报告使用数据!$A$1:$D$65536,4,0),0)</f>
        <v>0</v>
      </c>
      <c r="AM327">
        <f>IFERROR(VLOOKUP($B327,[2]库存报告使用数据!$A$1:$E$65536,5,0),0)</f>
        <v>0</v>
      </c>
      <c r="AN327" s="23" t="str">
        <f t="shared" si="101"/>
        <v/>
      </c>
      <c r="AO327" s="23" t="str">
        <f t="shared" si="102"/>
        <v/>
      </c>
      <c r="AP327" s="23" t="str">
        <f t="shared" si="103"/>
        <v/>
      </c>
      <c r="AQ327" s="23" t="str">
        <f t="shared" si="104"/>
        <v/>
      </c>
      <c r="AR327" s="37">
        <f t="shared" si="89"/>
        <v>0</v>
      </c>
      <c r="AS327" s="37">
        <f t="shared" si="90"/>
        <v>0</v>
      </c>
      <c r="AT327" s="37">
        <f t="shared" si="91"/>
        <v>1</v>
      </c>
      <c r="AU327" s="33" t="str">
        <f t="shared" si="92"/>
        <v>库存为1</v>
      </c>
      <c r="AV327" s="38" t="str">
        <f>IFERROR(时间!$B$4+AU327,"上周无销量")</f>
        <v>上周无销量</v>
      </c>
    </row>
    <row r="328" spans="1:48">
      <c r="A328" s="21" t="s">
        <v>373</v>
      </c>
      <c r="B328" t="str">
        <f>VLOOKUP(A328,'[4]sku-asin（子）'!$A$1:$B$65536,2,0)</f>
        <v>B01MS4OP3B</v>
      </c>
      <c r="C328" t="str">
        <f>VLOOKUP(A328,'[4]子sku-父sku'!$A$1:$B$65536,2,0)</f>
        <v>YZ-CFAM005</v>
      </c>
      <c r="D328" s="33">
        <f>IFERROR(VLOOKUP(A328,[1]库存报告使用数据处理!$A:$C,3,0),0)</f>
        <v>0</v>
      </c>
      <c r="E328" s="33">
        <f>IFERROR(VLOOKUP(A328,[1]库存报告使用数据处理!$A:$D,4,0),0)</f>
        <v>0</v>
      </c>
      <c r="F328" s="33">
        <f>IFERROR(VLOOKUP(A328,[1]库存报告使用数据处理!$A:$E,5,0),0)</f>
        <v>0</v>
      </c>
      <c r="G328" s="33">
        <f>IFERROR(VLOOKUP(A328,[1]库存报告使用数据处理!$A:$F,6,0),0)</f>
        <v>0</v>
      </c>
      <c r="H328" s="34">
        <f>IFERROR(VLOOKUP(A328,[1]库存报告使用数据处理!$A:$G,7,0),0)</f>
        <v>0</v>
      </c>
      <c r="I328">
        <f>IFERROR(VLOOKUP(A328,[5]数据处理!$A:$B,2,0),0)</f>
        <v>1</v>
      </c>
      <c r="J328" s="35">
        <f>IFERROR(VLOOKUP(A328,[5]数据处理!$A:$D,4,0),0)</f>
        <v>0</v>
      </c>
      <c r="K328" s="35">
        <f>IFERROR(VLOOKUP(A328,[5]数据处理!$A:$E,5,0),0)</f>
        <v>0</v>
      </c>
      <c r="L328" s="35">
        <f>IFERROR(VLOOKUP(A328,[5]数据处理!$A:$G,7,0),0)</f>
        <v>0</v>
      </c>
      <c r="M328">
        <f t="shared" si="88"/>
        <v>1</v>
      </c>
      <c r="N328">
        <f>IFERROR(VLOOKUP(A328,[5]数据处理!$A:$C,3,0),0)</f>
        <v>0</v>
      </c>
      <c r="O328">
        <f>IFERROR(VLOOKUP(A328,[5]数据处理!$A:$N,14,0),0)</f>
        <v>1</v>
      </c>
      <c r="P328" t="str">
        <f>IFERROR(VLOOKUP(A328,[3]库存使用数据!$A:$B,2,0),"")</f>
        <v/>
      </c>
      <c r="Q328" t="str">
        <f>IFERROR(VLOOKUP(A328,[3]库存使用数据!$A:$E,5,0),"")</f>
        <v/>
      </c>
      <c r="R328" t="str">
        <f>IFERROR(VLOOKUP(A328,[3]库存使用数据!$A:$H,8,0),"")</f>
        <v/>
      </c>
      <c r="S328" t="str">
        <f>IFERROR(VLOOKUP(A328,[3]库存使用数据!$A:$K,11,0),"")</f>
        <v/>
      </c>
      <c r="T328" t="str">
        <f>IFERROR(VLOOKUP(A328,[3]库存使用数据!$A:$C,3,0),"")</f>
        <v/>
      </c>
      <c r="U328" t="str">
        <f>IFERROR(VLOOKUP(A328,[3]库存使用数据!$A:$F,6,0),"")</f>
        <v/>
      </c>
      <c r="V328" t="str">
        <f>IFERROR(VLOOKUP(A328,[3]库存使用数据!$A:$I,9,0),"")</f>
        <v/>
      </c>
      <c r="W328" t="str">
        <f>IFERROR(VLOOKUP(A328,[3]库存使用数据!$A:$L,12,0),"")</f>
        <v/>
      </c>
      <c r="X328" s="23" t="str">
        <f t="shared" si="93"/>
        <v/>
      </c>
      <c r="Y328" s="23" t="str">
        <f t="shared" si="94"/>
        <v/>
      </c>
      <c r="Z328" s="23" t="str">
        <f t="shared" si="95"/>
        <v/>
      </c>
      <c r="AA328" s="23" t="str">
        <f t="shared" si="96"/>
        <v/>
      </c>
      <c r="AB328" t="str">
        <f>IFERROR(VLOOKUP(A328,[3]库存使用数据!$A:$D,4,0),"")</f>
        <v/>
      </c>
      <c r="AC328" t="str">
        <f>IFERROR(VLOOKUP(A328,[3]库存使用数据!$A:$G,7,0),"")</f>
        <v/>
      </c>
      <c r="AD328" t="str">
        <f>IFERROR(VLOOKUP(A328,[3]库存使用数据!$A:$J,10,0),"")</f>
        <v/>
      </c>
      <c r="AE328" t="str">
        <f>IFERROR(VLOOKUP(A328,[3]库存使用数据!$A:$M,13,0),"")</f>
        <v/>
      </c>
      <c r="AF328" s="23" t="str">
        <f t="shared" si="97"/>
        <v/>
      </c>
      <c r="AG328" s="23" t="str">
        <f t="shared" si="98"/>
        <v/>
      </c>
      <c r="AH328" s="23" t="str">
        <f t="shared" si="99"/>
        <v/>
      </c>
      <c r="AI328" s="23" t="str">
        <f t="shared" si="100"/>
        <v/>
      </c>
      <c r="AJ328">
        <f>IFERROR(VLOOKUP($B328,[2]库存报告使用数据!$A$1:$B$65536,2,0),0)</f>
        <v>0</v>
      </c>
      <c r="AK328">
        <f>IFERROR(VLOOKUP($B328,[2]库存报告使用数据!$A$1:$C$65536,3,0),0)</f>
        <v>0</v>
      </c>
      <c r="AL328">
        <f>IFERROR(VLOOKUP($B328,[2]库存报告使用数据!$A$1:$D$65536,4,0),0)</f>
        <v>0</v>
      </c>
      <c r="AM328">
        <f>IFERROR(VLOOKUP($B328,[2]库存报告使用数据!$A$1:$E$65536,5,0),0)</f>
        <v>1</v>
      </c>
      <c r="AN328" s="23" t="str">
        <f t="shared" si="101"/>
        <v/>
      </c>
      <c r="AO328" s="23" t="str">
        <f t="shared" si="102"/>
        <v/>
      </c>
      <c r="AP328" s="23" t="str">
        <f t="shared" si="103"/>
        <v/>
      </c>
      <c r="AQ328" s="23">
        <f t="shared" si="104"/>
        <v>0</v>
      </c>
      <c r="AR328" s="37">
        <f t="shared" si="89"/>
        <v>0</v>
      </c>
      <c r="AS328" s="37">
        <f t="shared" si="90"/>
        <v>0</v>
      </c>
      <c r="AT328" s="37">
        <f t="shared" si="91"/>
        <v>1</v>
      </c>
      <c r="AU328" s="33" t="str">
        <f t="shared" si="92"/>
        <v>库存为1</v>
      </c>
      <c r="AV328" s="38" t="str">
        <f>IFERROR(时间!$B$4+AU328,"上周无销量")</f>
        <v>上周无销量</v>
      </c>
    </row>
    <row r="329" spans="1:48">
      <c r="A329" s="21" t="s">
        <v>374</v>
      </c>
      <c r="B329" t="str">
        <f>VLOOKUP(A329,'[4]sku-asin（子）'!$A$1:$B$65536,2,0)</f>
        <v>B0747GNTLQ</v>
      </c>
      <c r="C329" t="str">
        <f>VLOOKUP(A329,'[4]子sku-父sku'!$A$1:$B$65536,2,0)</f>
        <v>YZ-CL0001</v>
      </c>
      <c r="D329" s="33">
        <f>IFERROR(VLOOKUP(A329,[1]库存报告使用数据处理!$A:$C,3,0),0)</f>
        <v>1</v>
      </c>
      <c r="E329" s="33">
        <f>IFERROR(VLOOKUP(A329,[1]库存报告使用数据处理!$A:$D,4,0),0)</f>
        <v>0</v>
      </c>
      <c r="F329" s="33">
        <f>IFERROR(VLOOKUP(A329,[1]库存报告使用数据处理!$A:$E,5,0),0)</f>
        <v>0</v>
      </c>
      <c r="G329" s="33">
        <f>IFERROR(VLOOKUP(A329,[1]库存报告使用数据处理!$A:$F,6,0),0)</f>
        <v>0</v>
      </c>
      <c r="H329" s="34">
        <f>IFERROR(VLOOKUP(A329,[1]库存报告使用数据处理!$A:$G,7,0),0)</f>
        <v>9.9</v>
      </c>
      <c r="I329">
        <f>IFERROR(VLOOKUP(A329,[5]数据处理!$A:$B,2,0),0)</f>
        <v>0</v>
      </c>
      <c r="J329" s="35">
        <f>IFERROR(VLOOKUP(A329,[5]数据处理!$A:$D,4,0),0)</f>
        <v>0</v>
      </c>
      <c r="K329" s="35">
        <f>IFERROR(VLOOKUP(A329,[5]数据处理!$A:$E,5,0),0)</f>
        <v>0</v>
      </c>
      <c r="L329" s="35">
        <f>IFERROR(VLOOKUP(A329,[5]数据处理!$A:$G,7,0),0)</f>
        <v>0</v>
      </c>
      <c r="M329">
        <f t="shared" si="88"/>
        <v>0</v>
      </c>
      <c r="N329">
        <f>IFERROR(VLOOKUP(A329,[5]数据处理!$A:$C,3,0),0)</f>
        <v>0</v>
      </c>
      <c r="O329">
        <f>IFERROR(VLOOKUP(A329,[5]数据处理!$A:$N,14,0),0)</f>
        <v>1</v>
      </c>
      <c r="P329" t="str">
        <f>IFERROR(VLOOKUP(A329,[3]库存使用数据!$A:$B,2,0),"")</f>
        <v/>
      </c>
      <c r="Q329" t="str">
        <f>IFERROR(VLOOKUP(A329,[3]库存使用数据!$A:$E,5,0),"")</f>
        <v/>
      </c>
      <c r="R329" t="str">
        <f>IFERROR(VLOOKUP(A329,[3]库存使用数据!$A:$H,8,0),"")</f>
        <v/>
      </c>
      <c r="S329" t="str">
        <f>IFERROR(VLOOKUP(A329,[3]库存使用数据!$A:$K,11,0),"")</f>
        <v/>
      </c>
      <c r="T329" t="str">
        <f>IFERROR(VLOOKUP(A329,[3]库存使用数据!$A:$C,3,0),"")</f>
        <v/>
      </c>
      <c r="U329" t="str">
        <f>IFERROR(VLOOKUP(A329,[3]库存使用数据!$A:$F,6,0),"")</f>
        <v/>
      </c>
      <c r="V329" t="str">
        <f>IFERROR(VLOOKUP(A329,[3]库存使用数据!$A:$I,9,0),"")</f>
        <v/>
      </c>
      <c r="W329" t="str">
        <f>IFERROR(VLOOKUP(A329,[3]库存使用数据!$A:$L,12,0),"")</f>
        <v/>
      </c>
      <c r="X329" s="23" t="str">
        <f t="shared" si="93"/>
        <v/>
      </c>
      <c r="Y329" s="23" t="str">
        <f t="shared" si="94"/>
        <v/>
      </c>
      <c r="Z329" s="23" t="str">
        <f t="shared" si="95"/>
        <v/>
      </c>
      <c r="AA329" s="23" t="str">
        <f t="shared" si="96"/>
        <v/>
      </c>
      <c r="AB329" t="str">
        <f>IFERROR(VLOOKUP(A329,[3]库存使用数据!$A:$D,4,0),"")</f>
        <v/>
      </c>
      <c r="AC329" t="str">
        <f>IFERROR(VLOOKUP(A329,[3]库存使用数据!$A:$G,7,0),"")</f>
        <v/>
      </c>
      <c r="AD329" t="str">
        <f>IFERROR(VLOOKUP(A329,[3]库存使用数据!$A:$J,10,0),"")</f>
        <v/>
      </c>
      <c r="AE329" t="str">
        <f>IFERROR(VLOOKUP(A329,[3]库存使用数据!$A:$M,13,0),"")</f>
        <v/>
      </c>
      <c r="AF329" s="23" t="str">
        <f t="shared" si="97"/>
        <v/>
      </c>
      <c r="AG329" s="23" t="str">
        <f t="shared" si="98"/>
        <v/>
      </c>
      <c r="AH329" s="23" t="str">
        <f t="shared" si="99"/>
        <v/>
      </c>
      <c r="AI329" s="23" t="str">
        <f t="shared" si="100"/>
        <v/>
      </c>
      <c r="AJ329">
        <f>IFERROR(VLOOKUP($B329,[2]库存报告使用数据!$A$1:$B$65536,2,0),0)</f>
        <v>2</v>
      </c>
      <c r="AK329">
        <f>IFERROR(VLOOKUP($B329,[2]库存报告使用数据!$A$1:$C$65536,3,0),0)</f>
        <v>2</v>
      </c>
      <c r="AL329">
        <f>IFERROR(VLOOKUP($B329,[2]库存报告使用数据!$A$1:$D$65536,4,0),0)</f>
        <v>0</v>
      </c>
      <c r="AM329">
        <f>IFERROR(VLOOKUP($B329,[2]库存报告使用数据!$A$1:$E$65536,5,0),0)</f>
        <v>0</v>
      </c>
      <c r="AN329" s="23">
        <f t="shared" si="101"/>
        <v>0.5</v>
      </c>
      <c r="AO329" s="23">
        <f t="shared" si="102"/>
        <v>0</v>
      </c>
      <c r="AP329" s="23" t="str">
        <f t="shared" si="103"/>
        <v/>
      </c>
      <c r="AQ329" s="23" t="str">
        <f t="shared" si="104"/>
        <v/>
      </c>
      <c r="AR329" s="37">
        <f t="shared" si="89"/>
        <v>0.142857142857143</v>
      </c>
      <c r="AS329" s="37">
        <f t="shared" si="90"/>
        <v>8.57142857142857</v>
      </c>
      <c r="AT329" s="37">
        <f t="shared" si="91"/>
        <v>-8.57142857142857</v>
      </c>
      <c r="AU329" s="33">
        <f t="shared" si="92"/>
        <v>0</v>
      </c>
      <c r="AV329" s="38">
        <f>IFERROR(时间!$B$4+AU329,"上周无销量")</f>
        <v>43283</v>
      </c>
    </row>
    <row r="330" spans="1:48">
      <c r="A330" s="21" t="s">
        <v>375</v>
      </c>
      <c r="B330" t="str">
        <f>VLOOKUP(A330,'[4]sku-asin（子）'!$A$1:$B$65536,2,0)</f>
        <v>B0747G9VSM</v>
      </c>
      <c r="C330" t="str">
        <f>VLOOKUP(A330,'[4]子sku-父sku'!$A$1:$B$65536,2,0)</f>
        <v>YZ-CL0001</v>
      </c>
      <c r="D330" s="33">
        <f>IFERROR(VLOOKUP(A330,[1]库存报告使用数据处理!$A:$C,3,0),0)</f>
        <v>1</v>
      </c>
      <c r="E330" s="33">
        <f>IFERROR(VLOOKUP(A330,[1]库存报告使用数据处理!$A:$D,4,0),0)</f>
        <v>0</v>
      </c>
      <c r="F330" s="33">
        <f>IFERROR(VLOOKUP(A330,[1]库存报告使用数据处理!$A:$E,5,0),0)</f>
        <v>0</v>
      </c>
      <c r="G330" s="33">
        <f>IFERROR(VLOOKUP(A330,[1]库存报告使用数据处理!$A:$F,6,0),0)</f>
        <v>0</v>
      </c>
      <c r="H330" s="34">
        <f>IFERROR(VLOOKUP(A330,[1]库存报告使用数据处理!$A:$G,7,0),0)</f>
        <v>9.9</v>
      </c>
      <c r="I330">
        <f>IFERROR(VLOOKUP(A330,[5]数据处理!$A:$B,2,0),0)</f>
        <v>0</v>
      </c>
      <c r="J330" s="35">
        <f>IFERROR(VLOOKUP(A330,[5]数据处理!$A:$D,4,0),0)</f>
        <v>0</v>
      </c>
      <c r="K330" s="35">
        <f>IFERROR(VLOOKUP(A330,[5]数据处理!$A:$E,5,0),0)</f>
        <v>0</v>
      </c>
      <c r="L330" s="35">
        <f>IFERROR(VLOOKUP(A330,[5]数据处理!$A:$G,7,0),0)</f>
        <v>0</v>
      </c>
      <c r="M330">
        <f t="shared" si="88"/>
        <v>0</v>
      </c>
      <c r="N330">
        <f>IFERROR(VLOOKUP(A330,[5]数据处理!$A:$C,3,0),0)</f>
        <v>0</v>
      </c>
      <c r="O330">
        <f>IFERROR(VLOOKUP(A330,[5]数据处理!$A:$N,14,0),0)</f>
        <v>1</v>
      </c>
      <c r="P330" t="str">
        <f>IFERROR(VLOOKUP(A330,[3]库存使用数据!$A:$B,2,0),"")</f>
        <v/>
      </c>
      <c r="Q330" t="str">
        <f>IFERROR(VLOOKUP(A330,[3]库存使用数据!$A:$E,5,0),"")</f>
        <v/>
      </c>
      <c r="R330" t="str">
        <f>IFERROR(VLOOKUP(A330,[3]库存使用数据!$A:$H,8,0),"")</f>
        <v/>
      </c>
      <c r="S330" t="str">
        <f>IFERROR(VLOOKUP(A330,[3]库存使用数据!$A:$K,11,0),"")</f>
        <v/>
      </c>
      <c r="T330" t="str">
        <f>IFERROR(VLOOKUP(A330,[3]库存使用数据!$A:$C,3,0),"")</f>
        <v/>
      </c>
      <c r="U330" t="str">
        <f>IFERROR(VLOOKUP(A330,[3]库存使用数据!$A:$F,6,0),"")</f>
        <v/>
      </c>
      <c r="V330" t="str">
        <f>IFERROR(VLOOKUP(A330,[3]库存使用数据!$A:$I,9,0),"")</f>
        <v/>
      </c>
      <c r="W330" t="str">
        <f>IFERROR(VLOOKUP(A330,[3]库存使用数据!$A:$L,12,0),"")</f>
        <v/>
      </c>
      <c r="X330" s="23" t="str">
        <f t="shared" si="93"/>
        <v/>
      </c>
      <c r="Y330" s="23" t="str">
        <f t="shared" si="94"/>
        <v/>
      </c>
      <c r="Z330" s="23" t="str">
        <f t="shared" si="95"/>
        <v/>
      </c>
      <c r="AA330" s="23" t="str">
        <f t="shared" si="96"/>
        <v/>
      </c>
      <c r="AB330" t="str">
        <f>IFERROR(VLOOKUP(A330,[3]库存使用数据!$A:$D,4,0),"")</f>
        <v/>
      </c>
      <c r="AC330" t="str">
        <f>IFERROR(VLOOKUP(A330,[3]库存使用数据!$A:$G,7,0),"")</f>
        <v/>
      </c>
      <c r="AD330" t="str">
        <f>IFERROR(VLOOKUP(A330,[3]库存使用数据!$A:$J,10,0),"")</f>
        <v/>
      </c>
      <c r="AE330" t="str">
        <f>IFERROR(VLOOKUP(A330,[3]库存使用数据!$A:$M,13,0),"")</f>
        <v/>
      </c>
      <c r="AF330" s="23" t="str">
        <f t="shared" si="97"/>
        <v/>
      </c>
      <c r="AG330" s="23" t="str">
        <f t="shared" si="98"/>
        <v/>
      </c>
      <c r="AH330" s="23" t="str">
        <f t="shared" si="99"/>
        <v/>
      </c>
      <c r="AI330" s="23" t="str">
        <f t="shared" si="100"/>
        <v/>
      </c>
      <c r="AJ330">
        <f>IFERROR(VLOOKUP($B330,[2]库存报告使用数据!$A$1:$B$65536,2,0),0)</f>
        <v>0</v>
      </c>
      <c r="AK330">
        <f>IFERROR(VLOOKUP($B330,[2]库存报告使用数据!$A$1:$C$65536,3,0),0)</f>
        <v>0</v>
      </c>
      <c r="AL330">
        <f>IFERROR(VLOOKUP($B330,[2]库存报告使用数据!$A$1:$D$65536,4,0),0)</f>
        <v>2</v>
      </c>
      <c r="AM330">
        <f>IFERROR(VLOOKUP($B330,[2]库存报告使用数据!$A$1:$E$65536,5,0),0)</f>
        <v>0</v>
      </c>
      <c r="AN330" s="23" t="str">
        <f t="shared" si="101"/>
        <v/>
      </c>
      <c r="AO330" s="23" t="str">
        <f t="shared" si="102"/>
        <v/>
      </c>
      <c r="AP330" s="23">
        <f t="shared" si="103"/>
        <v>0</v>
      </c>
      <c r="AQ330" s="23" t="str">
        <f t="shared" si="104"/>
        <v/>
      </c>
      <c r="AR330" s="37">
        <f t="shared" si="89"/>
        <v>0.142857142857143</v>
      </c>
      <c r="AS330" s="37">
        <f t="shared" si="90"/>
        <v>8.57142857142857</v>
      </c>
      <c r="AT330" s="37">
        <f t="shared" si="91"/>
        <v>-8.57142857142857</v>
      </c>
      <c r="AU330" s="33">
        <f t="shared" si="92"/>
        <v>0</v>
      </c>
      <c r="AV330" s="38">
        <f>IFERROR(时间!$B$4+AU330,"上周无销量")</f>
        <v>43283</v>
      </c>
    </row>
    <row r="331" spans="1:48">
      <c r="A331" s="21" t="s">
        <v>376</v>
      </c>
      <c r="B331" t="str">
        <f>VLOOKUP(A331,'[4]sku-asin（子）'!$A$1:$B$65536,2,0)</f>
        <v>B0747PS755</v>
      </c>
      <c r="C331" t="str">
        <f>VLOOKUP(A331,'[4]子sku-父sku'!$A$1:$B$65536,2,0)</f>
        <v>YZ-CL0001</v>
      </c>
      <c r="D331" s="33">
        <f>IFERROR(VLOOKUP(A331,[1]库存报告使用数据处理!$A:$C,3,0),0)</f>
        <v>0</v>
      </c>
      <c r="E331" s="33">
        <f>IFERROR(VLOOKUP(A331,[1]库存报告使用数据处理!$A:$D,4,0),0)</f>
        <v>0</v>
      </c>
      <c r="F331" s="33">
        <f>IFERROR(VLOOKUP(A331,[1]库存报告使用数据处理!$A:$E,5,0),0)</f>
        <v>0</v>
      </c>
      <c r="G331" s="33">
        <f>IFERROR(VLOOKUP(A331,[1]库存报告使用数据处理!$A:$F,6,0),0)</f>
        <v>1</v>
      </c>
      <c r="H331" s="34">
        <f>IFERROR(VLOOKUP(A331,[1]库存报告使用数据处理!$A:$G,7,0),0)</f>
        <v>9.9</v>
      </c>
      <c r="I331">
        <f>IFERROR(VLOOKUP(A331,[5]数据处理!$A:$B,2,0),0)</f>
        <v>0</v>
      </c>
      <c r="J331" s="35">
        <f>IFERROR(VLOOKUP(A331,[5]数据处理!$A:$D,4,0),0)</f>
        <v>0</v>
      </c>
      <c r="K331" s="35">
        <f>IFERROR(VLOOKUP(A331,[5]数据处理!$A:$E,5,0),0)</f>
        <v>0</v>
      </c>
      <c r="L331" s="35">
        <f>IFERROR(VLOOKUP(A331,[5]数据处理!$A:$G,7,0),0)</f>
        <v>0</v>
      </c>
      <c r="M331">
        <f t="shared" si="88"/>
        <v>0</v>
      </c>
      <c r="N331">
        <f>IFERROR(VLOOKUP(A331,[5]数据处理!$A:$C,3,0),0)</f>
        <v>0</v>
      </c>
      <c r="O331">
        <f>IFERROR(VLOOKUP(A331,[5]数据处理!$A:$N,14,0),0)</f>
        <v>0</v>
      </c>
      <c r="P331" t="str">
        <f>IFERROR(VLOOKUP(A331,[3]库存使用数据!$A:$B,2,0),"")</f>
        <v/>
      </c>
      <c r="Q331" t="str">
        <f>IFERROR(VLOOKUP(A331,[3]库存使用数据!$A:$E,5,0),"")</f>
        <v/>
      </c>
      <c r="R331" t="str">
        <f>IFERROR(VLOOKUP(A331,[3]库存使用数据!$A:$H,8,0),"")</f>
        <v/>
      </c>
      <c r="S331" t="str">
        <f>IFERROR(VLOOKUP(A331,[3]库存使用数据!$A:$K,11,0),"")</f>
        <v/>
      </c>
      <c r="T331" t="str">
        <f>IFERROR(VLOOKUP(A331,[3]库存使用数据!$A:$C,3,0),"")</f>
        <v/>
      </c>
      <c r="U331" t="str">
        <f>IFERROR(VLOOKUP(A331,[3]库存使用数据!$A:$F,6,0),"")</f>
        <v/>
      </c>
      <c r="V331" t="str">
        <f>IFERROR(VLOOKUP(A331,[3]库存使用数据!$A:$I,9,0),"")</f>
        <v/>
      </c>
      <c r="W331" t="str">
        <f>IFERROR(VLOOKUP(A331,[3]库存使用数据!$A:$L,12,0),"")</f>
        <v/>
      </c>
      <c r="X331" s="23" t="str">
        <f t="shared" si="93"/>
        <v/>
      </c>
      <c r="Y331" s="23" t="str">
        <f t="shared" si="94"/>
        <v/>
      </c>
      <c r="Z331" s="23" t="str">
        <f t="shared" si="95"/>
        <v/>
      </c>
      <c r="AA331" s="23" t="str">
        <f t="shared" si="96"/>
        <v/>
      </c>
      <c r="AB331" t="str">
        <f>IFERROR(VLOOKUP(A331,[3]库存使用数据!$A:$D,4,0),"")</f>
        <v/>
      </c>
      <c r="AC331" t="str">
        <f>IFERROR(VLOOKUP(A331,[3]库存使用数据!$A:$G,7,0),"")</f>
        <v/>
      </c>
      <c r="AD331" t="str">
        <f>IFERROR(VLOOKUP(A331,[3]库存使用数据!$A:$J,10,0),"")</f>
        <v/>
      </c>
      <c r="AE331" t="str">
        <f>IFERROR(VLOOKUP(A331,[3]库存使用数据!$A:$M,13,0),"")</f>
        <v/>
      </c>
      <c r="AF331" s="23" t="str">
        <f t="shared" si="97"/>
        <v/>
      </c>
      <c r="AG331" s="23" t="str">
        <f t="shared" si="98"/>
        <v/>
      </c>
      <c r="AH331" s="23" t="str">
        <f t="shared" si="99"/>
        <v/>
      </c>
      <c r="AI331" s="23" t="str">
        <f t="shared" si="100"/>
        <v/>
      </c>
      <c r="AJ331">
        <f>IFERROR(VLOOKUP($B331,[2]库存报告使用数据!$A$1:$B$65536,2,0),0)</f>
        <v>0</v>
      </c>
      <c r="AK331">
        <f>IFERROR(VLOOKUP($B331,[2]库存报告使用数据!$A$1:$C$65536,3,0),0)</f>
        <v>0</v>
      </c>
      <c r="AL331">
        <f>IFERROR(VLOOKUP($B331,[2]库存报告使用数据!$A$1:$D$65536,4,0),0)</f>
        <v>0</v>
      </c>
      <c r="AM331">
        <f>IFERROR(VLOOKUP($B331,[2]库存报告使用数据!$A$1:$E$65536,5,0),0)</f>
        <v>2</v>
      </c>
      <c r="AN331" s="23" t="str">
        <f t="shared" si="101"/>
        <v/>
      </c>
      <c r="AO331" s="23" t="str">
        <f t="shared" si="102"/>
        <v/>
      </c>
      <c r="AP331" s="23" t="str">
        <f t="shared" si="103"/>
        <v/>
      </c>
      <c r="AQ331" s="23">
        <f t="shared" si="104"/>
        <v>0.5</v>
      </c>
      <c r="AR331" s="37">
        <f t="shared" si="89"/>
        <v>0</v>
      </c>
      <c r="AS331" s="37">
        <f t="shared" si="90"/>
        <v>0</v>
      </c>
      <c r="AT331" s="37">
        <f t="shared" si="91"/>
        <v>0</v>
      </c>
      <c r="AU331" s="33" t="str">
        <f t="shared" si="92"/>
        <v>库存为0</v>
      </c>
      <c r="AV331" s="38" t="str">
        <f>IFERROR(时间!$B$4+AU331,"上周无销量")</f>
        <v>上周无销量</v>
      </c>
    </row>
    <row r="332" spans="1:48">
      <c r="A332" s="21" t="s">
        <v>377</v>
      </c>
      <c r="B332" t="str">
        <f>VLOOKUP(A332,'[4]sku-asin（子）'!$A$1:$B$65536,2,0)</f>
        <v>B0747NZWQC</v>
      </c>
      <c r="C332" t="str">
        <f>VLOOKUP(A332,'[4]子sku-父sku'!$A$1:$B$65536,2,0)</f>
        <v>YZ-CL0001</v>
      </c>
      <c r="D332" s="33">
        <f>IFERROR(VLOOKUP(A332,[1]库存报告使用数据处理!$A:$C,3,0),0)</f>
        <v>0</v>
      </c>
      <c r="E332" s="33">
        <f>IFERROR(VLOOKUP(A332,[1]库存报告使用数据处理!$A:$D,4,0),0)</f>
        <v>0</v>
      </c>
      <c r="F332" s="33">
        <f>IFERROR(VLOOKUP(A332,[1]库存报告使用数据处理!$A:$E,5,0),0)</f>
        <v>0</v>
      </c>
      <c r="G332" s="33">
        <f>IFERROR(VLOOKUP(A332,[1]库存报告使用数据处理!$A:$F,6,0),0)</f>
        <v>0</v>
      </c>
      <c r="H332" s="34">
        <f>IFERROR(VLOOKUP(A332,[1]库存报告使用数据处理!$A:$G,7,0),0)</f>
        <v>0</v>
      </c>
      <c r="I332">
        <f>IFERROR(VLOOKUP(A332,[5]数据处理!$A:$B,2,0),0)</f>
        <v>0</v>
      </c>
      <c r="J332" s="35">
        <f>IFERROR(VLOOKUP(A332,[5]数据处理!$A:$D,4,0),0)</f>
        <v>0</v>
      </c>
      <c r="K332" s="35">
        <f>IFERROR(VLOOKUP(A332,[5]数据处理!$A:$E,5,0),0)</f>
        <v>0</v>
      </c>
      <c r="L332" s="35">
        <f>IFERROR(VLOOKUP(A332,[5]数据处理!$A:$G,7,0),0)</f>
        <v>0</v>
      </c>
      <c r="M332">
        <f t="shared" si="88"/>
        <v>0</v>
      </c>
      <c r="N332">
        <f>IFERROR(VLOOKUP(A332,[5]数据处理!$A:$C,3,0),0)</f>
        <v>0</v>
      </c>
      <c r="O332">
        <f>IFERROR(VLOOKUP(A332,[5]数据处理!$A:$N,14,0),0)</f>
        <v>0</v>
      </c>
      <c r="P332" t="str">
        <f>IFERROR(VLOOKUP(A332,[3]库存使用数据!$A:$B,2,0),"")</f>
        <v/>
      </c>
      <c r="Q332" t="str">
        <f>IFERROR(VLOOKUP(A332,[3]库存使用数据!$A:$E,5,0),"")</f>
        <v/>
      </c>
      <c r="R332" t="str">
        <f>IFERROR(VLOOKUP(A332,[3]库存使用数据!$A:$H,8,0),"")</f>
        <v/>
      </c>
      <c r="S332" t="str">
        <f>IFERROR(VLOOKUP(A332,[3]库存使用数据!$A:$K,11,0),"")</f>
        <v/>
      </c>
      <c r="T332" t="str">
        <f>IFERROR(VLOOKUP(A332,[3]库存使用数据!$A:$C,3,0),"")</f>
        <v/>
      </c>
      <c r="U332" t="str">
        <f>IFERROR(VLOOKUP(A332,[3]库存使用数据!$A:$F,6,0),"")</f>
        <v/>
      </c>
      <c r="V332" t="str">
        <f>IFERROR(VLOOKUP(A332,[3]库存使用数据!$A:$I,9,0),"")</f>
        <v/>
      </c>
      <c r="W332" t="str">
        <f>IFERROR(VLOOKUP(A332,[3]库存使用数据!$A:$L,12,0),"")</f>
        <v/>
      </c>
      <c r="X332" s="23" t="str">
        <f t="shared" si="93"/>
        <v/>
      </c>
      <c r="Y332" s="23" t="str">
        <f t="shared" si="94"/>
        <v/>
      </c>
      <c r="Z332" s="23" t="str">
        <f t="shared" si="95"/>
        <v/>
      </c>
      <c r="AA332" s="23" t="str">
        <f t="shared" si="96"/>
        <v/>
      </c>
      <c r="AB332" t="str">
        <f>IFERROR(VLOOKUP(A332,[3]库存使用数据!$A:$D,4,0),"")</f>
        <v/>
      </c>
      <c r="AC332" t="str">
        <f>IFERROR(VLOOKUP(A332,[3]库存使用数据!$A:$G,7,0),"")</f>
        <v/>
      </c>
      <c r="AD332" t="str">
        <f>IFERROR(VLOOKUP(A332,[3]库存使用数据!$A:$J,10,0),"")</f>
        <v/>
      </c>
      <c r="AE332" t="str">
        <f>IFERROR(VLOOKUP(A332,[3]库存使用数据!$A:$M,13,0),"")</f>
        <v/>
      </c>
      <c r="AF332" s="23" t="str">
        <f t="shared" si="97"/>
        <v/>
      </c>
      <c r="AG332" s="23" t="str">
        <f t="shared" si="98"/>
        <v/>
      </c>
      <c r="AH332" s="23" t="str">
        <f t="shared" si="99"/>
        <v/>
      </c>
      <c r="AI332" s="23" t="str">
        <f t="shared" si="100"/>
        <v/>
      </c>
      <c r="AJ332">
        <f>IFERROR(VLOOKUP($B332,[2]库存报告使用数据!$A$1:$B$65536,2,0),0)</f>
        <v>0</v>
      </c>
      <c r="AK332">
        <f>IFERROR(VLOOKUP($B332,[2]库存报告使用数据!$A$1:$C$65536,3,0),0)</f>
        <v>0</v>
      </c>
      <c r="AL332">
        <f>IFERROR(VLOOKUP($B332,[2]库存报告使用数据!$A$1:$D$65536,4,0),0)</f>
        <v>0</v>
      </c>
      <c r="AM332">
        <f>IFERROR(VLOOKUP($B332,[2]库存报告使用数据!$A$1:$E$65536,5,0),0)</f>
        <v>0</v>
      </c>
      <c r="AN332" s="23" t="str">
        <f t="shared" si="101"/>
        <v/>
      </c>
      <c r="AO332" s="23" t="str">
        <f t="shared" si="102"/>
        <v/>
      </c>
      <c r="AP332" s="23" t="str">
        <f t="shared" si="103"/>
        <v/>
      </c>
      <c r="AQ332" s="23" t="str">
        <f t="shared" si="104"/>
        <v/>
      </c>
      <c r="AR332" s="37">
        <f t="shared" si="89"/>
        <v>0</v>
      </c>
      <c r="AS332" s="37">
        <f t="shared" si="90"/>
        <v>0</v>
      </c>
      <c r="AT332" s="37">
        <f t="shared" si="91"/>
        <v>0</v>
      </c>
      <c r="AU332" s="33" t="str">
        <f t="shared" si="92"/>
        <v>库存为0</v>
      </c>
      <c r="AV332" s="38" t="str">
        <f>IFERROR(时间!$B$4+AU332,"上周无销量")</f>
        <v>上周无销量</v>
      </c>
    </row>
    <row r="333" spans="1:48">
      <c r="A333" s="21" t="s">
        <v>378</v>
      </c>
      <c r="B333" t="str">
        <f>VLOOKUP(A333,'[4]sku-asin（子）'!$A$1:$B$65536,2,0)</f>
        <v>B071FT1T1V</v>
      </c>
      <c r="C333" t="str">
        <f>VLOOKUP(A333,'[4]子sku-父sku'!$A$1:$B$65536,2,0)</f>
        <v>YZ-CL0393</v>
      </c>
      <c r="D333" s="33">
        <f>IFERROR(VLOOKUP(A333,[1]库存报告使用数据处理!$A:$C,3,0),0)</f>
        <v>0</v>
      </c>
      <c r="E333" s="33">
        <f>IFERROR(VLOOKUP(A333,[1]库存报告使用数据处理!$A:$D,4,0),0)</f>
        <v>0</v>
      </c>
      <c r="F333" s="33">
        <f>IFERROR(VLOOKUP(A333,[1]库存报告使用数据处理!$A:$E,5,0),0)</f>
        <v>0</v>
      </c>
      <c r="G333" s="33">
        <f>IFERROR(VLOOKUP(A333,[1]库存报告使用数据处理!$A:$F,6,0),0)</f>
        <v>0</v>
      </c>
      <c r="H333" s="34">
        <f>IFERROR(VLOOKUP(A333,[1]库存报告使用数据处理!$A:$G,7,0),0)</f>
        <v>0</v>
      </c>
      <c r="I333">
        <f>IFERROR(VLOOKUP(A333,[5]数据处理!$A:$B,2,0),0)</f>
        <v>0</v>
      </c>
      <c r="J333" s="35">
        <f>IFERROR(VLOOKUP(A333,[5]数据处理!$A:$D,4,0),0)</f>
        <v>0</v>
      </c>
      <c r="K333" s="35">
        <f>IFERROR(VLOOKUP(A333,[5]数据处理!$A:$E,5,0),0)</f>
        <v>0</v>
      </c>
      <c r="L333" s="35">
        <f>IFERROR(VLOOKUP(A333,[5]数据处理!$A:$G,7,0),0)</f>
        <v>0</v>
      </c>
      <c r="M333">
        <f t="shared" si="88"/>
        <v>0</v>
      </c>
      <c r="N333">
        <f>IFERROR(VLOOKUP(A333,[5]数据处理!$A:$C,3,0),0)</f>
        <v>0</v>
      </c>
      <c r="O333">
        <f>IFERROR(VLOOKUP(A333,[5]数据处理!$A:$N,14,0),0)</f>
        <v>0</v>
      </c>
      <c r="P333" t="str">
        <f>IFERROR(VLOOKUP(A333,[3]库存使用数据!$A:$B,2,0),"")</f>
        <v/>
      </c>
      <c r="Q333" t="str">
        <f>IFERROR(VLOOKUP(A333,[3]库存使用数据!$A:$E,5,0),"")</f>
        <v/>
      </c>
      <c r="R333" t="str">
        <f>IFERROR(VLOOKUP(A333,[3]库存使用数据!$A:$H,8,0),"")</f>
        <v/>
      </c>
      <c r="S333" t="str">
        <f>IFERROR(VLOOKUP(A333,[3]库存使用数据!$A:$K,11,0),"")</f>
        <v/>
      </c>
      <c r="T333" t="str">
        <f>IFERROR(VLOOKUP(A333,[3]库存使用数据!$A:$C,3,0),"")</f>
        <v/>
      </c>
      <c r="U333" t="str">
        <f>IFERROR(VLOOKUP(A333,[3]库存使用数据!$A:$F,6,0),"")</f>
        <v/>
      </c>
      <c r="V333" t="str">
        <f>IFERROR(VLOOKUP(A333,[3]库存使用数据!$A:$I,9,0),"")</f>
        <v/>
      </c>
      <c r="W333" t="str">
        <f>IFERROR(VLOOKUP(A333,[3]库存使用数据!$A:$L,12,0),"")</f>
        <v/>
      </c>
      <c r="X333" s="23" t="str">
        <f t="shared" si="93"/>
        <v/>
      </c>
      <c r="Y333" s="23" t="str">
        <f t="shared" si="94"/>
        <v/>
      </c>
      <c r="Z333" s="23" t="str">
        <f t="shared" si="95"/>
        <v/>
      </c>
      <c r="AA333" s="23" t="str">
        <f t="shared" si="96"/>
        <v/>
      </c>
      <c r="AB333" t="str">
        <f>IFERROR(VLOOKUP(A333,[3]库存使用数据!$A:$D,4,0),"")</f>
        <v/>
      </c>
      <c r="AC333" t="str">
        <f>IFERROR(VLOOKUP(A333,[3]库存使用数据!$A:$G,7,0),"")</f>
        <v/>
      </c>
      <c r="AD333" t="str">
        <f>IFERROR(VLOOKUP(A333,[3]库存使用数据!$A:$J,10,0),"")</f>
        <v/>
      </c>
      <c r="AE333" t="str">
        <f>IFERROR(VLOOKUP(A333,[3]库存使用数据!$A:$M,13,0),"")</f>
        <v/>
      </c>
      <c r="AF333" s="23" t="str">
        <f t="shared" si="97"/>
        <v/>
      </c>
      <c r="AG333" s="23" t="str">
        <f t="shared" si="98"/>
        <v/>
      </c>
      <c r="AH333" s="23" t="str">
        <f t="shared" si="99"/>
        <v/>
      </c>
      <c r="AI333" s="23" t="str">
        <f t="shared" si="100"/>
        <v/>
      </c>
      <c r="AJ333">
        <f>IFERROR(VLOOKUP($B333,[2]库存报告使用数据!$A$1:$B$65536,2,0),0)</f>
        <v>0</v>
      </c>
      <c r="AK333">
        <f>IFERROR(VLOOKUP($B333,[2]库存报告使用数据!$A$1:$C$65536,3,0),0)</f>
        <v>0</v>
      </c>
      <c r="AL333">
        <f>IFERROR(VLOOKUP($B333,[2]库存报告使用数据!$A$1:$D$65536,4,0),0)</f>
        <v>0</v>
      </c>
      <c r="AM333">
        <f>IFERROR(VLOOKUP($B333,[2]库存报告使用数据!$A$1:$E$65536,5,0),0)</f>
        <v>0</v>
      </c>
      <c r="AN333" s="23" t="str">
        <f t="shared" si="101"/>
        <v/>
      </c>
      <c r="AO333" s="23" t="str">
        <f t="shared" si="102"/>
        <v/>
      </c>
      <c r="AP333" s="23" t="str">
        <f t="shared" si="103"/>
        <v/>
      </c>
      <c r="AQ333" s="23" t="str">
        <f t="shared" si="104"/>
        <v/>
      </c>
      <c r="AR333" s="37">
        <f t="shared" si="89"/>
        <v>0</v>
      </c>
      <c r="AS333" s="37">
        <f t="shared" si="90"/>
        <v>0</v>
      </c>
      <c r="AT333" s="37">
        <f t="shared" si="91"/>
        <v>0</v>
      </c>
      <c r="AU333" s="33" t="str">
        <f t="shared" si="92"/>
        <v>库存为0</v>
      </c>
      <c r="AV333" s="38" t="str">
        <f>IFERROR(时间!$B$4+AU333,"上周无销量")</f>
        <v>上周无销量</v>
      </c>
    </row>
    <row r="334" spans="1:48">
      <c r="A334" s="21" t="s">
        <v>379</v>
      </c>
      <c r="B334" t="str">
        <f>VLOOKUP(A334,'[4]sku-asin（子）'!$A$1:$B$65536,2,0)</f>
        <v>B071ZS3WSM</v>
      </c>
      <c r="C334" t="str">
        <f>VLOOKUP(A334,'[4]子sku-父sku'!$A$1:$B$65536,2,0)</f>
        <v>YZ-CL0393</v>
      </c>
      <c r="D334" s="33">
        <f>IFERROR(VLOOKUP(A334,[1]库存报告使用数据处理!$A:$C,3,0),0)</f>
        <v>0</v>
      </c>
      <c r="E334" s="33">
        <f>IFERROR(VLOOKUP(A334,[1]库存报告使用数据处理!$A:$D,4,0),0)</f>
        <v>0</v>
      </c>
      <c r="F334" s="33">
        <f>IFERROR(VLOOKUP(A334,[1]库存报告使用数据处理!$A:$E,5,0),0)</f>
        <v>0</v>
      </c>
      <c r="G334" s="33">
        <f>IFERROR(VLOOKUP(A334,[1]库存报告使用数据处理!$A:$F,6,0),0)</f>
        <v>0</v>
      </c>
      <c r="H334" s="34">
        <f>IFERROR(VLOOKUP(A334,[1]库存报告使用数据处理!$A:$G,7,0),0)</f>
        <v>0</v>
      </c>
      <c r="I334">
        <f>IFERROR(VLOOKUP(A334,[5]数据处理!$A:$B,2,0),0)</f>
        <v>2</v>
      </c>
      <c r="J334" s="35">
        <f>IFERROR(VLOOKUP(A334,[5]数据处理!$A:$D,4,0),0)</f>
        <v>0</v>
      </c>
      <c r="K334" s="35">
        <f>IFERROR(VLOOKUP(A334,[5]数据处理!$A:$E,5,0),0)</f>
        <v>0</v>
      </c>
      <c r="L334" s="35">
        <f>IFERROR(VLOOKUP(A334,[5]数据处理!$A:$G,7,0),0)</f>
        <v>0</v>
      </c>
      <c r="M334">
        <f t="shared" si="88"/>
        <v>2</v>
      </c>
      <c r="N334">
        <f>IFERROR(VLOOKUP(A334,[5]数据处理!$A:$C,3,0),0)</f>
        <v>0</v>
      </c>
      <c r="O334">
        <f>IFERROR(VLOOKUP(A334,[5]数据处理!$A:$N,14,0),0)</f>
        <v>2</v>
      </c>
      <c r="P334" t="str">
        <f>IFERROR(VLOOKUP(A334,[3]库存使用数据!$A:$B,2,0),"")</f>
        <v/>
      </c>
      <c r="Q334" t="str">
        <f>IFERROR(VLOOKUP(A334,[3]库存使用数据!$A:$E,5,0),"")</f>
        <v/>
      </c>
      <c r="R334" t="str">
        <f>IFERROR(VLOOKUP(A334,[3]库存使用数据!$A:$H,8,0),"")</f>
        <v/>
      </c>
      <c r="S334" t="str">
        <f>IFERROR(VLOOKUP(A334,[3]库存使用数据!$A:$K,11,0),"")</f>
        <v/>
      </c>
      <c r="T334" t="str">
        <f>IFERROR(VLOOKUP(A334,[3]库存使用数据!$A:$C,3,0),"")</f>
        <v/>
      </c>
      <c r="U334" t="str">
        <f>IFERROR(VLOOKUP(A334,[3]库存使用数据!$A:$F,6,0),"")</f>
        <v/>
      </c>
      <c r="V334" t="str">
        <f>IFERROR(VLOOKUP(A334,[3]库存使用数据!$A:$I,9,0),"")</f>
        <v/>
      </c>
      <c r="W334" t="str">
        <f>IFERROR(VLOOKUP(A334,[3]库存使用数据!$A:$L,12,0),"")</f>
        <v/>
      </c>
      <c r="X334" s="23" t="str">
        <f t="shared" si="93"/>
        <v/>
      </c>
      <c r="Y334" s="23" t="str">
        <f t="shared" si="94"/>
        <v/>
      </c>
      <c r="Z334" s="23" t="str">
        <f t="shared" si="95"/>
        <v/>
      </c>
      <c r="AA334" s="23" t="str">
        <f t="shared" si="96"/>
        <v/>
      </c>
      <c r="AB334" t="str">
        <f>IFERROR(VLOOKUP(A334,[3]库存使用数据!$A:$D,4,0),"")</f>
        <v/>
      </c>
      <c r="AC334" t="str">
        <f>IFERROR(VLOOKUP(A334,[3]库存使用数据!$A:$G,7,0),"")</f>
        <v/>
      </c>
      <c r="AD334" t="str">
        <f>IFERROR(VLOOKUP(A334,[3]库存使用数据!$A:$J,10,0),"")</f>
        <v/>
      </c>
      <c r="AE334" t="str">
        <f>IFERROR(VLOOKUP(A334,[3]库存使用数据!$A:$M,13,0),"")</f>
        <v/>
      </c>
      <c r="AF334" s="23" t="str">
        <f t="shared" si="97"/>
        <v/>
      </c>
      <c r="AG334" s="23" t="str">
        <f t="shared" si="98"/>
        <v/>
      </c>
      <c r="AH334" s="23" t="str">
        <f t="shared" si="99"/>
        <v/>
      </c>
      <c r="AI334" s="23" t="str">
        <f t="shared" si="100"/>
        <v/>
      </c>
      <c r="AJ334">
        <f>IFERROR(VLOOKUP($B334,[2]库存报告使用数据!$A$1:$B$65536,2,0),0)</f>
        <v>0</v>
      </c>
      <c r="AK334">
        <f>IFERROR(VLOOKUP($B334,[2]库存报告使用数据!$A$1:$C$65536,3,0),0)</f>
        <v>0</v>
      </c>
      <c r="AL334">
        <f>IFERROR(VLOOKUP($B334,[2]库存报告使用数据!$A$1:$D$65536,4,0),0)</f>
        <v>3</v>
      </c>
      <c r="AM334">
        <f>IFERROR(VLOOKUP($B334,[2]库存报告使用数据!$A$1:$E$65536,5,0),0)</f>
        <v>1</v>
      </c>
      <c r="AN334" s="23" t="str">
        <f t="shared" si="101"/>
        <v/>
      </c>
      <c r="AO334" s="23" t="str">
        <f t="shared" si="102"/>
        <v/>
      </c>
      <c r="AP334" s="23">
        <f t="shared" si="103"/>
        <v>0</v>
      </c>
      <c r="AQ334" s="23">
        <f t="shared" si="104"/>
        <v>0</v>
      </c>
      <c r="AR334" s="37">
        <f t="shared" si="89"/>
        <v>0</v>
      </c>
      <c r="AS334" s="37">
        <f t="shared" si="90"/>
        <v>0</v>
      </c>
      <c r="AT334" s="37">
        <f t="shared" si="91"/>
        <v>2</v>
      </c>
      <c r="AU334" s="33" t="str">
        <f t="shared" si="92"/>
        <v>库存为2</v>
      </c>
      <c r="AV334" s="38" t="str">
        <f>IFERROR(时间!$B$4+AU334,"上周无销量")</f>
        <v>上周无销量</v>
      </c>
    </row>
    <row r="335" spans="1:48">
      <c r="A335" s="21" t="s">
        <v>380</v>
      </c>
      <c r="B335" t="str">
        <f>VLOOKUP(A335,'[4]sku-asin（子）'!$A$1:$B$65536,2,0)</f>
        <v>B071XHPGKM</v>
      </c>
      <c r="C335" t="str">
        <f>VLOOKUP(A335,'[4]子sku-父sku'!$A$1:$B$65536,2,0)</f>
        <v>YZ-CL060</v>
      </c>
      <c r="D335" s="33">
        <f>IFERROR(VLOOKUP(A335,[1]库存报告使用数据处理!$A:$C,3,0),0)</f>
        <v>0</v>
      </c>
      <c r="E335" s="33">
        <f>IFERROR(VLOOKUP(A335,[1]库存报告使用数据处理!$A:$D,4,0),0)</f>
        <v>0</v>
      </c>
      <c r="F335" s="33">
        <f>IFERROR(VLOOKUP(A335,[1]库存报告使用数据处理!$A:$E,5,0),0)</f>
        <v>0</v>
      </c>
      <c r="G335" s="33">
        <f>IFERROR(VLOOKUP(A335,[1]库存报告使用数据处理!$A:$F,6,0),0)</f>
        <v>0</v>
      </c>
      <c r="H335" s="34">
        <f>IFERROR(VLOOKUP(A335,[1]库存报告使用数据处理!$A:$G,7,0),0)</f>
        <v>0</v>
      </c>
      <c r="I335">
        <f>IFERROR(VLOOKUP(A335,[5]数据处理!$A:$B,2,0),0)</f>
        <v>2</v>
      </c>
      <c r="J335" s="35">
        <f>IFERROR(VLOOKUP(A335,[5]数据处理!$A:$D,4,0),0)</f>
        <v>0</v>
      </c>
      <c r="K335" s="35">
        <f>IFERROR(VLOOKUP(A335,[5]数据处理!$A:$E,5,0),0)</f>
        <v>0</v>
      </c>
      <c r="L335" s="35">
        <f>IFERROR(VLOOKUP(A335,[5]数据处理!$A:$G,7,0),0)</f>
        <v>0</v>
      </c>
      <c r="M335">
        <f t="shared" si="88"/>
        <v>2</v>
      </c>
      <c r="N335">
        <f>IFERROR(VLOOKUP(A335,[5]数据处理!$A:$C,3,0),0)</f>
        <v>0</v>
      </c>
      <c r="O335">
        <f>IFERROR(VLOOKUP(A335,[5]数据处理!$A:$N,14,0),0)</f>
        <v>2</v>
      </c>
      <c r="P335" t="str">
        <f>IFERROR(VLOOKUP(A335,[3]库存使用数据!$A:$B,2,0),"")</f>
        <v/>
      </c>
      <c r="Q335" t="str">
        <f>IFERROR(VLOOKUP(A335,[3]库存使用数据!$A:$E,5,0),"")</f>
        <v/>
      </c>
      <c r="R335" t="str">
        <f>IFERROR(VLOOKUP(A335,[3]库存使用数据!$A:$H,8,0),"")</f>
        <v/>
      </c>
      <c r="S335" t="str">
        <f>IFERROR(VLOOKUP(A335,[3]库存使用数据!$A:$K,11,0),"")</f>
        <v/>
      </c>
      <c r="T335" t="str">
        <f>IFERROR(VLOOKUP(A335,[3]库存使用数据!$A:$C,3,0),"")</f>
        <v/>
      </c>
      <c r="U335" t="str">
        <f>IFERROR(VLOOKUP(A335,[3]库存使用数据!$A:$F,6,0),"")</f>
        <v/>
      </c>
      <c r="V335" t="str">
        <f>IFERROR(VLOOKUP(A335,[3]库存使用数据!$A:$I,9,0),"")</f>
        <v/>
      </c>
      <c r="W335" t="str">
        <f>IFERROR(VLOOKUP(A335,[3]库存使用数据!$A:$L,12,0),"")</f>
        <v/>
      </c>
      <c r="X335" s="23" t="str">
        <f t="shared" si="93"/>
        <v/>
      </c>
      <c r="Y335" s="23" t="str">
        <f t="shared" si="94"/>
        <v/>
      </c>
      <c r="Z335" s="23" t="str">
        <f t="shared" si="95"/>
        <v/>
      </c>
      <c r="AA335" s="23" t="str">
        <f t="shared" si="96"/>
        <v/>
      </c>
      <c r="AB335" t="str">
        <f>IFERROR(VLOOKUP(A335,[3]库存使用数据!$A:$D,4,0),"")</f>
        <v/>
      </c>
      <c r="AC335" t="str">
        <f>IFERROR(VLOOKUP(A335,[3]库存使用数据!$A:$G,7,0),"")</f>
        <v/>
      </c>
      <c r="AD335" t="str">
        <f>IFERROR(VLOOKUP(A335,[3]库存使用数据!$A:$J,10,0),"")</f>
        <v/>
      </c>
      <c r="AE335" t="str">
        <f>IFERROR(VLOOKUP(A335,[3]库存使用数据!$A:$M,13,0),"")</f>
        <v/>
      </c>
      <c r="AF335" s="23" t="str">
        <f t="shared" si="97"/>
        <v/>
      </c>
      <c r="AG335" s="23" t="str">
        <f t="shared" si="98"/>
        <v/>
      </c>
      <c r="AH335" s="23" t="str">
        <f t="shared" si="99"/>
        <v/>
      </c>
      <c r="AI335" s="23" t="str">
        <f t="shared" si="100"/>
        <v/>
      </c>
      <c r="AJ335">
        <f>IFERROR(VLOOKUP($B335,[2]库存报告使用数据!$A$1:$B$65536,2,0),0)</f>
        <v>0</v>
      </c>
      <c r="AK335">
        <f>IFERROR(VLOOKUP($B335,[2]库存报告使用数据!$A$1:$C$65536,3,0),0)</f>
        <v>0</v>
      </c>
      <c r="AL335">
        <f>IFERROR(VLOOKUP($B335,[2]库存报告使用数据!$A$1:$D$65536,4,0),0)</f>
        <v>0</v>
      </c>
      <c r="AM335">
        <f>IFERROR(VLOOKUP($B335,[2]库存报告使用数据!$A$1:$E$65536,5,0),0)</f>
        <v>3</v>
      </c>
      <c r="AN335" s="23" t="str">
        <f t="shared" si="101"/>
        <v/>
      </c>
      <c r="AO335" s="23" t="str">
        <f t="shared" si="102"/>
        <v/>
      </c>
      <c r="AP335" s="23" t="str">
        <f t="shared" si="103"/>
        <v/>
      </c>
      <c r="AQ335" s="23">
        <f t="shared" si="104"/>
        <v>0</v>
      </c>
      <c r="AR335" s="37">
        <f t="shared" si="89"/>
        <v>0</v>
      </c>
      <c r="AS335" s="37">
        <f t="shared" si="90"/>
        <v>0</v>
      </c>
      <c r="AT335" s="37">
        <f t="shared" si="91"/>
        <v>2</v>
      </c>
      <c r="AU335" s="33" t="str">
        <f t="shared" si="92"/>
        <v>库存为2</v>
      </c>
      <c r="AV335" s="38" t="str">
        <f>IFERROR(时间!$B$4+AU335,"上周无销量")</f>
        <v>上周无销量</v>
      </c>
    </row>
    <row r="336" spans="1:48">
      <c r="A336" s="21" t="s">
        <v>381</v>
      </c>
      <c r="B336" t="str">
        <f>VLOOKUP(A336,'[4]sku-asin（子）'!$A$1:$B$65536,2,0)</f>
        <v>B071GYJZHG</v>
      </c>
      <c r="C336" t="str">
        <f>VLOOKUP(A336,'[4]子sku-父sku'!$A$1:$B$65536,2,0)</f>
        <v>YZ-CL060</v>
      </c>
      <c r="D336" s="33">
        <f>IFERROR(VLOOKUP(A336,[1]库存报告使用数据处理!$A:$C,3,0),0)</f>
        <v>0</v>
      </c>
      <c r="E336" s="33">
        <f>IFERROR(VLOOKUP(A336,[1]库存报告使用数据处理!$A:$D,4,0),0)</f>
        <v>0</v>
      </c>
      <c r="F336" s="33">
        <f>IFERROR(VLOOKUP(A336,[1]库存报告使用数据处理!$A:$E,5,0),0)</f>
        <v>0</v>
      </c>
      <c r="G336" s="33">
        <f>IFERROR(VLOOKUP(A336,[1]库存报告使用数据处理!$A:$F,6,0),0)</f>
        <v>0</v>
      </c>
      <c r="H336" s="34">
        <f>IFERROR(VLOOKUP(A336,[1]库存报告使用数据处理!$A:$G,7,0),0)</f>
        <v>0</v>
      </c>
      <c r="I336">
        <f>IFERROR(VLOOKUP(A336,[5]数据处理!$A:$B,2,0),0)</f>
        <v>2</v>
      </c>
      <c r="J336" s="35">
        <f>IFERROR(VLOOKUP(A336,[5]数据处理!$A:$D,4,0),0)</f>
        <v>0</v>
      </c>
      <c r="K336" s="35">
        <f>IFERROR(VLOOKUP(A336,[5]数据处理!$A:$E,5,0),0)</f>
        <v>0</v>
      </c>
      <c r="L336" s="35">
        <f>IFERROR(VLOOKUP(A336,[5]数据处理!$A:$G,7,0),0)</f>
        <v>0</v>
      </c>
      <c r="M336">
        <f t="shared" si="88"/>
        <v>2</v>
      </c>
      <c r="N336">
        <f>IFERROR(VLOOKUP(A336,[5]数据处理!$A:$C,3,0),0)</f>
        <v>0</v>
      </c>
      <c r="O336">
        <f>IFERROR(VLOOKUP(A336,[5]数据处理!$A:$N,14,0),0)</f>
        <v>2</v>
      </c>
      <c r="P336" t="str">
        <f>IFERROR(VLOOKUP(A336,[3]库存使用数据!$A:$B,2,0),"")</f>
        <v/>
      </c>
      <c r="Q336" t="str">
        <f>IFERROR(VLOOKUP(A336,[3]库存使用数据!$A:$E,5,0),"")</f>
        <v/>
      </c>
      <c r="R336" t="str">
        <f>IFERROR(VLOOKUP(A336,[3]库存使用数据!$A:$H,8,0),"")</f>
        <v/>
      </c>
      <c r="S336" t="str">
        <f>IFERROR(VLOOKUP(A336,[3]库存使用数据!$A:$K,11,0),"")</f>
        <v/>
      </c>
      <c r="T336" t="str">
        <f>IFERROR(VLOOKUP(A336,[3]库存使用数据!$A:$C,3,0),"")</f>
        <v/>
      </c>
      <c r="U336" t="str">
        <f>IFERROR(VLOOKUP(A336,[3]库存使用数据!$A:$F,6,0),"")</f>
        <v/>
      </c>
      <c r="V336" t="str">
        <f>IFERROR(VLOOKUP(A336,[3]库存使用数据!$A:$I,9,0),"")</f>
        <v/>
      </c>
      <c r="W336" t="str">
        <f>IFERROR(VLOOKUP(A336,[3]库存使用数据!$A:$L,12,0),"")</f>
        <v/>
      </c>
      <c r="X336" s="23" t="str">
        <f t="shared" si="93"/>
        <v/>
      </c>
      <c r="Y336" s="23" t="str">
        <f t="shared" si="94"/>
        <v/>
      </c>
      <c r="Z336" s="23" t="str">
        <f t="shared" si="95"/>
        <v/>
      </c>
      <c r="AA336" s="23" t="str">
        <f t="shared" si="96"/>
        <v/>
      </c>
      <c r="AB336" t="str">
        <f>IFERROR(VLOOKUP(A336,[3]库存使用数据!$A:$D,4,0),"")</f>
        <v/>
      </c>
      <c r="AC336" t="str">
        <f>IFERROR(VLOOKUP(A336,[3]库存使用数据!$A:$G,7,0),"")</f>
        <v/>
      </c>
      <c r="AD336" t="str">
        <f>IFERROR(VLOOKUP(A336,[3]库存使用数据!$A:$J,10,0),"")</f>
        <v/>
      </c>
      <c r="AE336" t="str">
        <f>IFERROR(VLOOKUP(A336,[3]库存使用数据!$A:$M,13,0),"")</f>
        <v/>
      </c>
      <c r="AF336" s="23" t="str">
        <f t="shared" si="97"/>
        <v/>
      </c>
      <c r="AG336" s="23" t="str">
        <f t="shared" si="98"/>
        <v/>
      </c>
      <c r="AH336" s="23" t="str">
        <f t="shared" si="99"/>
        <v/>
      </c>
      <c r="AI336" s="23" t="str">
        <f t="shared" si="100"/>
        <v/>
      </c>
      <c r="AJ336">
        <f>IFERROR(VLOOKUP($B336,[2]库存报告使用数据!$A$1:$B$65536,2,0),0)</f>
        <v>0</v>
      </c>
      <c r="AK336">
        <f>IFERROR(VLOOKUP($B336,[2]库存报告使用数据!$A$1:$C$65536,3,0),0)</f>
        <v>0</v>
      </c>
      <c r="AL336">
        <f>IFERROR(VLOOKUP($B336,[2]库存报告使用数据!$A$1:$D$65536,4,0),0)</f>
        <v>0</v>
      </c>
      <c r="AM336">
        <f>IFERROR(VLOOKUP($B336,[2]库存报告使用数据!$A$1:$E$65536,5,0),0)</f>
        <v>0</v>
      </c>
      <c r="AN336" s="23" t="str">
        <f t="shared" si="101"/>
        <v/>
      </c>
      <c r="AO336" s="23" t="str">
        <f t="shared" si="102"/>
        <v/>
      </c>
      <c r="AP336" s="23" t="str">
        <f t="shared" si="103"/>
        <v/>
      </c>
      <c r="AQ336" s="23" t="str">
        <f t="shared" si="104"/>
        <v/>
      </c>
      <c r="AR336" s="37">
        <f t="shared" si="89"/>
        <v>0</v>
      </c>
      <c r="AS336" s="37">
        <f t="shared" si="90"/>
        <v>0</v>
      </c>
      <c r="AT336" s="37">
        <f t="shared" si="91"/>
        <v>2</v>
      </c>
      <c r="AU336" s="33" t="str">
        <f t="shared" si="92"/>
        <v>库存为2</v>
      </c>
      <c r="AV336" s="38" t="str">
        <f>IFERROR(时间!$B$4+AU336,"上周无销量")</f>
        <v>上周无销量</v>
      </c>
    </row>
    <row r="337" spans="1:48">
      <c r="A337" s="21" t="s">
        <v>382</v>
      </c>
      <c r="B337" t="str">
        <f>VLOOKUP(A337,'[4]sku-asin（子）'!$A$1:$B$65536,2,0)</f>
        <v>B0721B3FJ5</v>
      </c>
      <c r="C337" t="str">
        <f>VLOOKUP(A337,'[4]子sku-父sku'!$A$1:$B$65536,2,0)</f>
        <v>YZ-CL1717</v>
      </c>
      <c r="D337" s="33">
        <f>IFERROR(VLOOKUP(A337,[1]库存报告使用数据处理!$A:$C,3,0),0)</f>
        <v>0</v>
      </c>
      <c r="E337" s="33">
        <f>IFERROR(VLOOKUP(A337,[1]库存报告使用数据处理!$A:$D,4,0),0)</f>
        <v>0</v>
      </c>
      <c r="F337" s="33">
        <f>IFERROR(VLOOKUP(A337,[1]库存报告使用数据处理!$A:$E,5,0),0)</f>
        <v>0</v>
      </c>
      <c r="G337" s="33">
        <f>IFERROR(VLOOKUP(A337,[1]库存报告使用数据处理!$A:$F,6,0),0)</f>
        <v>0</v>
      </c>
      <c r="H337" s="34">
        <f>IFERROR(VLOOKUP(A337,[1]库存报告使用数据处理!$A:$G,7,0),0)</f>
        <v>0</v>
      </c>
      <c r="I337">
        <f>IFERROR(VLOOKUP(A337,[5]数据处理!$A:$B,2,0),0)</f>
        <v>0</v>
      </c>
      <c r="J337" s="35">
        <f>IFERROR(VLOOKUP(A337,[5]数据处理!$A:$D,4,0),0)</f>
        <v>0</v>
      </c>
      <c r="K337" s="35">
        <f>IFERROR(VLOOKUP(A337,[5]数据处理!$A:$E,5,0),0)</f>
        <v>0</v>
      </c>
      <c r="L337" s="35">
        <f>IFERROR(VLOOKUP(A337,[5]数据处理!$A:$G,7,0),0)</f>
        <v>0</v>
      </c>
      <c r="M337">
        <f t="shared" si="88"/>
        <v>0</v>
      </c>
      <c r="N337">
        <f>IFERROR(VLOOKUP(A337,[5]数据处理!$A:$C,3,0),0)</f>
        <v>0</v>
      </c>
      <c r="O337">
        <f>IFERROR(VLOOKUP(A337,[5]数据处理!$A:$N,14,0),0)</f>
        <v>0</v>
      </c>
      <c r="P337" t="str">
        <f>IFERROR(VLOOKUP(A337,[3]库存使用数据!$A:$B,2,0),"")</f>
        <v/>
      </c>
      <c r="Q337" t="str">
        <f>IFERROR(VLOOKUP(A337,[3]库存使用数据!$A:$E,5,0),"")</f>
        <v/>
      </c>
      <c r="R337" t="str">
        <f>IFERROR(VLOOKUP(A337,[3]库存使用数据!$A:$H,8,0),"")</f>
        <v/>
      </c>
      <c r="S337" t="str">
        <f>IFERROR(VLOOKUP(A337,[3]库存使用数据!$A:$K,11,0),"")</f>
        <v/>
      </c>
      <c r="T337" t="str">
        <f>IFERROR(VLOOKUP(A337,[3]库存使用数据!$A:$C,3,0),"")</f>
        <v/>
      </c>
      <c r="U337" t="str">
        <f>IFERROR(VLOOKUP(A337,[3]库存使用数据!$A:$F,6,0),"")</f>
        <v/>
      </c>
      <c r="V337" t="str">
        <f>IFERROR(VLOOKUP(A337,[3]库存使用数据!$A:$I,9,0),"")</f>
        <v/>
      </c>
      <c r="W337" t="str">
        <f>IFERROR(VLOOKUP(A337,[3]库存使用数据!$A:$L,12,0),"")</f>
        <v/>
      </c>
      <c r="X337" s="23" t="str">
        <f t="shared" si="93"/>
        <v/>
      </c>
      <c r="Y337" s="23" t="str">
        <f t="shared" si="94"/>
        <v/>
      </c>
      <c r="Z337" s="23" t="str">
        <f t="shared" si="95"/>
        <v/>
      </c>
      <c r="AA337" s="23" t="str">
        <f t="shared" si="96"/>
        <v/>
      </c>
      <c r="AB337" t="str">
        <f>IFERROR(VLOOKUP(A337,[3]库存使用数据!$A:$D,4,0),"")</f>
        <v/>
      </c>
      <c r="AC337" t="str">
        <f>IFERROR(VLOOKUP(A337,[3]库存使用数据!$A:$G,7,0),"")</f>
        <v/>
      </c>
      <c r="AD337" t="str">
        <f>IFERROR(VLOOKUP(A337,[3]库存使用数据!$A:$J,10,0),"")</f>
        <v/>
      </c>
      <c r="AE337" t="str">
        <f>IFERROR(VLOOKUP(A337,[3]库存使用数据!$A:$M,13,0),"")</f>
        <v/>
      </c>
      <c r="AF337" s="23" t="str">
        <f t="shared" si="97"/>
        <v/>
      </c>
      <c r="AG337" s="23" t="str">
        <f t="shared" si="98"/>
        <v/>
      </c>
      <c r="AH337" s="23" t="str">
        <f t="shared" si="99"/>
        <v/>
      </c>
      <c r="AI337" s="23" t="str">
        <f t="shared" si="100"/>
        <v/>
      </c>
      <c r="AJ337">
        <f>IFERROR(VLOOKUP($B337,[2]库存报告使用数据!$A$1:$B$65536,2,0),0)</f>
        <v>0</v>
      </c>
      <c r="AK337">
        <f>IFERROR(VLOOKUP($B337,[2]库存报告使用数据!$A$1:$C$65536,3,0),0)</f>
        <v>0</v>
      </c>
      <c r="AL337">
        <f>IFERROR(VLOOKUP($B337,[2]库存报告使用数据!$A$1:$D$65536,4,0),0)</f>
        <v>0</v>
      </c>
      <c r="AM337">
        <f>IFERROR(VLOOKUP($B337,[2]库存报告使用数据!$A$1:$E$65536,5,0),0)</f>
        <v>0</v>
      </c>
      <c r="AN337" s="23" t="str">
        <f t="shared" si="101"/>
        <v/>
      </c>
      <c r="AO337" s="23" t="str">
        <f t="shared" si="102"/>
        <v/>
      </c>
      <c r="AP337" s="23" t="str">
        <f t="shared" si="103"/>
        <v/>
      </c>
      <c r="AQ337" s="23" t="str">
        <f t="shared" si="104"/>
        <v/>
      </c>
      <c r="AR337" s="37">
        <f t="shared" si="89"/>
        <v>0</v>
      </c>
      <c r="AS337" s="37">
        <f t="shared" si="90"/>
        <v>0</v>
      </c>
      <c r="AT337" s="37">
        <f t="shared" si="91"/>
        <v>0</v>
      </c>
      <c r="AU337" s="33" t="str">
        <f t="shared" si="92"/>
        <v>库存为0</v>
      </c>
      <c r="AV337" s="38" t="str">
        <f>IFERROR(时间!$B$4+AU337,"上周无销量")</f>
        <v>上周无销量</v>
      </c>
    </row>
    <row r="338" spans="1:48">
      <c r="A338" s="21" t="s">
        <v>383</v>
      </c>
      <c r="B338" t="str">
        <f>VLOOKUP(A338,'[4]sku-asin（子）'!$A$1:$B$65536,2,0)</f>
        <v>B072WQ927L</v>
      </c>
      <c r="C338" t="str">
        <f>VLOOKUP(A338,'[4]子sku-父sku'!$A$1:$B$65536,2,0)</f>
        <v>YZ-CL7042</v>
      </c>
      <c r="D338" s="33">
        <f>IFERROR(VLOOKUP(A338,[1]库存报告使用数据处理!$A:$C,3,0),0)</f>
        <v>0</v>
      </c>
      <c r="E338" s="33">
        <f>IFERROR(VLOOKUP(A338,[1]库存报告使用数据处理!$A:$D,4,0),0)</f>
        <v>0</v>
      </c>
      <c r="F338" s="33">
        <f>IFERROR(VLOOKUP(A338,[1]库存报告使用数据处理!$A:$E,5,0),0)</f>
        <v>0</v>
      </c>
      <c r="G338" s="33">
        <f>IFERROR(VLOOKUP(A338,[1]库存报告使用数据处理!$A:$F,6,0),0)</f>
        <v>0</v>
      </c>
      <c r="H338" s="34">
        <f>IFERROR(VLOOKUP(A338,[1]库存报告使用数据处理!$A:$G,7,0),0)</f>
        <v>0</v>
      </c>
      <c r="I338">
        <f>IFERROR(VLOOKUP(A338,[5]数据处理!$A:$B,2,0),0)</f>
        <v>1</v>
      </c>
      <c r="J338" s="35">
        <f>IFERROR(VLOOKUP(A338,[5]数据处理!$A:$D,4,0),0)</f>
        <v>0</v>
      </c>
      <c r="K338" s="35">
        <f>IFERROR(VLOOKUP(A338,[5]数据处理!$A:$E,5,0),0)</f>
        <v>0</v>
      </c>
      <c r="L338" s="35">
        <f>IFERROR(VLOOKUP(A338,[5]数据处理!$A:$G,7,0),0)</f>
        <v>0</v>
      </c>
      <c r="M338">
        <f t="shared" si="88"/>
        <v>1</v>
      </c>
      <c r="N338">
        <f>IFERROR(VLOOKUP(A338,[5]数据处理!$A:$C,3,0),0)</f>
        <v>0</v>
      </c>
      <c r="O338">
        <f>IFERROR(VLOOKUP(A338,[5]数据处理!$A:$N,14,0),0)</f>
        <v>1</v>
      </c>
      <c r="P338" t="str">
        <f>IFERROR(VLOOKUP(A338,[3]库存使用数据!$A:$B,2,0),"")</f>
        <v/>
      </c>
      <c r="Q338" t="str">
        <f>IFERROR(VLOOKUP(A338,[3]库存使用数据!$A:$E,5,0),"")</f>
        <v/>
      </c>
      <c r="R338" t="str">
        <f>IFERROR(VLOOKUP(A338,[3]库存使用数据!$A:$H,8,0),"")</f>
        <v/>
      </c>
      <c r="S338" t="str">
        <f>IFERROR(VLOOKUP(A338,[3]库存使用数据!$A:$K,11,0),"")</f>
        <v/>
      </c>
      <c r="T338" t="str">
        <f>IFERROR(VLOOKUP(A338,[3]库存使用数据!$A:$C,3,0),"")</f>
        <v/>
      </c>
      <c r="U338" t="str">
        <f>IFERROR(VLOOKUP(A338,[3]库存使用数据!$A:$F,6,0),"")</f>
        <v/>
      </c>
      <c r="V338" t="str">
        <f>IFERROR(VLOOKUP(A338,[3]库存使用数据!$A:$I,9,0),"")</f>
        <v/>
      </c>
      <c r="W338" t="str">
        <f>IFERROR(VLOOKUP(A338,[3]库存使用数据!$A:$L,12,0),"")</f>
        <v/>
      </c>
      <c r="X338" s="23" t="str">
        <f t="shared" si="93"/>
        <v/>
      </c>
      <c r="Y338" s="23" t="str">
        <f t="shared" si="94"/>
        <v/>
      </c>
      <c r="Z338" s="23" t="str">
        <f t="shared" si="95"/>
        <v/>
      </c>
      <c r="AA338" s="23" t="str">
        <f t="shared" si="96"/>
        <v/>
      </c>
      <c r="AB338" t="str">
        <f>IFERROR(VLOOKUP(A338,[3]库存使用数据!$A:$D,4,0),"")</f>
        <v/>
      </c>
      <c r="AC338" t="str">
        <f>IFERROR(VLOOKUP(A338,[3]库存使用数据!$A:$G,7,0),"")</f>
        <v/>
      </c>
      <c r="AD338" t="str">
        <f>IFERROR(VLOOKUP(A338,[3]库存使用数据!$A:$J,10,0),"")</f>
        <v/>
      </c>
      <c r="AE338" t="str">
        <f>IFERROR(VLOOKUP(A338,[3]库存使用数据!$A:$M,13,0),"")</f>
        <v/>
      </c>
      <c r="AF338" s="23" t="str">
        <f t="shared" si="97"/>
        <v/>
      </c>
      <c r="AG338" s="23" t="str">
        <f t="shared" si="98"/>
        <v/>
      </c>
      <c r="AH338" s="23" t="str">
        <f t="shared" si="99"/>
        <v/>
      </c>
      <c r="AI338" s="23" t="str">
        <f t="shared" si="100"/>
        <v/>
      </c>
      <c r="AJ338">
        <f>IFERROR(VLOOKUP($B338,[2]库存报告使用数据!$A$1:$B$65536,2,0),0)</f>
        <v>0</v>
      </c>
      <c r="AK338">
        <f>IFERROR(VLOOKUP($B338,[2]库存报告使用数据!$A$1:$C$65536,3,0),0)</f>
        <v>0</v>
      </c>
      <c r="AL338">
        <f>IFERROR(VLOOKUP($B338,[2]库存报告使用数据!$A$1:$D$65536,4,0),0)</f>
        <v>1</v>
      </c>
      <c r="AM338">
        <f>IFERROR(VLOOKUP($B338,[2]库存报告使用数据!$A$1:$E$65536,5,0),0)</f>
        <v>0</v>
      </c>
      <c r="AN338" s="23" t="str">
        <f t="shared" si="101"/>
        <v/>
      </c>
      <c r="AO338" s="23" t="str">
        <f t="shared" si="102"/>
        <v/>
      </c>
      <c r="AP338" s="23">
        <f t="shared" si="103"/>
        <v>0</v>
      </c>
      <c r="AQ338" s="23" t="str">
        <f t="shared" si="104"/>
        <v/>
      </c>
      <c r="AR338" s="37">
        <f t="shared" si="89"/>
        <v>0</v>
      </c>
      <c r="AS338" s="37">
        <f t="shared" si="90"/>
        <v>0</v>
      </c>
      <c r="AT338" s="37">
        <f t="shared" si="91"/>
        <v>1</v>
      </c>
      <c r="AU338" s="33" t="str">
        <f t="shared" si="92"/>
        <v>库存为1</v>
      </c>
      <c r="AV338" s="38" t="str">
        <f>IFERROR(时间!$B$4+AU338,"上周无销量")</f>
        <v>上周无销量</v>
      </c>
    </row>
    <row r="339" spans="1:48">
      <c r="A339" s="21" t="s">
        <v>384</v>
      </c>
      <c r="B339" t="str">
        <f>VLOOKUP(A339,'[4]sku-asin（子）'!$A$1:$B$65536,2,0)</f>
        <v>B072WRGSKK</v>
      </c>
      <c r="C339" t="str">
        <f>VLOOKUP(A339,'[4]子sku-父sku'!$A$1:$B$65536,2,0)</f>
        <v>YZ-CL7042</v>
      </c>
      <c r="D339" s="33">
        <f>IFERROR(VLOOKUP(A339,[1]库存报告使用数据处理!$A:$C,3,0),0)</f>
        <v>1</v>
      </c>
      <c r="E339" s="33">
        <f>IFERROR(VLOOKUP(A339,[1]库存报告使用数据处理!$A:$D,4,0),0)</f>
        <v>0</v>
      </c>
      <c r="F339" s="33">
        <f>IFERROR(VLOOKUP(A339,[1]库存报告使用数据处理!$A:$E,5,0),0)</f>
        <v>0</v>
      </c>
      <c r="G339" s="33">
        <f>IFERROR(VLOOKUP(A339,[1]库存报告使用数据处理!$A:$F,6,0),0)</f>
        <v>0</v>
      </c>
      <c r="H339" s="34">
        <f>IFERROR(VLOOKUP(A339,[1]库存报告使用数据处理!$A:$G,7,0),0)</f>
        <v>12.9</v>
      </c>
      <c r="I339">
        <f>IFERROR(VLOOKUP(A339,[5]数据处理!$A:$B,2,0),0)</f>
        <v>0</v>
      </c>
      <c r="J339" s="35">
        <f>IFERROR(VLOOKUP(A339,[5]数据处理!$A:$D,4,0),0)</f>
        <v>0</v>
      </c>
      <c r="K339" s="35">
        <f>IFERROR(VLOOKUP(A339,[5]数据处理!$A:$E,5,0),0)</f>
        <v>0</v>
      </c>
      <c r="L339" s="35">
        <f>IFERROR(VLOOKUP(A339,[5]数据处理!$A:$G,7,0),0)</f>
        <v>0</v>
      </c>
      <c r="M339">
        <f t="shared" si="88"/>
        <v>0</v>
      </c>
      <c r="N339">
        <f>IFERROR(VLOOKUP(A339,[5]数据处理!$A:$C,3,0),0)</f>
        <v>0</v>
      </c>
      <c r="O339">
        <f>IFERROR(VLOOKUP(A339,[5]数据处理!$A:$N,14,0),0)</f>
        <v>0</v>
      </c>
      <c r="P339" t="str">
        <f>IFERROR(VLOOKUP(A339,[3]库存使用数据!$A:$B,2,0),"")</f>
        <v/>
      </c>
      <c r="Q339" t="str">
        <f>IFERROR(VLOOKUP(A339,[3]库存使用数据!$A:$E,5,0),"")</f>
        <v/>
      </c>
      <c r="R339" t="str">
        <f>IFERROR(VLOOKUP(A339,[3]库存使用数据!$A:$H,8,0),"")</f>
        <v/>
      </c>
      <c r="S339" t="str">
        <f>IFERROR(VLOOKUP(A339,[3]库存使用数据!$A:$K,11,0),"")</f>
        <v/>
      </c>
      <c r="T339" t="str">
        <f>IFERROR(VLOOKUP(A339,[3]库存使用数据!$A:$C,3,0),"")</f>
        <v/>
      </c>
      <c r="U339" t="str">
        <f>IFERROR(VLOOKUP(A339,[3]库存使用数据!$A:$F,6,0),"")</f>
        <v/>
      </c>
      <c r="V339" t="str">
        <f>IFERROR(VLOOKUP(A339,[3]库存使用数据!$A:$I,9,0),"")</f>
        <v/>
      </c>
      <c r="W339" t="str">
        <f>IFERROR(VLOOKUP(A339,[3]库存使用数据!$A:$L,12,0),"")</f>
        <v/>
      </c>
      <c r="X339" s="23" t="str">
        <f t="shared" si="93"/>
        <v/>
      </c>
      <c r="Y339" s="23" t="str">
        <f t="shared" si="94"/>
        <v/>
      </c>
      <c r="Z339" s="23" t="str">
        <f t="shared" si="95"/>
        <v/>
      </c>
      <c r="AA339" s="23" t="str">
        <f t="shared" si="96"/>
        <v/>
      </c>
      <c r="AB339" t="str">
        <f>IFERROR(VLOOKUP(A339,[3]库存使用数据!$A:$D,4,0),"")</f>
        <v/>
      </c>
      <c r="AC339" t="str">
        <f>IFERROR(VLOOKUP(A339,[3]库存使用数据!$A:$G,7,0),"")</f>
        <v/>
      </c>
      <c r="AD339" t="str">
        <f>IFERROR(VLOOKUP(A339,[3]库存使用数据!$A:$J,10,0),"")</f>
        <v/>
      </c>
      <c r="AE339" t="str">
        <f>IFERROR(VLOOKUP(A339,[3]库存使用数据!$A:$M,13,0),"")</f>
        <v/>
      </c>
      <c r="AF339" s="23" t="str">
        <f t="shared" si="97"/>
        <v/>
      </c>
      <c r="AG339" s="23" t="str">
        <f t="shared" si="98"/>
        <v/>
      </c>
      <c r="AH339" s="23" t="str">
        <f t="shared" si="99"/>
        <v/>
      </c>
      <c r="AI339" s="23" t="str">
        <f t="shared" si="100"/>
        <v/>
      </c>
      <c r="AJ339">
        <f>IFERROR(VLOOKUP($B339,[2]库存报告使用数据!$A$1:$B$65536,2,0),0)</f>
        <v>3</v>
      </c>
      <c r="AK339">
        <f>IFERROR(VLOOKUP($B339,[2]库存报告使用数据!$A$1:$C$65536,3,0),0)</f>
        <v>3</v>
      </c>
      <c r="AL339">
        <f>IFERROR(VLOOKUP($B339,[2]库存报告使用数据!$A$1:$D$65536,4,0),0)</f>
        <v>0</v>
      </c>
      <c r="AM339">
        <f>IFERROR(VLOOKUP($B339,[2]库存报告使用数据!$A$1:$E$65536,5,0),0)</f>
        <v>2</v>
      </c>
      <c r="AN339" s="23">
        <f t="shared" si="101"/>
        <v>0.333333333333333</v>
      </c>
      <c r="AO339" s="23">
        <f t="shared" si="102"/>
        <v>0</v>
      </c>
      <c r="AP339" s="23" t="str">
        <f t="shared" si="103"/>
        <v/>
      </c>
      <c r="AQ339" s="23">
        <f t="shared" si="104"/>
        <v>0</v>
      </c>
      <c r="AR339" s="37">
        <f t="shared" si="89"/>
        <v>0.142857142857143</v>
      </c>
      <c r="AS339" s="37">
        <f t="shared" si="90"/>
        <v>8.57142857142857</v>
      </c>
      <c r="AT339" s="37">
        <f t="shared" si="91"/>
        <v>-8.57142857142857</v>
      </c>
      <c r="AU339" s="33">
        <f t="shared" si="92"/>
        <v>0</v>
      </c>
      <c r="AV339" s="38">
        <f>IFERROR(时间!$B$4+AU339,"上周无销量")</f>
        <v>43283</v>
      </c>
    </row>
    <row r="340" spans="1:48">
      <c r="A340" s="21" t="s">
        <v>385</v>
      </c>
      <c r="B340" t="str">
        <f>VLOOKUP(A340,'[4]sku-asin（子）'!$A$1:$B$65536,2,0)</f>
        <v>B072WQDBJF</v>
      </c>
      <c r="C340" t="str">
        <f>VLOOKUP(A340,'[4]子sku-父sku'!$A$1:$B$65536,2,0)</f>
        <v>YZ-CL7042</v>
      </c>
      <c r="D340" s="33">
        <f>IFERROR(VLOOKUP(A340,[1]库存报告使用数据处理!$A:$C,3,0),0)</f>
        <v>0</v>
      </c>
      <c r="E340" s="33">
        <f>IFERROR(VLOOKUP(A340,[1]库存报告使用数据处理!$A:$D,4,0),0)</f>
        <v>1</v>
      </c>
      <c r="F340" s="33">
        <f>IFERROR(VLOOKUP(A340,[1]库存报告使用数据处理!$A:$E,5,0),0)</f>
        <v>0</v>
      </c>
      <c r="G340" s="33">
        <f>IFERROR(VLOOKUP(A340,[1]库存报告使用数据处理!$A:$F,6,0),0)</f>
        <v>0</v>
      </c>
      <c r="H340" s="34">
        <f>IFERROR(VLOOKUP(A340,[1]库存报告使用数据处理!$A:$G,7,0),0)</f>
        <v>12.9</v>
      </c>
      <c r="I340">
        <f>IFERROR(VLOOKUP(A340,[5]数据处理!$A:$B,2,0),0)</f>
        <v>0</v>
      </c>
      <c r="J340" s="35">
        <f>IFERROR(VLOOKUP(A340,[5]数据处理!$A:$D,4,0),0)</f>
        <v>0</v>
      </c>
      <c r="K340" s="35">
        <f>IFERROR(VLOOKUP(A340,[5]数据处理!$A:$E,5,0),0)</f>
        <v>0</v>
      </c>
      <c r="L340" s="35">
        <f>IFERROR(VLOOKUP(A340,[5]数据处理!$A:$G,7,0),0)</f>
        <v>0</v>
      </c>
      <c r="M340">
        <f t="shared" si="88"/>
        <v>0</v>
      </c>
      <c r="N340">
        <f>IFERROR(VLOOKUP(A340,[5]数据处理!$A:$C,3,0),0)</f>
        <v>0</v>
      </c>
      <c r="O340">
        <f>IFERROR(VLOOKUP(A340,[5]数据处理!$A:$N,14,0),0)</f>
        <v>0</v>
      </c>
      <c r="P340" t="str">
        <f>IFERROR(VLOOKUP(A340,[3]库存使用数据!$A:$B,2,0),"")</f>
        <v/>
      </c>
      <c r="Q340" t="str">
        <f>IFERROR(VLOOKUP(A340,[3]库存使用数据!$A:$E,5,0),"")</f>
        <v/>
      </c>
      <c r="R340" t="str">
        <f>IFERROR(VLOOKUP(A340,[3]库存使用数据!$A:$H,8,0),"")</f>
        <v/>
      </c>
      <c r="S340" t="str">
        <f>IFERROR(VLOOKUP(A340,[3]库存使用数据!$A:$K,11,0),"")</f>
        <v/>
      </c>
      <c r="T340" t="str">
        <f>IFERROR(VLOOKUP(A340,[3]库存使用数据!$A:$C,3,0),"")</f>
        <v/>
      </c>
      <c r="U340" t="str">
        <f>IFERROR(VLOOKUP(A340,[3]库存使用数据!$A:$F,6,0),"")</f>
        <v/>
      </c>
      <c r="V340" t="str">
        <f>IFERROR(VLOOKUP(A340,[3]库存使用数据!$A:$I,9,0),"")</f>
        <v/>
      </c>
      <c r="W340" t="str">
        <f>IFERROR(VLOOKUP(A340,[3]库存使用数据!$A:$L,12,0),"")</f>
        <v/>
      </c>
      <c r="X340" s="23" t="str">
        <f t="shared" si="93"/>
        <v/>
      </c>
      <c r="Y340" s="23" t="str">
        <f t="shared" si="94"/>
        <v/>
      </c>
      <c r="Z340" s="23" t="str">
        <f t="shared" si="95"/>
        <v/>
      </c>
      <c r="AA340" s="23" t="str">
        <f t="shared" si="96"/>
        <v/>
      </c>
      <c r="AB340" t="str">
        <f>IFERROR(VLOOKUP(A340,[3]库存使用数据!$A:$D,4,0),"")</f>
        <v/>
      </c>
      <c r="AC340" t="str">
        <f>IFERROR(VLOOKUP(A340,[3]库存使用数据!$A:$G,7,0),"")</f>
        <v/>
      </c>
      <c r="AD340" t="str">
        <f>IFERROR(VLOOKUP(A340,[3]库存使用数据!$A:$J,10,0),"")</f>
        <v/>
      </c>
      <c r="AE340" t="str">
        <f>IFERROR(VLOOKUP(A340,[3]库存使用数据!$A:$M,13,0),"")</f>
        <v/>
      </c>
      <c r="AF340" s="23" t="str">
        <f t="shared" si="97"/>
        <v/>
      </c>
      <c r="AG340" s="23" t="str">
        <f t="shared" si="98"/>
        <v/>
      </c>
      <c r="AH340" s="23" t="str">
        <f t="shared" si="99"/>
        <v/>
      </c>
      <c r="AI340" s="23" t="str">
        <f t="shared" si="100"/>
        <v/>
      </c>
      <c r="AJ340">
        <f>IFERROR(VLOOKUP($B340,[2]库存报告使用数据!$A$1:$B$65536,2,0),0)</f>
        <v>2</v>
      </c>
      <c r="AK340">
        <f>IFERROR(VLOOKUP($B340,[2]库存报告使用数据!$A$1:$C$65536,3,0),0)</f>
        <v>2</v>
      </c>
      <c r="AL340">
        <f>IFERROR(VLOOKUP($B340,[2]库存报告使用数据!$A$1:$D$65536,4,0),0)</f>
        <v>0</v>
      </c>
      <c r="AM340">
        <f>IFERROR(VLOOKUP($B340,[2]库存报告使用数据!$A$1:$E$65536,5,0),0)</f>
        <v>0</v>
      </c>
      <c r="AN340" s="23">
        <f t="shared" si="101"/>
        <v>0</v>
      </c>
      <c r="AO340" s="23">
        <f t="shared" si="102"/>
        <v>0.5</v>
      </c>
      <c r="AP340" s="23" t="str">
        <f t="shared" si="103"/>
        <v/>
      </c>
      <c r="AQ340" s="23" t="str">
        <f t="shared" si="104"/>
        <v/>
      </c>
      <c r="AR340" s="37">
        <f t="shared" si="89"/>
        <v>0</v>
      </c>
      <c r="AS340" s="37">
        <f t="shared" si="90"/>
        <v>0</v>
      </c>
      <c r="AT340" s="37">
        <f t="shared" si="91"/>
        <v>0</v>
      </c>
      <c r="AU340" s="33" t="str">
        <f t="shared" si="92"/>
        <v>库存为0</v>
      </c>
      <c r="AV340" s="38" t="str">
        <f>IFERROR(时间!$B$4+AU340,"上周无销量")</f>
        <v>上周无销量</v>
      </c>
    </row>
    <row r="341" spans="1:48">
      <c r="A341" s="21" t="s">
        <v>386</v>
      </c>
      <c r="B341" t="str">
        <f>VLOOKUP(A341,'[4]sku-asin（子）'!$A$1:$B$65536,2,0)</f>
        <v>B072R2LJVG</v>
      </c>
      <c r="C341" t="str">
        <f>VLOOKUP(A341,'[4]子sku-父sku'!$A$1:$B$65536,2,0)</f>
        <v>YZ-CL912</v>
      </c>
      <c r="D341" s="33">
        <f>IFERROR(VLOOKUP(A341,[1]库存报告使用数据处理!$A:$C,3,0),0)</f>
        <v>0</v>
      </c>
      <c r="E341" s="33">
        <f>IFERROR(VLOOKUP(A341,[1]库存报告使用数据处理!$A:$D,4,0),0)</f>
        <v>0</v>
      </c>
      <c r="F341" s="33">
        <f>IFERROR(VLOOKUP(A341,[1]库存报告使用数据处理!$A:$E,5,0),0)</f>
        <v>0</v>
      </c>
      <c r="G341" s="33">
        <f>IFERROR(VLOOKUP(A341,[1]库存报告使用数据处理!$A:$F,6,0),0)</f>
        <v>0</v>
      </c>
      <c r="H341" s="34">
        <f>IFERROR(VLOOKUP(A341,[1]库存报告使用数据处理!$A:$G,7,0),0)</f>
        <v>0</v>
      </c>
      <c r="I341">
        <f>IFERROR(VLOOKUP(A341,[5]数据处理!$A:$B,2,0),0)</f>
        <v>5</v>
      </c>
      <c r="J341" s="35">
        <f>IFERROR(VLOOKUP(A341,[5]数据处理!$A:$D,4,0),0)</f>
        <v>0</v>
      </c>
      <c r="K341" s="35">
        <f>IFERROR(VLOOKUP(A341,[5]数据处理!$A:$E,5,0),0)</f>
        <v>0</v>
      </c>
      <c r="L341" s="35">
        <f>IFERROR(VLOOKUP(A341,[5]数据处理!$A:$G,7,0),0)</f>
        <v>0</v>
      </c>
      <c r="M341">
        <f t="shared" si="88"/>
        <v>5</v>
      </c>
      <c r="N341">
        <f>IFERROR(VLOOKUP(A341,[5]数据处理!$A:$C,3,0),0)</f>
        <v>0</v>
      </c>
      <c r="O341">
        <f>IFERROR(VLOOKUP(A341,[5]数据处理!$A:$N,14,0),0)</f>
        <v>5</v>
      </c>
      <c r="P341" t="str">
        <f>IFERROR(VLOOKUP(A341,[3]库存使用数据!$A:$B,2,0),"")</f>
        <v/>
      </c>
      <c r="Q341" t="str">
        <f>IFERROR(VLOOKUP(A341,[3]库存使用数据!$A:$E,5,0),"")</f>
        <v/>
      </c>
      <c r="R341" t="str">
        <f>IFERROR(VLOOKUP(A341,[3]库存使用数据!$A:$H,8,0),"")</f>
        <v/>
      </c>
      <c r="S341" t="str">
        <f>IFERROR(VLOOKUP(A341,[3]库存使用数据!$A:$K,11,0),"")</f>
        <v/>
      </c>
      <c r="T341" t="str">
        <f>IFERROR(VLOOKUP(A341,[3]库存使用数据!$A:$C,3,0),"")</f>
        <v/>
      </c>
      <c r="U341" t="str">
        <f>IFERROR(VLOOKUP(A341,[3]库存使用数据!$A:$F,6,0),"")</f>
        <v/>
      </c>
      <c r="V341" t="str">
        <f>IFERROR(VLOOKUP(A341,[3]库存使用数据!$A:$I,9,0),"")</f>
        <v/>
      </c>
      <c r="W341" t="str">
        <f>IFERROR(VLOOKUP(A341,[3]库存使用数据!$A:$L,12,0),"")</f>
        <v/>
      </c>
      <c r="X341" s="23" t="str">
        <f t="shared" si="93"/>
        <v/>
      </c>
      <c r="Y341" s="23" t="str">
        <f t="shared" si="94"/>
        <v/>
      </c>
      <c r="Z341" s="23" t="str">
        <f t="shared" si="95"/>
        <v/>
      </c>
      <c r="AA341" s="23" t="str">
        <f t="shared" si="96"/>
        <v/>
      </c>
      <c r="AB341" t="str">
        <f>IFERROR(VLOOKUP(A341,[3]库存使用数据!$A:$D,4,0),"")</f>
        <v/>
      </c>
      <c r="AC341" t="str">
        <f>IFERROR(VLOOKUP(A341,[3]库存使用数据!$A:$G,7,0),"")</f>
        <v/>
      </c>
      <c r="AD341" t="str">
        <f>IFERROR(VLOOKUP(A341,[3]库存使用数据!$A:$J,10,0),"")</f>
        <v/>
      </c>
      <c r="AE341" t="str">
        <f>IFERROR(VLOOKUP(A341,[3]库存使用数据!$A:$M,13,0),"")</f>
        <v/>
      </c>
      <c r="AF341" s="23" t="str">
        <f t="shared" si="97"/>
        <v/>
      </c>
      <c r="AG341" s="23" t="str">
        <f t="shared" si="98"/>
        <v/>
      </c>
      <c r="AH341" s="23" t="str">
        <f t="shared" si="99"/>
        <v/>
      </c>
      <c r="AI341" s="23" t="str">
        <f t="shared" si="100"/>
        <v/>
      </c>
      <c r="AJ341">
        <f>IFERROR(VLOOKUP($B341,[2]库存报告使用数据!$A$1:$B$65536,2,0),0)</f>
        <v>1</v>
      </c>
      <c r="AK341">
        <f>IFERROR(VLOOKUP($B341,[2]库存报告使用数据!$A$1:$C$65536,3,0),0)</f>
        <v>1</v>
      </c>
      <c r="AL341">
        <f>IFERROR(VLOOKUP($B341,[2]库存报告使用数据!$A$1:$D$65536,4,0),0)</f>
        <v>0</v>
      </c>
      <c r="AM341">
        <f>IFERROR(VLOOKUP($B341,[2]库存报告使用数据!$A$1:$E$65536,5,0),0)</f>
        <v>1</v>
      </c>
      <c r="AN341" s="23">
        <f t="shared" si="101"/>
        <v>0</v>
      </c>
      <c r="AO341" s="23">
        <f t="shared" si="102"/>
        <v>0</v>
      </c>
      <c r="AP341" s="23" t="str">
        <f t="shared" si="103"/>
        <v/>
      </c>
      <c r="AQ341" s="23">
        <f t="shared" si="104"/>
        <v>0</v>
      </c>
      <c r="AR341" s="37">
        <f t="shared" si="89"/>
        <v>0</v>
      </c>
      <c r="AS341" s="37">
        <f t="shared" si="90"/>
        <v>0</v>
      </c>
      <c r="AT341" s="37">
        <f t="shared" si="91"/>
        <v>5</v>
      </c>
      <c r="AU341" s="33" t="str">
        <f t="shared" si="92"/>
        <v>库存为5</v>
      </c>
      <c r="AV341" s="38" t="str">
        <f>IFERROR(时间!$B$4+AU341,"上周无销量")</f>
        <v>上周无销量</v>
      </c>
    </row>
    <row r="342" spans="1:48">
      <c r="A342" s="21" t="s">
        <v>387</v>
      </c>
      <c r="B342" t="str">
        <f>VLOOKUP(A342,'[4]sku-asin（子）'!$A$1:$B$65536,2,0)</f>
        <v>B071X91XB2</v>
      </c>
      <c r="C342" t="str">
        <f>VLOOKUP(A342,'[4]子sku-父sku'!$A$1:$B$65536,2,0)</f>
        <v>YZ-CL912</v>
      </c>
      <c r="D342" s="33">
        <f>IFERROR(VLOOKUP(A342,[1]库存报告使用数据处理!$A:$C,3,0),0)</f>
        <v>0</v>
      </c>
      <c r="E342" s="33">
        <f>IFERROR(VLOOKUP(A342,[1]库存报告使用数据处理!$A:$D,4,0),0)</f>
        <v>0</v>
      </c>
      <c r="F342" s="33">
        <f>IFERROR(VLOOKUP(A342,[1]库存报告使用数据处理!$A:$E,5,0),0)</f>
        <v>0</v>
      </c>
      <c r="G342" s="33">
        <f>IFERROR(VLOOKUP(A342,[1]库存报告使用数据处理!$A:$F,6,0),0)</f>
        <v>0</v>
      </c>
      <c r="H342" s="34">
        <f>IFERROR(VLOOKUP(A342,[1]库存报告使用数据处理!$A:$G,7,0),0)</f>
        <v>0</v>
      </c>
      <c r="I342">
        <f>IFERROR(VLOOKUP(A342,[5]数据处理!$A:$B,2,0),0)</f>
        <v>0</v>
      </c>
      <c r="J342" s="35">
        <f>IFERROR(VLOOKUP(A342,[5]数据处理!$A:$D,4,0),0)</f>
        <v>0</v>
      </c>
      <c r="K342" s="35">
        <f>IFERROR(VLOOKUP(A342,[5]数据处理!$A:$E,5,0),0)</f>
        <v>0</v>
      </c>
      <c r="L342" s="35">
        <f>IFERROR(VLOOKUP(A342,[5]数据处理!$A:$G,7,0),0)</f>
        <v>0</v>
      </c>
      <c r="M342">
        <f t="shared" si="88"/>
        <v>0</v>
      </c>
      <c r="N342">
        <f>IFERROR(VLOOKUP(A342,[5]数据处理!$A:$C,3,0),0)</f>
        <v>0</v>
      </c>
      <c r="O342">
        <f>IFERROR(VLOOKUP(A342,[5]数据处理!$A:$N,14,0),0)</f>
        <v>4</v>
      </c>
      <c r="P342" t="str">
        <f>IFERROR(VLOOKUP(A342,[3]库存使用数据!$A:$B,2,0),"")</f>
        <v/>
      </c>
      <c r="Q342" t="str">
        <f>IFERROR(VLOOKUP(A342,[3]库存使用数据!$A:$E,5,0),"")</f>
        <v/>
      </c>
      <c r="R342" t="str">
        <f>IFERROR(VLOOKUP(A342,[3]库存使用数据!$A:$H,8,0),"")</f>
        <v/>
      </c>
      <c r="S342" t="str">
        <f>IFERROR(VLOOKUP(A342,[3]库存使用数据!$A:$K,11,0),"")</f>
        <v/>
      </c>
      <c r="T342" t="str">
        <f>IFERROR(VLOOKUP(A342,[3]库存使用数据!$A:$C,3,0),"")</f>
        <v/>
      </c>
      <c r="U342" t="str">
        <f>IFERROR(VLOOKUP(A342,[3]库存使用数据!$A:$F,6,0),"")</f>
        <v/>
      </c>
      <c r="V342" t="str">
        <f>IFERROR(VLOOKUP(A342,[3]库存使用数据!$A:$I,9,0),"")</f>
        <v/>
      </c>
      <c r="W342" t="str">
        <f>IFERROR(VLOOKUP(A342,[3]库存使用数据!$A:$L,12,0),"")</f>
        <v/>
      </c>
      <c r="X342" s="23" t="str">
        <f t="shared" si="93"/>
        <v/>
      </c>
      <c r="Y342" s="23" t="str">
        <f t="shared" si="94"/>
        <v/>
      </c>
      <c r="Z342" s="23" t="str">
        <f t="shared" si="95"/>
        <v/>
      </c>
      <c r="AA342" s="23" t="str">
        <f t="shared" si="96"/>
        <v/>
      </c>
      <c r="AB342" t="str">
        <f>IFERROR(VLOOKUP(A342,[3]库存使用数据!$A:$D,4,0),"")</f>
        <v/>
      </c>
      <c r="AC342" t="str">
        <f>IFERROR(VLOOKUP(A342,[3]库存使用数据!$A:$G,7,0),"")</f>
        <v/>
      </c>
      <c r="AD342" t="str">
        <f>IFERROR(VLOOKUP(A342,[3]库存使用数据!$A:$J,10,0),"")</f>
        <v/>
      </c>
      <c r="AE342" t="str">
        <f>IFERROR(VLOOKUP(A342,[3]库存使用数据!$A:$M,13,0),"")</f>
        <v/>
      </c>
      <c r="AF342" s="23" t="str">
        <f t="shared" si="97"/>
        <v/>
      </c>
      <c r="AG342" s="23" t="str">
        <f t="shared" si="98"/>
        <v/>
      </c>
      <c r="AH342" s="23" t="str">
        <f t="shared" si="99"/>
        <v/>
      </c>
      <c r="AI342" s="23" t="str">
        <f t="shared" si="100"/>
        <v/>
      </c>
      <c r="AJ342">
        <f>IFERROR(VLOOKUP($B342,[2]库存报告使用数据!$A$1:$B$65536,2,0),0)</f>
        <v>2</v>
      </c>
      <c r="AK342">
        <f>IFERROR(VLOOKUP($B342,[2]库存报告使用数据!$A$1:$C$65536,3,0),0)</f>
        <v>2</v>
      </c>
      <c r="AL342">
        <f>IFERROR(VLOOKUP($B342,[2]库存报告使用数据!$A$1:$D$65536,4,0),0)</f>
        <v>1</v>
      </c>
      <c r="AM342">
        <f>IFERROR(VLOOKUP($B342,[2]库存报告使用数据!$A$1:$E$65536,5,0),0)</f>
        <v>0</v>
      </c>
      <c r="AN342" s="23">
        <f t="shared" si="101"/>
        <v>0</v>
      </c>
      <c r="AO342" s="23">
        <f t="shared" si="102"/>
        <v>0</v>
      </c>
      <c r="AP342" s="23">
        <f t="shared" si="103"/>
        <v>0</v>
      </c>
      <c r="AQ342" s="23" t="str">
        <f t="shared" si="104"/>
        <v/>
      </c>
      <c r="AR342" s="37">
        <f t="shared" si="89"/>
        <v>0</v>
      </c>
      <c r="AS342" s="37">
        <f t="shared" si="90"/>
        <v>0</v>
      </c>
      <c r="AT342" s="37">
        <f t="shared" si="91"/>
        <v>0</v>
      </c>
      <c r="AU342" s="33" t="str">
        <f t="shared" si="92"/>
        <v>库存为0</v>
      </c>
      <c r="AV342" s="38" t="str">
        <f>IFERROR(时间!$B$4+AU342,"上周无销量")</f>
        <v>上周无销量</v>
      </c>
    </row>
    <row r="343" spans="1:48">
      <c r="A343" s="21" t="s">
        <v>388</v>
      </c>
      <c r="B343" t="str">
        <f>VLOOKUP(A343,'[4]sku-asin（子）'!$A$1:$B$65536,2,0)</f>
        <v>B071X8ZZVZ</v>
      </c>
      <c r="C343" t="str">
        <f>VLOOKUP(A343,'[4]子sku-父sku'!$A$1:$B$65536,2,0)</f>
        <v>YZ-CL912</v>
      </c>
      <c r="D343" s="33">
        <f>IFERROR(VLOOKUP(A343,[1]库存报告使用数据处理!$A:$C,3,0),0)</f>
        <v>0</v>
      </c>
      <c r="E343" s="33">
        <f>IFERROR(VLOOKUP(A343,[1]库存报告使用数据处理!$A:$D,4,0),0)</f>
        <v>0</v>
      </c>
      <c r="F343" s="33">
        <f>IFERROR(VLOOKUP(A343,[1]库存报告使用数据处理!$A:$E,5,0),0)</f>
        <v>0</v>
      </c>
      <c r="G343" s="33">
        <f>IFERROR(VLOOKUP(A343,[1]库存报告使用数据处理!$A:$F,6,0),0)</f>
        <v>0</v>
      </c>
      <c r="H343" s="34">
        <f>IFERROR(VLOOKUP(A343,[1]库存报告使用数据处理!$A:$G,7,0),0)</f>
        <v>0</v>
      </c>
      <c r="I343">
        <f>IFERROR(VLOOKUP(A343,[5]数据处理!$A:$B,2,0),0)</f>
        <v>3</v>
      </c>
      <c r="J343" s="35">
        <f>IFERROR(VLOOKUP(A343,[5]数据处理!$A:$D,4,0),0)</f>
        <v>0</v>
      </c>
      <c r="K343" s="35">
        <f>IFERROR(VLOOKUP(A343,[5]数据处理!$A:$E,5,0),0)</f>
        <v>0</v>
      </c>
      <c r="L343" s="35">
        <f>IFERROR(VLOOKUP(A343,[5]数据处理!$A:$G,7,0),0)</f>
        <v>0</v>
      </c>
      <c r="M343">
        <f t="shared" si="88"/>
        <v>3</v>
      </c>
      <c r="N343">
        <f>IFERROR(VLOOKUP(A343,[5]数据处理!$A:$C,3,0),0)</f>
        <v>0</v>
      </c>
      <c r="O343">
        <f>IFERROR(VLOOKUP(A343,[5]数据处理!$A:$N,14,0),0)</f>
        <v>3</v>
      </c>
      <c r="P343" t="str">
        <f>IFERROR(VLOOKUP(A343,[3]库存使用数据!$A:$B,2,0),"")</f>
        <v/>
      </c>
      <c r="Q343" t="str">
        <f>IFERROR(VLOOKUP(A343,[3]库存使用数据!$A:$E,5,0),"")</f>
        <v/>
      </c>
      <c r="R343" t="str">
        <f>IFERROR(VLOOKUP(A343,[3]库存使用数据!$A:$H,8,0),"")</f>
        <v/>
      </c>
      <c r="S343" t="str">
        <f>IFERROR(VLOOKUP(A343,[3]库存使用数据!$A:$K,11,0),"")</f>
        <v/>
      </c>
      <c r="T343" t="str">
        <f>IFERROR(VLOOKUP(A343,[3]库存使用数据!$A:$C,3,0),"")</f>
        <v/>
      </c>
      <c r="U343" t="str">
        <f>IFERROR(VLOOKUP(A343,[3]库存使用数据!$A:$F,6,0),"")</f>
        <v/>
      </c>
      <c r="V343" t="str">
        <f>IFERROR(VLOOKUP(A343,[3]库存使用数据!$A:$I,9,0),"")</f>
        <v/>
      </c>
      <c r="W343" t="str">
        <f>IFERROR(VLOOKUP(A343,[3]库存使用数据!$A:$L,12,0),"")</f>
        <v/>
      </c>
      <c r="X343" s="23" t="str">
        <f t="shared" si="93"/>
        <v/>
      </c>
      <c r="Y343" s="23" t="str">
        <f t="shared" si="94"/>
        <v/>
      </c>
      <c r="Z343" s="23" t="str">
        <f t="shared" si="95"/>
        <v/>
      </c>
      <c r="AA343" s="23" t="str">
        <f t="shared" si="96"/>
        <v/>
      </c>
      <c r="AB343" t="str">
        <f>IFERROR(VLOOKUP(A343,[3]库存使用数据!$A:$D,4,0),"")</f>
        <v/>
      </c>
      <c r="AC343" t="str">
        <f>IFERROR(VLOOKUP(A343,[3]库存使用数据!$A:$G,7,0),"")</f>
        <v/>
      </c>
      <c r="AD343" t="str">
        <f>IFERROR(VLOOKUP(A343,[3]库存使用数据!$A:$J,10,0),"")</f>
        <v/>
      </c>
      <c r="AE343" t="str">
        <f>IFERROR(VLOOKUP(A343,[3]库存使用数据!$A:$M,13,0),"")</f>
        <v/>
      </c>
      <c r="AF343" s="23" t="str">
        <f t="shared" si="97"/>
        <v/>
      </c>
      <c r="AG343" s="23" t="str">
        <f t="shared" si="98"/>
        <v/>
      </c>
      <c r="AH343" s="23" t="str">
        <f t="shared" si="99"/>
        <v/>
      </c>
      <c r="AI343" s="23" t="str">
        <f t="shared" si="100"/>
        <v/>
      </c>
      <c r="AJ343">
        <f>IFERROR(VLOOKUP($B343,[2]库存报告使用数据!$A$1:$B$65536,2,0),0)</f>
        <v>0</v>
      </c>
      <c r="AK343">
        <f>IFERROR(VLOOKUP($B343,[2]库存报告使用数据!$A$1:$C$65536,3,0),0)</f>
        <v>0</v>
      </c>
      <c r="AL343">
        <f>IFERROR(VLOOKUP($B343,[2]库存报告使用数据!$A$1:$D$65536,4,0),0)</f>
        <v>0</v>
      </c>
      <c r="AM343">
        <f>IFERROR(VLOOKUP($B343,[2]库存报告使用数据!$A$1:$E$65536,5,0),0)</f>
        <v>1</v>
      </c>
      <c r="AN343" s="23" t="str">
        <f t="shared" si="101"/>
        <v/>
      </c>
      <c r="AO343" s="23" t="str">
        <f t="shared" si="102"/>
        <v/>
      </c>
      <c r="AP343" s="23" t="str">
        <f t="shared" si="103"/>
        <v/>
      </c>
      <c r="AQ343" s="23">
        <f t="shared" si="104"/>
        <v>0</v>
      </c>
      <c r="AR343" s="37">
        <f t="shared" si="89"/>
        <v>0</v>
      </c>
      <c r="AS343" s="37">
        <f t="shared" si="90"/>
        <v>0</v>
      </c>
      <c r="AT343" s="37">
        <f t="shared" si="91"/>
        <v>3</v>
      </c>
      <c r="AU343" s="33" t="str">
        <f t="shared" si="92"/>
        <v>库存为3</v>
      </c>
      <c r="AV343" s="38" t="str">
        <f>IFERROR(时间!$B$4+AU343,"上周无销量")</f>
        <v>上周无销量</v>
      </c>
    </row>
    <row r="344" spans="1:48">
      <c r="A344" s="21" t="s">
        <v>389</v>
      </c>
      <c r="B344" t="str">
        <f>VLOOKUP(A344,'[4]sku-asin（子）'!$A$1:$B$65536,2,0)</f>
        <v>B072R3C18F</v>
      </c>
      <c r="C344" t="str">
        <f>VLOOKUP(A344,'[4]子sku-父sku'!$A$1:$B$65536,2,0)</f>
        <v>YZ-CL912</v>
      </c>
      <c r="D344" s="33">
        <f>IFERROR(VLOOKUP(A344,[1]库存报告使用数据处理!$A:$C,3,0),0)</f>
        <v>0</v>
      </c>
      <c r="E344" s="33">
        <f>IFERROR(VLOOKUP(A344,[1]库存报告使用数据处理!$A:$D,4,0),0)</f>
        <v>0</v>
      </c>
      <c r="F344" s="33">
        <f>IFERROR(VLOOKUP(A344,[1]库存报告使用数据处理!$A:$E,5,0),0)</f>
        <v>0</v>
      </c>
      <c r="G344" s="33">
        <f>IFERROR(VLOOKUP(A344,[1]库存报告使用数据处理!$A:$F,6,0),0)</f>
        <v>0</v>
      </c>
      <c r="H344" s="34">
        <f>IFERROR(VLOOKUP(A344,[1]库存报告使用数据处理!$A:$G,7,0),0)</f>
        <v>0</v>
      </c>
      <c r="I344">
        <f>IFERROR(VLOOKUP(A344,[5]数据处理!$A:$B,2,0),0)</f>
        <v>2</v>
      </c>
      <c r="J344" s="35">
        <f>IFERROR(VLOOKUP(A344,[5]数据处理!$A:$D,4,0),0)</f>
        <v>0</v>
      </c>
      <c r="K344" s="35">
        <f>IFERROR(VLOOKUP(A344,[5]数据处理!$A:$E,5,0),0)</f>
        <v>0</v>
      </c>
      <c r="L344" s="35">
        <f>IFERROR(VLOOKUP(A344,[5]数据处理!$A:$G,7,0),0)</f>
        <v>0</v>
      </c>
      <c r="M344">
        <f t="shared" si="88"/>
        <v>2</v>
      </c>
      <c r="N344">
        <f>IFERROR(VLOOKUP(A344,[5]数据处理!$A:$C,3,0),0)</f>
        <v>0</v>
      </c>
      <c r="O344">
        <f>IFERROR(VLOOKUP(A344,[5]数据处理!$A:$N,14,0),0)</f>
        <v>2</v>
      </c>
      <c r="P344" t="str">
        <f>IFERROR(VLOOKUP(A344,[3]库存使用数据!$A:$B,2,0),"")</f>
        <v/>
      </c>
      <c r="Q344" t="str">
        <f>IFERROR(VLOOKUP(A344,[3]库存使用数据!$A:$E,5,0),"")</f>
        <v/>
      </c>
      <c r="R344" t="str">
        <f>IFERROR(VLOOKUP(A344,[3]库存使用数据!$A:$H,8,0),"")</f>
        <v/>
      </c>
      <c r="S344" t="str">
        <f>IFERROR(VLOOKUP(A344,[3]库存使用数据!$A:$K,11,0),"")</f>
        <v/>
      </c>
      <c r="T344" t="str">
        <f>IFERROR(VLOOKUP(A344,[3]库存使用数据!$A:$C,3,0),"")</f>
        <v/>
      </c>
      <c r="U344" t="str">
        <f>IFERROR(VLOOKUP(A344,[3]库存使用数据!$A:$F,6,0),"")</f>
        <v/>
      </c>
      <c r="V344" t="str">
        <f>IFERROR(VLOOKUP(A344,[3]库存使用数据!$A:$I,9,0),"")</f>
        <v/>
      </c>
      <c r="W344" t="str">
        <f>IFERROR(VLOOKUP(A344,[3]库存使用数据!$A:$L,12,0),"")</f>
        <v/>
      </c>
      <c r="X344" s="23" t="str">
        <f t="shared" si="93"/>
        <v/>
      </c>
      <c r="Y344" s="23" t="str">
        <f t="shared" si="94"/>
        <v/>
      </c>
      <c r="Z344" s="23" t="str">
        <f t="shared" si="95"/>
        <v/>
      </c>
      <c r="AA344" s="23" t="str">
        <f t="shared" si="96"/>
        <v/>
      </c>
      <c r="AB344" t="str">
        <f>IFERROR(VLOOKUP(A344,[3]库存使用数据!$A:$D,4,0),"")</f>
        <v/>
      </c>
      <c r="AC344" t="str">
        <f>IFERROR(VLOOKUP(A344,[3]库存使用数据!$A:$G,7,0),"")</f>
        <v/>
      </c>
      <c r="AD344" t="str">
        <f>IFERROR(VLOOKUP(A344,[3]库存使用数据!$A:$J,10,0),"")</f>
        <v/>
      </c>
      <c r="AE344" t="str">
        <f>IFERROR(VLOOKUP(A344,[3]库存使用数据!$A:$M,13,0),"")</f>
        <v/>
      </c>
      <c r="AF344" s="23" t="str">
        <f t="shared" si="97"/>
        <v/>
      </c>
      <c r="AG344" s="23" t="str">
        <f t="shared" si="98"/>
        <v/>
      </c>
      <c r="AH344" s="23" t="str">
        <f t="shared" si="99"/>
        <v/>
      </c>
      <c r="AI344" s="23" t="str">
        <f t="shared" si="100"/>
        <v/>
      </c>
      <c r="AJ344">
        <f>IFERROR(VLOOKUP($B344,[2]库存报告使用数据!$A$1:$B$65536,2,0),0)</f>
        <v>2</v>
      </c>
      <c r="AK344">
        <f>IFERROR(VLOOKUP($B344,[2]库存报告使用数据!$A$1:$C$65536,3,0),0)</f>
        <v>2</v>
      </c>
      <c r="AL344">
        <f>IFERROR(VLOOKUP($B344,[2]库存报告使用数据!$A$1:$D$65536,4,0),0)</f>
        <v>1</v>
      </c>
      <c r="AM344">
        <f>IFERROR(VLOOKUP($B344,[2]库存报告使用数据!$A$1:$E$65536,5,0),0)</f>
        <v>1</v>
      </c>
      <c r="AN344" s="23">
        <f t="shared" si="101"/>
        <v>0</v>
      </c>
      <c r="AO344" s="23">
        <f t="shared" si="102"/>
        <v>0</v>
      </c>
      <c r="AP344" s="23">
        <f t="shared" si="103"/>
        <v>0</v>
      </c>
      <c r="AQ344" s="23">
        <f t="shared" si="104"/>
        <v>0</v>
      </c>
      <c r="AR344" s="37">
        <f t="shared" si="89"/>
        <v>0</v>
      </c>
      <c r="AS344" s="37">
        <f t="shared" si="90"/>
        <v>0</v>
      </c>
      <c r="AT344" s="37">
        <f t="shared" si="91"/>
        <v>2</v>
      </c>
      <c r="AU344" s="33" t="str">
        <f t="shared" si="92"/>
        <v>库存为2</v>
      </c>
      <c r="AV344" s="38" t="str">
        <f>IFERROR(时间!$B$4+AU344,"上周无销量")</f>
        <v>上周无销量</v>
      </c>
    </row>
    <row r="345" spans="1:48">
      <c r="A345" s="21" t="s">
        <v>390</v>
      </c>
      <c r="B345" t="str">
        <f>VLOOKUP(A345,'[4]sku-asin（子）'!$A$1:$B$65536,2,0)</f>
        <v>B071GQYK3C</v>
      </c>
      <c r="C345" t="str">
        <f>VLOOKUP(A345,'[4]子sku-父sku'!$A$1:$B$65536,2,0)</f>
        <v>YZ-CL912</v>
      </c>
      <c r="D345" s="33">
        <f>IFERROR(VLOOKUP(A345,[1]库存报告使用数据处理!$A:$C,3,0),0)</f>
        <v>0</v>
      </c>
      <c r="E345" s="33">
        <f>IFERROR(VLOOKUP(A345,[1]库存报告使用数据处理!$A:$D,4,0),0)</f>
        <v>0</v>
      </c>
      <c r="F345" s="33">
        <f>IFERROR(VLOOKUP(A345,[1]库存报告使用数据处理!$A:$E,5,0),0)</f>
        <v>0</v>
      </c>
      <c r="G345" s="33">
        <f>IFERROR(VLOOKUP(A345,[1]库存报告使用数据处理!$A:$F,6,0),0)</f>
        <v>1</v>
      </c>
      <c r="H345" s="34">
        <f>IFERROR(VLOOKUP(A345,[1]库存报告使用数据处理!$A:$G,7,0),0)</f>
        <v>16.88</v>
      </c>
      <c r="I345">
        <f>IFERROR(VLOOKUP(A345,[5]数据处理!$A:$B,2,0),0)</f>
        <v>0</v>
      </c>
      <c r="J345" s="35">
        <f>IFERROR(VLOOKUP(A345,[5]数据处理!$A:$D,4,0),0)</f>
        <v>0</v>
      </c>
      <c r="K345" s="35">
        <f>IFERROR(VLOOKUP(A345,[5]数据处理!$A:$E,5,0),0)</f>
        <v>0</v>
      </c>
      <c r="L345" s="35">
        <f>IFERROR(VLOOKUP(A345,[5]数据处理!$A:$G,7,0),0)</f>
        <v>0</v>
      </c>
      <c r="M345">
        <f t="shared" si="88"/>
        <v>0</v>
      </c>
      <c r="N345">
        <f>IFERROR(VLOOKUP(A345,[5]数据处理!$A:$C,3,0),0)</f>
        <v>0</v>
      </c>
      <c r="O345">
        <f>IFERROR(VLOOKUP(A345,[5]数据处理!$A:$N,14,0),0)</f>
        <v>0</v>
      </c>
      <c r="P345" t="str">
        <f>IFERROR(VLOOKUP(A345,[3]库存使用数据!$A:$B,2,0),"")</f>
        <v/>
      </c>
      <c r="Q345" t="str">
        <f>IFERROR(VLOOKUP(A345,[3]库存使用数据!$A:$E,5,0),"")</f>
        <v/>
      </c>
      <c r="R345" t="str">
        <f>IFERROR(VLOOKUP(A345,[3]库存使用数据!$A:$H,8,0),"")</f>
        <v/>
      </c>
      <c r="S345" t="str">
        <f>IFERROR(VLOOKUP(A345,[3]库存使用数据!$A:$K,11,0),"")</f>
        <v/>
      </c>
      <c r="T345" t="str">
        <f>IFERROR(VLOOKUP(A345,[3]库存使用数据!$A:$C,3,0),"")</f>
        <v/>
      </c>
      <c r="U345" t="str">
        <f>IFERROR(VLOOKUP(A345,[3]库存使用数据!$A:$F,6,0),"")</f>
        <v/>
      </c>
      <c r="V345" t="str">
        <f>IFERROR(VLOOKUP(A345,[3]库存使用数据!$A:$I,9,0),"")</f>
        <v/>
      </c>
      <c r="W345" t="str">
        <f>IFERROR(VLOOKUP(A345,[3]库存使用数据!$A:$L,12,0),"")</f>
        <v/>
      </c>
      <c r="X345" s="23" t="str">
        <f t="shared" si="93"/>
        <v/>
      </c>
      <c r="Y345" s="23" t="str">
        <f t="shared" si="94"/>
        <v/>
      </c>
      <c r="Z345" s="23" t="str">
        <f t="shared" si="95"/>
        <v/>
      </c>
      <c r="AA345" s="23" t="str">
        <f t="shared" si="96"/>
        <v/>
      </c>
      <c r="AB345" t="str">
        <f>IFERROR(VLOOKUP(A345,[3]库存使用数据!$A:$D,4,0),"")</f>
        <v/>
      </c>
      <c r="AC345" t="str">
        <f>IFERROR(VLOOKUP(A345,[3]库存使用数据!$A:$G,7,0),"")</f>
        <v/>
      </c>
      <c r="AD345" t="str">
        <f>IFERROR(VLOOKUP(A345,[3]库存使用数据!$A:$J,10,0),"")</f>
        <v/>
      </c>
      <c r="AE345" t="str">
        <f>IFERROR(VLOOKUP(A345,[3]库存使用数据!$A:$M,13,0),"")</f>
        <v/>
      </c>
      <c r="AF345" s="23" t="str">
        <f t="shared" si="97"/>
        <v/>
      </c>
      <c r="AG345" s="23" t="str">
        <f t="shared" si="98"/>
        <v/>
      </c>
      <c r="AH345" s="23" t="str">
        <f t="shared" si="99"/>
        <v/>
      </c>
      <c r="AI345" s="23" t="str">
        <f t="shared" si="100"/>
        <v/>
      </c>
      <c r="AJ345">
        <f>IFERROR(VLOOKUP($B345,[2]库存报告使用数据!$A$1:$B$65536,2,0),0)</f>
        <v>0</v>
      </c>
      <c r="AK345">
        <f>IFERROR(VLOOKUP($B345,[2]库存报告使用数据!$A$1:$C$65536,3,0),0)</f>
        <v>0</v>
      </c>
      <c r="AL345">
        <f>IFERROR(VLOOKUP($B345,[2]库存报告使用数据!$A$1:$D$65536,4,0),0)</f>
        <v>0</v>
      </c>
      <c r="AM345">
        <f>IFERROR(VLOOKUP($B345,[2]库存报告使用数据!$A$1:$E$65536,5,0),0)</f>
        <v>0</v>
      </c>
      <c r="AN345" s="23" t="str">
        <f t="shared" si="101"/>
        <v/>
      </c>
      <c r="AO345" s="23" t="str">
        <f t="shared" si="102"/>
        <v/>
      </c>
      <c r="AP345" s="23" t="str">
        <f t="shared" si="103"/>
        <v/>
      </c>
      <c r="AQ345" s="23" t="str">
        <f t="shared" si="104"/>
        <v/>
      </c>
      <c r="AR345" s="37">
        <f t="shared" si="89"/>
        <v>0</v>
      </c>
      <c r="AS345" s="37">
        <f t="shared" si="90"/>
        <v>0</v>
      </c>
      <c r="AT345" s="37">
        <f t="shared" si="91"/>
        <v>0</v>
      </c>
      <c r="AU345" s="33" t="str">
        <f t="shared" si="92"/>
        <v>库存为0</v>
      </c>
      <c r="AV345" s="38" t="str">
        <f>IFERROR(时间!$B$4+AU345,"上周无销量")</f>
        <v>上周无销量</v>
      </c>
    </row>
    <row r="346" spans="1:48">
      <c r="A346" s="21" t="s">
        <v>391</v>
      </c>
      <c r="B346" t="str">
        <f>VLOOKUP(A346,'[4]sku-asin（子）'!$A$1:$B$65536,2,0)</f>
        <v>B072R1HHMD</v>
      </c>
      <c r="C346" t="str">
        <f>VLOOKUP(A346,'[4]子sku-父sku'!$A$1:$B$65536,2,0)</f>
        <v>YZ-CL912</v>
      </c>
      <c r="D346" s="33">
        <f>IFERROR(VLOOKUP(A346,[1]库存报告使用数据处理!$A:$C,3,0),0)</f>
        <v>0</v>
      </c>
      <c r="E346" s="33">
        <f>IFERROR(VLOOKUP(A346,[1]库存报告使用数据处理!$A:$D,4,0),0)</f>
        <v>0</v>
      </c>
      <c r="F346" s="33">
        <f>IFERROR(VLOOKUP(A346,[1]库存报告使用数据处理!$A:$E,5,0),0)</f>
        <v>0</v>
      </c>
      <c r="G346" s="33">
        <f>IFERROR(VLOOKUP(A346,[1]库存报告使用数据处理!$A:$F,6,0),0)</f>
        <v>0</v>
      </c>
      <c r="H346" s="34">
        <f>IFERROR(VLOOKUP(A346,[1]库存报告使用数据处理!$A:$G,7,0),0)</f>
        <v>0</v>
      </c>
      <c r="I346">
        <f>IFERROR(VLOOKUP(A346,[5]数据处理!$A:$B,2,0),0)</f>
        <v>2</v>
      </c>
      <c r="J346" s="35">
        <f>IFERROR(VLOOKUP(A346,[5]数据处理!$A:$D,4,0),0)</f>
        <v>0</v>
      </c>
      <c r="K346" s="35">
        <f>IFERROR(VLOOKUP(A346,[5]数据处理!$A:$E,5,0),0)</f>
        <v>0</v>
      </c>
      <c r="L346" s="35">
        <f>IFERROR(VLOOKUP(A346,[5]数据处理!$A:$G,7,0),0)</f>
        <v>0</v>
      </c>
      <c r="M346">
        <f t="shared" si="88"/>
        <v>2</v>
      </c>
      <c r="N346">
        <f>IFERROR(VLOOKUP(A346,[5]数据处理!$A:$C,3,0),0)</f>
        <v>1</v>
      </c>
      <c r="O346">
        <f>IFERROR(VLOOKUP(A346,[5]数据处理!$A:$N,14,0),0)</f>
        <v>1</v>
      </c>
      <c r="P346" t="str">
        <f>IFERROR(VLOOKUP(A346,[3]库存使用数据!$A:$B,2,0),"")</f>
        <v/>
      </c>
      <c r="Q346" t="str">
        <f>IFERROR(VLOOKUP(A346,[3]库存使用数据!$A:$E,5,0),"")</f>
        <v/>
      </c>
      <c r="R346" t="str">
        <f>IFERROR(VLOOKUP(A346,[3]库存使用数据!$A:$H,8,0),"")</f>
        <v/>
      </c>
      <c r="S346" t="str">
        <f>IFERROR(VLOOKUP(A346,[3]库存使用数据!$A:$K,11,0),"")</f>
        <v/>
      </c>
      <c r="T346" t="str">
        <f>IFERROR(VLOOKUP(A346,[3]库存使用数据!$A:$C,3,0),"")</f>
        <v/>
      </c>
      <c r="U346" t="str">
        <f>IFERROR(VLOOKUP(A346,[3]库存使用数据!$A:$F,6,0),"")</f>
        <v/>
      </c>
      <c r="V346" t="str">
        <f>IFERROR(VLOOKUP(A346,[3]库存使用数据!$A:$I,9,0),"")</f>
        <v/>
      </c>
      <c r="W346" t="str">
        <f>IFERROR(VLOOKUP(A346,[3]库存使用数据!$A:$L,12,0),"")</f>
        <v/>
      </c>
      <c r="X346" s="23" t="str">
        <f t="shared" si="93"/>
        <v/>
      </c>
      <c r="Y346" s="23" t="str">
        <f t="shared" si="94"/>
        <v/>
      </c>
      <c r="Z346" s="23" t="str">
        <f t="shared" si="95"/>
        <v/>
      </c>
      <c r="AA346" s="23" t="str">
        <f t="shared" si="96"/>
        <v/>
      </c>
      <c r="AB346" t="str">
        <f>IFERROR(VLOOKUP(A346,[3]库存使用数据!$A:$D,4,0),"")</f>
        <v/>
      </c>
      <c r="AC346" t="str">
        <f>IFERROR(VLOOKUP(A346,[3]库存使用数据!$A:$G,7,0),"")</f>
        <v/>
      </c>
      <c r="AD346" t="str">
        <f>IFERROR(VLOOKUP(A346,[3]库存使用数据!$A:$J,10,0),"")</f>
        <v/>
      </c>
      <c r="AE346" t="str">
        <f>IFERROR(VLOOKUP(A346,[3]库存使用数据!$A:$M,13,0),"")</f>
        <v/>
      </c>
      <c r="AF346" s="23" t="str">
        <f t="shared" si="97"/>
        <v/>
      </c>
      <c r="AG346" s="23" t="str">
        <f t="shared" si="98"/>
        <v/>
      </c>
      <c r="AH346" s="23" t="str">
        <f t="shared" si="99"/>
        <v/>
      </c>
      <c r="AI346" s="23" t="str">
        <f t="shared" si="100"/>
        <v/>
      </c>
      <c r="AJ346">
        <f>IFERROR(VLOOKUP($B346,[2]库存报告使用数据!$A$1:$B$65536,2,0),0)</f>
        <v>2</v>
      </c>
      <c r="AK346">
        <f>IFERROR(VLOOKUP($B346,[2]库存报告使用数据!$A$1:$C$65536,3,0),0)</f>
        <v>2</v>
      </c>
      <c r="AL346">
        <f>IFERROR(VLOOKUP($B346,[2]库存报告使用数据!$A$1:$D$65536,4,0),0)</f>
        <v>1</v>
      </c>
      <c r="AM346">
        <f>IFERROR(VLOOKUP($B346,[2]库存报告使用数据!$A$1:$E$65536,5,0),0)</f>
        <v>0</v>
      </c>
      <c r="AN346" s="23">
        <f t="shared" si="101"/>
        <v>0</v>
      </c>
      <c r="AO346" s="23">
        <f t="shared" si="102"/>
        <v>0</v>
      </c>
      <c r="AP346" s="23">
        <f t="shared" si="103"/>
        <v>0</v>
      </c>
      <c r="AQ346" s="23" t="str">
        <f t="shared" si="104"/>
        <v/>
      </c>
      <c r="AR346" s="37">
        <f t="shared" si="89"/>
        <v>0</v>
      </c>
      <c r="AS346" s="37">
        <f t="shared" si="90"/>
        <v>0</v>
      </c>
      <c r="AT346" s="37">
        <f t="shared" si="91"/>
        <v>2</v>
      </c>
      <c r="AU346" s="33" t="str">
        <f t="shared" si="92"/>
        <v>库存为2</v>
      </c>
      <c r="AV346" s="38" t="str">
        <f>IFERROR(时间!$B$4+AU346,"上周无销量")</f>
        <v>上周无销量</v>
      </c>
    </row>
    <row r="347" spans="1:48">
      <c r="A347" s="21" t="s">
        <v>392</v>
      </c>
      <c r="B347" t="str">
        <f>VLOOKUP(A347,'[4]sku-asin（子）'!$A$1:$B$65536,2,0)</f>
        <v>B073CXW7RR</v>
      </c>
      <c r="C347" t="str">
        <f>VLOOKUP(A347,'[4]子sku-父sku'!$A$1:$B$65536,2,0)</f>
        <v>YZ-CLD072</v>
      </c>
      <c r="D347" s="33">
        <f>IFERROR(VLOOKUP(A347,[1]库存报告使用数据处理!$A:$C,3,0),0)</f>
        <v>0</v>
      </c>
      <c r="E347" s="33">
        <f>IFERROR(VLOOKUP(A347,[1]库存报告使用数据处理!$A:$D,4,0),0)</f>
        <v>0</v>
      </c>
      <c r="F347" s="33">
        <f>IFERROR(VLOOKUP(A347,[1]库存报告使用数据处理!$A:$E,5,0),0)</f>
        <v>0</v>
      </c>
      <c r="G347" s="33">
        <f>IFERROR(VLOOKUP(A347,[1]库存报告使用数据处理!$A:$F,6,0),0)</f>
        <v>0</v>
      </c>
      <c r="H347" s="34">
        <f>IFERROR(VLOOKUP(A347,[1]库存报告使用数据处理!$A:$G,7,0),0)</f>
        <v>0</v>
      </c>
      <c r="I347">
        <f>IFERROR(VLOOKUP(A347,[5]数据处理!$A:$B,2,0),0)</f>
        <v>1</v>
      </c>
      <c r="J347" s="35">
        <f>IFERROR(VLOOKUP(A347,[5]数据处理!$A:$D,4,0),0)</f>
        <v>0</v>
      </c>
      <c r="K347" s="35">
        <f>IFERROR(VLOOKUP(A347,[5]数据处理!$A:$E,5,0),0)</f>
        <v>0</v>
      </c>
      <c r="L347" s="35">
        <f>IFERROR(VLOOKUP(A347,[5]数据处理!$A:$G,7,0),0)</f>
        <v>0</v>
      </c>
      <c r="M347">
        <f t="shared" si="88"/>
        <v>1</v>
      </c>
      <c r="N347">
        <f>IFERROR(VLOOKUP(A347,[5]数据处理!$A:$C,3,0),0)</f>
        <v>0</v>
      </c>
      <c r="O347">
        <f>IFERROR(VLOOKUP(A347,[5]数据处理!$A:$N,14,0),0)</f>
        <v>1</v>
      </c>
      <c r="P347" t="str">
        <f>IFERROR(VLOOKUP(A347,[3]库存使用数据!$A:$B,2,0),"")</f>
        <v/>
      </c>
      <c r="Q347" t="str">
        <f>IFERROR(VLOOKUP(A347,[3]库存使用数据!$A:$E,5,0),"")</f>
        <v/>
      </c>
      <c r="R347" t="str">
        <f>IFERROR(VLOOKUP(A347,[3]库存使用数据!$A:$H,8,0),"")</f>
        <v/>
      </c>
      <c r="S347" t="str">
        <f>IFERROR(VLOOKUP(A347,[3]库存使用数据!$A:$K,11,0),"")</f>
        <v/>
      </c>
      <c r="T347" t="str">
        <f>IFERROR(VLOOKUP(A347,[3]库存使用数据!$A:$C,3,0),"")</f>
        <v/>
      </c>
      <c r="U347" t="str">
        <f>IFERROR(VLOOKUP(A347,[3]库存使用数据!$A:$F,6,0),"")</f>
        <v/>
      </c>
      <c r="V347" t="str">
        <f>IFERROR(VLOOKUP(A347,[3]库存使用数据!$A:$I,9,0),"")</f>
        <v/>
      </c>
      <c r="W347" t="str">
        <f>IFERROR(VLOOKUP(A347,[3]库存使用数据!$A:$L,12,0),"")</f>
        <v/>
      </c>
      <c r="X347" s="23" t="str">
        <f t="shared" si="93"/>
        <v/>
      </c>
      <c r="Y347" s="23" t="str">
        <f t="shared" si="94"/>
        <v/>
      </c>
      <c r="Z347" s="23" t="str">
        <f t="shared" si="95"/>
        <v/>
      </c>
      <c r="AA347" s="23" t="str">
        <f t="shared" si="96"/>
        <v/>
      </c>
      <c r="AB347" t="str">
        <f>IFERROR(VLOOKUP(A347,[3]库存使用数据!$A:$D,4,0),"")</f>
        <v/>
      </c>
      <c r="AC347" t="str">
        <f>IFERROR(VLOOKUP(A347,[3]库存使用数据!$A:$G,7,0),"")</f>
        <v/>
      </c>
      <c r="AD347" t="str">
        <f>IFERROR(VLOOKUP(A347,[3]库存使用数据!$A:$J,10,0),"")</f>
        <v/>
      </c>
      <c r="AE347" t="str">
        <f>IFERROR(VLOOKUP(A347,[3]库存使用数据!$A:$M,13,0),"")</f>
        <v/>
      </c>
      <c r="AF347" s="23" t="str">
        <f t="shared" si="97"/>
        <v/>
      </c>
      <c r="AG347" s="23" t="str">
        <f t="shared" si="98"/>
        <v/>
      </c>
      <c r="AH347" s="23" t="str">
        <f t="shared" si="99"/>
        <v/>
      </c>
      <c r="AI347" s="23" t="str">
        <f t="shared" si="100"/>
        <v/>
      </c>
      <c r="AJ347">
        <f>IFERROR(VLOOKUP($B347,[2]库存报告使用数据!$A$1:$B$65536,2,0),0)</f>
        <v>2</v>
      </c>
      <c r="AK347">
        <f>IFERROR(VLOOKUP($B347,[2]库存报告使用数据!$A$1:$C$65536,3,0),0)</f>
        <v>2</v>
      </c>
      <c r="AL347">
        <f>IFERROR(VLOOKUP($B347,[2]库存报告使用数据!$A$1:$D$65536,4,0),0)</f>
        <v>1</v>
      </c>
      <c r="AM347">
        <f>IFERROR(VLOOKUP($B347,[2]库存报告使用数据!$A$1:$E$65536,5,0),0)</f>
        <v>0</v>
      </c>
      <c r="AN347" s="23">
        <f t="shared" si="101"/>
        <v>0</v>
      </c>
      <c r="AO347" s="23">
        <f t="shared" si="102"/>
        <v>0</v>
      </c>
      <c r="AP347" s="23">
        <f t="shared" si="103"/>
        <v>0</v>
      </c>
      <c r="AQ347" s="23" t="str">
        <f t="shared" si="104"/>
        <v/>
      </c>
      <c r="AR347" s="37">
        <f t="shared" si="89"/>
        <v>0</v>
      </c>
      <c r="AS347" s="37">
        <f t="shared" si="90"/>
        <v>0</v>
      </c>
      <c r="AT347" s="37">
        <f t="shared" si="91"/>
        <v>1</v>
      </c>
      <c r="AU347" s="33" t="str">
        <f t="shared" si="92"/>
        <v>库存为1</v>
      </c>
      <c r="AV347" s="38" t="str">
        <f>IFERROR(时间!$B$4+AU347,"上周无销量")</f>
        <v>上周无销量</v>
      </c>
    </row>
    <row r="348" spans="1:48">
      <c r="A348" s="21" t="s">
        <v>393</v>
      </c>
      <c r="B348" t="str">
        <f>VLOOKUP(A348,'[4]sku-asin（子）'!$A$1:$B$65536,2,0)</f>
        <v>B073CYD47B</v>
      </c>
      <c r="C348" t="str">
        <f>VLOOKUP(A348,'[4]子sku-父sku'!$A$1:$B$65536,2,0)</f>
        <v>YZ-CLD072</v>
      </c>
      <c r="D348" s="33">
        <f>IFERROR(VLOOKUP(A348,[1]库存报告使用数据处理!$A:$C,3,0),0)</f>
        <v>0</v>
      </c>
      <c r="E348" s="33">
        <f>IFERROR(VLOOKUP(A348,[1]库存报告使用数据处理!$A:$D,4,0),0)</f>
        <v>1</v>
      </c>
      <c r="F348" s="33">
        <f>IFERROR(VLOOKUP(A348,[1]库存报告使用数据处理!$A:$E,5,0),0)</f>
        <v>0</v>
      </c>
      <c r="G348" s="33">
        <f>IFERROR(VLOOKUP(A348,[1]库存报告使用数据处理!$A:$F,6,0),0)</f>
        <v>0</v>
      </c>
      <c r="H348" s="34">
        <f>IFERROR(VLOOKUP(A348,[1]库存报告使用数据处理!$A:$G,7,0),0)</f>
        <v>17.88</v>
      </c>
      <c r="I348">
        <f>IFERROR(VLOOKUP(A348,[5]数据处理!$A:$B,2,0),0)</f>
        <v>1</v>
      </c>
      <c r="J348" s="35">
        <f>IFERROR(VLOOKUP(A348,[5]数据处理!$A:$D,4,0),0)</f>
        <v>0</v>
      </c>
      <c r="K348" s="35">
        <f>IFERROR(VLOOKUP(A348,[5]数据处理!$A:$E,5,0),0)</f>
        <v>0</v>
      </c>
      <c r="L348" s="35">
        <f>IFERROR(VLOOKUP(A348,[5]数据处理!$A:$G,7,0),0)</f>
        <v>0</v>
      </c>
      <c r="M348">
        <f t="shared" si="88"/>
        <v>1</v>
      </c>
      <c r="N348">
        <f>IFERROR(VLOOKUP(A348,[5]数据处理!$A:$C,3,0),0)</f>
        <v>0</v>
      </c>
      <c r="O348">
        <f>IFERROR(VLOOKUP(A348,[5]数据处理!$A:$N,14,0),0)</f>
        <v>1</v>
      </c>
      <c r="P348" t="str">
        <f>IFERROR(VLOOKUP(A348,[3]库存使用数据!$A:$B,2,0),"")</f>
        <v/>
      </c>
      <c r="Q348" t="str">
        <f>IFERROR(VLOOKUP(A348,[3]库存使用数据!$A:$E,5,0),"")</f>
        <v/>
      </c>
      <c r="R348" t="str">
        <f>IFERROR(VLOOKUP(A348,[3]库存使用数据!$A:$H,8,0),"")</f>
        <v/>
      </c>
      <c r="S348" t="str">
        <f>IFERROR(VLOOKUP(A348,[3]库存使用数据!$A:$K,11,0),"")</f>
        <v/>
      </c>
      <c r="T348" t="str">
        <f>IFERROR(VLOOKUP(A348,[3]库存使用数据!$A:$C,3,0),"")</f>
        <v/>
      </c>
      <c r="U348" t="str">
        <f>IFERROR(VLOOKUP(A348,[3]库存使用数据!$A:$F,6,0),"")</f>
        <v/>
      </c>
      <c r="V348" t="str">
        <f>IFERROR(VLOOKUP(A348,[3]库存使用数据!$A:$I,9,0),"")</f>
        <v/>
      </c>
      <c r="W348" t="str">
        <f>IFERROR(VLOOKUP(A348,[3]库存使用数据!$A:$L,12,0),"")</f>
        <v/>
      </c>
      <c r="X348" s="23" t="str">
        <f t="shared" si="93"/>
        <v/>
      </c>
      <c r="Y348" s="23" t="str">
        <f t="shared" si="94"/>
        <v/>
      </c>
      <c r="Z348" s="23" t="str">
        <f t="shared" si="95"/>
        <v/>
      </c>
      <c r="AA348" s="23" t="str">
        <f t="shared" si="96"/>
        <v/>
      </c>
      <c r="AB348" t="str">
        <f>IFERROR(VLOOKUP(A348,[3]库存使用数据!$A:$D,4,0),"")</f>
        <v/>
      </c>
      <c r="AC348" t="str">
        <f>IFERROR(VLOOKUP(A348,[3]库存使用数据!$A:$G,7,0),"")</f>
        <v/>
      </c>
      <c r="AD348" t="str">
        <f>IFERROR(VLOOKUP(A348,[3]库存使用数据!$A:$J,10,0),"")</f>
        <v/>
      </c>
      <c r="AE348" t="str">
        <f>IFERROR(VLOOKUP(A348,[3]库存使用数据!$A:$M,13,0),"")</f>
        <v/>
      </c>
      <c r="AF348" s="23" t="str">
        <f t="shared" si="97"/>
        <v/>
      </c>
      <c r="AG348" s="23" t="str">
        <f t="shared" si="98"/>
        <v/>
      </c>
      <c r="AH348" s="23" t="str">
        <f t="shared" si="99"/>
        <v/>
      </c>
      <c r="AI348" s="23" t="str">
        <f t="shared" si="100"/>
        <v/>
      </c>
      <c r="AJ348">
        <f>IFERROR(VLOOKUP($B348,[2]库存报告使用数据!$A$1:$B$65536,2,0),0)</f>
        <v>2</v>
      </c>
      <c r="AK348">
        <f>IFERROR(VLOOKUP($B348,[2]库存报告使用数据!$A$1:$C$65536,3,0),0)</f>
        <v>2</v>
      </c>
      <c r="AL348">
        <f>IFERROR(VLOOKUP($B348,[2]库存报告使用数据!$A$1:$D$65536,4,0),0)</f>
        <v>3</v>
      </c>
      <c r="AM348">
        <f>IFERROR(VLOOKUP($B348,[2]库存报告使用数据!$A$1:$E$65536,5,0),0)</f>
        <v>0</v>
      </c>
      <c r="AN348" s="23">
        <f t="shared" si="101"/>
        <v>0</v>
      </c>
      <c r="AO348" s="23">
        <f t="shared" si="102"/>
        <v>0.5</v>
      </c>
      <c r="AP348" s="23">
        <f t="shared" si="103"/>
        <v>0</v>
      </c>
      <c r="AQ348" s="23" t="str">
        <f t="shared" si="104"/>
        <v/>
      </c>
      <c r="AR348" s="37">
        <f t="shared" si="89"/>
        <v>0</v>
      </c>
      <c r="AS348" s="37">
        <f t="shared" si="90"/>
        <v>0</v>
      </c>
      <c r="AT348" s="37">
        <f t="shared" si="91"/>
        <v>1</v>
      </c>
      <c r="AU348" s="33" t="str">
        <f t="shared" si="92"/>
        <v>库存为1</v>
      </c>
      <c r="AV348" s="38" t="str">
        <f>IFERROR(时间!$B$4+AU348,"上周无销量")</f>
        <v>上周无销量</v>
      </c>
    </row>
    <row r="349" spans="1:48">
      <c r="A349" s="21" t="s">
        <v>394</v>
      </c>
      <c r="B349" t="str">
        <f>VLOOKUP(A349,'[4]sku-asin（子）'!$A$1:$B$65536,2,0)</f>
        <v>B073CYK7WC</v>
      </c>
      <c r="C349" t="str">
        <f>VLOOKUP(A349,'[4]子sku-父sku'!$A$1:$B$65536,2,0)</f>
        <v>YZ-CLD072</v>
      </c>
      <c r="D349" s="33">
        <f>IFERROR(VLOOKUP(A349,[1]库存报告使用数据处理!$A:$C,3,0),0)</f>
        <v>0</v>
      </c>
      <c r="E349" s="33">
        <f>IFERROR(VLOOKUP(A349,[1]库存报告使用数据处理!$A:$D,4,0),0)</f>
        <v>0</v>
      </c>
      <c r="F349" s="33">
        <f>IFERROR(VLOOKUP(A349,[1]库存报告使用数据处理!$A:$E,5,0),0)</f>
        <v>0</v>
      </c>
      <c r="G349" s="33">
        <f>IFERROR(VLOOKUP(A349,[1]库存报告使用数据处理!$A:$F,6,0),0)</f>
        <v>0</v>
      </c>
      <c r="H349" s="34">
        <f>IFERROR(VLOOKUP(A349,[1]库存报告使用数据处理!$A:$G,7,0),0)</f>
        <v>0</v>
      </c>
      <c r="I349">
        <f>IFERROR(VLOOKUP(A349,[5]数据处理!$A:$B,2,0),0)</f>
        <v>1</v>
      </c>
      <c r="J349" s="35">
        <f>IFERROR(VLOOKUP(A349,[5]数据处理!$A:$D,4,0),0)</f>
        <v>0</v>
      </c>
      <c r="K349" s="35">
        <f>IFERROR(VLOOKUP(A349,[5]数据处理!$A:$E,5,0),0)</f>
        <v>0</v>
      </c>
      <c r="L349" s="35">
        <f>IFERROR(VLOOKUP(A349,[5]数据处理!$A:$G,7,0),0)</f>
        <v>0</v>
      </c>
      <c r="M349">
        <f t="shared" si="88"/>
        <v>1</v>
      </c>
      <c r="N349">
        <f>IFERROR(VLOOKUP(A349,[5]数据处理!$A:$C,3,0),0)</f>
        <v>0</v>
      </c>
      <c r="O349">
        <f>IFERROR(VLOOKUP(A349,[5]数据处理!$A:$N,14,0),0)</f>
        <v>1</v>
      </c>
      <c r="P349" t="str">
        <f>IFERROR(VLOOKUP(A349,[3]库存使用数据!$A:$B,2,0),"")</f>
        <v/>
      </c>
      <c r="Q349" t="str">
        <f>IFERROR(VLOOKUP(A349,[3]库存使用数据!$A:$E,5,0),"")</f>
        <v/>
      </c>
      <c r="R349" t="str">
        <f>IFERROR(VLOOKUP(A349,[3]库存使用数据!$A:$H,8,0),"")</f>
        <v/>
      </c>
      <c r="S349" t="str">
        <f>IFERROR(VLOOKUP(A349,[3]库存使用数据!$A:$K,11,0),"")</f>
        <v/>
      </c>
      <c r="T349" t="str">
        <f>IFERROR(VLOOKUP(A349,[3]库存使用数据!$A:$C,3,0),"")</f>
        <v/>
      </c>
      <c r="U349" t="str">
        <f>IFERROR(VLOOKUP(A349,[3]库存使用数据!$A:$F,6,0),"")</f>
        <v/>
      </c>
      <c r="V349" t="str">
        <f>IFERROR(VLOOKUP(A349,[3]库存使用数据!$A:$I,9,0),"")</f>
        <v/>
      </c>
      <c r="W349" t="str">
        <f>IFERROR(VLOOKUP(A349,[3]库存使用数据!$A:$L,12,0),"")</f>
        <v/>
      </c>
      <c r="X349" s="23" t="str">
        <f t="shared" si="93"/>
        <v/>
      </c>
      <c r="Y349" s="23" t="str">
        <f t="shared" si="94"/>
        <v/>
      </c>
      <c r="Z349" s="23" t="str">
        <f t="shared" si="95"/>
        <v/>
      </c>
      <c r="AA349" s="23" t="str">
        <f t="shared" si="96"/>
        <v/>
      </c>
      <c r="AB349" t="str">
        <f>IFERROR(VLOOKUP(A349,[3]库存使用数据!$A:$D,4,0),"")</f>
        <v/>
      </c>
      <c r="AC349" t="str">
        <f>IFERROR(VLOOKUP(A349,[3]库存使用数据!$A:$G,7,0),"")</f>
        <v/>
      </c>
      <c r="AD349" t="str">
        <f>IFERROR(VLOOKUP(A349,[3]库存使用数据!$A:$J,10,0),"")</f>
        <v/>
      </c>
      <c r="AE349" t="str">
        <f>IFERROR(VLOOKUP(A349,[3]库存使用数据!$A:$M,13,0),"")</f>
        <v/>
      </c>
      <c r="AF349" s="23" t="str">
        <f t="shared" si="97"/>
        <v/>
      </c>
      <c r="AG349" s="23" t="str">
        <f t="shared" si="98"/>
        <v/>
      </c>
      <c r="AH349" s="23" t="str">
        <f t="shared" si="99"/>
        <v/>
      </c>
      <c r="AI349" s="23" t="str">
        <f t="shared" si="100"/>
        <v/>
      </c>
      <c r="AJ349">
        <f>IFERROR(VLOOKUP($B349,[2]库存报告使用数据!$A$1:$B$65536,2,0),0)</f>
        <v>0</v>
      </c>
      <c r="AK349">
        <f>IFERROR(VLOOKUP($B349,[2]库存报告使用数据!$A$1:$C$65536,3,0),0)</f>
        <v>0</v>
      </c>
      <c r="AL349">
        <f>IFERROR(VLOOKUP($B349,[2]库存报告使用数据!$A$1:$D$65536,4,0),0)</f>
        <v>1</v>
      </c>
      <c r="AM349">
        <f>IFERROR(VLOOKUP($B349,[2]库存报告使用数据!$A$1:$E$65536,5,0),0)</f>
        <v>0</v>
      </c>
      <c r="AN349" s="23" t="str">
        <f t="shared" si="101"/>
        <v/>
      </c>
      <c r="AO349" s="23" t="str">
        <f t="shared" si="102"/>
        <v/>
      </c>
      <c r="AP349" s="23">
        <f t="shared" si="103"/>
        <v>0</v>
      </c>
      <c r="AQ349" s="23" t="str">
        <f t="shared" si="104"/>
        <v/>
      </c>
      <c r="AR349" s="37">
        <f t="shared" si="89"/>
        <v>0</v>
      </c>
      <c r="AS349" s="37">
        <f t="shared" si="90"/>
        <v>0</v>
      </c>
      <c r="AT349" s="37">
        <f t="shared" si="91"/>
        <v>1</v>
      </c>
      <c r="AU349" s="33" t="str">
        <f t="shared" si="92"/>
        <v>库存为1</v>
      </c>
      <c r="AV349" s="38" t="str">
        <f>IFERROR(时间!$B$4+AU349,"上周无销量")</f>
        <v>上周无销量</v>
      </c>
    </row>
    <row r="350" spans="1:48">
      <c r="A350" s="21" t="s">
        <v>395</v>
      </c>
      <c r="B350" t="str">
        <f>VLOOKUP(A350,'[4]sku-asin（子）'!$A$1:$B$65536,2,0)</f>
        <v>B073CWHCR4</v>
      </c>
      <c r="C350" t="str">
        <f>VLOOKUP(A350,'[4]子sku-父sku'!$A$1:$B$65536,2,0)</f>
        <v>YZ-CLD072</v>
      </c>
      <c r="D350" s="33">
        <f>IFERROR(VLOOKUP(A350,[1]库存报告使用数据处理!$A:$C,3,0),0)</f>
        <v>1</v>
      </c>
      <c r="E350" s="33">
        <f>IFERROR(VLOOKUP(A350,[1]库存报告使用数据处理!$A:$D,4,0),0)</f>
        <v>1</v>
      </c>
      <c r="F350" s="33">
        <f>IFERROR(VLOOKUP(A350,[1]库存报告使用数据处理!$A:$E,5,0),0)</f>
        <v>0</v>
      </c>
      <c r="G350" s="33">
        <f>IFERROR(VLOOKUP(A350,[1]库存报告使用数据处理!$A:$F,6,0),0)</f>
        <v>0</v>
      </c>
      <c r="H350" s="34">
        <f>IFERROR(VLOOKUP(A350,[1]库存报告使用数据处理!$A:$G,7,0),0)</f>
        <v>17.88</v>
      </c>
      <c r="I350">
        <f>IFERROR(VLOOKUP(A350,[5]数据处理!$A:$B,2,0),0)</f>
        <v>0</v>
      </c>
      <c r="J350" s="35">
        <f>IFERROR(VLOOKUP(A350,[5]数据处理!$A:$D,4,0),0)</f>
        <v>0</v>
      </c>
      <c r="K350" s="35">
        <f>IFERROR(VLOOKUP(A350,[5]数据处理!$A:$E,5,0),0)</f>
        <v>0</v>
      </c>
      <c r="L350" s="35">
        <f>IFERROR(VLOOKUP(A350,[5]数据处理!$A:$G,7,0),0)</f>
        <v>0</v>
      </c>
      <c r="M350">
        <f t="shared" si="88"/>
        <v>0</v>
      </c>
      <c r="N350">
        <f>IFERROR(VLOOKUP(A350,[5]数据处理!$A:$C,3,0),0)</f>
        <v>0</v>
      </c>
      <c r="O350">
        <f>IFERROR(VLOOKUP(A350,[5]数据处理!$A:$N,14,0),0)</f>
        <v>1</v>
      </c>
      <c r="P350" t="str">
        <f>IFERROR(VLOOKUP(A350,[3]库存使用数据!$A:$B,2,0),"")</f>
        <v/>
      </c>
      <c r="Q350" t="str">
        <f>IFERROR(VLOOKUP(A350,[3]库存使用数据!$A:$E,5,0),"")</f>
        <v/>
      </c>
      <c r="R350" t="str">
        <f>IFERROR(VLOOKUP(A350,[3]库存使用数据!$A:$H,8,0),"")</f>
        <v/>
      </c>
      <c r="S350" t="str">
        <f>IFERROR(VLOOKUP(A350,[3]库存使用数据!$A:$K,11,0),"")</f>
        <v/>
      </c>
      <c r="T350" t="str">
        <f>IFERROR(VLOOKUP(A350,[3]库存使用数据!$A:$C,3,0),"")</f>
        <v/>
      </c>
      <c r="U350" t="str">
        <f>IFERROR(VLOOKUP(A350,[3]库存使用数据!$A:$F,6,0),"")</f>
        <v/>
      </c>
      <c r="V350" t="str">
        <f>IFERROR(VLOOKUP(A350,[3]库存使用数据!$A:$I,9,0),"")</f>
        <v/>
      </c>
      <c r="W350" t="str">
        <f>IFERROR(VLOOKUP(A350,[3]库存使用数据!$A:$L,12,0),"")</f>
        <v/>
      </c>
      <c r="X350" s="23" t="str">
        <f t="shared" si="93"/>
        <v/>
      </c>
      <c r="Y350" s="23" t="str">
        <f t="shared" si="94"/>
        <v/>
      </c>
      <c r="Z350" s="23" t="str">
        <f t="shared" si="95"/>
        <v/>
      </c>
      <c r="AA350" s="23" t="str">
        <f t="shared" si="96"/>
        <v/>
      </c>
      <c r="AB350" t="str">
        <f>IFERROR(VLOOKUP(A350,[3]库存使用数据!$A:$D,4,0),"")</f>
        <v/>
      </c>
      <c r="AC350" t="str">
        <f>IFERROR(VLOOKUP(A350,[3]库存使用数据!$A:$G,7,0),"")</f>
        <v/>
      </c>
      <c r="AD350" t="str">
        <f>IFERROR(VLOOKUP(A350,[3]库存使用数据!$A:$J,10,0),"")</f>
        <v/>
      </c>
      <c r="AE350" t="str">
        <f>IFERROR(VLOOKUP(A350,[3]库存使用数据!$A:$M,13,0),"")</f>
        <v/>
      </c>
      <c r="AF350" s="23" t="str">
        <f t="shared" si="97"/>
        <v/>
      </c>
      <c r="AG350" s="23" t="str">
        <f t="shared" si="98"/>
        <v/>
      </c>
      <c r="AH350" s="23" t="str">
        <f t="shared" si="99"/>
        <v/>
      </c>
      <c r="AI350" s="23" t="str">
        <f t="shared" si="100"/>
        <v/>
      </c>
      <c r="AJ350">
        <f>IFERROR(VLOOKUP($B350,[2]库存报告使用数据!$A$1:$B$65536,2,0),0)</f>
        <v>2</v>
      </c>
      <c r="AK350">
        <f>IFERROR(VLOOKUP($B350,[2]库存报告使用数据!$A$1:$C$65536,3,0),0)</f>
        <v>2</v>
      </c>
      <c r="AL350">
        <f>IFERROR(VLOOKUP($B350,[2]库存报告使用数据!$A$1:$D$65536,4,0),0)</f>
        <v>1</v>
      </c>
      <c r="AM350">
        <f>IFERROR(VLOOKUP($B350,[2]库存报告使用数据!$A$1:$E$65536,5,0),0)</f>
        <v>1</v>
      </c>
      <c r="AN350" s="23">
        <f t="shared" si="101"/>
        <v>0.5</v>
      </c>
      <c r="AO350" s="23">
        <f t="shared" si="102"/>
        <v>0.5</v>
      </c>
      <c r="AP350" s="23">
        <f t="shared" si="103"/>
        <v>0</v>
      </c>
      <c r="AQ350" s="23">
        <f t="shared" si="104"/>
        <v>0</v>
      </c>
      <c r="AR350" s="37">
        <f t="shared" si="89"/>
        <v>0.142857142857143</v>
      </c>
      <c r="AS350" s="37">
        <f t="shared" si="90"/>
        <v>8.57142857142857</v>
      </c>
      <c r="AT350" s="37">
        <f t="shared" si="91"/>
        <v>-8.57142857142857</v>
      </c>
      <c r="AU350" s="33">
        <f t="shared" si="92"/>
        <v>0</v>
      </c>
      <c r="AV350" s="38">
        <f>IFERROR(时间!$B$4+AU350,"上周无销量")</f>
        <v>43283</v>
      </c>
    </row>
    <row r="351" spans="1:48">
      <c r="A351" s="21" t="s">
        <v>396</v>
      </c>
      <c r="B351" t="str">
        <f>VLOOKUP(A351,'[4]sku-asin（子）'!$A$1:$B$65536,2,0)</f>
        <v>B073CVM27M</v>
      </c>
      <c r="C351" t="str">
        <f>VLOOKUP(A351,'[4]子sku-父sku'!$A$1:$B$65536,2,0)</f>
        <v>YZ-CLD072</v>
      </c>
      <c r="D351" s="33">
        <f>IFERROR(VLOOKUP(A351,[1]库存报告使用数据处理!$A:$C,3,0),0)</f>
        <v>0</v>
      </c>
      <c r="E351" s="33">
        <f>IFERROR(VLOOKUP(A351,[1]库存报告使用数据处理!$A:$D,4,0),0)</f>
        <v>0</v>
      </c>
      <c r="F351" s="33">
        <f>IFERROR(VLOOKUP(A351,[1]库存报告使用数据处理!$A:$E,5,0),0)</f>
        <v>0</v>
      </c>
      <c r="G351" s="33">
        <f>IFERROR(VLOOKUP(A351,[1]库存报告使用数据处理!$A:$F,6,0),0)</f>
        <v>0</v>
      </c>
      <c r="H351" s="34">
        <f>IFERROR(VLOOKUP(A351,[1]库存报告使用数据处理!$A:$G,7,0),0)</f>
        <v>0</v>
      </c>
      <c r="I351">
        <f>IFERROR(VLOOKUP(A351,[5]数据处理!$A:$B,2,0),0)</f>
        <v>0</v>
      </c>
      <c r="J351" s="35">
        <f>IFERROR(VLOOKUP(A351,[5]数据处理!$A:$D,4,0),0)</f>
        <v>0</v>
      </c>
      <c r="K351" s="35">
        <f>IFERROR(VLOOKUP(A351,[5]数据处理!$A:$E,5,0),0)</f>
        <v>0</v>
      </c>
      <c r="L351" s="35">
        <f>IFERROR(VLOOKUP(A351,[5]数据处理!$A:$G,7,0),0)</f>
        <v>0</v>
      </c>
      <c r="M351">
        <f t="shared" si="88"/>
        <v>0</v>
      </c>
      <c r="N351">
        <f>IFERROR(VLOOKUP(A351,[5]数据处理!$A:$C,3,0),0)</f>
        <v>0</v>
      </c>
      <c r="O351">
        <f>IFERROR(VLOOKUP(A351,[5]数据处理!$A:$N,14,0),0)</f>
        <v>0</v>
      </c>
      <c r="P351" t="str">
        <f>IFERROR(VLOOKUP(A351,[3]库存使用数据!$A:$B,2,0),"")</f>
        <v/>
      </c>
      <c r="Q351" t="str">
        <f>IFERROR(VLOOKUP(A351,[3]库存使用数据!$A:$E,5,0),"")</f>
        <v/>
      </c>
      <c r="R351" t="str">
        <f>IFERROR(VLOOKUP(A351,[3]库存使用数据!$A:$H,8,0),"")</f>
        <v/>
      </c>
      <c r="S351" t="str">
        <f>IFERROR(VLOOKUP(A351,[3]库存使用数据!$A:$K,11,0),"")</f>
        <v/>
      </c>
      <c r="T351" t="str">
        <f>IFERROR(VLOOKUP(A351,[3]库存使用数据!$A:$C,3,0),"")</f>
        <v/>
      </c>
      <c r="U351" t="str">
        <f>IFERROR(VLOOKUP(A351,[3]库存使用数据!$A:$F,6,0),"")</f>
        <v/>
      </c>
      <c r="V351" t="str">
        <f>IFERROR(VLOOKUP(A351,[3]库存使用数据!$A:$I,9,0),"")</f>
        <v/>
      </c>
      <c r="W351" t="str">
        <f>IFERROR(VLOOKUP(A351,[3]库存使用数据!$A:$L,12,0),"")</f>
        <v/>
      </c>
      <c r="X351" s="23" t="str">
        <f t="shared" si="93"/>
        <v/>
      </c>
      <c r="Y351" s="23" t="str">
        <f t="shared" si="94"/>
        <v/>
      </c>
      <c r="Z351" s="23" t="str">
        <f t="shared" si="95"/>
        <v/>
      </c>
      <c r="AA351" s="23" t="str">
        <f t="shared" si="96"/>
        <v/>
      </c>
      <c r="AB351" t="str">
        <f>IFERROR(VLOOKUP(A351,[3]库存使用数据!$A:$D,4,0),"")</f>
        <v/>
      </c>
      <c r="AC351" t="str">
        <f>IFERROR(VLOOKUP(A351,[3]库存使用数据!$A:$G,7,0),"")</f>
        <v/>
      </c>
      <c r="AD351" t="str">
        <f>IFERROR(VLOOKUP(A351,[3]库存使用数据!$A:$J,10,0),"")</f>
        <v/>
      </c>
      <c r="AE351" t="str">
        <f>IFERROR(VLOOKUP(A351,[3]库存使用数据!$A:$M,13,0),"")</f>
        <v/>
      </c>
      <c r="AF351" s="23" t="str">
        <f t="shared" si="97"/>
        <v/>
      </c>
      <c r="AG351" s="23" t="str">
        <f t="shared" si="98"/>
        <v/>
      </c>
      <c r="AH351" s="23" t="str">
        <f t="shared" si="99"/>
        <v/>
      </c>
      <c r="AI351" s="23" t="str">
        <f t="shared" si="100"/>
        <v/>
      </c>
      <c r="AJ351">
        <f>IFERROR(VLOOKUP($B351,[2]库存报告使用数据!$A$1:$B$65536,2,0),0)</f>
        <v>0</v>
      </c>
      <c r="AK351">
        <f>IFERROR(VLOOKUP($B351,[2]库存报告使用数据!$A$1:$C$65536,3,0),0)</f>
        <v>0</v>
      </c>
      <c r="AL351">
        <f>IFERROR(VLOOKUP($B351,[2]库存报告使用数据!$A$1:$D$65536,4,0),0)</f>
        <v>0</v>
      </c>
      <c r="AM351">
        <f>IFERROR(VLOOKUP($B351,[2]库存报告使用数据!$A$1:$E$65536,5,0),0)</f>
        <v>0</v>
      </c>
      <c r="AN351" s="23" t="str">
        <f t="shared" si="101"/>
        <v/>
      </c>
      <c r="AO351" s="23" t="str">
        <f t="shared" si="102"/>
        <v/>
      </c>
      <c r="AP351" s="23" t="str">
        <f t="shared" si="103"/>
        <v/>
      </c>
      <c r="AQ351" s="23" t="str">
        <f t="shared" si="104"/>
        <v/>
      </c>
      <c r="AR351" s="37">
        <f t="shared" si="89"/>
        <v>0</v>
      </c>
      <c r="AS351" s="37">
        <f t="shared" si="90"/>
        <v>0</v>
      </c>
      <c r="AT351" s="37">
        <f t="shared" si="91"/>
        <v>0</v>
      </c>
      <c r="AU351" s="33" t="str">
        <f t="shared" si="92"/>
        <v>库存为0</v>
      </c>
      <c r="AV351" s="38" t="str">
        <f>IFERROR(时间!$B$4+AU351,"上周无销量")</f>
        <v>上周无销量</v>
      </c>
    </row>
    <row r="352" spans="1:48">
      <c r="A352" s="21" t="s">
        <v>397</v>
      </c>
      <c r="B352" t="str">
        <f>VLOOKUP(A352,'[4]sku-asin（子）'!$A$1:$B$65536,2,0)</f>
        <v>B073CXKTN6</v>
      </c>
      <c r="C352" t="str">
        <f>VLOOKUP(A352,'[4]子sku-父sku'!$A$1:$B$65536,2,0)</f>
        <v>YZ-CLD072</v>
      </c>
      <c r="D352" s="33">
        <f>IFERROR(VLOOKUP(A352,[1]库存报告使用数据处理!$A:$C,3,0),0)</f>
        <v>0</v>
      </c>
      <c r="E352" s="33">
        <f>IFERROR(VLOOKUP(A352,[1]库存报告使用数据处理!$A:$D,4,0),0)</f>
        <v>0</v>
      </c>
      <c r="F352" s="33">
        <f>IFERROR(VLOOKUP(A352,[1]库存报告使用数据处理!$A:$E,5,0),0)</f>
        <v>0</v>
      </c>
      <c r="G352" s="33">
        <f>IFERROR(VLOOKUP(A352,[1]库存报告使用数据处理!$A:$F,6,0),0)</f>
        <v>0</v>
      </c>
      <c r="H352" s="34">
        <f>IFERROR(VLOOKUP(A352,[1]库存报告使用数据处理!$A:$G,7,0),0)</f>
        <v>0</v>
      </c>
      <c r="I352">
        <f>IFERROR(VLOOKUP(A352,[5]数据处理!$A:$B,2,0),0)</f>
        <v>3</v>
      </c>
      <c r="J352" s="35">
        <f>IFERROR(VLOOKUP(A352,[5]数据处理!$A:$D,4,0),0)</f>
        <v>0</v>
      </c>
      <c r="K352" s="35">
        <f>IFERROR(VLOOKUP(A352,[5]数据处理!$A:$E,5,0),0)</f>
        <v>0</v>
      </c>
      <c r="L352" s="35">
        <f>IFERROR(VLOOKUP(A352,[5]数据处理!$A:$G,7,0),0)</f>
        <v>0</v>
      </c>
      <c r="M352">
        <f t="shared" si="88"/>
        <v>3</v>
      </c>
      <c r="N352">
        <f>IFERROR(VLOOKUP(A352,[5]数据处理!$A:$C,3,0),0)</f>
        <v>0</v>
      </c>
      <c r="O352">
        <f>IFERROR(VLOOKUP(A352,[5]数据处理!$A:$N,14,0),0)</f>
        <v>3</v>
      </c>
      <c r="P352" t="str">
        <f>IFERROR(VLOOKUP(A352,[3]库存使用数据!$A:$B,2,0),"")</f>
        <v/>
      </c>
      <c r="Q352" t="str">
        <f>IFERROR(VLOOKUP(A352,[3]库存使用数据!$A:$E,5,0),"")</f>
        <v/>
      </c>
      <c r="R352" t="str">
        <f>IFERROR(VLOOKUP(A352,[3]库存使用数据!$A:$H,8,0),"")</f>
        <v/>
      </c>
      <c r="S352" t="str">
        <f>IFERROR(VLOOKUP(A352,[3]库存使用数据!$A:$K,11,0),"")</f>
        <v/>
      </c>
      <c r="T352" t="str">
        <f>IFERROR(VLOOKUP(A352,[3]库存使用数据!$A:$C,3,0),"")</f>
        <v/>
      </c>
      <c r="U352" t="str">
        <f>IFERROR(VLOOKUP(A352,[3]库存使用数据!$A:$F,6,0),"")</f>
        <v/>
      </c>
      <c r="V352" t="str">
        <f>IFERROR(VLOOKUP(A352,[3]库存使用数据!$A:$I,9,0),"")</f>
        <v/>
      </c>
      <c r="W352" t="str">
        <f>IFERROR(VLOOKUP(A352,[3]库存使用数据!$A:$L,12,0),"")</f>
        <v/>
      </c>
      <c r="X352" s="23" t="str">
        <f t="shared" si="93"/>
        <v/>
      </c>
      <c r="Y352" s="23" t="str">
        <f t="shared" si="94"/>
        <v/>
      </c>
      <c r="Z352" s="23" t="str">
        <f t="shared" si="95"/>
        <v/>
      </c>
      <c r="AA352" s="23" t="str">
        <f t="shared" si="96"/>
        <v/>
      </c>
      <c r="AB352" t="str">
        <f>IFERROR(VLOOKUP(A352,[3]库存使用数据!$A:$D,4,0),"")</f>
        <v/>
      </c>
      <c r="AC352" t="str">
        <f>IFERROR(VLOOKUP(A352,[3]库存使用数据!$A:$G,7,0),"")</f>
        <v/>
      </c>
      <c r="AD352" t="str">
        <f>IFERROR(VLOOKUP(A352,[3]库存使用数据!$A:$J,10,0),"")</f>
        <v/>
      </c>
      <c r="AE352" t="str">
        <f>IFERROR(VLOOKUP(A352,[3]库存使用数据!$A:$M,13,0),"")</f>
        <v/>
      </c>
      <c r="AF352" s="23" t="str">
        <f t="shared" si="97"/>
        <v/>
      </c>
      <c r="AG352" s="23" t="str">
        <f t="shared" si="98"/>
        <v/>
      </c>
      <c r="AH352" s="23" t="str">
        <f t="shared" si="99"/>
        <v/>
      </c>
      <c r="AI352" s="23" t="str">
        <f t="shared" si="100"/>
        <v/>
      </c>
      <c r="AJ352">
        <f>IFERROR(VLOOKUP($B352,[2]库存报告使用数据!$A$1:$B$65536,2,0),0)</f>
        <v>1</v>
      </c>
      <c r="AK352">
        <f>IFERROR(VLOOKUP($B352,[2]库存报告使用数据!$A$1:$C$65536,3,0),0)</f>
        <v>1</v>
      </c>
      <c r="AL352">
        <f>IFERROR(VLOOKUP($B352,[2]库存报告使用数据!$A$1:$D$65536,4,0),0)</f>
        <v>1</v>
      </c>
      <c r="AM352">
        <f>IFERROR(VLOOKUP($B352,[2]库存报告使用数据!$A$1:$E$65536,5,0),0)</f>
        <v>1</v>
      </c>
      <c r="AN352" s="23">
        <f t="shared" si="101"/>
        <v>0</v>
      </c>
      <c r="AO352" s="23">
        <f t="shared" si="102"/>
        <v>0</v>
      </c>
      <c r="AP352" s="23">
        <f t="shared" si="103"/>
        <v>0</v>
      </c>
      <c r="AQ352" s="23">
        <f t="shared" si="104"/>
        <v>0</v>
      </c>
      <c r="AR352" s="37">
        <f t="shared" si="89"/>
        <v>0</v>
      </c>
      <c r="AS352" s="37">
        <f t="shared" si="90"/>
        <v>0</v>
      </c>
      <c r="AT352" s="37">
        <f t="shared" si="91"/>
        <v>3</v>
      </c>
      <c r="AU352" s="33" t="str">
        <f t="shared" si="92"/>
        <v>库存为3</v>
      </c>
      <c r="AV352" s="38" t="str">
        <f>IFERROR(时间!$B$4+AU352,"上周无销量")</f>
        <v>上周无销量</v>
      </c>
    </row>
    <row r="353" spans="1:48">
      <c r="A353" s="21" t="s">
        <v>398</v>
      </c>
      <c r="B353" t="str">
        <f>VLOOKUP(A353,'[4]sku-asin（子）'!$A$1:$B$65536,2,0)</f>
        <v>B073CX5K4P</v>
      </c>
      <c r="C353" t="str">
        <f>VLOOKUP(A353,'[4]子sku-父sku'!$A$1:$B$65536,2,0)</f>
        <v>YZ-CLD072</v>
      </c>
      <c r="D353" s="33">
        <f>IFERROR(VLOOKUP(A353,[1]库存报告使用数据处理!$A:$C,3,0),0)</f>
        <v>0</v>
      </c>
      <c r="E353" s="33">
        <f>IFERROR(VLOOKUP(A353,[1]库存报告使用数据处理!$A:$D,4,0),0)</f>
        <v>0</v>
      </c>
      <c r="F353" s="33">
        <f>IFERROR(VLOOKUP(A353,[1]库存报告使用数据处理!$A:$E,5,0),0)</f>
        <v>0</v>
      </c>
      <c r="G353" s="33">
        <f>IFERROR(VLOOKUP(A353,[1]库存报告使用数据处理!$A:$F,6,0),0)</f>
        <v>0</v>
      </c>
      <c r="H353" s="34">
        <f>IFERROR(VLOOKUP(A353,[1]库存报告使用数据处理!$A:$G,7,0),0)</f>
        <v>0</v>
      </c>
      <c r="I353">
        <f>IFERROR(VLOOKUP(A353,[5]数据处理!$A:$B,2,0),0)</f>
        <v>3</v>
      </c>
      <c r="J353" s="35">
        <f>IFERROR(VLOOKUP(A353,[5]数据处理!$A:$D,4,0),0)</f>
        <v>0</v>
      </c>
      <c r="K353" s="35">
        <f>IFERROR(VLOOKUP(A353,[5]数据处理!$A:$E,5,0),0)</f>
        <v>0</v>
      </c>
      <c r="L353" s="35">
        <f>IFERROR(VLOOKUP(A353,[5]数据处理!$A:$G,7,0),0)</f>
        <v>0</v>
      </c>
      <c r="M353">
        <f t="shared" si="88"/>
        <v>3</v>
      </c>
      <c r="N353">
        <f>IFERROR(VLOOKUP(A353,[5]数据处理!$A:$C,3,0),0)</f>
        <v>0</v>
      </c>
      <c r="O353">
        <f>IFERROR(VLOOKUP(A353,[5]数据处理!$A:$N,14,0),0)</f>
        <v>3</v>
      </c>
      <c r="P353" t="str">
        <f>IFERROR(VLOOKUP(A353,[3]库存使用数据!$A:$B,2,0),"")</f>
        <v/>
      </c>
      <c r="Q353" t="str">
        <f>IFERROR(VLOOKUP(A353,[3]库存使用数据!$A:$E,5,0),"")</f>
        <v/>
      </c>
      <c r="R353" t="str">
        <f>IFERROR(VLOOKUP(A353,[3]库存使用数据!$A:$H,8,0),"")</f>
        <v/>
      </c>
      <c r="S353" t="str">
        <f>IFERROR(VLOOKUP(A353,[3]库存使用数据!$A:$K,11,0),"")</f>
        <v/>
      </c>
      <c r="T353" t="str">
        <f>IFERROR(VLOOKUP(A353,[3]库存使用数据!$A:$C,3,0),"")</f>
        <v/>
      </c>
      <c r="U353" t="str">
        <f>IFERROR(VLOOKUP(A353,[3]库存使用数据!$A:$F,6,0),"")</f>
        <v/>
      </c>
      <c r="V353" t="str">
        <f>IFERROR(VLOOKUP(A353,[3]库存使用数据!$A:$I,9,0),"")</f>
        <v/>
      </c>
      <c r="W353" t="str">
        <f>IFERROR(VLOOKUP(A353,[3]库存使用数据!$A:$L,12,0),"")</f>
        <v/>
      </c>
      <c r="X353" s="23" t="str">
        <f t="shared" si="93"/>
        <v/>
      </c>
      <c r="Y353" s="23" t="str">
        <f t="shared" si="94"/>
        <v/>
      </c>
      <c r="Z353" s="23" t="str">
        <f t="shared" si="95"/>
        <v/>
      </c>
      <c r="AA353" s="23" t="str">
        <f t="shared" si="96"/>
        <v/>
      </c>
      <c r="AB353" t="str">
        <f>IFERROR(VLOOKUP(A353,[3]库存使用数据!$A:$D,4,0),"")</f>
        <v/>
      </c>
      <c r="AC353" t="str">
        <f>IFERROR(VLOOKUP(A353,[3]库存使用数据!$A:$G,7,0),"")</f>
        <v/>
      </c>
      <c r="AD353" t="str">
        <f>IFERROR(VLOOKUP(A353,[3]库存使用数据!$A:$J,10,0),"")</f>
        <v/>
      </c>
      <c r="AE353" t="str">
        <f>IFERROR(VLOOKUP(A353,[3]库存使用数据!$A:$M,13,0),"")</f>
        <v/>
      </c>
      <c r="AF353" s="23" t="str">
        <f t="shared" si="97"/>
        <v/>
      </c>
      <c r="AG353" s="23" t="str">
        <f t="shared" si="98"/>
        <v/>
      </c>
      <c r="AH353" s="23" t="str">
        <f t="shared" si="99"/>
        <v/>
      </c>
      <c r="AI353" s="23" t="str">
        <f t="shared" si="100"/>
        <v/>
      </c>
      <c r="AJ353">
        <f>IFERROR(VLOOKUP($B353,[2]库存报告使用数据!$A$1:$B$65536,2,0),0)</f>
        <v>1</v>
      </c>
      <c r="AK353">
        <f>IFERROR(VLOOKUP($B353,[2]库存报告使用数据!$A$1:$C$65536,3,0),0)</f>
        <v>1</v>
      </c>
      <c r="AL353">
        <f>IFERROR(VLOOKUP($B353,[2]库存报告使用数据!$A$1:$D$65536,4,0),0)</f>
        <v>0</v>
      </c>
      <c r="AM353">
        <f>IFERROR(VLOOKUP($B353,[2]库存报告使用数据!$A$1:$E$65536,5,0),0)</f>
        <v>1</v>
      </c>
      <c r="AN353" s="23">
        <f t="shared" si="101"/>
        <v>0</v>
      </c>
      <c r="AO353" s="23">
        <f t="shared" si="102"/>
        <v>0</v>
      </c>
      <c r="AP353" s="23" t="str">
        <f t="shared" si="103"/>
        <v/>
      </c>
      <c r="AQ353" s="23">
        <f t="shared" si="104"/>
        <v>0</v>
      </c>
      <c r="AR353" s="37">
        <f t="shared" si="89"/>
        <v>0</v>
      </c>
      <c r="AS353" s="37">
        <f t="shared" si="90"/>
        <v>0</v>
      </c>
      <c r="AT353" s="37">
        <f t="shared" si="91"/>
        <v>3</v>
      </c>
      <c r="AU353" s="33" t="str">
        <f t="shared" si="92"/>
        <v>库存为3</v>
      </c>
      <c r="AV353" s="38" t="str">
        <f>IFERROR(时间!$B$4+AU353,"上周无销量")</f>
        <v>上周无销量</v>
      </c>
    </row>
    <row r="354" spans="1:48">
      <c r="A354" s="21" t="s">
        <v>399</v>
      </c>
      <c r="B354" t="str">
        <f>VLOOKUP(A354,'[4]sku-asin（子）'!$A$1:$B$65536,2,0)</f>
        <v>B07317KJJ6</v>
      </c>
      <c r="C354" t="str">
        <f>VLOOKUP(A354,'[4]子sku-父sku'!$A$1:$B$65536,2,0)</f>
        <v>YZ-CLNK78</v>
      </c>
      <c r="D354" s="33">
        <f>IFERROR(VLOOKUP(A354,[1]库存报告使用数据处理!$A:$C,3,0),0)</f>
        <v>0</v>
      </c>
      <c r="E354" s="33">
        <f>IFERROR(VLOOKUP(A354,[1]库存报告使用数据处理!$A:$D,4,0),0)</f>
        <v>0</v>
      </c>
      <c r="F354" s="33">
        <f>IFERROR(VLOOKUP(A354,[1]库存报告使用数据处理!$A:$E,5,0),0)</f>
        <v>0</v>
      </c>
      <c r="G354" s="33">
        <f>IFERROR(VLOOKUP(A354,[1]库存报告使用数据处理!$A:$F,6,0),0)</f>
        <v>0</v>
      </c>
      <c r="H354" s="34">
        <f>IFERROR(VLOOKUP(A354,[1]库存报告使用数据处理!$A:$G,7,0),0)</f>
        <v>0</v>
      </c>
      <c r="I354">
        <f>IFERROR(VLOOKUP(A354,[5]数据处理!$A:$B,2,0),0)</f>
        <v>2</v>
      </c>
      <c r="J354" s="35">
        <f>IFERROR(VLOOKUP(A354,[5]数据处理!$A:$D,4,0),0)</f>
        <v>0</v>
      </c>
      <c r="K354" s="35">
        <f>IFERROR(VLOOKUP(A354,[5]数据处理!$A:$E,5,0),0)</f>
        <v>0</v>
      </c>
      <c r="L354" s="35">
        <f>IFERROR(VLOOKUP(A354,[5]数据处理!$A:$G,7,0),0)</f>
        <v>0</v>
      </c>
      <c r="M354">
        <f t="shared" si="88"/>
        <v>2</v>
      </c>
      <c r="N354">
        <f>IFERROR(VLOOKUP(A354,[5]数据处理!$A:$C,3,0),0)</f>
        <v>0</v>
      </c>
      <c r="O354">
        <f>IFERROR(VLOOKUP(A354,[5]数据处理!$A:$N,14,0),0)</f>
        <v>2</v>
      </c>
      <c r="P354" t="str">
        <f>IFERROR(VLOOKUP(A354,[3]库存使用数据!$A:$B,2,0),"")</f>
        <v/>
      </c>
      <c r="Q354" t="str">
        <f>IFERROR(VLOOKUP(A354,[3]库存使用数据!$A:$E,5,0),"")</f>
        <v/>
      </c>
      <c r="R354" t="str">
        <f>IFERROR(VLOOKUP(A354,[3]库存使用数据!$A:$H,8,0),"")</f>
        <v/>
      </c>
      <c r="S354" t="str">
        <f>IFERROR(VLOOKUP(A354,[3]库存使用数据!$A:$K,11,0),"")</f>
        <v/>
      </c>
      <c r="T354" t="str">
        <f>IFERROR(VLOOKUP(A354,[3]库存使用数据!$A:$C,3,0),"")</f>
        <v/>
      </c>
      <c r="U354" t="str">
        <f>IFERROR(VLOOKUP(A354,[3]库存使用数据!$A:$F,6,0),"")</f>
        <v/>
      </c>
      <c r="V354" t="str">
        <f>IFERROR(VLOOKUP(A354,[3]库存使用数据!$A:$I,9,0),"")</f>
        <v/>
      </c>
      <c r="W354" t="str">
        <f>IFERROR(VLOOKUP(A354,[3]库存使用数据!$A:$L,12,0),"")</f>
        <v/>
      </c>
      <c r="X354" s="23" t="str">
        <f t="shared" si="93"/>
        <v/>
      </c>
      <c r="Y354" s="23" t="str">
        <f t="shared" si="94"/>
        <v/>
      </c>
      <c r="Z354" s="23" t="str">
        <f t="shared" si="95"/>
        <v/>
      </c>
      <c r="AA354" s="23" t="str">
        <f t="shared" si="96"/>
        <v/>
      </c>
      <c r="AB354" t="str">
        <f>IFERROR(VLOOKUP(A354,[3]库存使用数据!$A:$D,4,0),"")</f>
        <v/>
      </c>
      <c r="AC354" t="str">
        <f>IFERROR(VLOOKUP(A354,[3]库存使用数据!$A:$G,7,0),"")</f>
        <v/>
      </c>
      <c r="AD354" t="str">
        <f>IFERROR(VLOOKUP(A354,[3]库存使用数据!$A:$J,10,0),"")</f>
        <v/>
      </c>
      <c r="AE354" t="str">
        <f>IFERROR(VLOOKUP(A354,[3]库存使用数据!$A:$M,13,0),"")</f>
        <v/>
      </c>
      <c r="AF354" s="23" t="str">
        <f t="shared" si="97"/>
        <v/>
      </c>
      <c r="AG354" s="23" t="str">
        <f t="shared" si="98"/>
        <v/>
      </c>
      <c r="AH354" s="23" t="str">
        <f t="shared" si="99"/>
        <v/>
      </c>
      <c r="AI354" s="23" t="str">
        <f t="shared" si="100"/>
        <v/>
      </c>
      <c r="AJ354">
        <f>IFERROR(VLOOKUP($B354,[2]库存报告使用数据!$A$1:$B$65536,2,0),0)</f>
        <v>0</v>
      </c>
      <c r="AK354">
        <f>IFERROR(VLOOKUP($B354,[2]库存报告使用数据!$A$1:$C$65536,3,0),0)</f>
        <v>0</v>
      </c>
      <c r="AL354">
        <f>IFERROR(VLOOKUP($B354,[2]库存报告使用数据!$A$1:$D$65536,4,0),0)</f>
        <v>0</v>
      </c>
      <c r="AM354">
        <f>IFERROR(VLOOKUP($B354,[2]库存报告使用数据!$A$1:$E$65536,5,0),0)</f>
        <v>0</v>
      </c>
      <c r="AN354" s="23" t="str">
        <f t="shared" si="101"/>
        <v/>
      </c>
      <c r="AO354" s="23" t="str">
        <f t="shared" si="102"/>
        <v/>
      </c>
      <c r="AP354" s="23" t="str">
        <f t="shared" si="103"/>
        <v/>
      </c>
      <c r="AQ354" s="23" t="str">
        <f t="shared" si="104"/>
        <v/>
      </c>
      <c r="AR354" s="37">
        <f t="shared" si="89"/>
        <v>0</v>
      </c>
      <c r="AS354" s="37">
        <f t="shared" si="90"/>
        <v>0</v>
      </c>
      <c r="AT354" s="37">
        <f t="shared" si="91"/>
        <v>2</v>
      </c>
      <c r="AU354" s="33" t="str">
        <f t="shared" si="92"/>
        <v>库存为2</v>
      </c>
      <c r="AV354" s="38" t="str">
        <f>IFERROR(时间!$B$4+AU354,"上周无销量")</f>
        <v>上周无销量</v>
      </c>
    </row>
    <row r="355" spans="1:48">
      <c r="A355" s="21" t="s">
        <v>400</v>
      </c>
      <c r="B355" t="str">
        <f>VLOOKUP(A355,'[4]sku-asin（子）'!$A$1:$B$65536,2,0)</f>
        <v>B072ZXDD9Z</v>
      </c>
      <c r="C355" t="str">
        <f>VLOOKUP(A355,'[4]子sku-父sku'!$A$1:$B$65536,2,0)</f>
        <v>YZ-CLNK78</v>
      </c>
      <c r="D355" s="33">
        <f>IFERROR(VLOOKUP(A355,[1]库存报告使用数据处理!$A:$C,3,0),0)</f>
        <v>0</v>
      </c>
      <c r="E355" s="33">
        <f>IFERROR(VLOOKUP(A355,[1]库存报告使用数据处理!$A:$D,4,0),0)</f>
        <v>0</v>
      </c>
      <c r="F355" s="33">
        <f>IFERROR(VLOOKUP(A355,[1]库存报告使用数据处理!$A:$E,5,0),0)</f>
        <v>0</v>
      </c>
      <c r="G355" s="33">
        <f>IFERROR(VLOOKUP(A355,[1]库存报告使用数据处理!$A:$F,6,0),0)</f>
        <v>0</v>
      </c>
      <c r="H355" s="34">
        <f>IFERROR(VLOOKUP(A355,[1]库存报告使用数据处理!$A:$G,7,0),0)</f>
        <v>0</v>
      </c>
      <c r="I355">
        <f>IFERROR(VLOOKUP(A355,[5]数据处理!$A:$B,2,0),0)</f>
        <v>3</v>
      </c>
      <c r="J355" s="35">
        <f>IFERROR(VLOOKUP(A355,[5]数据处理!$A:$D,4,0),0)</f>
        <v>0</v>
      </c>
      <c r="K355" s="35">
        <f>IFERROR(VLOOKUP(A355,[5]数据处理!$A:$E,5,0),0)</f>
        <v>0</v>
      </c>
      <c r="L355" s="35">
        <f>IFERROR(VLOOKUP(A355,[5]数据处理!$A:$G,7,0),0)</f>
        <v>0</v>
      </c>
      <c r="M355">
        <f t="shared" si="88"/>
        <v>3</v>
      </c>
      <c r="N355">
        <f>IFERROR(VLOOKUP(A355,[5]数据处理!$A:$C,3,0),0)</f>
        <v>0</v>
      </c>
      <c r="O355">
        <f>IFERROR(VLOOKUP(A355,[5]数据处理!$A:$N,14,0),0)</f>
        <v>3</v>
      </c>
      <c r="P355" t="str">
        <f>IFERROR(VLOOKUP(A355,[3]库存使用数据!$A:$B,2,0),"")</f>
        <v/>
      </c>
      <c r="Q355" t="str">
        <f>IFERROR(VLOOKUP(A355,[3]库存使用数据!$A:$E,5,0),"")</f>
        <v/>
      </c>
      <c r="R355" t="str">
        <f>IFERROR(VLOOKUP(A355,[3]库存使用数据!$A:$H,8,0),"")</f>
        <v/>
      </c>
      <c r="S355" t="str">
        <f>IFERROR(VLOOKUP(A355,[3]库存使用数据!$A:$K,11,0),"")</f>
        <v/>
      </c>
      <c r="T355" t="str">
        <f>IFERROR(VLOOKUP(A355,[3]库存使用数据!$A:$C,3,0),"")</f>
        <v/>
      </c>
      <c r="U355" t="str">
        <f>IFERROR(VLOOKUP(A355,[3]库存使用数据!$A:$F,6,0),"")</f>
        <v/>
      </c>
      <c r="V355" t="str">
        <f>IFERROR(VLOOKUP(A355,[3]库存使用数据!$A:$I,9,0),"")</f>
        <v/>
      </c>
      <c r="W355" t="str">
        <f>IFERROR(VLOOKUP(A355,[3]库存使用数据!$A:$L,12,0),"")</f>
        <v/>
      </c>
      <c r="X355" s="23" t="str">
        <f t="shared" si="93"/>
        <v/>
      </c>
      <c r="Y355" s="23" t="str">
        <f t="shared" si="94"/>
        <v/>
      </c>
      <c r="Z355" s="23" t="str">
        <f t="shared" si="95"/>
        <v/>
      </c>
      <c r="AA355" s="23" t="str">
        <f t="shared" si="96"/>
        <v/>
      </c>
      <c r="AB355" t="str">
        <f>IFERROR(VLOOKUP(A355,[3]库存使用数据!$A:$D,4,0),"")</f>
        <v/>
      </c>
      <c r="AC355" t="str">
        <f>IFERROR(VLOOKUP(A355,[3]库存使用数据!$A:$G,7,0),"")</f>
        <v/>
      </c>
      <c r="AD355" t="str">
        <f>IFERROR(VLOOKUP(A355,[3]库存使用数据!$A:$J,10,0),"")</f>
        <v/>
      </c>
      <c r="AE355" t="str">
        <f>IFERROR(VLOOKUP(A355,[3]库存使用数据!$A:$M,13,0),"")</f>
        <v/>
      </c>
      <c r="AF355" s="23" t="str">
        <f t="shared" si="97"/>
        <v/>
      </c>
      <c r="AG355" s="23" t="str">
        <f t="shared" si="98"/>
        <v/>
      </c>
      <c r="AH355" s="23" t="str">
        <f t="shared" si="99"/>
        <v/>
      </c>
      <c r="AI355" s="23" t="str">
        <f t="shared" si="100"/>
        <v/>
      </c>
      <c r="AJ355">
        <f>IFERROR(VLOOKUP($B355,[2]库存报告使用数据!$A$1:$B$65536,2,0),0)</f>
        <v>2</v>
      </c>
      <c r="AK355">
        <f>IFERROR(VLOOKUP($B355,[2]库存报告使用数据!$A$1:$C$65536,3,0),0)</f>
        <v>2</v>
      </c>
      <c r="AL355">
        <f>IFERROR(VLOOKUP($B355,[2]库存报告使用数据!$A$1:$D$65536,4,0),0)</f>
        <v>1</v>
      </c>
      <c r="AM355">
        <f>IFERROR(VLOOKUP($B355,[2]库存报告使用数据!$A$1:$E$65536,5,0),0)</f>
        <v>0</v>
      </c>
      <c r="AN355" s="23">
        <f t="shared" si="101"/>
        <v>0</v>
      </c>
      <c r="AO355" s="23">
        <f t="shared" si="102"/>
        <v>0</v>
      </c>
      <c r="AP355" s="23">
        <f t="shared" si="103"/>
        <v>0</v>
      </c>
      <c r="AQ355" s="23" t="str">
        <f t="shared" si="104"/>
        <v/>
      </c>
      <c r="AR355" s="37">
        <f t="shared" si="89"/>
        <v>0</v>
      </c>
      <c r="AS355" s="37">
        <f t="shared" si="90"/>
        <v>0</v>
      </c>
      <c r="AT355" s="37">
        <f t="shared" si="91"/>
        <v>3</v>
      </c>
      <c r="AU355" s="33" t="str">
        <f t="shared" si="92"/>
        <v>库存为3</v>
      </c>
      <c r="AV355" s="38" t="str">
        <f>IFERROR(时间!$B$4+AU355,"上周无销量")</f>
        <v>上周无销量</v>
      </c>
    </row>
    <row r="356" spans="1:48">
      <c r="A356" s="21" t="s">
        <v>401</v>
      </c>
      <c r="B356" t="str">
        <f>VLOOKUP(A356,'[4]sku-asin（子）'!$A$1:$B$65536,2,0)</f>
        <v>B07311BK1Z</v>
      </c>
      <c r="C356" t="str">
        <f>VLOOKUP(A356,'[4]子sku-父sku'!$A$1:$B$65536,2,0)</f>
        <v>YZ-CLNK78</v>
      </c>
      <c r="D356" s="33">
        <f>IFERROR(VLOOKUP(A356,[1]库存报告使用数据处理!$A:$C,3,0),0)</f>
        <v>0</v>
      </c>
      <c r="E356" s="33">
        <f>IFERROR(VLOOKUP(A356,[1]库存报告使用数据处理!$A:$D,4,0),0)</f>
        <v>0</v>
      </c>
      <c r="F356" s="33">
        <f>IFERROR(VLOOKUP(A356,[1]库存报告使用数据处理!$A:$E,5,0),0)</f>
        <v>0</v>
      </c>
      <c r="G356" s="33">
        <f>IFERROR(VLOOKUP(A356,[1]库存报告使用数据处理!$A:$F,6,0),0)</f>
        <v>0</v>
      </c>
      <c r="H356" s="34">
        <f>IFERROR(VLOOKUP(A356,[1]库存报告使用数据处理!$A:$G,7,0),0)</f>
        <v>0</v>
      </c>
      <c r="I356">
        <f>IFERROR(VLOOKUP(A356,[5]数据处理!$A:$B,2,0),0)</f>
        <v>3</v>
      </c>
      <c r="J356" s="35">
        <f>IFERROR(VLOOKUP(A356,[5]数据处理!$A:$D,4,0),0)</f>
        <v>0</v>
      </c>
      <c r="K356" s="35">
        <f>IFERROR(VLOOKUP(A356,[5]数据处理!$A:$E,5,0),0)</f>
        <v>0</v>
      </c>
      <c r="L356" s="35">
        <f>IFERROR(VLOOKUP(A356,[5]数据处理!$A:$G,7,0),0)</f>
        <v>0</v>
      </c>
      <c r="M356">
        <f t="shared" si="88"/>
        <v>3</v>
      </c>
      <c r="N356">
        <f>IFERROR(VLOOKUP(A356,[5]数据处理!$A:$C,3,0),0)</f>
        <v>0</v>
      </c>
      <c r="O356">
        <f>IFERROR(VLOOKUP(A356,[5]数据处理!$A:$N,14,0),0)</f>
        <v>3</v>
      </c>
      <c r="P356" t="str">
        <f>IFERROR(VLOOKUP(A356,[3]库存使用数据!$A:$B,2,0),"")</f>
        <v/>
      </c>
      <c r="Q356" t="str">
        <f>IFERROR(VLOOKUP(A356,[3]库存使用数据!$A:$E,5,0),"")</f>
        <v/>
      </c>
      <c r="R356" t="str">
        <f>IFERROR(VLOOKUP(A356,[3]库存使用数据!$A:$H,8,0),"")</f>
        <v/>
      </c>
      <c r="S356" t="str">
        <f>IFERROR(VLOOKUP(A356,[3]库存使用数据!$A:$K,11,0),"")</f>
        <v/>
      </c>
      <c r="T356" t="str">
        <f>IFERROR(VLOOKUP(A356,[3]库存使用数据!$A:$C,3,0),"")</f>
        <v/>
      </c>
      <c r="U356" t="str">
        <f>IFERROR(VLOOKUP(A356,[3]库存使用数据!$A:$F,6,0),"")</f>
        <v/>
      </c>
      <c r="V356" t="str">
        <f>IFERROR(VLOOKUP(A356,[3]库存使用数据!$A:$I,9,0),"")</f>
        <v/>
      </c>
      <c r="W356" t="str">
        <f>IFERROR(VLOOKUP(A356,[3]库存使用数据!$A:$L,12,0),"")</f>
        <v/>
      </c>
      <c r="X356" s="23" t="str">
        <f t="shared" si="93"/>
        <v/>
      </c>
      <c r="Y356" s="23" t="str">
        <f t="shared" si="94"/>
        <v/>
      </c>
      <c r="Z356" s="23" t="str">
        <f t="shared" si="95"/>
        <v/>
      </c>
      <c r="AA356" s="23" t="str">
        <f t="shared" si="96"/>
        <v/>
      </c>
      <c r="AB356" t="str">
        <f>IFERROR(VLOOKUP(A356,[3]库存使用数据!$A:$D,4,0),"")</f>
        <v/>
      </c>
      <c r="AC356" t="str">
        <f>IFERROR(VLOOKUP(A356,[3]库存使用数据!$A:$G,7,0),"")</f>
        <v/>
      </c>
      <c r="AD356" t="str">
        <f>IFERROR(VLOOKUP(A356,[3]库存使用数据!$A:$J,10,0),"")</f>
        <v/>
      </c>
      <c r="AE356" t="str">
        <f>IFERROR(VLOOKUP(A356,[3]库存使用数据!$A:$M,13,0),"")</f>
        <v/>
      </c>
      <c r="AF356" s="23" t="str">
        <f t="shared" si="97"/>
        <v/>
      </c>
      <c r="AG356" s="23" t="str">
        <f t="shared" si="98"/>
        <v/>
      </c>
      <c r="AH356" s="23" t="str">
        <f t="shared" si="99"/>
        <v/>
      </c>
      <c r="AI356" s="23" t="str">
        <f t="shared" si="100"/>
        <v/>
      </c>
      <c r="AJ356">
        <f>IFERROR(VLOOKUP($B356,[2]库存报告使用数据!$A$1:$B$65536,2,0),0)</f>
        <v>0</v>
      </c>
      <c r="AK356">
        <f>IFERROR(VLOOKUP($B356,[2]库存报告使用数据!$A$1:$C$65536,3,0),0)</f>
        <v>0</v>
      </c>
      <c r="AL356">
        <f>IFERROR(VLOOKUP($B356,[2]库存报告使用数据!$A$1:$D$65536,4,0),0)</f>
        <v>0</v>
      </c>
      <c r="AM356">
        <f>IFERROR(VLOOKUP($B356,[2]库存报告使用数据!$A$1:$E$65536,5,0),0)</f>
        <v>0</v>
      </c>
      <c r="AN356" s="23" t="str">
        <f t="shared" si="101"/>
        <v/>
      </c>
      <c r="AO356" s="23" t="str">
        <f t="shared" si="102"/>
        <v/>
      </c>
      <c r="AP356" s="23" t="str">
        <f t="shared" si="103"/>
        <v/>
      </c>
      <c r="AQ356" s="23" t="str">
        <f t="shared" si="104"/>
        <v/>
      </c>
      <c r="AR356" s="37">
        <f t="shared" si="89"/>
        <v>0</v>
      </c>
      <c r="AS356" s="37">
        <f t="shared" si="90"/>
        <v>0</v>
      </c>
      <c r="AT356" s="37">
        <f t="shared" si="91"/>
        <v>3</v>
      </c>
      <c r="AU356" s="33" t="str">
        <f t="shared" si="92"/>
        <v>库存为3</v>
      </c>
      <c r="AV356" s="38" t="str">
        <f>IFERROR(时间!$B$4+AU356,"上周无销量")</f>
        <v>上周无销量</v>
      </c>
    </row>
    <row r="357" spans="1:48">
      <c r="A357" s="21" t="s">
        <v>402</v>
      </c>
      <c r="B357" t="str">
        <f>VLOOKUP(A357,'[4]sku-asin（子）'!$A$1:$B$65536,2,0)</f>
        <v>B07311V9HP</v>
      </c>
      <c r="C357" t="str">
        <f>VLOOKUP(A357,'[4]子sku-父sku'!$A$1:$B$65536,2,0)</f>
        <v>YZ-CLNK78</v>
      </c>
      <c r="D357" s="33">
        <f>IFERROR(VLOOKUP(A357,[1]库存报告使用数据处理!$A:$C,3,0),0)</f>
        <v>0</v>
      </c>
      <c r="E357" s="33">
        <f>IFERROR(VLOOKUP(A357,[1]库存报告使用数据处理!$A:$D,4,0),0)</f>
        <v>0</v>
      </c>
      <c r="F357" s="33">
        <f>IFERROR(VLOOKUP(A357,[1]库存报告使用数据处理!$A:$E,5,0),0)</f>
        <v>0</v>
      </c>
      <c r="G357" s="33">
        <f>IFERROR(VLOOKUP(A357,[1]库存报告使用数据处理!$A:$F,6,0),0)</f>
        <v>0</v>
      </c>
      <c r="H357" s="34">
        <f>IFERROR(VLOOKUP(A357,[1]库存报告使用数据处理!$A:$G,7,0),0)</f>
        <v>0</v>
      </c>
      <c r="I357">
        <f>IFERROR(VLOOKUP(A357,[5]数据处理!$A:$B,2,0),0)</f>
        <v>3</v>
      </c>
      <c r="J357" s="35">
        <f>IFERROR(VLOOKUP(A357,[5]数据处理!$A:$D,4,0),0)</f>
        <v>0</v>
      </c>
      <c r="K357" s="35">
        <f>IFERROR(VLOOKUP(A357,[5]数据处理!$A:$E,5,0),0)</f>
        <v>0</v>
      </c>
      <c r="L357" s="35">
        <f>IFERROR(VLOOKUP(A357,[5]数据处理!$A:$G,7,0),0)</f>
        <v>0</v>
      </c>
      <c r="M357">
        <f t="shared" si="88"/>
        <v>3</v>
      </c>
      <c r="N357">
        <f>IFERROR(VLOOKUP(A357,[5]数据处理!$A:$C,3,0),0)</f>
        <v>0</v>
      </c>
      <c r="O357">
        <f>IFERROR(VLOOKUP(A357,[5]数据处理!$A:$N,14,0),0)</f>
        <v>3</v>
      </c>
      <c r="P357" t="str">
        <f>IFERROR(VLOOKUP(A357,[3]库存使用数据!$A:$B,2,0),"")</f>
        <v/>
      </c>
      <c r="Q357" t="str">
        <f>IFERROR(VLOOKUP(A357,[3]库存使用数据!$A:$E,5,0),"")</f>
        <v/>
      </c>
      <c r="R357" t="str">
        <f>IFERROR(VLOOKUP(A357,[3]库存使用数据!$A:$H,8,0),"")</f>
        <v/>
      </c>
      <c r="S357" t="str">
        <f>IFERROR(VLOOKUP(A357,[3]库存使用数据!$A:$K,11,0),"")</f>
        <v/>
      </c>
      <c r="T357" t="str">
        <f>IFERROR(VLOOKUP(A357,[3]库存使用数据!$A:$C,3,0),"")</f>
        <v/>
      </c>
      <c r="U357" t="str">
        <f>IFERROR(VLOOKUP(A357,[3]库存使用数据!$A:$F,6,0),"")</f>
        <v/>
      </c>
      <c r="V357" t="str">
        <f>IFERROR(VLOOKUP(A357,[3]库存使用数据!$A:$I,9,0),"")</f>
        <v/>
      </c>
      <c r="W357" t="str">
        <f>IFERROR(VLOOKUP(A357,[3]库存使用数据!$A:$L,12,0),"")</f>
        <v/>
      </c>
      <c r="X357" s="23" t="str">
        <f t="shared" si="93"/>
        <v/>
      </c>
      <c r="Y357" s="23" t="str">
        <f t="shared" si="94"/>
        <v/>
      </c>
      <c r="Z357" s="23" t="str">
        <f t="shared" si="95"/>
        <v/>
      </c>
      <c r="AA357" s="23" t="str">
        <f t="shared" si="96"/>
        <v/>
      </c>
      <c r="AB357" t="str">
        <f>IFERROR(VLOOKUP(A357,[3]库存使用数据!$A:$D,4,0),"")</f>
        <v/>
      </c>
      <c r="AC357" t="str">
        <f>IFERROR(VLOOKUP(A357,[3]库存使用数据!$A:$G,7,0),"")</f>
        <v/>
      </c>
      <c r="AD357" t="str">
        <f>IFERROR(VLOOKUP(A357,[3]库存使用数据!$A:$J,10,0),"")</f>
        <v/>
      </c>
      <c r="AE357" t="str">
        <f>IFERROR(VLOOKUP(A357,[3]库存使用数据!$A:$M,13,0),"")</f>
        <v/>
      </c>
      <c r="AF357" s="23" t="str">
        <f t="shared" si="97"/>
        <v/>
      </c>
      <c r="AG357" s="23" t="str">
        <f t="shared" si="98"/>
        <v/>
      </c>
      <c r="AH357" s="23" t="str">
        <f t="shared" si="99"/>
        <v/>
      </c>
      <c r="AI357" s="23" t="str">
        <f t="shared" si="100"/>
        <v/>
      </c>
      <c r="AJ357">
        <f>IFERROR(VLOOKUP($B357,[2]库存报告使用数据!$A$1:$B$65536,2,0),0)</f>
        <v>0</v>
      </c>
      <c r="AK357">
        <f>IFERROR(VLOOKUP($B357,[2]库存报告使用数据!$A$1:$C$65536,3,0),0)</f>
        <v>0</v>
      </c>
      <c r="AL357">
        <f>IFERROR(VLOOKUP($B357,[2]库存报告使用数据!$A$1:$D$65536,4,0),0)</f>
        <v>0</v>
      </c>
      <c r="AM357">
        <f>IFERROR(VLOOKUP($B357,[2]库存报告使用数据!$A$1:$E$65536,5,0),0)</f>
        <v>0</v>
      </c>
      <c r="AN357" s="23" t="str">
        <f t="shared" si="101"/>
        <v/>
      </c>
      <c r="AO357" s="23" t="str">
        <f t="shared" si="102"/>
        <v/>
      </c>
      <c r="AP357" s="23" t="str">
        <f t="shared" si="103"/>
        <v/>
      </c>
      <c r="AQ357" s="23" t="str">
        <f t="shared" si="104"/>
        <v/>
      </c>
      <c r="AR357" s="37">
        <f t="shared" si="89"/>
        <v>0</v>
      </c>
      <c r="AS357" s="37">
        <f t="shared" si="90"/>
        <v>0</v>
      </c>
      <c r="AT357" s="37">
        <f t="shared" si="91"/>
        <v>3</v>
      </c>
      <c r="AU357" s="33" t="str">
        <f t="shared" si="92"/>
        <v>库存为3</v>
      </c>
      <c r="AV357" s="38" t="str">
        <f>IFERROR(时间!$B$4+AU357,"上周无销量")</f>
        <v>上周无销量</v>
      </c>
    </row>
    <row r="358" spans="1:48">
      <c r="A358" s="21" t="s">
        <v>403</v>
      </c>
      <c r="B358" t="str">
        <f>VLOOKUP(A358,'[4]sku-asin（子）'!$A$1:$B$65536,2,0)</f>
        <v>B0731369K1</v>
      </c>
      <c r="C358" t="str">
        <f>VLOOKUP(A358,'[4]子sku-父sku'!$A$1:$B$65536,2,0)</f>
        <v>YZ-CLNK78</v>
      </c>
      <c r="D358" s="33">
        <f>IFERROR(VLOOKUP(A358,[1]库存报告使用数据处理!$A:$C,3,0),0)</f>
        <v>0</v>
      </c>
      <c r="E358" s="33">
        <f>IFERROR(VLOOKUP(A358,[1]库存报告使用数据处理!$A:$D,4,0),0)</f>
        <v>0</v>
      </c>
      <c r="F358" s="33">
        <f>IFERROR(VLOOKUP(A358,[1]库存报告使用数据处理!$A:$E,5,0),0)</f>
        <v>0</v>
      </c>
      <c r="G358" s="33">
        <f>IFERROR(VLOOKUP(A358,[1]库存报告使用数据处理!$A:$F,6,0),0)</f>
        <v>0</v>
      </c>
      <c r="H358" s="34">
        <f>IFERROR(VLOOKUP(A358,[1]库存报告使用数据处理!$A:$G,7,0),0)</f>
        <v>0</v>
      </c>
      <c r="I358">
        <f>IFERROR(VLOOKUP(A358,[5]数据处理!$A:$B,2,0),0)</f>
        <v>1</v>
      </c>
      <c r="J358" s="35">
        <f>IFERROR(VLOOKUP(A358,[5]数据处理!$A:$D,4,0),0)</f>
        <v>0</v>
      </c>
      <c r="K358" s="35">
        <f>IFERROR(VLOOKUP(A358,[5]数据处理!$A:$E,5,0),0)</f>
        <v>0</v>
      </c>
      <c r="L358" s="35">
        <f>IFERROR(VLOOKUP(A358,[5]数据处理!$A:$G,7,0),0)</f>
        <v>0</v>
      </c>
      <c r="M358">
        <f t="shared" si="88"/>
        <v>1</v>
      </c>
      <c r="N358">
        <f>IFERROR(VLOOKUP(A358,[5]数据处理!$A:$C,3,0),0)</f>
        <v>0</v>
      </c>
      <c r="O358">
        <f>IFERROR(VLOOKUP(A358,[5]数据处理!$A:$N,14,0),0)</f>
        <v>1</v>
      </c>
      <c r="P358" t="str">
        <f>IFERROR(VLOOKUP(A358,[3]库存使用数据!$A:$B,2,0),"")</f>
        <v/>
      </c>
      <c r="Q358" t="str">
        <f>IFERROR(VLOOKUP(A358,[3]库存使用数据!$A:$E,5,0),"")</f>
        <v/>
      </c>
      <c r="R358" t="str">
        <f>IFERROR(VLOOKUP(A358,[3]库存使用数据!$A:$H,8,0),"")</f>
        <v/>
      </c>
      <c r="S358" t="str">
        <f>IFERROR(VLOOKUP(A358,[3]库存使用数据!$A:$K,11,0),"")</f>
        <v/>
      </c>
      <c r="T358" t="str">
        <f>IFERROR(VLOOKUP(A358,[3]库存使用数据!$A:$C,3,0),"")</f>
        <v/>
      </c>
      <c r="U358" t="str">
        <f>IFERROR(VLOOKUP(A358,[3]库存使用数据!$A:$F,6,0),"")</f>
        <v/>
      </c>
      <c r="V358" t="str">
        <f>IFERROR(VLOOKUP(A358,[3]库存使用数据!$A:$I,9,0),"")</f>
        <v/>
      </c>
      <c r="W358" t="str">
        <f>IFERROR(VLOOKUP(A358,[3]库存使用数据!$A:$L,12,0),"")</f>
        <v/>
      </c>
      <c r="X358" s="23" t="str">
        <f t="shared" si="93"/>
        <v/>
      </c>
      <c r="Y358" s="23" t="str">
        <f t="shared" si="94"/>
        <v/>
      </c>
      <c r="Z358" s="23" t="str">
        <f t="shared" si="95"/>
        <v/>
      </c>
      <c r="AA358" s="23" t="str">
        <f t="shared" si="96"/>
        <v/>
      </c>
      <c r="AB358" t="str">
        <f>IFERROR(VLOOKUP(A358,[3]库存使用数据!$A:$D,4,0),"")</f>
        <v/>
      </c>
      <c r="AC358" t="str">
        <f>IFERROR(VLOOKUP(A358,[3]库存使用数据!$A:$G,7,0),"")</f>
        <v/>
      </c>
      <c r="AD358" t="str">
        <f>IFERROR(VLOOKUP(A358,[3]库存使用数据!$A:$J,10,0),"")</f>
        <v/>
      </c>
      <c r="AE358" t="str">
        <f>IFERROR(VLOOKUP(A358,[3]库存使用数据!$A:$M,13,0),"")</f>
        <v/>
      </c>
      <c r="AF358" s="23" t="str">
        <f t="shared" si="97"/>
        <v/>
      </c>
      <c r="AG358" s="23" t="str">
        <f t="shared" si="98"/>
        <v/>
      </c>
      <c r="AH358" s="23" t="str">
        <f t="shared" si="99"/>
        <v/>
      </c>
      <c r="AI358" s="23" t="str">
        <f t="shared" si="100"/>
        <v/>
      </c>
      <c r="AJ358">
        <f>IFERROR(VLOOKUP($B358,[2]库存报告使用数据!$A$1:$B$65536,2,0),0)</f>
        <v>0</v>
      </c>
      <c r="AK358">
        <f>IFERROR(VLOOKUP($B358,[2]库存报告使用数据!$A$1:$C$65536,3,0),0)</f>
        <v>0</v>
      </c>
      <c r="AL358">
        <f>IFERROR(VLOOKUP($B358,[2]库存报告使用数据!$A$1:$D$65536,4,0),0)</f>
        <v>0</v>
      </c>
      <c r="AM358">
        <f>IFERROR(VLOOKUP($B358,[2]库存报告使用数据!$A$1:$E$65536,5,0),0)</f>
        <v>0</v>
      </c>
      <c r="AN358" s="23" t="str">
        <f t="shared" si="101"/>
        <v/>
      </c>
      <c r="AO358" s="23" t="str">
        <f t="shared" si="102"/>
        <v/>
      </c>
      <c r="AP358" s="23" t="str">
        <f t="shared" si="103"/>
        <v/>
      </c>
      <c r="AQ358" s="23" t="str">
        <f t="shared" si="104"/>
        <v/>
      </c>
      <c r="AR358" s="37">
        <f t="shared" si="89"/>
        <v>0</v>
      </c>
      <c r="AS358" s="37">
        <f t="shared" si="90"/>
        <v>0</v>
      </c>
      <c r="AT358" s="37">
        <f t="shared" si="91"/>
        <v>1</v>
      </c>
      <c r="AU358" s="33" t="str">
        <f t="shared" si="92"/>
        <v>库存为1</v>
      </c>
      <c r="AV358" s="38" t="str">
        <f>IFERROR(时间!$B$4+AU358,"上周无销量")</f>
        <v>上周无销量</v>
      </c>
    </row>
    <row r="359" spans="1:48">
      <c r="A359" s="21" t="s">
        <v>404</v>
      </c>
      <c r="B359" t="str">
        <f>VLOOKUP(A359,'[4]sku-asin（子）'!$A$1:$B$65536,2,0)</f>
        <v>B073VFB5XC</v>
      </c>
      <c r="C359" t="str">
        <f>VLOOKUP(A359,'[4]子sku-父sku'!$A$1:$B$65536,2,0)</f>
        <v>YZ-HM0034</v>
      </c>
      <c r="D359" s="33">
        <f>IFERROR(VLOOKUP(A359,[1]库存报告使用数据处理!$A:$C,3,0),0)</f>
        <v>0</v>
      </c>
      <c r="E359" s="33">
        <f>IFERROR(VLOOKUP(A359,[1]库存报告使用数据处理!$A:$D,4,0),0)</f>
        <v>0</v>
      </c>
      <c r="F359" s="33">
        <f>IFERROR(VLOOKUP(A359,[1]库存报告使用数据处理!$A:$E,5,0),0)</f>
        <v>0</v>
      </c>
      <c r="G359" s="33">
        <f>IFERROR(VLOOKUP(A359,[1]库存报告使用数据处理!$A:$F,6,0),0)</f>
        <v>0</v>
      </c>
      <c r="H359" s="34">
        <f>IFERROR(VLOOKUP(A359,[1]库存报告使用数据处理!$A:$G,7,0),0)</f>
        <v>0</v>
      </c>
      <c r="I359">
        <f>IFERROR(VLOOKUP(A359,[5]数据处理!$A:$B,2,0),0)</f>
        <v>1</v>
      </c>
      <c r="J359" s="35">
        <f>IFERROR(VLOOKUP(A359,[5]数据处理!$A:$D,4,0),0)</f>
        <v>0</v>
      </c>
      <c r="K359" s="35">
        <f>IFERROR(VLOOKUP(A359,[5]数据处理!$A:$E,5,0),0)</f>
        <v>0</v>
      </c>
      <c r="L359" s="35">
        <f>IFERROR(VLOOKUP(A359,[5]数据处理!$A:$G,7,0),0)</f>
        <v>0</v>
      </c>
      <c r="M359">
        <f t="shared" si="88"/>
        <v>1</v>
      </c>
      <c r="N359">
        <f>IFERROR(VLOOKUP(A359,[5]数据处理!$A:$C,3,0),0)</f>
        <v>0</v>
      </c>
      <c r="O359">
        <f>IFERROR(VLOOKUP(A359,[5]数据处理!$A:$N,14,0),0)</f>
        <v>1</v>
      </c>
      <c r="P359" t="str">
        <f>IFERROR(VLOOKUP(A359,[3]库存使用数据!$A:$B,2,0),"")</f>
        <v/>
      </c>
      <c r="Q359" t="str">
        <f>IFERROR(VLOOKUP(A359,[3]库存使用数据!$A:$E,5,0),"")</f>
        <v/>
      </c>
      <c r="R359" t="str">
        <f>IFERROR(VLOOKUP(A359,[3]库存使用数据!$A:$H,8,0),"")</f>
        <v/>
      </c>
      <c r="S359" t="str">
        <f>IFERROR(VLOOKUP(A359,[3]库存使用数据!$A:$K,11,0),"")</f>
        <v/>
      </c>
      <c r="T359" t="str">
        <f>IFERROR(VLOOKUP(A359,[3]库存使用数据!$A:$C,3,0),"")</f>
        <v/>
      </c>
      <c r="U359" t="str">
        <f>IFERROR(VLOOKUP(A359,[3]库存使用数据!$A:$F,6,0),"")</f>
        <v/>
      </c>
      <c r="V359" t="str">
        <f>IFERROR(VLOOKUP(A359,[3]库存使用数据!$A:$I,9,0),"")</f>
        <v/>
      </c>
      <c r="W359" t="str">
        <f>IFERROR(VLOOKUP(A359,[3]库存使用数据!$A:$L,12,0),"")</f>
        <v/>
      </c>
      <c r="X359" s="23" t="str">
        <f t="shared" si="93"/>
        <v/>
      </c>
      <c r="Y359" s="23" t="str">
        <f t="shared" si="94"/>
        <v/>
      </c>
      <c r="Z359" s="23" t="str">
        <f t="shared" si="95"/>
        <v/>
      </c>
      <c r="AA359" s="23" t="str">
        <f t="shared" si="96"/>
        <v/>
      </c>
      <c r="AB359" t="str">
        <f>IFERROR(VLOOKUP(A359,[3]库存使用数据!$A:$D,4,0),"")</f>
        <v/>
      </c>
      <c r="AC359" t="str">
        <f>IFERROR(VLOOKUP(A359,[3]库存使用数据!$A:$G,7,0),"")</f>
        <v/>
      </c>
      <c r="AD359" t="str">
        <f>IFERROR(VLOOKUP(A359,[3]库存使用数据!$A:$J,10,0),"")</f>
        <v/>
      </c>
      <c r="AE359" t="str">
        <f>IFERROR(VLOOKUP(A359,[3]库存使用数据!$A:$M,13,0),"")</f>
        <v/>
      </c>
      <c r="AF359" s="23" t="str">
        <f t="shared" si="97"/>
        <v/>
      </c>
      <c r="AG359" s="23" t="str">
        <f t="shared" si="98"/>
        <v/>
      </c>
      <c r="AH359" s="23" t="str">
        <f t="shared" si="99"/>
        <v/>
      </c>
      <c r="AI359" s="23" t="str">
        <f t="shared" si="100"/>
        <v/>
      </c>
      <c r="AJ359">
        <f>IFERROR(VLOOKUP($B359,[2]库存报告使用数据!$A$1:$B$65536,2,0),0)</f>
        <v>2</v>
      </c>
      <c r="AK359">
        <f>IFERROR(VLOOKUP($B359,[2]库存报告使用数据!$A$1:$C$65536,3,0),0)</f>
        <v>2</v>
      </c>
      <c r="AL359">
        <f>IFERROR(VLOOKUP($B359,[2]库存报告使用数据!$A$1:$D$65536,4,0),0)</f>
        <v>1</v>
      </c>
      <c r="AM359">
        <f>IFERROR(VLOOKUP($B359,[2]库存报告使用数据!$A$1:$E$65536,5,0),0)</f>
        <v>0</v>
      </c>
      <c r="AN359" s="23">
        <f t="shared" si="101"/>
        <v>0</v>
      </c>
      <c r="AO359" s="23">
        <f t="shared" si="102"/>
        <v>0</v>
      </c>
      <c r="AP359" s="23">
        <f t="shared" si="103"/>
        <v>0</v>
      </c>
      <c r="AQ359" s="23" t="str">
        <f t="shared" si="104"/>
        <v/>
      </c>
      <c r="AR359" s="37">
        <f t="shared" si="89"/>
        <v>0</v>
      </c>
      <c r="AS359" s="37">
        <f t="shared" si="90"/>
        <v>0</v>
      </c>
      <c r="AT359" s="37">
        <f t="shared" si="91"/>
        <v>1</v>
      </c>
      <c r="AU359" s="33" t="str">
        <f t="shared" si="92"/>
        <v>库存为1</v>
      </c>
      <c r="AV359" s="38" t="str">
        <f>IFERROR(时间!$B$4+AU359,"上周无销量")</f>
        <v>上周无销量</v>
      </c>
    </row>
    <row r="360" spans="1:48">
      <c r="A360" s="21" t="s">
        <v>405</v>
      </c>
      <c r="B360" t="str">
        <f>VLOOKUP(A360,'[4]sku-asin（子）'!$A$1:$B$65536,2,0)</f>
        <v>B0727W7P79</v>
      </c>
      <c r="C360" t="str">
        <f>VLOOKUP(A360,'[4]子sku-父sku'!$A$1:$B$65536,2,0)</f>
        <v>YZ-HM0047</v>
      </c>
      <c r="D360" s="33">
        <f>IFERROR(VLOOKUP(A360,[1]库存报告使用数据处理!$A:$C,3,0),0)</f>
        <v>0</v>
      </c>
      <c r="E360" s="33">
        <f>IFERROR(VLOOKUP(A360,[1]库存报告使用数据处理!$A:$D,4,0),0)</f>
        <v>0</v>
      </c>
      <c r="F360" s="33">
        <f>IFERROR(VLOOKUP(A360,[1]库存报告使用数据处理!$A:$E,5,0),0)</f>
        <v>0</v>
      </c>
      <c r="G360" s="33">
        <f>IFERROR(VLOOKUP(A360,[1]库存报告使用数据处理!$A:$F,6,0),0)</f>
        <v>0</v>
      </c>
      <c r="H360" s="34">
        <f>IFERROR(VLOOKUP(A360,[1]库存报告使用数据处理!$A:$G,7,0),0)</f>
        <v>0</v>
      </c>
      <c r="I360">
        <f>IFERROR(VLOOKUP(A360,[5]数据处理!$A:$B,2,0),0)</f>
        <v>1</v>
      </c>
      <c r="J360" s="35">
        <f>IFERROR(VLOOKUP(A360,[5]数据处理!$A:$D,4,0),0)</f>
        <v>0</v>
      </c>
      <c r="K360" s="35">
        <f>IFERROR(VLOOKUP(A360,[5]数据处理!$A:$E,5,0),0)</f>
        <v>0</v>
      </c>
      <c r="L360" s="35">
        <f>IFERROR(VLOOKUP(A360,[5]数据处理!$A:$G,7,0),0)</f>
        <v>0</v>
      </c>
      <c r="M360">
        <f t="shared" si="88"/>
        <v>1</v>
      </c>
      <c r="N360">
        <f>IFERROR(VLOOKUP(A360,[5]数据处理!$A:$C,3,0),0)</f>
        <v>0</v>
      </c>
      <c r="O360">
        <f>IFERROR(VLOOKUP(A360,[5]数据处理!$A:$N,14,0),0)</f>
        <v>1</v>
      </c>
      <c r="P360" t="str">
        <f>IFERROR(VLOOKUP(A360,[3]库存使用数据!$A:$B,2,0),"")</f>
        <v/>
      </c>
      <c r="Q360" t="str">
        <f>IFERROR(VLOOKUP(A360,[3]库存使用数据!$A:$E,5,0),"")</f>
        <v/>
      </c>
      <c r="R360" t="str">
        <f>IFERROR(VLOOKUP(A360,[3]库存使用数据!$A:$H,8,0),"")</f>
        <v/>
      </c>
      <c r="S360" t="str">
        <f>IFERROR(VLOOKUP(A360,[3]库存使用数据!$A:$K,11,0),"")</f>
        <v/>
      </c>
      <c r="T360" t="str">
        <f>IFERROR(VLOOKUP(A360,[3]库存使用数据!$A:$C,3,0),"")</f>
        <v/>
      </c>
      <c r="U360" t="str">
        <f>IFERROR(VLOOKUP(A360,[3]库存使用数据!$A:$F,6,0),"")</f>
        <v/>
      </c>
      <c r="V360" t="str">
        <f>IFERROR(VLOOKUP(A360,[3]库存使用数据!$A:$I,9,0),"")</f>
        <v/>
      </c>
      <c r="W360" t="str">
        <f>IFERROR(VLOOKUP(A360,[3]库存使用数据!$A:$L,12,0),"")</f>
        <v/>
      </c>
      <c r="X360" s="23" t="str">
        <f t="shared" si="93"/>
        <v/>
      </c>
      <c r="Y360" s="23" t="str">
        <f t="shared" si="94"/>
        <v/>
      </c>
      <c r="Z360" s="23" t="str">
        <f t="shared" si="95"/>
        <v/>
      </c>
      <c r="AA360" s="23" t="str">
        <f t="shared" si="96"/>
        <v/>
      </c>
      <c r="AB360" t="str">
        <f>IFERROR(VLOOKUP(A360,[3]库存使用数据!$A:$D,4,0),"")</f>
        <v/>
      </c>
      <c r="AC360" t="str">
        <f>IFERROR(VLOOKUP(A360,[3]库存使用数据!$A:$G,7,0),"")</f>
        <v/>
      </c>
      <c r="AD360" t="str">
        <f>IFERROR(VLOOKUP(A360,[3]库存使用数据!$A:$J,10,0),"")</f>
        <v/>
      </c>
      <c r="AE360" t="str">
        <f>IFERROR(VLOOKUP(A360,[3]库存使用数据!$A:$M,13,0),"")</f>
        <v/>
      </c>
      <c r="AF360" s="23" t="str">
        <f t="shared" si="97"/>
        <v/>
      </c>
      <c r="AG360" s="23" t="str">
        <f t="shared" si="98"/>
        <v/>
      </c>
      <c r="AH360" s="23" t="str">
        <f t="shared" si="99"/>
        <v/>
      </c>
      <c r="AI360" s="23" t="str">
        <f t="shared" si="100"/>
        <v/>
      </c>
      <c r="AJ360">
        <f>IFERROR(VLOOKUP($B360,[2]库存报告使用数据!$A$1:$B$65536,2,0),0)</f>
        <v>1</v>
      </c>
      <c r="AK360">
        <f>IFERROR(VLOOKUP($B360,[2]库存报告使用数据!$A$1:$C$65536,3,0),0)</f>
        <v>1</v>
      </c>
      <c r="AL360">
        <f>IFERROR(VLOOKUP($B360,[2]库存报告使用数据!$A$1:$D$65536,4,0),0)</f>
        <v>0</v>
      </c>
      <c r="AM360">
        <f>IFERROR(VLOOKUP($B360,[2]库存报告使用数据!$A$1:$E$65536,5,0),0)</f>
        <v>1</v>
      </c>
      <c r="AN360" s="23">
        <f t="shared" si="101"/>
        <v>0</v>
      </c>
      <c r="AO360" s="23">
        <f t="shared" si="102"/>
        <v>0</v>
      </c>
      <c r="AP360" s="23" t="str">
        <f t="shared" si="103"/>
        <v/>
      </c>
      <c r="AQ360" s="23">
        <f t="shared" si="104"/>
        <v>0</v>
      </c>
      <c r="AR360" s="37">
        <f t="shared" si="89"/>
        <v>0</v>
      </c>
      <c r="AS360" s="37">
        <f t="shared" si="90"/>
        <v>0</v>
      </c>
      <c r="AT360" s="37">
        <f t="shared" si="91"/>
        <v>1</v>
      </c>
      <c r="AU360" s="33" t="str">
        <f t="shared" si="92"/>
        <v>库存为1</v>
      </c>
      <c r="AV360" s="38" t="str">
        <f>IFERROR(时间!$B$4+AU360,"上周无销量")</f>
        <v>上周无销量</v>
      </c>
    </row>
    <row r="361" spans="1:48">
      <c r="A361" s="21" t="s">
        <v>406</v>
      </c>
      <c r="B361" t="str">
        <f>VLOOKUP(A361,'[4]sku-asin（子）'!$A$1:$B$65536,2,0)</f>
        <v>B073GQGSQ7</v>
      </c>
      <c r="C361" t="str">
        <f>VLOOKUP(A361,'[4]子sku-父sku'!$A$1:$B$65536,2,0)</f>
        <v>YZ-HM0052</v>
      </c>
      <c r="D361" s="33">
        <f>IFERROR(VLOOKUP(A361,[1]库存报告使用数据处理!$A:$C,3,0),0)</f>
        <v>0</v>
      </c>
      <c r="E361" s="33">
        <f>IFERROR(VLOOKUP(A361,[1]库存报告使用数据处理!$A:$D,4,0),0)</f>
        <v>0</v>
      </c>
      <c r="F361" s="33">
        <f>IFERROR(VLOOKUP(A361,[1]库存报告使用数据处理!$A:$E,5,0),0)</f>
        <v>0</v>
      </c>
      <c r="G361" s="33">
        <f>IFERROR(VLOOKUP(A361,[1]库存报告使用数据处理!$A:$F,6,0),0)</f>
        <v>0</v>
      </c>
      <c r="H361" s="34">
        <f>IFERROR(VLOOKUP(A361,[1]库存报告使用数据处理!$A:$G,7,0),0)</f>
        <v>0</v>
      </c>
      <c r="I361">
        <f>IFERROR(VLOOKUP(A361,[5]数据处理!$A:$B,2,0),0)</f>
        <v>1</v>
      </c>
      <c r="J361" s="35">
        <f>IFERROR(VLOOKUP(A361,[5]数据处理!$A:$D,4,0),0)</f>
        <v>0</v>
      </c>
      <c r="K361" s="35">
        <f>IFERROR(VLOOKUP(A361,[5]数据处理!$A:$E,5,0),0)</f>
        <v>0</v>
      </c>
      <c r="L361" s="35">
        <f>IFERROR(VLOOKUP(A361,[5]数据处理!$A:$G,7,0),0)</f>
        <v>0</v>
      </c>
      <c r="M361">
        <f t="shared" si="88"/>
        <v>1</v>
      </c>
      <c r="N361">
        <f>IFERROR(VLOOKUP(A361,[5]数据处理!$A:$C,3,0),0)</f>
        <v>0</v>
      </c>
      <c r="O361">
        <f>IFERROR(VLOOKUP(A361,[5]数据处理!$A:$N,14,0),0)</f>
        <v>0</v>
      </c>
      <c r="P361" t="str">
        <f>IFERROR(VLOOKUP(A361,[3]库存使用数据!$A:$B,2,0),"")</f>
        <v/>
      </c>
      <c r="Q361" t="str">
        <f>IFERROR(VLOOKUP(A361,[3]库存使用数据!$A:$E,5,0),"")</f>
        <v/>
      </c>
      <c r="R361" t="str">
        <f>IFERROR(VLOOKUP(A361,[3]库存使用数据!$A:$H,8,0),"")</f>
        <v/>
      </c>
      <c r="S361" t="str">
        <f>IFERROR(VLOOKUP(A361,[3]库存使用数据!$A:$K,11,0),"")</f>
        <v/>
      </c>
      <c r="T361" t="str">
        <f>IFERROR(VLOOKUP(A361,[3]库存使用数据!$A:$C,3,0),"")</f>
        <v/>
      </c>
      <c r="U361" t="str">
        <f>IFERROR(VLOOKUP(A361,[3]库存使用数据!$A:$F,6,0),"")</f>
        <v/>
      </c>
      <c r="V361" t="str">
        <f>IFERROR(VLOOKUP(A361,[3]库存使用数据!$A:$I,9,0),"")</f>
        <v/>
      </c>
      <c r="W361" t="str">
        <f>IFERROR(VLOOKUP(A361,[3]库存使用数据!$A:$L,12,0),"")</f>
        <v/>
      </c>
      <c r="X361" s="23" t="str">
        <f t="shared" si="93"/>
        <v/>
      </c>
      <c r="Y361" s="23" t="str">
        <f t="shared" si="94"/>
        <v/>
      </c>
      <c r="Z361" s="23" t="str">
        <f t="shared" si="95"/>
        <v/>
      </c>
      <c r="AA361" s="23" t="str">
        <f t="shared" si="96"/>
        <v/>
      </c>
      <c r="AB361" t="str">
        <f>IFERROR(VLOOKUP(A361,[3]库存使用数据!$A:$D,4,0),"")</f>
        <v/>
      </c>
      <c r="AC361" t="str">
        <f>IFERROR(VLOOKUP(A361,[3]库存使用数据!$A:$G,7,0),"")</f>
        <v/>
      </c>
      <c r="AD361" t="str">
        <f>IFERROR(VLOOKUP(A361,[3]库存使用数据!$A:$J,10,0),"")</f>
        <v/>
      </c>
      <c r="AE361" t="str">
        <f>IFERROR(VLOOKUP(A361,[3]库存使用数据!$A:$M,13,0),"")</f>
        <v/>
      </c>
      <c r="AF361" s="23" t="str">
        <f t="shared" si="97"/>
        <v/>
      </c>
      <c r="AG361" s="23" t="str">
        <f t="shared" si="98"/>
        <v/>
      </c>
      <c r="AH361" s="23" t="str">
        <f t="shared" si="99"/>
        <v/>
      </c>
      <c r="AI361" s="23" t="str">
        <f t="shared" si="100"/>
        <v/>
      </c>
      <c r="AJ361">
        <f>IFERROR(VLOOKUP($B361,[2]库存报告使用数据!$A$1:$B$65536,2,0),0)</f>
        <v>0</v>
      </c>
      <c r="AK361">
        <f>IFERROR(VLOOKUP($B361,[2]库存报告使用数据!$A$1:$C$65536,3,0),0)</f>
        <v>0</v>
      </c>
      <c r="AL361">
        <f>IFERROR(VLOOKUP($B361,[2]库存报告使用数据!$A$1:$D$65536,4,0),0)</f>
        <v>0</v>
      </c>
      <c r="AM361">
        <f>IFERROR(VLOOKUP($B361,[2]库存报告使用数据!$A$1:$E$65536,5,0),0)</f>
        <v>0</v>
      </c>
      <c r="AN361" s="23" t="str">
        <f t="shared" si="101"/>
        <v/>
      </c>
      <c r="AO361" s="23" t="str">
        <f t="shared" si="102"/>
        <v/>
      </c>
      <c r="AP361" s="23" t="str">
        <f t="shared" si="103"/>
        <v/>
      </c>
      <c r="AQ361" s="23" t="str">
        <f t="shared" si="104"/>
        <v/>
      </c>
      <c r="AR361" s="37">
        <f t="shared" si="89"/>
        <v>0</v>
      </c>
      <c r="AS361" s="37">
        <f t="shared" si="90"/>
        <v>0</v>
      </c>
      <c r="AT361" s="37">
        <f t="shared" si="91"/>
        <v>1</v>
      </c>
      <c r="AU361" s="33" t="str">
        <f t="shared" si="92"/>
        <v>库存为1</v>
      </c>
      <c r="AV361" s="38" t="str">
        <f>IFERROR(时间!$B$4+AU361,"上周无销量")</f>
        <v>上周无销量</v>
      </c>
    </row>
    <row r="362" spans="1:48">
      <c r="A362" s="21" t="s">
        <v>407</v>
      </c>
      <c r="B362" t="str">
        <f>VLOOKUP(A362,'[4]sku-asin（子）'!$A$1:$B$65536,2,0)</f>
        <v>B073GMZ65D</v>
      </c>
      <c r="C362" t="str">
        <f>VLOOKUP(A362,'[4]子sku-父sku'!$A$1:$B$65536,2,0)</f>
        <v>YZ-HM0052</v>
      </c>
      <c r="D362" s="33">
        <f>IFERROR(VLOOKUP(A362,[1]库存报告使用数据处理!$A:$C,3,0),0)</f>
        <v>0</v>
      </c>
      <c r="E362" s="33">
        <f>IFERROR(VLOOKUP(A362,[1]库存报告使用数据处理!$A:$D,4,0),0)</f>
        <v>1</v>
      </c>
      <c r="F362" s="33">
        <f>IFERROR(VLOOKUP(A362,[1]库存报告使用数据处理!$A:$E,5,0),0)</f>
        <v>0</v>
      </c>
      <c r="G362" s="33">
        <f>IFERROR(VLOOKUP(A362,[1]库存报告使用数据处理!$A:$F,6,0),0)</f>
        <v>0</v>
      </c>
      <c r="H362" s="34">
        <f>IFERROR(VLOOKUP(A362,[1]库存报告使用数据处理!$A:$G,7,0),0)</f>
        <v>19.99</v>
      </c>
      <c r="I362">
        <f>IFERROR(VLOOKUP(A362,[5]数据处理!$A:$B,2,0),0)</f>
        <v>3</v>
      </c>
      <c r="J362" s="35">
        <f>IFERROR(VLOOKUP(A362,[5]数据处理!$A:$D,4,0),0)</f>
        <v>0</v>
      </c>
      <c r="K362" s="35">
        <f>IFERROR(VLOOKUP(A362,[5]数据处理!$A:$E,5,0),0)</f>
        <v>0</v>
      </c>
      <c r="L362" s="35">
        <f>IFERROR(VLOOKUP(A362,[5]数据处理!$A:$G,7,0),0)</f>
        <v>0</v>
      </c>
      <c r="M362">
        <f t="shared" si="88"/>
        <v>3</v>
      </c>
      <c r="N362">
        <f>IFERROR(VLOOKUP(A362,[5]数据处理!$A:$C,3,0),0)</f>
        <v>0</v>
      </c>
      <c r="O362">
        <f>IFERROR(VLOOKUP(A362,[5]数据处理!$A:$N,14,0),0)</f>
        <v>2</v>
      </c>
      <c r="P362" t="str">
        <f>IFERROR(VLOOKUP(A362,[3]库存使用数据!$A:$B,2,0),"")</f>
        <v/>
      </c>
      <c r="Q362" t="str">
        <f>IFERROR(VLOOKUP(A362,[3]库存使用数据!$A:$E,5,0),"")</f>
        <v/>
      </c>
      <c r="R362" t="str">
        <f>IFERROR(VLOOKUP(A362,[3]库存使用数据!$A:$H,8,0),"")</f>
        <v/>
      </c>
      <c r="S362" t="str">
        <f>IFERROR(VLOOKUP(A362,[3]库存使用数据!$A:$K,11,0),"")</f>
        <v/>
      </c>
      <c r="T362" t="str">
        <f>IFERROR(VLOOKUP(A362,[3]库存使用数据!$A:$C,3,0),"")</f>
        <v/>
      </c>
      <c r="U362" t="str">
        <f>IFERROR(VLOOKUP(A362,[3]库存使用数据!$A:$F,6,0),"")</f>
        <v/>
      </c>
      <c r="V362" t="str">
        <f>IFERROR(VLOOKUP(A362,[3]库存使用数据!$A:$I,9,0),"")</f>
        <v/>
      </c>
      <c r="W362" t="str">
        <f>IFERROR(VLOOKUP(A362,[3]库存使用数据!$A:$L,12,0),"")</f>
        <v/>
      </c>
      <c r="X362" s="23" t="str">
        <f t="shared" si="93"/>
        <v/>
      </c>
      <c r="Y362" s="23" t="str">
        <f t="shared" si="94"/>
        <v/>
      </c>
      <c r="Z362" s="23" t="str">
        <f t="shared" si="95"/>
        <v/>
      </c>
      <c r="AA362" s="23" t="str">
        <f t="shared" si="96"/>
        <v/>
      </c>
      <c r="AB362" t="str">
        <f>IFERROR(VLOOKUP(A362,[3]库存使用数据!$A:$D,4,0),"")</f>
        <v/>
      </c>
      <c r="AC362" t="str">
        <f>IFERROR(VLOOKUP(A362,[3]库存使用数据!$A:$G,7,0),"")</f>
        <v/>
      </c>
      <c r="AD362" t="str">
        <f>IFERROR(VLOOKUP(A362,[3]库存使用数据!$A:$J,10,0),"")</f>
        <v/>
      </c>
      <c r="AE362" t="str">
        <f>IFERROR(VLOOKUP(A362,[3]库存使用数据!$A:$M,13,0),"")</f>
        <v/>
      </c>
      <c r="AF362" s="23" t="str">
        <f t="shared" si="97"/>
        <v/>
      </c>
      <c r="AG362" s="23" t="str">
        <f t="shared" si="98"/>
        <v/>
      </c>
      <c r="AH362" s="23" t="str">
        <f t="shared" si="99"/>
        <v/>
      </c>
      <c r="AI362" s="23" t="str">
        <f t="shared" si="100"/>
        <v/>
      </c>
      <c r="AJ362">
        <f>IFERROR(VLOOKUP($B362,[2]库存报告使用数据!$A$1:$B$65536,2,0),0)</f>
        <v>6</v>
      </c>
      <c r="AK362">
        <f>IFERROR(VLOOKUP($B362,[2]库存报告使用数据!$A$1:$C$65536,3,0),0)</f>
        <v>6</v>
      </c>
      <c r="AL362">
        <f>IFERROR(VLOOKUP($B362,[2]库存报告使用数据!$A$1:$D$65536,4,0),0)</f>
        <v>0</v>
      </c>
      <c r="AM362">
        <f>IFERROR(VLOOKUP($B362,[2]库存报告使用数据!$A$1:$E$65536,5,0),0)</f>
        <v>2</v>
      </c>
      <c r="AN362" s="23">
        <f t="shared" si="101"/>
        <v>0</v>
      </c>
      <c r="AO362" s="23">
        <f t="shared" si="102"/>
        <v>0.166666666666667</v>
      </c>
      <c r="AP362" s="23" t="str">
        <f t="shared" si="103"/>
        <v/>
      </c>
      <c r="AQ362" s="23">
        <f t="shared" si="104"/>
        <v>0</v>
      </c>
      <c r="AR362" s="37">
        <f t="shared" si="89"/>
        <v>0</v>
      </c>
      <c r="AS362" s="37">
        <f t="shared" si="90"/>
        <v>0</v>
      </c>
      <c r="AT362" s="37">
        <f t="shared" si="91"/>
        <v>3</v>
      </c>
      <c r="AU362" s="33" t="str">
        <f t="shared" si="92"/>
        <v>库存为3</v>
      </c>
      <c r="AV362" s="38" t="str">
        <f>IFERROR(时间!$B$4+AU362,"上周无销量")</f>
        <v>上周无销量</v>
      </c>
    </row>
    <row r="363" spans="1:48">
      <c r="A363" s="21" t="s">
        <v>408</v>
      </c>
      <c r="B363" t="str">
        <f>VLOOKUP(A363,'[4]sku-asin（子）'!$A$1:$B$65536,2,0)</f>
        <v>B072FSB2X8</v>
      </c>
      <c r="C363" t="str">
        <f>VLOOKUP(A363,'[4]子sku-父sku'!$A$1:$B$65536,2,0)</f>
        <v>YZ-HM0669</v>
      </c>
      <c r="D363" s="33">
        <f>IFERROR(VLOOKUP(A363,[1]库存报告使用数据处理!$A:$C,3,0),0)</f>
        <v>0</v>
      </c>
      <c r="E363" s="33">
        <f>IFERROR(VLOOKUP(A363,[1]库存报告使用数据处理!$A:$D,4,0),0)</f>
        <v>0</v>
      </c>
      <c r="F363" s="33">
        <f>IFERROR(VLOOKUP(A363,[1]库存报告使用数据处理!$A:$E,5,0),0)</f>
        <v>0</v>
      </c>
      <c r="G363" s="33">
        <f>IFERROR(VLOOKUP(A363,[1]库存报告使用数据处理!$A:$F,6,0),0)</f>
        <v>0</v>
      </c>
      <c r="H363" s="34">
        <f>IFERROR(VLOOKUP(A363,[1]库存报告使用数据处理!$A:$G,7,0),0)</f>
        <v>0</v>
      </c>
      <c r="I363">
        <f>IFERROR(VLOOKUP(A363,[5]数据处理!$A:$B,2,0),0)</f>
        <v>0</v>
      </c>
      <c r="J363" s="35">
        <f>IFERROR(VLOOKUP(A363,[5]数据处理!$A:$D,4,0),0)</f>
        <v>0</v>
      </c>
      <c r="K363" s="35">
        <f>IFERROR(VLOOKUP(A363,[5]数据处理!$A:$E,5,0),0)</f>
        <v>0</v>
      </c>
      <c r="L363" s="35">
        <f>IFERROR(VLOOKUP(A363,[5]数据处理!$A:$G,7,0),0)</f>
        <v>0</v>
      </c>
      <c r="M363">
        <f t="shared" si="88"/>
        <v>0</v>
      </c>
      <c r="N363">
        <f>IFERROR(VLOOKUP(A363,[5]数据处理!$A:$C,3,0),0)</f>
        <v>0</v>
      </c>
      <c r="O363">
        <f>IFERROR(VLOOKUP(A363,[5]数据处理!$A:$N,14,0),0)</f>
        <v>0</v>
      </c>
      <c r="P363" t="str">
        <f>IFERROR(VLOOKUP(A363,[3]库存使用数据!$A:$B,2,0),"")</f>
        <v/>
      </c>
      <c r="Q363" t="str">
        <f>IFERROR(VLOOKUP(A363,[3]库存使用数据!$A:$E,5,0),"")</f>
        <v/>
      </c>
      <c r="R363" t="str">
        <f>IFERROR(VLOOKUP(A363,[3]库存使用数据!$A:$H,8,0),"")</f>
        <v/>
      </c>
      <c r="S363" t="str">
        <f>IFERROR(VLOOKUP(A363,[3]库存使用数据!$A:$K,11,0),"")</f>
        <v/>
      </c>
      <c r="T363" t="str">
        <f>IFERROR(VLOOKUP(A363,[3]库存使用数据!$A:$C,3,0),"")</f>
        <v/>
      </c>
      <c r="U363" t="str">
        <f>IFERROR(VLOOKUP(A363,[3]库存使用数据!$A:$F,6,0),"")</f>
        <v/>
      </c>
      <c r="V363" t="str">
        <f>IFERROR(VLOOKUP(A363,[3]库存使用数据!$A:$I,9,0),"")</f>
        <v/>
      </c>
      <c r="W363" t="str">
        <f>IFERROR(VLOOKUP(A363,[3]库存使用数据!$A:$L,12,0),"")</f>
        <v/>
      </c>
      <c r="X363" s="23" t="str">
        <f t="shared" si="93"/>
        <v/>
      </c>
      <c r="Y363" s="23" t="str">
        <f t="shared" si="94"/>
        <v/>
      </c>
      <c r="Z363" s="23" t="str">
        <f t="shared" si="95"/>
        <v/>
      </c>
      <c r="AA363" s="23" t="str">
        <f t="shared" si="96"/>
        <v/>
      </c>
      <c r="AB363" t="str">
        <f>IFERROR(VLOOKUP(A363,[3]库存使用数据!$A:$D,4,0),"")</f>
        <v/>
      </c>
      <c r="AC363" t="str">
        <f>IFERROR(VLOOKUP(A363,[3]库存使用数据!$A:$G,7,0),"")</f>
        <v/>
      </c>
      <c r="AD363" t="str">
        <f>IFERROR(VLOOKUP(A363,[3]库存使用数据!$A:$J,10,0),"")</f>
        <v/>
      </c>
      <c r="AE363" t="str">
        <f>IFERROR(VLOOKUP(A363,[3]库存使用数据!$A:$M,13,0),"")</f>
        <v/>
      </c>
      <c r="AF363" s="23" t="str">
        <f t="shared" si="97"/>
        <v/>
      </c>
      <c r="AG363" s="23" t="str">
        <f t="shared" si="98"/>
        <v/>
      </c>
      <c r="AH363" s="23" t="str">
        <f t="shared" si="99"/>
        <v/>
      </c>
      <c r="AI363" s="23" t="str">
        <f t="shared" si="100"/>
        <v/>
      </c>
      <c r="AJ363">
        <f>IFERROR(VLOOKUP($B363,[2]库存报告使用数据!$A$1:$B$65536,2,0),0)</f>
        <v>0</v>
      </c>
      <c r="AK363">
        <f>IFERROR(VLOOKUP($B363,[2]库存报告使用数据!$A$1:$C$65536,3,0),0)</f>
        <v>0</v>
      </c>
      <c r="AL363">
        <f>IFERROR(VLOOKUP($B363,[2]库存报告使用数据!$A$1:$D$65536,4,0),0)</f>
        <v>0</v>
      </c>
      <c r="AM363">
        <f>IFERROR(VLOOKUP($B363,[2]库存报告使用数据!$A$1:$E$65536,5,0),0)</f>
        <v>0</v>
      </c>
      <c r="AN363" s="23" t="str">
        <f t="shared" si="101"/>
        <v/>
      </c>
      <c r="AO363" s="23" t="str">
        <f t="shared" si="102"/>
        <v/>
      </c>
      <c r="AP363" s="23" t="str">
        <f t="shared" si="103"/>
        <v/>
      </c>
      <c r="AQ363" s="23" t="str">
        <f t="shared" si="104"/>
        <v/>
      </c>
      <c r="AR363" s="37">
        <f t="shared" si="89"/>
        <v>0</v>
      </c>
      <c r="AS363" s="37">
        <f t="shared" si="90"/>
        <v>0</v>
      </c>
      <c r="AT363" s="37">
        <f t="shared" si="91"/>
        <v>0</v>
      </c>
      <c r="AU363" s="33" t="str">
        <f t="shared" si="92"/>
        <v>库存为0</v>
      </c>
      <c r="AV363" s="38" t="str">
        <f>IFERROR(时间!$B$4+AU363,"上周无销量")</f>
        <v>上周无销量</v>
      </c>
    </row>
    <row r="364" spans="1:48">
      <c r="A364" s="21" t="s">
        <v>409</v>
      </c>
      <c r="B364" t="str">
        <f>VLOOKUP(A364,'[4]sku-asin（子）'!$A$1:$B$65536,2,0)</f>
        <v>B071ZJS9TY</v>
      </c>
      <c r="C364" t="str">
        <f>VLOOKUP(A364,'[4]子sku-父sku'!$A$1:$B$65536,2,0)</f>
        <v>YZ-HM0669</v>
      </c>
      <c r="D364" s="33">
        <f>IFERROR(VLOOKUP(A364,[1]库存报告使用数据处理!$A:$C,3,0),0)</f>
        <v>0</v>
      </c>
      <c r="E364" s="33">
        <f>IFERROR(VLOOKUP(A364,[1]库存报告使用数据处理!$A:$D,4,0),0)</f>
        <v>0</v>
      </c>
      <c r="F364" s="33">
        <f>IFERROR(VLOOKUP(A364,[1]库存报告使用数据处理!$A:$E,5,0),0)</f>
        <v>0</v>
      </c>
      <c r="G364" s="33">
        <f>IFERROR(VLOOKUP(A364,[1]库存报告使用数据处理!$A:$F,6,0),0)</f>
        <v>0</v>
      </c>
      <c r="H364" s="34">
        <f>IFERROR(VLOOKUP(A364,[1]库存报告使用数据处理!$A:$G,7,0),0)</f>
        <v>0</v>
      </c>
      <c r="I364">
        <f>IFERROR(VLOOKUP(A364,[5]数据处理!$A:$B,2,0),0)</f>
        <v>0</v>
      </c>
      <c r="J364" s="35">
        <f>IFERROR(VLOOKUP(A364,[5]数据处理!$A:$D,4,0),0)</f>
        <v>0</v>
      </c>
      <c r="K364" s="35">
        <f>IFERROR(VLOOKUP(A364,[5]数据处理!$A:$E,5,0),0)</f>
        <v>0</v>
      </c>
      <c r="L364" s="35">
        <f>IFERROR(VLOOKUP(A364,[5]数据处理!$A:$G,7,0),0)</f>
        <v>0</v>
      </c>
      <c r="M364">
        <f t="shared" si="88"/>
        <v>0</v>
      </c>
      <c r="N364">
        <f>IFERROR(VLOOKUP(A364,[5]数据处理!$A:$C,3,0),0)</f>
        <v>0</v>
      </c>
      <c r="O364">
        <f>IFERROR(VLOOKUP(A364,[5]数据处理!$A:$N,14,0),0)</f>
        <v>0</v>
      </c>
      <c r="P364" t="str">
        <f>IFERROR(VLOOKUP(A364,[3]库存使用数据!$A:$B,2,0),"")</f>
        <v/>
      </c>
      <c r="Q364" t="str">
        <f>IFERROR(VLOOKUP(A364,[3]库存使用数据!$A:$E,5,0),"")</f>
        <v/>
      </c>
      <c r="R364" t="str">
        <f>IFERROR(VLOOKUP(A364,[3]库存使用数据!$A:$H,8,0),"")</f>
        <v/>
      </c>
      <c r="S364" t="str">
        <f>IFERROR(VLOOKUP(A364,[3]库存使用数据!$A:$K,11,0),"")</f>
        <v/>
      </c>
      <c r="T364" t="str">
        <f>IFERROR(VLOOKUP(A364,[3]库存使用数据!$A:$C,3,0),"")</f>
        <v/>
      </c>
      <c r="U364" t="str">
        <f>IFERROR(VLOOKUP(A364,[3]库存使用数据!$A:$F,6,0),"")</f>
        <v/>
      </c>
      <c r="V364" t="str">
        <f>IFERROR(VLOOKUP(A364,[3]库存使用数据!$A:$I,9,0),"")</f>
        <v/>
      </c>
      <c r="W364" t="str">
        <f>IFERROR(VLOOKUP(A364,[3]库存使用数据!$A:$L,12,0),"")</f>
        <v/>
      </c>
      <c r="X364" s="23" t="str">
        <f t="shared" si="93"/>
        <v/>
      </c>
      <c r="Y364" s="23" t="str">
        <f t="shared" si="94"/>
        <v/>
      </c>
      <c r="Z364" s="23" t="str">
        <f t="shared" si="95"/>
        <v/>
      </c>
      <c r="AA364" s="23" t="str">
        <f t="shared" si="96"/>
        <v/>
      </c>
      <c r="AB364" t="str">
        <f>IFERROR(VLOOKUP(A364,[3]库存使用数据!$A:$D,4,0),"")</f>
        <v/>
      </c>
      <c r="AC364" t="str">
        <f>IFERROR(VLOOKUP(A364,[3]库存使用数据!$A:$G,7,0),"")</f>
        <v/>
      </c>
      <c r="AD364" t="str">
        <f>IFERROR(VLOOKUP(A364,[3]库存使用数据!$A:$J,10,0),"")</f>
        <v/>
      </c>
      <c r="AE364" t="str">
        <f>IFERROR(VLOOKUP(A364,[3]库存使用数据!$A:$M,13,0),"")</f>
        <v/>
      </c>
      <c r="AF364" s="23" t="str">
        <f t="shared" si="97"/>
        <v/>
      </c>
      <c r="AG364" s="23" t="str">
        <f t="shared" si="98"/>
        <v/>
      </c>
      <c r="AH364" s="23" t="str">
        <f t="shared" si="99"/>
        <v/>
      </c>
      <c r="AI364" s="23" t="str">
        <f t="shared" si="100"/>
        <v/>
      </c>
      <c r="AJ364">
        <f>IFERROR(VLOOKUP($B364,[2]库存报告使用数据!$A$1:$B$65536,2,0),0)</f>
        <v>0</v>
      </c>
      <c r="AK364">
        <f>IFERROR(VLOOKUP($B364,[2]库存报告使用数据!$A$1:$C$65536,3,0),0)</f>
        <v>0</v>
      </c>
      <c r="AL364">
        <f>IFERROR(VLOOKUP($B364,[2]库存报告使用数据!$A$1:$D$65536,4,0),0)</f>
        <v>0</v>
      </c>
      <c r="AM364">
        <f>IFERROR(VLOOKUP($B364,[2]库存报告使用数据!$A$1:$E$65536,5,0),0)</f>
        <v>0</v>
      </c>
      <c r="AN364" s="23" t="str">
        <f t="shared" si="101"/>
        <v/>
      </c>
      <c r="AO364" s="23" t="str">
        <f t="shared" si="102"/>
        <v/>
      </c>
      <c r="AP364" s="23" t="str">
        <f t="shared" si="103"/>
        <v/>
      </c>
      <c r="AQ364" s="23" t="str">
        <f t="shared" si="104"/>
        <v/>
      </c>
      <c r="AR364" s="37">
        <f t="shared" si="89"/>
        <v>0</v>
      </c>
      <c r="AS364" s="37">
        <f t="shared" si="90"/>
        <v>0</v>
      </c>
      <c r="AT364" s="37">
        <f t="shared" si="91"/>
        <v>0</v>
      </c>
      <c r="AU364" s="33" t="str">
        <f t="shared" si="92"/>
        <v>库存为0</v>
      </c>
      <c r="AV364" s="38" t="str">
        <f>IFERROR(时间!$B$4+AU364,"上周无销量")</f>
        <v>上周无销量</v>
      </c>
    </row>
    <row r="365" spans="1:48">
      <c r="A365" s="21" t="s">
        <v>410</v>
      </c>
      <c r="B365" t="str">
        <f>VLOOKUP(A365,'[4]sku-asin（子）'!$A$1:$B$65536,2,0)</f>
        <v>B0714MHMB7</v>
      </c>
      <c r="C365" t="str">
        <f>VLOOKUP(A365,'[4]子sku-父sku'!$A$1:$B$65536,2,0)</f>
        <v>YZ-HM111</v>
      </c>
      <c r="D365" s="33">
        <f>IFERROR(VLOOKUP(A365,[1]库存报告使用数据处理!$A:$C,3,0),0)</f>
        <v>1</v>
      </c>
      <c r="E365" s="33">
        <f>IFERROR(VLOOKUP(A365,[1]库存报告使用数据处理!$A:$D,4,0),0)</f>
        <v>1</v>
      </c>
      <c r="F365" s="33">
        <f>IFERROR(VLOOKUP(A365,[1]库存报告使用数据处理!$A:$E,5,0),0)</f>
        <v>1</v>
      </c>
      <c r="G365" s="33">
        <f>IFERROR(VLOOKUP(A365,[1]库存报告使用数据处理!$A:$F,6,0),0)</f>
        <v>1</v>
      </c>
      <c r="H365" s="34">
        <f>IFERROR(VLOOKUP(A365,[1]库存报告使用数据处理!$A:$G,7,0),0)</f>
        <v>18.98</v>
      </c>
      <c r="I365">
        <f>IFERROR(VLOOKUP(A365,[5]数据处理!$A:$B,2,0),0)</f>
        <v>6</v>
      </c>
      <c r="J365" s="35">
        <f>IFERROR(VLOOKUP(A365,[5]数据处理!$A:$D,4,0),0)</f>
        <v>0</v>
      </c>
      <c r="K365" s="35">
        <f>IFERROR(VLOOKUP(A365,[5]数据处理!$A:$E,5,0),0)</f>
        <v>0</v>
      </c>
      <c r="L365" s="35">
        <f>IFERROR(VLOOKUP(A365,[5]数据处理!$A:$G,7,0),0)</f>
        <v>0</v>
      </c>
      <c r="M365">
        <f t="shared" si="88"/>
        <v>6</v>
      </c>
      <c r="N365">
        <f>IFERROR(VLOOKUP(A365,[5]数据处理!$A:$C,3,0),0)</f>
        <v>0</v>
      </c>
      <c r="O365">
        <f>IFERROR(VLOOKUP(A365,[5]数据处理!$A:$N,14,0),0)</f>
        <v>0</v>
      </c>
      <c r="P365">
        <f>IFERROR(VLOOKUP(A365,[3]库存使用数据!$A:$B,2,0),"")</f>
        <v>5959</v>
      </c>
      <c r="Q365">
        <f>IFERROR(VLOOKUP(A365,[3]库存使用数据!$A:$E,5,0),"")</f>
        <v>4139</v>
      </c>
      <c r="R365">
        <f>IFERROR(VLOOKUP(A365,[3]库存使用数据!$A:$H,8,0),"")</f>
        <v>4784</v>
      </c>
      <c r="S365">
        <f>IFERROR(VLOOKUP(A365,[3]库存使用数据!$A:$K,11,0),"")</f>
        <v>3267</v>
      </c>
      <c r="T365">
        <f>IFERROR(VLOOKUP(A365,[3]库存使用数据!$A:$C,3,0),"")</f>
        <v>21</v>
      </c>
      <c r="U365">
        <f>IFERROR(VLOOKUP(A365,[3]库存使用数据!$A:$F,6,0),"")</f>
        <v>41</v>
      </c>
      <c r="V365">
        <f>IFERROR(VLOOKUP(A365,[3]库存使用数据!$A:$I,9,0),"")</f>
        <v>38</v>
      </c>
      <c r="W365">
        <f>IFERROR(VLOOKUP(A365,[3]库存使用数据!$A:$L,12,0),"")</f>
        <v>25</v>
      </c>
      <c r="X365" s="23">
        <f t="shared" si="93"/>
        <v>0.00352408122168149</v>
      </c>
      <c r="Y365" s="23">
        <f t="shared" si="94"/>
        <v>0.00990577434162841</v>
      </c>
      <c r="Z365" s="23">
        <f t="shared" si="95"/>
        <v>0.00794314381270903</v>
      </c>
      <c r="AA365" s="23">
        <f t="shared" si="96"/>
        <v>0.00765228037955311</v>
      </c>
      <c r="AB365">
        <f>IFERROR(VLOOKUP(A365,[3]库存使用数据!$A:$D,4,0),"")</f>
        <v>6.84</v>
      </c>
      <c r="AC365">
        <f>IFERROR(VLOOKUP(A365,[3]库存使用数据!$A:$G,7,0),"")</f>
        <v>14.38</v>
      </c>
      <c r="AD365">
        <f>IFERROR(VLOOKUP(A365,[3]库存使用数据!$A:$J,10,0),"")</f>
        <v>13.38</v>
      </c>
      <c r="AE365">
        <f>IFERROR(VLOOKUP(A365,[3]库存使用数据!$A:$M,13,0),"")</f>
        <v>8.66</v>
      </c>
      <c r="AF365" s="23">
        <f t="shared" si="97"/>
        <v>0.360379346680717</v>
      </c>
      <c r="AG365" s="23">
        <f t="shared" si="98"/>
        <v>0.757639620653319</v>
      </c>
      <c r="AH365" s="23">
        <f t="shared" si="99"/>
        <v>0.70495258166491</v>
      </c>
      <c r="AI365" s="23">
        <f t="shared" si="100"/>
        <v>0.456269757639621</v>
      </c>
      <c r="AJ365">
        <f>IFERROR(VLOOKUP($B365,[2]库存报告使用数据!$A$1:$B$65536,2,0),0)</f>
        <v>17</v>
      </c>
      <c r="AK365">
        <f>IFERROR(VLOOKUP($B365,[2]库存报告使用数据!$A$1:$C$65536,3,0),0)</f>
        <v>17</v>
      </c>
      <c r="AL365">
        <f>IFERROR(VLOOKUP($B365,[2]库存报告使用数据!$A$1:$D$65536,4,0),0)</f>
        <v>11</v>
      </c>
      <c r="AM365">
        <f>IFERROR(VLOOKUP($B365,[2]库存报告使用数据!$A$1:$E$65536,5,0),0)</f>
        <v>11</v>
      </c>
      <c r="AN365" s="23">
        <f t="shared" si="101"/>
        <v>0.0588235294117647</v>
      </c>
      <c r="AO365" s="23">
        <f t="shared" si="102"/>
        <v>0.0588235294117647</v>
      </c>
      <c r="AP365" s="23">
        <f t="shared" si="103"/>
        <v>0.0909090909090909</v>
      </c>
      <c r="AQ365" s="23">
        <f t="shared" si="104"/>
        <v>0.0909090909090909</v>
      </c>
      <c r="AR365" s="37">
        <f t="shared" si="89"/>
        <v>0.142857142857143</v>
      </c>
      <c r="AS365" s="37">
        <f t="shared" si="90"/>
        <v>8.57142857142857</v>
      </c>
      <c r="AT365" s="37">
        <f t="shared" si="91"/>
        <v>-2.57142857142857</v>
      </c>
      <c r="AU365" s="33">
        <f t="shared" si="92"/>
        <v>42</v>
      </c>
      <c r="AV365" s="38">
        <f>IFERROR(时间!$B$4+AU365,"上周无销量")</f>
        <v>43325</v>
      </c>
    </row>
    <row r="366" spans="1:48">
      <c r="A366" s="21" t="s">
        <v>411</v>
      </c>
      <c r="B366" t="str">
        <f>VLOOKUP(A366,'[4]sku-asin（子）'!$A$1:$B$65536,2,0)</f>
        <v>B07121WQTP</v>
      </c>
      <c r="C366" t="str">
        <f>VLOOKUP(A366,'[4]子sku-父sku'!$A$1:$B$65536,2,0)</f>
        <v>YZ-HM111</v>
      </c>
      <c r="D366" s="33">
        <f>IFERROR(VLOOKUP(A366,[1]库存报告使用数据处理!$A:$C,3,0),0)</f>
        <v>0</v>
      </c>
      <c r="E366" s="33">
        <f>IFERROR(VLOOKUP(A366,[1]库存报告使用数据处理!$A:$D,4,0),0)</f>
        <v>0</v>
      </c>
      <c r="F366" s="33">
        <f>IFERROR(VLOOKUP(A366,[1]库存报告使用数据处理!$A:$E,5,0),0)</f>
        <v>2</v>
      </c>
      <c r="G366" s="33">
        <f>IFERROR(VLOOKUP(A366,[1]库存报告使用数据处理!$A:$F,6,0),0)</f>
        <v>1</v>
      </c>
      <c r="H366" s="34">
        <f>IFERROR(VLOOKUP(A366,[1]库存报告使用数据处理!$A:$G,7,0),0)</f>
        <v>18.98</v>
      </c>
      <c r="I366">
        <f>IFERROR(VLOOKUP(A366,[5]数据处理!$A:$B,2,0),0)</f>
        <v>0</v>
      </c>
      <c r="J366" s="35">
        <f>IFERROR(VLOOKUP(A366,[5]数据处理!$A:$D,4,0),0)</f>
        <v>0</v>
      </c>
      <c r="K366" s="35">
        <f>IFERROR(VLOOKUP(A366,[5]数据处理!$A:$E,5,0),0)</f>
        <v>0</v>
      </c>
      <c r="L366" s="35">
        <f>IFERROR(VLOOKUP(A366,[5]数据处理!$A:$G,7,0),0)</f>
        <v>0</v>
      </c>
      <c r="M366">
        <f t="shared" si="88"/>
        <v>0</v>
      </c>
      <c r="N366">
        <f>IFERROR(VLOOKUP(A366,[5]数据处理!$A:$C,3,0),0)</f>
        <v>3</v>
      </c>
      <c r="O366">
        <f>IFERROR(VLOOKUP(A366,[5]数据处理!$A:$N,14,0),0)</f>
        <v>0</v>
      </c>
      <c r="P366" t="str">
        <f>IFERROR(VLOOKUP(A366,[3]库存使用数据!$A:$B,2,0),"")</f>
        <v/>
      </c>
      <c r="Q366" t="str">
        <f>IFERROR(VLOOKUP(A366,[3]库存使用数据!$A:$E,5,0),"")</f>
        <v/>
      </c>
      <c r="R366" t="str">
        <f>IFERROR(VLOOKUP(A366,[3]库存使用数据!$A:$H,8,0),"")</f>
        <v/>
      </c>
      <c r="S366" t="str">
        <f>IFERROR(VLOOKUP(A366,[3]库存使用数据!$A:$K,11,0),"")</f>
        <v/>
      </c>
      <c r="T366" t="str">
        <f>IFERROR(VLOOKUP(A366,[3]库存使用数据!$A:$C,3,0),"")</f>
        <v/>
      </c>
      <c r="U366" t="str">
        <f>IFERROR(VLOOKUP(A366,[3]库存使用数据!$A:$F,6,0),"")</f>
        <v/>
      </c>
      <c r="V366" t="str">
        <f>IFERROR(VLOOKUP(A366,[3]库存使用数据!$A:$I,9,0),"")</f>
        <v/>
      </c>
      <c r="W366" t="str">
        <f>IFERROR(VLOOKUP(A366,[3]库存使用数据!$A:$L,12,0),"")</f>
        <v/>
      </c>
      <c r="X366" s="23" t="str">
        <f t="shared" si="93"/>
        <v/>
      </c>
      <c r="Y366" s="23" t="str">
        <f t="shared" si="94"/>
        <v/>
      </c>
      <c r="Z366" s="23" t="str">
        <f t="shared" si="95"/>
        <v/>
      </c>
      <c r="AA366" s="23" t="str">
        <f t="shared" si="96"/>
        <v/>
      </c>
      <c r="AB366" t="str">
        <f>IFERROR(VLOOKUP(A366,[3]库存使用数据!$A:$D,4,0),"")</f>
        <v/>
      </c>
      <c r="AC366" t="str">
        <f>IFERROR(VLOOKUP(A366,[3]库存使用数据!$A:$G,7,0),"")</f>
        <v/>
      </c>
      <c r="AD366" t="str">
        <f>IFERROR(VLOOKUP(A366,[3]库存使用数据!$A:$J,10,0),"")</f>
        <v/>
      </c>
      <c r="AE366" t="str">
        <f>IFERROR(VLOOKUP(A366,[3]库存使用数据!$A:$M,13,0),"")</f>
        <v/>
      </c>
      <c r="AF366" s="23" t="str">
        <f t="shared" si="97"/>
        <v/>
      </c>
      <c r="AG366" s="23" t="str">
        <f t="shared" si="98"/>
        <v/>
      </c>
      <c r="AH366" s="23" t="str">
        <f t="shared" si="99"/>
        <v/>
      </c>
      <c r="AI366" s="23" t="str">
        <f t="shared" si="100"/>
        <v/>
      </c>
      <c r="AJ366">
        <f>IFERROR(VLOOKUP($B366,[2]库存报告使用数据!$A$1:$B$65536,2,0),0)</f>
        <v>0</v>
      </c>
      <c r="AK366">
        <f>IFERROR(VLOOKUP($B366,[2]库存报告使用数据!$A$1:$C$65536,3,0),0)</f>
        <v>0</v>
      </c>
      <c r="AL366">
        <f>IFERROR(VLOOKUP($B366,[2]库存报告使用数据!$A$1:$D$65536,4,0),0)</f>
        <v>5</v>
      </c>
      <c r="AM366">
        <f>IFERROR(VLOOKUP($B366,[2]库存报告使用数据!$A$1:$E$65536,5,0),0)</f>
        <v>7</v>
      </c>
      <c r="AN366" s="23" t="str">
        <f t="shared" si="101"/>
        <v/>
      </c>
      <c r="AO366" s="23" t="str">
        <f t="shared" si="102"/>
        <v/>
      </c>
      <c r="AP366" s="23">
        <f t="shared" si="103"/>
        <v>0.4</v>
      </c>
      <c r="AQ366" s="23">
        <f t="shared" si="104"/>
        <v>0.142857142857143</v>
      </c>
      <c r="AR366" s="37">
        <f t="shared" si="89"/>
        <v>0</v>
      </c>
      <c r="AS366" s="37">
        <f t="shared" si="90"/>
        <v>0</v>
      </c>
      <c r="AT366" s="37">
        <f t="shared" si="91"/>
        <v>0</v>
      </c>
      <c r="AU366" s="33" t="str">
        <f t="shared" si="92"/>
        <v>库存为0</v>
      </c>
      <c r="AV366" s="38" t="str">
        <f>IFERROR(时间!$B$4+AU366,"上周无销量")</f>
        <v>上周无销量</v>
      </c>
    </row>
    <row r="367" spans="1:48">
      <c r="A367" s="21" t="s">
        <v>412</v>
      </c>
      <c r="B367" t="str">
        <f>VLOOKUP(A367,'[4]sku-asin（子）'!$A$1:$B$65536,2,0)</f>
        <v>B071W2X9CV</v>
      </c>
      <c r="C367" t="str">
        <f>VLOOKUP(A367,'[4]子sku-父sku'!$A$1:$B$65536,2,0)</f>
        <v>YZ-HM111</v>
      </c>
      <c r="D367" s="33">
        <f>IFERROR(VLOOKUP(A367,[1]库存报告使用数据处理!$A:$C,3,0),0)</f>
        <v>0</v>
      </c>
      <c r="E367" s="33">
        <f>IFERROR(VLOOKUP(A367,[1]库存报告使用数据处理!$A:$D,4,0),0)</f>
        <v>0</v>
      </c>
      <c r="F367" s="33">
        <f>IFERROR(VLOOKUP(A367,[1]库存报告使用数据处理!$A:$E,5,0),0)</f>
        <v>1</v>
      </c>
      <c r="G367" s="33">
        <f>IFERROR(VLOOKUP(A367,[1]库存报告使用数据处理!$A:$F,6,0),0)</f>
        <v>0</v>
      </c>
      <c r="H367" s="34">
        <f>IFERROR(VLOOKUP(A367,[1]库存报告使用数据处理!$A:$G,7,0),0)</f>
        <v>18.97</v>
      </c>
      <c r="I367">
        <f>IFERROR(VLOOKUP(A367,[5]数据处理!$A:$B,2,0),0)</f>
        <v>9</v>
      </c>
      <c r="J367" s="35">
        <f>IFERROR(VLOOKUP(A367,[5]数据处理!$A:$D,4,0),0)</f>
        <v>0</v>
      </c>
      <c r="K367" s="35">
        <f>IFERROR(VLOOKUP(A367,[5]数据处理!$A:$E,5,0),0)</f>
        <v>0</v>
      </c>
      <c r="L367" s="35">
        <f>IFERROR(VLOOKUP(A367,[5]数据处理!$A:$G,7,0),0)</f>
        <v>0</v>
      </c>
      <c r="M367">
        <f t="shared" si="88"/>
        <v>9</v>
      </c>
      <c r="N367">
        <f>IFERROR(VLOOKUP(A367,[5]数据处理!$A:$C,3,0),0)</f>
        <v>0</v>
      </c>
      <c r="O367">
        <f>IFERROR(VLOOKUP(A367,[5]数据处理!$A:$N,14,0),0)</f>
        <v>0</v>
      </c>
      <c r="P367" t="str">
        <f>IFERROR(VLOOKUP(A367,[3]库存使用数据!$A:$B,2,0),"")</f>
        <v/>
      </c>
      <c r="Q367" t="str">
        <f>IFERROR(VLOOKUP(A367,[3]库存使用数据!$A:$E,5,0),"")</f>
        <v/>
      </c>
      <c r="R367" t="str">
        <f>IFERROR(VLOOKUP(A367,[3]库存使用数据!$A:$H,8,0),"")</f>
        <v/>
      </c>
      <c r="S367" t="str">
        <f>IFERROR(VLOOKUP(A367,[3]库存使用数据!$A:$K,11,0),"")</f>
        <v/>
      </c>
      <c r="T367" t="str">
        <f>IFERROR(VLOOKUP(A367,[3]库存使用数据!$A:$C,3,0),"")</f>
        <v/>
      </c>
      <c r="U367" t="str">
        <f>IFERROR(VLOOKUP(A367,[3]库存使用数据!$A:$F,6,0),"")</f>
        <v/>
      </c>
      <c r="V367" t="str">
        <f>IFERROR(VLOOKUP(A367,[3]库存使用数据!$A:$I,9,0),"")</f>
        <v/>
      </c>
      <c r="W367" t="str">
        <f>IFERROR(VLOOKUP(A367,[3]库存使用数据!$A:$L,12,0),"")</f>
        <v/>
      </c>
      <c r="X367" s="23" t="str">
        <f t="shared" si="93"/>
        <v/>
      </c>
      <c r="Y367" s="23" t="str">
        <f t="shared" si="94"/>
        <v/>
      </c>
      <c r="Z367" s="23" t="str">
        <f t="shared" si="95"/>
        <v/>
      </c>
      <c r="AA367" s="23" t="str">
        <f t="shared" si="96"/>
        <v/>
      </c>
      <c r="AB367" t="str">
        <f>IFERROR(VLOOKUP(A367,[3]库存使用数据!$A:$D,4,0),"")</f>
        <v/>
      </c>
      <c r="AC367" t="str">
        <f>IFERROR(VLOOKUP(A367,[3]库存使用数据!$A:$G,7,0),"")</f>
        <v/>
      </c>
      <c r="AD367" t="str">
        <f>IFERROR(VLOOKUP(A367,[3]库存使用数据!$A:$J,10,0),"")</f>
        <v/>
      </c>
      <c r="AE367" t="str">
        <f>IFERROR(VLOOKUP(A367,[3]库存使用数据!$A:$M,13,0),"")</f>
        <v/>
      </c>
      <c r="AF367" s="23" t="str">
        <f t="shared" si="97"/>
        <v/>
      </c>
      <c r="AG367" s="23" t="str">
        <f t="shared" si="98"/>
        <v/>
      </c>
      <c r="AH367" s="23" t="str">
        <f t="shared" si="99"/>
        <v/>
      </c>
      <c r="AI367" s="23" t="str">
        <f t="shared" si="100"/>
        <v/>
      </c>
      <c r="AJ367">
        <f>IFERROR(VLOOKUP($B367,[2]库存报告使用数据!$A$1:$B$65536,2,0),0)</f>
        <v>11</v>
      </c>
      <c r="AK367">
        <f>IFERROR(VLOOKUP($B367,[2]库存报告使用数据!$A$1:$C$65536,3,0),0)</f>
        <v>11</v>
      </c>
      <c r="AL367">
        <f>IFERROR(VLOOKUP($B367,[2]库存报告使用数据!$A$1:$D$65536,4,0),0)</f>
        <v>5</v>
      </c>
      <c r="AM367">
        <f>IFERROR(VLOOKUP($B367,[2]库存报告使用数据!$A$1:$E$65536,5,0),0)</f>
        <v>9</v>
      </c>
      <c r="AN367" s="23">
        <f t="shared" si="101"/>
        <v>0</v>
      </c>
      <c r="AO367" s="23">
        <f t="shared" si="102"/>
        <v>0</v>
      </c>
      <c r="AP367" s="23">
        <f t="shared" si="103"/>
        <v>0.2</v>
      </c>
      <c r="AQ367" s="23">
        <f t="shared" si="104"/>
        <v>0</v>
      </c>
      <c r="AR367" s="37">
        <f t="shared" si="89"/>
        <v>0</v>
      </c>
      <c r="AS367" s="37">
        <f t="shared" si="90"/>
        <v>0</v>
      </c>
      <c r="AT367" s="37">
        <f t="shared" si="91"/>
        <v>9</v>
      </c>
      <c r="AU367" s="33" t="str">
        <f t="shared" si="92"/>
        <v>库存为9</v>
      </c>
      <c r="AV367" s="38" t="str">
        <f>IFERROR(时间!$B$4+AU367,"上周无销量")</f>
        <v>上周无销量</v>
      </c>
    </row>
    <row r="368" spans="1:48">
      <c r="A368" s="21" t="s">
        <v>413</v>
      </c>
      <c r="B368" t="str">
        <f>VLOOKUP(A368,'[4]sku-asin（子）'!$A$1:$B$65536,2,0)</f>
        <v>B0717777H3</v>
      </c>
      <c r="C368" t="str">
        <f>VLOOKUP(A368,'[4]子sku-父sku'!$A$1:$B$65536,2,0)</f>
        <v>YZ-HM111</v>
      </c>
      <c r="D368" s="33">
        <f>IFERROR(VLOOKUP(A368,[1]库存报告使用数据处理!$A:$C,3,0),0)</f>
        <v>1</v>
      </c>
      <c r="E368" s="33">
        <f>IFERROR(VLOOKUP(A368,[1]库存报告使用数据处理!$A:$D,4,0),0)</f>
        <v>0</v>
      </c>
      <c r="F368" s="33">
        <f>IFERROR(VLOOKUP(A368,[1]库存报告使用数据处理!$A:$E,5,0),0)</f>
        <v>0</v>
      </c>
      <c r="G368" s="33">
        <f>IFERROR(VLOOKUP(A368,[1]库存报告使用数据处理!$A:$F,6,0),0)</f>
        <v>0</v>
      </c>
      <c r="H368" s="34">
        <f>IFERROR(VLOOKUP(A368,[1]库存报告使用数据处理!$A:$G,7,0),0)</f>
        <v>18.98</v>
      </c>
      <c r="I368">
        <f>IFERROR(VLOOKUP(A368,[5]数据处理!$A:$B,2,0),0)</f>
        <v>12</v>
      </c>
      <c r="J368" s="35">
        <f>IFERROR(VLOOKUP(A368,[5]数据处理!$A:$D,4,0),0)</f>
        <v>0</v>
      </c>
      <c r="K368" s="35">
        <f>IFERROR(VLOOKUP(A368,[5]数据处理!$A:$E,5,0),0)</f>
        <v>0</v>
      </c>
      <c r="L368" s="35">
        <f>IFERROR(VLOOKUP(A368,[5]数据处理!$A:$G,7,0),0)</f>
        <v>0</v>
      </c>
      <c r="M368">
        <f t="shared" si="88"/>
        <v>12</v>
      </c>
      <c r="N368">
        <f>IFERROR(VLOOKUP(A368,[5]数据处理!$A:$C,3,0),0)</f>
        <v>0</v>
      </c>
      <c r="O368">
        <f>IFERROR(VLOOKUP(A368,[5]数据处理!$A:$N,14,0),0)</f>
        <v>1</v>
      </c>
      <c r="P368" t="str">
        <f>IFERROR(VLOOKUP(A368,[3]库存使用数据!$A:$B,2,0),"")</f>
        <v/>
      </c>
      <c r="Q368" t="str">
        <f>IFERROR(VLOOKUP(A368,[3]库存使用数据!$A:$E,5,0),"")</f>
        <v/>
      </c>
      <c r="R368" t="str">
        <f>IFERROR(VLOOKUP(A368,[3]库存使用数据!$A:$H,8,0),"")</f>
        <v/>
      </c>
      <c r="S368" t="str">
        <f>IFERROR(VLOOKUP(A368,[3]库存使用数据!$A:$K,11,0),"")</f>
        <v/>
      </c>
      <c r="T368" t="str">
        <f>IFERROR(VLOOKUP(A368,[3]库存使用数据!$A:$C,3,0),"")</f>
        <v/>
      </c>
      <c r="U368" t="str">
        <f>IFERROR(VLOOKUP(A368,[3]库存使用数据!$A:$F,6,0),"")</f>
        <v/>
      </c>
      <c r="V368" t="str">
        <f>IFERROR(VLOOKUP(A368,[3]库存使用数据!$A:$I,9,0),"")</f>
        <v/>
      </c>
      <c r="W368" t="str">
        <f>IFERROR(VLOOKUP(A368,[3]库存使用数据!$A:$L,12,0),"")</f>
        <v/>
      </c>
      <c r="X368" s="23" t="str">
        <f t="shared" si="93"/>
        <v/>
      </c>
      <c r="Y368" s="23" t="str">
        <f t="shared" si="94"/>
        <v/>
      </c>
      <c r="Z368" s="23" t="str">
        <f t="shared" si="95"/>
        <v/>
      </c>
      <c r="AA368" s="23" t="str">
        <f t="shared" si="96"/>
        <v/>
      </c>
      <c r="AB368" t="str">
        <f>IFERROR(VLOOKUP(A368,[3]库存使用数据!$A:$D,4,0),"")</f>
        <v/>
      </c>
      <c r="AC368" t="str">
        <f>IFERROR(VLOOKUP(A368,[3]库存使用数据!$A:$G,7,0),"")</f>
        <v/>
      </c>
      <c r="AD368" t="str">
        <f>IFERROR(VLOOKUP(A368,[3]库存使用数据!$A:$J,10,0),"")</f>
        <v/>
      </c>
      <c r="AE368" t="str">
        <f>IFERROR(VLOOKUP(A368,[3]库存使用数据!$A:$M,13,0),"")</f>
        <v/>
      </c>
      <c r="AF368" s="23" t="str">
        <f t="shared" si="97"/>
        <v/>
      </c>
      <c r="AG368" s="23" t="str">
        <f t="shared" si="98"/>
        <v/>
      </c>
      <c r="AH368" s="23" t="str">
        <f t="shared" si="99"/>
        <v/>
      </c>
      <c r="AI368" s="23" t="str">
        <f t="shared" si="100"/>
        <v/>
      </c>
      <c r="AJ368">
        <f>IFERROR(VLOOKUP($B368,[2]库存报告使用数据!$A$1:$B$65536,2,0),0)</f>
        <v>8</v>
      </c>
      <c r="AK368">
        <f>IFERROR(VLOOKUP($B368,[2]库存报告使用数据!$A$1:$C$65536,3,0),0)</f>
        <v>8</v>
      </c>
      <c r="AL368">
        <f>IFERROR(VLOOKUP($B368,[2]库存报告使用数据!$A$1:$D$65536,4,0),0)</f>
        <v>5</v>
      </c>
      <c r="AM368">
        <f>IFERROR(VLOOKUP($B368,[2]库存报告使用数据!$A$1:$E$65536,5,0),0)</f>
        <v>3</v>
      </c>
      <c r="AN368" s="23">
        <f t="shared" si="101"/>
        <v>0.125</v>
      </c>
      <c r="AO368" s="23">
        <f t="shared" si="102"/>
        <v>0</v>
      </c>
      <c r="AP368" s="23">
        <f t="shared" si="103"/>
        <v>0</v>
      </c>
      <c r="AQ368" s="23">
        <f t="shared" si="104"/>
        <v>0</v>
      </c>
      <c r="AR368" s="37">
        <f t="shared" si="89"/>
        <v>0.142857142857143</v>
      </c>
      <c r="AS368" s="37">
        <f t="shared" si="90"/>
        <v>8.57142857142857</v>
      </c>
      <c r="AT368" s="37">
        <f t="shared" si="91"/>
        <v>3.42857142857143</v>
      </c>
      <c r="AU368" s="33">
        <f t="shared" si="92"/>
        <v>84</v>
      </c>
      <c r="AV368" s="38">
        <f>IFERROR(时间!$B$4+AU368,"上周无销量")</f>
        <v>43367</v>
      </c>
    </row>
    <row r="369" spans="1:48">
      <c r="A369" s="21" t="s">
        <v>414</v>
      </c>
      <c r="B369" t="str">
        <f>VLOOKUP(A369,'[4]sku-asin（子）'!$A$1:$B$65536,2,0)</f>
        <v>B06XWQQ8BD</v>
      </c>
      <c r="C369" t="str">
        <f>VLOOKUP(A369,'[4]子sku-父sku'!$A$1:$B$65536,2,0)</f>
        <v>YZ-HM111</v>
      </c>
      <c r="D369" s="33">
        <f>IFERROR(VLOOKUP(A369,[1]库存报告使用数据处理!$A:$C,3,0),0)</f>
        <v>9</v>
      </c>
      <c r="E369" s="33">
        <f>IFERROR(VLOOKUP(A369,[1]库存报告使用数据处理!$A:$D,4,0),0)</f>
        <v>12</v>
      </c>
      <c r="F369" s="33">
        <f>IFERROR(VLOOKUP(A369,[1]库存报告使用数据处理!$A:$E,5,0),0)</f>
        <v>8</v>
      </c>
      <c r="G369" s="33">
        <f>IFERROR(VLOOKUP(A369,[1]库存报告使用数据处理!$A:$F,6,0),0)</f>
        <v>7</v>
      </c>
      <c r="H369" s="34">
        <f>IFERROR(VLOOKUP(A369,[1]库存报告使用数据处理!$A:$G,7,0),0)</f>
        <v>18.98</v>
      </c>
      <c r="I369">
        <f>IFERROR(VLOOKUP(A369,[5]数据处理!$A:$B,2,0),0)</f>
        <v>36</v>
      </c>
      <c r="J369" s="35">
        <f>IFERROR(VLOOKUP(A369,[5]数据处理!$A:$D,4,0),0)</f>
        <v>0</v>
      </c>
      <c r="K369" s="35">
        <f>IFERROR(VLOOKUP(A369,[5]数据处理!$A:$E,5,0),0)</f>
        <v>0</v>
      </c>
      <c r="L369" s="35">
        <f>IFERROR(VLOOKUP(A369,[5]数据处理!$A:$G,7,0),0)</f>
        <v>0</v>
      </c>
      <c r="M369">
        <f t="shared" si="88"/>
        <v>36</v>
      </c>
      <c r="N369">
        <f>IFERROR(VLOOKUP(A369,[5]数据处理!$A:$C,3,0),0)</f>
        <v>7</v>
      </c>
      <c r="O369">
        <f>IFERROR(VLOOKUP(A369,[5]数据处理!$A:$N,14,0),0)</f>
        <v>0</v>
      </c>
      <c r="P369">
        <f>IFERROR(VLOOKUP(A369,[3]库存使用数据!$A:$B,2,0),"")</f>
        <v>2817</v>
      </c>
      <c r="Q369">
        <f>IFERROR(VLOOKUP(A369,[3]库存使用数据!$A:$E,5,0),"")</f>
        <v>10143</v>
      </c>
      <c r="R369">
        <f>IFERROR(VLOOKUP(A369,[3]库存使用数据!$A:$H,8,0),"")</f>
        <v>13458</v>
      </c>
      <c r="S369">
        <f>IFERROR(VLOOKUP(A369,[3]库存使用数据!$A:$K,11,0),"")</f>
        <v>26199</v>
      </c>
      <c r="T369">
        <f>IFERROR(VLOOKUP(A369,[3]库存使用数据!$A:$C,3,0),"")</f>
        <v>29</v>
      </c>
      <c r="U369">
        <f>IFERROR(VLOOKUP(A369,[3]库存使用数据!$A:$F,6,0),"")</f>
        <v>51</v>
      </c>
      <c r="V369">
        <f>IFERROR(VLOOKUP(A369,[3]库存使用数据!$A:$I,9,0),"")</f>
        <v>61</v>
      </c>
      <c r="W369">
        <f>IFERROR(VLOOKUP(A369,[3]库存使用数据!$A:$L,12,0),"")</f>
        <v>63</v>
      </c>
      <c r="X369" s="23">
        <f t="shared" si="93"/>
        <v>0.0102946396876109</v>
      </c>
      <c r="Y369" s="23">
        <f t="shared" si="94"/>
        <v>0.00502809819580006</v>
      </c>
      <c r="Z369" s="23">
        <f t="shared" si="95"/>
        <v>0.00453262000297221</v>
      </c>
      <c r="AA369" s="23">
        <f t="shared" si="96"/>
        <v>0.00240467193404328</v>
      </c>
      <c r="AB369">
        <f>IFERROR(VLOOKUP(A369,[3]库存使用数据!$A:$D,4,0),"")</f>
        <v>4.47</v>
      </c>
      <c r="AC369">
        <f>IFERROR(VLOOKUP(A369,[3]库存使用数据!$A:$G,7,0),"")</f>
        <v>11.32</v>
      </c>
      <c r="AD369">
        <f>IFERROR(VLOOKUP(A369,[3]库存使用数据!$A:$J,10,0),"")</f>
        <v>15.12</v>
      </c>
      <c r="AE369">
        <f>IFERROR(VLOOKUP(A369,[3]库存使用数据!$A:$M,13,0),"")</f>
        <v>15.57</v>
      </c>
      <c r="AF369" s="23">
        <f t="shared" si="97"/>
        <v>0.0261678960309097</v>
      </c>
      <c r="AG369" s="23">
        <f t="shared" si="98"/>
        <v>0.049701440112399</v>
      </c>
      <c r="AH369" s="23">
        <f t="shared" si="99"/>
        <v>0.0995785036880927</v>
      </c>
      <c r="AI369" s="23">
        <f t="shared" si="100"/>
        <v>0.117191028149932</v>
      </c>
      <c r="AJ369">
        <f>IFERROR(VLOOKUP($B369,[2]库存报告使用数据!$A$1:$B$65536,2,0),0)</f>
        <v>43</v>
      </c>
      <c r="AK369">
        <f>IFERROR(VLOOKUP($B369,[2]库存报告使用数据!$A$1:$C$65536,3,0),0)</f>
        <v>43</v>
      </c>
      <c r="AL369">
        <f>IFERROR(VLOOKUP($B369,[2]库存报告使用数据!$A$1:$D$65536,4,0),0)</f>
        <v>42</v>
      </c>
      <c r="AM369">
        <f>IFERROR(VLOOKUP($B369,[2]库存报告使用数据!$A$1:$E$65536,5,0),0)</f>
        <v>62</v>
      </c>
      <c r="AN369" s="23">
        <f t="shared" si="101"/>
        <v>0.209302325581395</v>
      </c>
      <c r="AO369" s="23">
        <f t="shared" si="102"/>
        <v>0.27906976744186</v>
      </c>
      <c r="AP369" s="23">
        <f t="shared" si="103"/>
        <v>0.19047619047619</v>
      </c>
      <c r="AQ369" s="23">
        <f t="shared" si="104"/>
        <v>0.112903225806452</v>
      </c>
      <c r="AR369" s="37">
        <f t="shared" si="89"/>
        <v>1.28571428571429</v>
      </c>
      <c r="AS369" s="37">
        <f t="shared" si="90"/>
        <v>77.1428571428572</v>
      </c>
      <c r="AT369" s="37">
        <f t="shared" si="91"/>
        <v>-41.1428571428572</v>
      </c>
      <c r="AU369" s="33">
        <f t="shared" si="92"/>
        <v>28</v>
      </c>
      <c r="AV369" s="38">
        <f>IFERROR(时间!$B$4+AU369,"上周无销量")</f>
        <v>43311</v>
      </c>
    </row>
    <row r="370" spans="1:48">
      <c r="A370" s="21" t="s">
        <v>415</v>
      </c>
      <c r="B370" t="str">
        <f>VLOOKUP(A370,'[4]sku-asin（子）'!$A$1:$B$65536,2,0)</f>
        <v>B06XWQGYFH</v>
      </c>
      <c r="C370" t="str">
        <f>VLOOKUP(A370,'[4]子sku-父sku'!$A$1:$B$65536,2,0)</f>
        <v>YZ-HM111</v>
      </c>
      <c r="D370" s="33">
        <f>IFERROR(VLOOKUP(A370,[1]库存报告使用数据处理!$A:$C,3,0),0)</f>
        <v>2</v>
      </c>
      <c r="E370" s="33">
        <f>IFERROR(VLOOKUP(A370,[1]库存报告使用数据处理!$A:$D,4,0),0)</f>
        <v>7</v>
      </c>
      <c r="F370" s="33">
        <f>IFERROR(VLOOKUP(A370,[1]库存报告使用数据处理!$A:$E,5,0),0)</f>
        <v>5</v>
      </c>
      <c r="G370" s="33">
        <f>IFERROR(VLOOKUP(A370,[1]库存报告使用数据处理!$A:$F,6,0),0)</f>
        <v>14</v>
      </c>
      <c r="H370" s="34">
        <f>IFERROR(VLOOKUP(A370,[1]库存报告使用数据处理!$A:$G,7,0),0)</f>
        <v>18.98</v>
      </c>
      <c r="I370">
        <f>IFERROR(VLOOKUP(A370,[5]数据处理!$A:$B,2,0),0)</f>
        <v>48</v>
      </c>
      <c r="J370" s="35">
        <f>IFERROR(VLOOKUP(A370,[5]数据处理!$A:$D,4,0),0)</f>
        <v>0</v>
      </c>
      <c r="K370" s="35">
        <f>IFERROR(VLOOKUP(A370,[5]数据处理!$A:$E,5,0),0)</f>
        <v>0</v>
      </c>
      <c r="L370" s="35">
        <f>IFERROR(VLOOKUP(A370,[5]数据处理!$A:$G,7,0),0)</f>
        <v>1</v>
      </c>
      <c r="M370">
        <f t="shared" si="88"/>
        <v>49</v>
      </c>
      <c r="N370">
        <f>IFERROR(VLOOKUP(A370,[5]数据处理!$A:$C,3,0),0)</f>
        <v>2</v>
      </c>
      <c r="O370">
        <f>IFERROR(VLOOKUP(A370,[5]数据处理!$A:$N,14,0),0)</f>
        <v>0</v>
      </c>
      <c r="P370">
        <f>IFERROR(VLOOKUP(A370,[3]库存使用数据!$A:$B,2,0),"")</f>
        <v>5230</v>
      </c>
      <c r="Q370">
        <f>IFERROR(VLOOKUP(A370,[3]库存使用数据!$A:$E,5,0),"")</f>
        <v>38540</v>
      </c>
      <c r="R370">
        <f>IFERROR(VLOOKUP(A370,[3]库存使用数据!$A:$H,8,0),"")</f>
        <v>35319</v>
      </c>
      <c r="S370">
        <f>IFERROR(VLOOKUP(A370,[3]库存使用数据!$A:$K,11,0),"")</f>
        <v>27096</v>
      </c>
      <c r="T370">
        <f>IFERROR(VLOOKUP(A370,[3]库存使用数据!$A:$C,3,0),"")</f>
        <v>37</v>
      </c>
      <c r="U370">
        <f>IFERROR(VLOOKUP(A370,[3]库存使用数据!$A:$F,6,0),"")</f>
        <v>198</v>
      </c>
      <c r="V370">
        <f>IFERROR(VLOOKUP(A370,[3]库存使用数据!$A:$I,9,0),"")</f>
        <v>122</v>
      </c>
      <c r="W370">
        <f>IFERROR(VLOOKUP(A370,[3]库存使用数据!$A:$L,12,0),"")</f>
        <v>141</v>
      </c>
      <c r="X370" s="23">
        <f t="shared" si="93"/>
        <v>0.00707456978967495</v>
      </c>
      <c r="Y370" s="23">
        <f t="shared" si="94"/>
        <v>0.00513751946030099</v>
      </c>
      <c r="Z370" s="23">
        <f t="shared" si="95"/>
        <v>0.00345423143350604</v>
      </c>
      <c r="AA370" s="23">
        <f t="shared" si="96"/>
        <v>0.00520372010628875</v>
      </c>
      <c r="AB370">
        <f>IFERROR(VLOOKUP(A370,[3]库存使用数据!$A:$D,4,0),"")</f>
        <v>15.13</v>
      </c>
      <c r="AC370">
        <f>IFERROR(VLOOKUP(A370,[3]库存使用数据!$A:$G,7,0),"")</f>
        <v>74.62</v>
      </c>
      <c r="AD370">
        <f>IFERROR(VLOOKUP(A370,[3]库存使用数据!$A:$J,10,0),"")</f>
        <v>44.52</v>
      </c>
      <c r="AE370">
        <f>IFERROR(VLOOKUP(A370,[3]库存使用数据!$A:$M,13,0),"")</f>
        <v>53.14</v>
      </c>
      <c r="AF370" s="23">
        <f t="shared" si="97"/>
        <v>0.398577449947313</v>
      </c>
      <c r="AG370" s="23">
        <f t="shared" si="98"/>
        <v>0.561643835616438</v>
      </c>
      <c r="AH370" s="23">
        <f t="shared" si="99"/>
        <v>0.469125395152792</v>
      </c>
      <c r="AI370" s="23">
        <f t="shared" si="100"/>
        <v>0.199984946560289</v>
      </c>
      <c r="AJ370">
        <f>IFERROR(VLOOKUP($B370,[2]库存报告使用数据!$A$1:$B$65536,2,0),0)</f>
        <v>46</v>
      </c>
      <c r="AK370">
        <f>IFERROR(VLOOKUP($B370,[2]库存报告使用数据!$A$1:$C$65536,3,0),0)</f>
        <v>46</v>
      </c>
      <c r="AL370">
        <f>IFERROR(VLOOKUP($B370,[2]库存报告使用数据!$A$1:$D$65536,4,0),0)</f>
        <v>43</v>
      </c>
      <c r="AM370">
        <f>IFERROR(VLOOKUP($B370,[2]库存报告使用数据!$A$1:$E$65536,5,0),0)</f>
        <v>43</v>
      </c>
      <c r="AN370" s="23">
        <f t="shared" si="101"/>
        <v>0.0434782608695652</v>
      </c>
      <c r="AO370" s="23">
        <f t="shared" si="102"/>
        <v>0.152173913043478</v>
      </c>
      <c r="AP370" s="23">
        <f t="shared" si="103"/>
        <v>0.116279069767442</v>
      </c>
      <c r="AQ370" s="23">
        <f t="shared" si="104"/>
        <v>0.325581395348837</v>
      </c>
      <c r="AR370" s="37">
        <f t="shared" si="89"/>
        <v>0.285714285714286</v>
      </c>
      <c r="AS370" s="37">
        <f t="shared" si="90"/>
        <v>17.1428571428571</v>
      </c>
      <c r="AT370" s="37">
        <f t="shared" si="91"/>
        <v>31.8571428571429</v>
      </c>
      <c r="AU370" s="33">
        <f t="shared" si="92"/>
        <v>171</v>
      </c>
      <c r="AV370" s="38">
        <f>IFERROR(时间!$B$4+AU370,"上周无销量")</f>
        <v>43454</v>
      </c>
    </row>
    <row r="371" spans="1:48">
      <c r="A371" s="21" t="s">
        <v>416</v>
      </c>
      <c r="B371" t="str">
        <f>VLOOKUP(A371,'[4]sku-asin（子）'!$A$1:$B$65536,2,0)</f>
        <v>B06XWPMW26</v>
      </c>
      <c r="C371" t="str">
        <f>VLOOKUP(A371,'[4]子sku-父sku'!$A$1:$B$65536,2,0)</f>
        <v>YZ-HM111</v>
      </c>
      <c r="D371" s="33">
        <f>IFERROR(VLOOKUP(A371,[1]库存报告使用数据处理!$A:$C,3,0),0)</f>
        <v>3</v>
      </c>
      <c r="E371" s="33">
        <f>IFERROR(VLOOKUP(A371,[1]库存报告使用数据处理!$A:$D,4,0),0)</f>
        <v>1</v>
      </c>
      <c r="F371" s="33">
        <f>IFERROR(VLOOKUP(A371,[1]库存报告使用数据处理!$A:$E,5,0),0)</f>
        <v>2</v>
      </c>
      <c r="G371" s="33">
        <f>IFERROR(VLOOKUP(A371,[1]库存报告使用数据处理!$A:$F,6,0),0)</f>
        <v>4</v>
      </c>
      <c r="H371" s="34">
        <f>IFERROR(VLOOKUP(A371,[1]库存报告使用数据处理!$A:$G,7,0),0)</f>
        <v>18.98</v>
      </c>
      <c r="I371">
        <f>IFERROR(VLOOKUP(A371,[5]数据处理!$A:$B,2,0),0)</f>
        <v>9</v>
      </c>
      <c r="J371" s="35">
        <f>IFERROR(VLOOKUP(A371,[5]数据处理!$A:$D,4,0),0)</f>
        <v>0</v>
      </c>
      <c r="K371" s="35">
        <f>IFERROR(VLOOKUP(A371,[5]数据处理!$A:$E,5,0),0)</f>
        <v>0</v>
      </c>
      <c r="L371" s="35">
        <f>IFERROR(VLOOKUP(A371,[5]数据处理!$A:$G,7,0),0)</f>
        <v>0</v>
      </c>
      <c r="M371">
        <f t="shared" si="88"/>
        <v>9</v>
      </c>
      <c r="N371">
        <f>IFERROR(VLOOKUP(A371,[5]数据处理!$A:$C,3,0),0)</f>
        <v>4</v>
      </c>
      <c r="O371">
        <f>IFERROR(VLOOKUP(A371,[5]数据处理!$A:$N,14,0),0)</f>
        <v>0</v>
      </c>
      <c r="P371">
        <f>IFERROR(VLOOKUP(A371,[3]库存使用数据!$A:$B,2,0),"")</f>
        <v>7719</v>
      </c>
      <c r="Q371">
        <f>IFERROR(VLOOKUP(A371,[3]库存使用数据!$A:$E,5,0),"")</f>
        <v>7224</v>
      </c>
      <c r="R371">
        <f>IFERROR(VLOOKUP(A371,[3]库存使用数据!$A:$H,8,0),"")</f>
        <v>6014</v>
      </c>
      <c r="S371">
        <f>IFERROR(VLOOKUP(A371,[3]库存使用数据!$A:$K,11,0),"")</f>
        <v>7193</v>
      </c>
      <c r="T371">
        <f>IFERROR(VLOOKUP(A371,[3]库存使用数据!$A:$C,3,0),"")</f>
        <v>61</v>
      </c>
      <c r="U371">
        <f>IFERROR(VLOOKUP(A371,[3]库存使用数据!$A:$F,6,0),"")</f>
        <v>48</v>
      </c>
      <c r="V371">
        <f>IFERROR(VLOOKUP(A371,[3]库存使用数据!$A:$I,9,0),"")</f>
        <v>49</v>
      </c>
      <c r="W371">
        <f>IFERROR(VLOOKUP(A371,[3]库存使用数据!$A:$L,12,0),"")</f>
        <v>33</v>
      </c>
      <c r="X371" s="23">
        <f t="shared" si="93"/>
        <v>0.00790257805415209</v>
      </c>
      <c r="Y371" s="23">
        <f t="shared" si="94"/>
        <v>0.00664451827242525</v>
      </c>
      <c r="Z371" s="23">
        <f t="shared" si="95"/>
        <v>0.00814765547056867</v>
      </c>
      <c r="AA371" s="23">
        <f t="shared" si="96"/>
        <v>0.00458779368830808</v>
      </c>
      <c r="AB371">
        <f>IFERROR(VLOOKUP(A371,[3]库存使用数据!$A:$D,4,0),"")</f>
        <v>9.81</v>
      </c>
      <c r="AC371">
        <f>IFERROR(VLOOKUP(A371,[3]库存使用数据!$A:$G,7,0),"")</f>
        <v>9.96</v>
      </c>
      <c r="AD371">
        <f>IFERROR(VLOOKUP(A371,[3]库存使用数据!$A:$J,10,0),"")</f>
        <v>11.34</v>
      </c>
      <c r="AE371">
        <f>IFERROR(VLOOKUP(A371,[3]库存使用数据!$A:$M,13,0),"")</f>
        <v>8.01</v>
      </c>
      <c r="AF371" s="23">
        <f t="shared" si="97"/>
        <v>0.172286617492097</v>
      </c>
      <c r="AG371" s="23">
        <f t="shared" si="98"/>
        <v>0.524762908324552</v>
      </c>
      <c r="AH371" s="23">
        <f t="shared" si="99"/>
        <v>0.298735511064278</v>
      </c>
      <c r="AI371" s="23">
        <f t="shared" si="100"/>
        <v>0.105505795574289</v>
      </c>
      <c r="AJ371">
        <f>IFERROR(VLOOKUP($B371,[2]库存报告使用数据!$A$1:$B$65536,2,0),0)</f>
        <v>48</v>
      </c>
      <c r="AK371">
        <f>IFERROR(VLOOKUP($B371,[2]库存报告使用数据!$A$1:$C$65536,3,0),0)</f>
        <v>48</v>
      </c>
      <c r="AL371">
        <f>IFERROR(VLOOKUP($B371,[2]库存报告使用数据!$A$1:$D$65536,4,0),0)</f>
        <v>37</v>
      </c>
      <c r="AM371">
        <f>IFERROR(VLOOKUP($B371,[2]库存报告使用数据!$A$1:$E$65536,5,0),0)</f>
        <v>31</v>
      </c>
      <c r="AN371" s="23">
        <f t="shared" si="101"/>
        <v>0.0625</v>
      </c>
      <c r="AO371" s="23">
        <f t="shared" si="102"/>
        <v>0.0208333333333333</v>
      </c>
      <c r="AP371" s="23">
        <f t="shared" si="103"/>
        <v>0.0540540540540541</v>
      </c>
      <c r="AQ371" s="23">
        <f t="shared" si="104"/>
        <v>0.129032258064516</v>
      </c>
      <c r="AR371" s="37">
        <f t="shared" si="89"/>
        <v>0.428571428571429</v>
      </c>
      <c r="AS371" s="37">
        <f t="shared" si="90"/>
        <v>25.7142857142857</v>
      </c>
      <c r="AT371" s="37">
        <f t="shared" si="91"/>
        <v>-16.7142857142857</v>
      </c>
      <c r="AU371" s="33">
        <f t="shared" si="92"/>
        <v>21</v>
      </c>
      <c r="AV371" s="38">
        <f>IFERROR(时间!$B$4+AU371,"上周无销量")</f>
        <v>43304</v>
      </c>
    </row>
    <row r="372" spans="1:48">
      <c r="A372" s="21" t="s">
        <v>417</v>
      </c>
      <c r="B372" t="str">
        <f>VLOOKUP(A372,'[4]sku-asin（子）'!$A$1:$B$65536,2,0)</f>
        <v>B06XWQSHYX</v>
      </c>
      <c r="C372" t="str">
        <f>VLOOKUP(A372,'[4]子sku-父sku'!$A$1:$B$65536,2,0)</f>
        <v>YZ-HM111</v>
      </c>
      <c r="D372" s="33">
        <f>IFERROR(VLOOKUP(A372,[1]库存报告使用数据处理!$A:$C,3,0),0)</f>
        <v>9</v>
      </c>
      <c r="E372" s="33">
        <f>IFERROR(VLOOKUP(A372,[1]库存报告使用数据处理!$A:$D,4,0),0)</f>
        <v>10</v>
      </c>
      <c r="F372" s="33">
        <f>IFERROR(VLOOKUP(A372,[1]库存报告使用数据处理!$A:$E,5,0),0)</f>
        <v>14</v>
      </c>
      <c r="G372" s="33">
        <f>IFERROR(VLOOKUP(A372,[1]库存报告使用数据处理!$A:$F,6,0),0)</f>
        <v>10</v>
      </c>
      <c r="H372" s="34">
        <f>IFERROR(VLOOKUP(A372,[1]库存报告使用数据处理!$A:$G,7,0),0)</f>
        <v>18.98</v>
      </c>
      <c r="I372">
        <f>IFERROR(VLOOKUP(A372,[5]数据处理!$A:$B,2,0),0)</f>
        <v>41</v>
      </c>
      <c r="J372" s="35">
        <f>IFERROR(VLOOKUP(A372,[5]数据处理!$A:$D,4,0),0)</f>
        <v>0</v>
      </c>
      <c r="K372" s="35">
        <f>IFERROR(VLOOKUP(A372,[5]数据处理!$A:$E,5,0),0)</f>
        <v>0</v>
      </c>
      <c r="L372" s="35">
        <f>IFERROR(VLOOKUP(A372,[5]数据处理!$A:$G,7,0),0)</f>
        <v>20</v>
      </c>
      <c r="M372">
        <f t="shared" si="88"/>
        <v>61</v>
      </c>
      <c r="N372">
        <f>IFERROR(VLOOKUP(A372,[5]数据处理!$A:$C,3,0),0)</f>
        <v>14</v>
      </c>
      <c r="O372">
        <f>IFERROR(VLOOKUP(A372,[5]数据处理!$A:$N,14,0),0)</f>
        <v>0</v>
      </c>
      <c r="P372" t="str">
        <f>IFERROR(VLOOKUP(A372,[3]库存使用数据!$A:$B,2,0),"")</f>
        <v/>
      </c>
      <c r="Q372" t="str">
        <f>IFERROR(VLOOKUP(A372,[3]库存使用数据!$A:$E,5,0),"")</f>
        <v/>
      </c>
      <c r="R372" t="str">
        <f>IFERROR(VLOOKUP(A372,[3]库存使用数据!$A:$H,8,0),"")</f>
        <v/>
      </c>
      <c r="S372" t="str">
        <f>IFERROR(VLOOKUP(A372,[3]库存使用数据!$A:$K,11,0),"")</f>
        <v/>
      </c>
      <c r="T372" t="str">
        <f>IFERROR(VLOOKUP(A372,[3]库存使用数据!$A:$C,3,0),"")</f>
        <v/>
      </c>
      <c r="U372" t="str">
        <f>IFERROR(VLOOKUP(A372,[3]库存使用数据!$A:$F,6,0),"")</f>
        <v/>
      </c>
      <c r="V372" t="str">
        <f>IFERROR(VLOOKUP(A372,[3]库存使用数据!$A:$I,9,0),"")</f>
        <v/>
      </c>
      <c r="W372" t="str">
        <f>IFERROR(VLOOKUP(A372,[3]库存使用数据!$A:$L,12,0),"")</f>
        <v/>
      </c>
      <c r="X372" s="23" t="str">
        <f t="shared" si="93"/>
        <v/>
      </c>
      <c r="Y372" s="23" t="str">
        <f t="shared" si="94"/>
        <v/>
      </c>
      <c r="Z372" s="23" t="str">
        <f t="shared" si="95"/>
        <v/>
      </c>
      <c r="AA372" s="23" t="str">
        <f t="shared" si="96"/>
        <v/>
      </c>
      <c r="AB372" t="str">
        <f>IFERROR(VLOOKUP(A372,[3]库存使用数据!$A:$D,4,0),"")</f>
        <v/>
      </c>
      <c r="AC372" t="str">
        <f>IFERROR(VLOOKUP(A372,[3]库存使用数据!$A:$G,7,0),"")</f>
        <v/>
      </c>
      <c r="AD372" t="str">
        <f>IFERROR(VLOOKUP(A372,[3]库存使用数据!$A:$J,10,0),"")</f>
        <v/>
      </c>
      <c r="AE372" t="str">
        <f>IFERROR(VLOOKUP(A372,[3]库存使用数据!$A:$M,13,0),"")</f>
        <v/>
      </c>
      <c r="AF372" s="23" t="str">
        <f t="shared" si="97"/>
        <v/>
      </c>
      <c r="AG372" s="23" t="str">
        <f t="shared" si="98"/>
        <v/>
      </c>
      <c r="AH372" s="23" t="str">
        <f t="shared" si="99"/>
        <v/>
      </c>
      <c r="AI372" s="23" t="str">
        <f t="shared" si="100"/>
        <v/>
      </c>
      <c r="AJ372">
        <f>IFERROR(VLOOKUP($B372,[2]库存报告使用数据!$A$1:$B$65536,2,0),0)</f>
        <v>29</v>
      </c>
      <c r="AK372">
        <f>IFERROR(VLOOKUP($B372,[2]库存报告使用数据!$A$1:$C$65536,3,0),0)</f>
        <v>29</v>
      </c>
      <c r="AL372">
        <f>IFERROR(VLOOKUP($B372,[2]库存报告使用数据!$A$1:$D$65536,4,0),0)</f>
        <v>33</v>
      </c>
      <c r="AM372">
        <f>IFERROR(VLOOKUP($B372,[2]库存报告使用数据!$A$1:$E$65536,5,0),0)</f>
        <v>18</v>
      </c>
      <c r="AN372" s="23">
        <f t="shared" si="101"/>
        <v>0.310344827586207</v>
      </c>
      <c r="AO372" s="23">
        <f t="shared" si="102"/>
        <v>0.344827586206897</v>
      </c>
      <c r="AP372" s="23">
        <f t="shared" si="103"/>
        <v>0.424242424242424</v>
      </c>
      <c r="AQ372" s="23">
        <f t="shared" si="104"/>
        <v>0.555555555555556</v>
      </c>
      <c r="AR372" s="37">
        <f t="shared" si="89"/>
        <v>1.28571428571429</v>
      </c>
      <c r="AS372" s="37">
        <f t="shared" si="90"/>
        <v>77.1428571428572</v>
      </c>
      <c r="AT372" s="37">
        <f t="shared" si="91"/>
        <v>-16.1428571428572</v>
      </c>
      <c r="AU372" s="33">
        <f t="shared" si="92"/>
        <v>47</v>
      </c>
      <c r="AV372" s="38">
        <f>IFERROR(时间!$B$4+AU372,"上周无销量")</f>
        <v>43330</v>
      </c>
    </row>
    <row r="373" spans="1:48">
      <c r="A373" s="21" t="s">
        <v>418</v>
      </c>
      <c r="B373" t="str">
        <f>VLOOKUP(A373,'[4]sku-asin（子）'!$A$1:$B$65536,2,0)</f>
        <v>B072N4YH6P</v>
      </c>
      <c r="C373" t="str">
        <f>VLOOKUP(A373,'[4]子sku-父sku'!$A$1:$B$65536,2,0)</f>
        <v>YZ-HM111</v>
      </c>
      <c r="D373" s="33">
        <f>IFERROR(VLOOKUP(A373,[1]库存报告使用数据处理!$A:$C,3,0),0)</f>
        <v>0</v>
      </c>
      <c r="E373" s="33">
        <f>IFERROR(VLOOKUP(A373,[1]库存报告使用数据处理!$A:$D,4,0),0)</f>
        <v>0</v>
      </c>
      <c r="F373" s="33">
        <f>IFERROR(VLOOKUP(A373,[1]库存报告使用数据处理!$A:$E,5,0),0)</f>
        <v>0</v>
      </c>
      <c r="G373" s="33">
        <f>IFERROR(VLOOKUP(A373,[1]库存报告使用数据处理!$A:$F,6,0),0)</f>
        <v>0</v>
      </c>
      <c r="H373" s="34">
        <f>IFERROR(VLOOKUP(A373,[1]库存报告使用数据处理!$A:$G,7,0),0)</f>
        <v>0</v>
      </c>
      <c r="I373">
        <f>IFERROR(VLOOKUP(A373,[5]数据处理!$A:$B,2,0),0)</f>
        <v>0</v>
      </c>
      <c r="J373" s="35">
        <f>IFERROR(VLOOKUP(A373,[5]数据处理!$A:$D,4,0),0)</f>
        <v>0</v>
      </c>
      <c r="K373" s="35">
        <f>IFERROR(VLOOKUP(A373,[5]数据处理!$A:$E,5,0),0)</f>
        <v>0</v>
      </c>
      <c r="L373" s="35">
        <f>IFERROR(VLOOKUP(A373,[5]数据处理!$A:$G,7,0),0)</f>
        <v>0</v>
      </c>
      <c r="M373">
        <f t="shared" si="88"/>
        <v>0</v>
      </c>
      <c r="N373">
        <f>IFERROR(VLOOKUP(A373,[5]数据处理!$A:$C,3,0),0)</f>
        <v>0</v>
      </c>
      <c r="O373">
        <f>IFERROR(VLOOKUP(A373,[5]数据处理!$A:$N,14,0),0)</f>
        <v>0</v>
      </c>
      <c r="P373" t="str">
        <f>IFERROR(VLOOKUP(A373,[3]库存使用数据!$A:$B,2,0),"")</f>
        <v/>
      </c>
      <c r="Q373" t="str">
        <f>IFERROR(VLOOKUP(A373,[3]库存使用数据!$A:$E,5,0),"")</f>
        <v/>
      </c>
      <c r="R373" t="str">
        <f>IFERROR(VLOOKUP(A373,[3]库存使用数据!$A:$H,8,0),"")</f>
        <v/>
      </c>
      <c r="S373" t="str">
        <f>IFERROR(VLOOKUP(A373,[3]库存使用数据!$A:$K,11,0),"")</f>
        <v/>
      </c>
      <c r="T373" t="str">
        <f>IFERROR(VLOOKUP(A373,[3]库存使用数据!$A:$C,3,0),"")</f>
        <v/>
      </c>
      <c r="U373" t="str">
        <f>IFERROR(VLOOKUP(A373,[3]库存使用数据!$A:$F,6,0),"")</f>
        <v/>
      </c>
      <c r="V373" t="str">
        <f>IFERROR(VLOOKUP(A373,[3]库存使用数据!$A:$I,9,0),"")</f>
        <v/>
      </c>
      <c r="W373" t="str">
        <f>IFERROR(VLOOKUP(A373,[3]库存使用数据!$A:$L,12,0),"")</f>
        <v/>
      </c>
      <c r="X373" s="23" t="str">
        <f t="shared" si="93"/>
        <v/>
      </c>
      <c r="Y373" s="23" t="str">
        <f t="shared" si="94"/>
        <v/>
      </c>
      <c r="Z373" s="23" t="str">
        <f t="shared" si="95"/>
        <v/>
      </c>
      <c r="AA373" s="23" t="str">
        <f t="shared" si="96"/>
        <v/>
      </c>
      <c r="AB373" t="str">
        <f>IFERROR(VLOOKUP(A373,[3]库存使用数据!$A:$D,4,0),"")</f>
        <v/>
      </c>
      <c r="AC373" t="str">
        <f>IFERROR(VLOOKUP(A373,[3]库存使用数据!$A:$G,7,0),"")</f>
        <v/>
      </c>
      <c r="AD373" t="str">
        <f>IFERROR(VLOOKUP(A373,[3]库存使用数据!$A:$J,10,0),"")</f>
        <v/>
      </c>
      <c r="AE373" t="str">
        <f>IFERROR(VLOOKUP(A373,[3]库存使用数据!$A:$M,13,0),"")</f>
        <v/>
      </c>
      <c r="AF373" s="23" t="str">
        <f t="shared" si="97"/>
        <v/>
      </c>
      <c r="AG373" s="23" t="str">
        <f t="shared" si="98"/>
        <v/>
      </c>
      <c r="AH373" s="23" t="str">
        <f t="shared" si="99"/>
        <v/>
      </c>
      <c r="AI373" s="23" t="str">
        <f t="shared" si="100"/>
        <v/>
      </c>
      <c r="AJ373">
        <f>IFERROR(VLOOKUP($B373,[2]库存报告使用数据!$A$1:$B$65536,2,0),0)</f>
        <v>0</v>
      </c>
      <c r="AK373">
        <f>IFERROR(VLOOKUP($B373,[2]库存报告使用数据!$A$1:$C$65536,3,0),0)</f>
        <v>0</v>
      </c>
      <c r="AL373">
        <f>IFERROR(VLOOKUP($B373,[2]库存报告使用数据!$A$1:$D$65536,4,0),0)</f>
        <v>0</v>
      </c>
      <c r="AM373">
        <f>IFERROR(VLOOKUP($B373,[2]库存报告使用数据!$A$1:$E$65536,5,0),0)</f>
        <v>0</v>
      </c>
      <c r="AN373" s="23" t="str">
        <f t="shared" si="101"/>
        <v/>
      </c>
      <c r="AO373" s="23" t="str">
        <f t="shared" si="102"/>
        <v/>
      </c>
      <c r="AP373" s="23" t="str">
        <f t="shared" si="103"/>
        <v/>
      </c>
      <c r="AQ373" s="23" t="str">
        <f t="shared" si="104"/>
        <v/>
      </c>
      <c r="AR373" s="37">
        <f t="shared" si="89"/>
        <v>0</v>
      </c>
      <c r="AS373" s="37">
        <f t="shared" si="90"/>
        <v>0</v>
      </c>
      <c r="AT373" s="37">
        <f t="shared" si="91"/>
        <v>0</v>
      </c>
      <c r="AU373" s="33" t="str">
        <f t="shared" si="92"/>
        <v>库存为0</v>
      </c>
      <c r="AV373" s="38" t="str">
        <f>IFERROR(时间!$B$4+AU373,"上周无销量")</f>
        <v>上周无销量</v>
      </c>
    </row>
    <row r="374" spans="1:48">
      <c r="A374" s="21" t="s">
        <v>419</v>
      </c>
      <c r="B374" t="str">
        <f>VLOOKUP(A374,'[4]sku-asin（子）'!$A$1:$B$65536,2,0)</f>
        <v>B072KK64R2</v>
      </c>
      <c r="C374" t="str">
        <f>VLOOKUP(A374,'[4]子sku-父sku'!$A$1:$B$65536,2,0)</f>
        <v>YZ-HM111</v>
      </c>
      <c r="D374" s="33">
        <f>IFERROR(VLOOKUP(A374,[1]库存报告使用数据处理!$A:$C,3,0),0)</f>
        <v>0</v>
      </c>
      <c r="E374" s="33">
        <f>IFERROR(VLOOKUP(A374,[1]库存报告使用数据处理!$A:$D,4,0),0)</f>
        <v>0</v>
      </c>
      <c r="F374" s="33">
        <f>IFERROR(VLOOKUP(A374,[1]库存报告使用数据处理!$A:$E,5,0),0)</f>
        <v>0</v>
      </c>
      <c r="G374" s="33">
        <f>IFERROR(VLOOKUP(A374,[1]库存报告使用数据处理!$A:$F,6,0),0)</f>
        <v>0</v>
      </c>
      <c r="H374" s="34">
        <f>IFERROR(VLOOKUP(A374,[1]库存报告使用数据处理!$A:$G,7,0),0)</f>
        <v>0</v>
      </c>
      <c r="I374">
        <f>IFERROR(VLOOKUP(A374,[5]数据处理!$A:$B,2,0),0)</f>
        <v>0</v>
      </c>
      <c r="J374" s="35">
        <f>IFERROR(VLOOKUP(A374,[5]数据处理!$A:$D,4,0),0)</f>
        <v>0</v>
      </c>
      <c r="K374" s="35">
        <f>IFERROR(VLOOKUP(A374,[5]数据处理!$A:$E,5,0),0)</f>
        <v>0</v>
      </c>
      <c r="L374" s="35">
        <f>IFERROR(VLOOKUP(A374,[5]数据处理!$A:$G,7,0),0)</f>
        <v>0</v>
      </c>
      <c r="M374">
        <f t="shared" si="88"/>
        <v>0</v>
      </c>
      <c r="N374">
        <f>IFERROR(VLOOKUP(A374,[5]数据处理!$A:$C,3,0),0)</f>
        <v>0</v>
      </c>
      <c r="O374">
        <f>IFERROR(VLOOKUP(A374,[5]数据处理!$A:$N,14,0),0)</f>
        <v>0</v>
      </c>
      <c r="P374" t="str">
        <f>IFERROR(VLOOKUP(A374,[3]库存使用数据!$A:$B,2,0),"")</f>
        <v/>
      </c>
      <c r="Q374" t="str">
        <f>IFERROR(VLOOKUP(A374,[3]库存使用数据!$A:$E,5,0),"")</f>
        <v/>
      </c>
      <c r="R374" t="str">
        <f>IFERROR(VLOOKUP(A374,[3]库存使用数据!$A:$H,8,0),"")</f>
        <v/>
      </c>
      <c r="S374" t="str">
        <f>IFERROR(VLOOKUP(A374,[3]库存使用数据!$A:$K,11,0),"")</f>
        <v/>
      </c>
      <c r="T374" t="str">
        <f>IFERROR(VLOOKUP(A374,[3]库存使用数据!$A:$C,3,0),"")</f>
        <v/>
      </c>
      <c r="U374" t="str">
        <f>IFERROR(VLOOKUP(A374,[3]库存使用数据!$A:$F,6,0),"")</f>
        <v/>
      </c>
      <c r="V374" t="str">
        <f>IFERROR(VLOOKUP(A374,[3]库存使用数据!$A:$I,9,0),"")</f>
        <v/>
      </c>
      <c r="W374" t="str">
        <f>IFERROR(VLOOKUP(A374,[3]库存使用数据!$A:$L,12,0),"")</f>
        <v/>
      </c>
      <c r="X374" s="23" t="str">
        <f t="shared" si="93"/>
        <v/>
      </c>
      <c r="Y374" s="23" t="str">
        <f t="shared" si="94"/>
        <v/>
      </c>
      <c r="Z374" s="23" t="str">
        <f t="shared" si="95"/>
        <v/>
      </c>
      <c r="AA374" s="23" t="str">
        <f t="shared" si="96"/>
        <v/>
      </c>
      <c r="AB374" t="str">
        <f>IFERROR(VLOOKUP(A374,[3]库存使用数据!$A:$D,4,0),"")</f>
        <v/>
      </c>
      <c r="AC374" t="str">
        <f>IFERROR(VLOOKUP(A374,[3]库存使用数据!$A:$G,7,0),"")</f>
        <v/>
      </c>
      <c r="AD374" t="str">
        <f>IFERROR(VLOOKUP(A374,[3]库存使用数据!$A:$J,10,0),"")</f>
        <v/>
      </c>
      <c r="AE374" t="str">
        <f>IFERROR(VLOOKUP(A374,[3]库存使用数据!$A:$M,13,0),"")</f>
        <v/>
      </c>
      <c r="AF374" s="23" t="str">
        <f t="shared" si="97"/>
        <v/>
      </c>
      <c r="AG374" s="23" t="str">
        <f t="shared" si="98"/>
        <v/>
      </c>
      <c r="AH374" s="23" t="str">
        <f t="shared" si="99"/>
        <v/>
      </c>
      <c r="AI374" s="23" t="str">
        <f t="shared" si="100"/>
        <v/>
      </c>
      <c r="AJ374">
        <f>IFERROR(VLOOKUP($B374,[2]库存报告使用数据!$A$1:$B$65536,2,0),0)</f>
        <v>0</v>
      </c>
      <c r="AK374">
        <f>IFERROR(VLOOKUP($B374,[2]库存报告使用数据!$A$1:$C$65536,3,0),0)</f>
        <v>0</v>
      </c>
      <c r="AL374">
        <f>IFERROR(VLOOKUP($B374,[2]库存报告使用数据!$A$1:$D$65536,4,0),0)</f>
        <v>0</v>
      </c>
      <c r="AM374">
        <f>IFERROR(VLOOKUP($B374,[2]库存报告使用数据!$A$1:$E$65536,5,0),0)</f>
        <v>0</v>
      </c>
      <c r="AN374" s="23" t="str">
        <f t="shared" si="101"/>
        <v/>
      </c>
      <c r="AO374" s="23" t="str">
        <f t="shared" si="102"/>
        <v/>
      </c>
      <c r="AP374" s="23" t="str">
        <f t="shared" si="103"/>
        <v/>
      </c>
      <c r="AQ374" s="23" t="str">
        <f t="shared" si="104"/>
        <v/>
      </c>
      <c r="AR374" s="37">
        <f t="shared" si="89"/>
        <v>0</v>
      </c>
      <c r="AS374" s="37">
        <f t="shared" si="90"/>
        <v>0</v>
      </c>
      <c r="AT374" s="37">
        <f t="shared" si="91"/>
        <v>0</v>
      </c>
      <c r="AU374" s="33" t="str">
        <f t="shared" si="92"/>
        <v>库存为0</v>
      </c>
      <c r="AV374" s="38" t="str">
        <f>IFERROR(时间!$B$4+AU374,"上周无销量")</f>
        <v>上周无销量</v>
      </c>
    </row>
    <row r="375" spans="1:48">
      <c r="A375" s="21" t="s">
        <v>420</v>
      </c>
      <c r="B375" t="str">
        <f>VLOOKUP(A375,'[4]sku-asin（子）'!$A$1:$B$65536,2,0)</f>
        <v>B071GQNCYS</v>
      </c>
      <c r="C375" t="str">
        <f>VLOOKUP(A375,'[4]子sku-父sku'!$A$1:$B$65536,2,0)</f>
        <v>YZ-HM111</v>
      </c>
      <c r="D375" s="33">
        <f>IFERROR(VLOOKUP(A375,[1]库存报告使用数据处理!$A:$C,3,0),0)</f>
        <v>1</v>
      </c>
      <c r="E375" s="33">
        <f>IFERROR(VLOOKUP(A375,[1]库存报告使用数据处理!$A:$D,4,0),0)</f>
        <v>0</v>
      </c>
      <c r="F375" s="33">
        <f>IFERROR(VLOOKUP(A375,[1]库存报告使用数据处理!$A:$E,5,0),0)</f>
        <v>3</v>
      </c>
      <c r="G375" s="33">
        <f>IFERROR(VLOOKUP(A375,[1]库存报告使用数据处理!$A:$F,6,0),0)</f>
        <v>0</v>
      </c>
      <c r="H375" s="34">
        <f>IFERROR(VLOOKUP(A375,[1]库存报告使用数据处理!$A:$G,7,0),0)</f>
        <v>12.98</v>
      </c>
      <c r="I375">
        <f>IFERROR(VLOOKUP(A375,[5]数据处理!$A:$B,2,0),0)</f>
        <v>4</v>
      </c>
      <c r="J375" s="35">
        <f>IFERROR(VLOOKUP(A375,[5]数据处理!$A:$D,4,0),0)</f>
        <v>0</v>
      </c>
      <c r="K375" s="35">
        <f>IFERROR(VLOOKUP(A375,[5]数据处理!$A:$E,5,0),0)</f>
        <v>0</v>
      </c>
      <c r="L375" s="35">
        <f>IFERROR(VLOOKUP(A375,[5]数据处理!$A:$G,7,0),0)</f>
        <v>0</v>
      </c>
      <c r="M375">
        <f t="shared" si="88"/>
        <v>4</v>
      </c>
      <c r="N375">
        <f>IFERROR(VLOOKUP(A375,[5]数据处理!$A:$C,3,0),0)</f>
        <v>2</v>
      </c>
      <c r="O375">
        <f>IFERROR(VLOOKUP(A375,[5]数据处理!$A:$N,14,0),0)</f>
        <v>3</v>
      </c>
      <c r="P375" t="str">
        <f>IFERROR(VLOOKUP(A375,[3]库存使用数据!$A:$B,2,0),"")</f>
        <v/>
      </c>
      <c r="Q375" t="str">
        <f>IFERROR(VLOOKUP(A375,[3]库存使用数据!$A:$E,5,0),"")</f>
        <v/>
      </c>
      <c r="R375" t="str">
        <f>IFERROR(VLOOKUP(A375,[3]库存使用数据!$A:$H,8,0),"")</f>
        <v/>
      </c>
      <c r="S375" t="str">
        <f>IFERROR(VLOOKUP(A375,[3]库存使用数据!$A:$K,11,0),"")</f>
        <v/>
      </c>
      <c r="T375" t="str">
        <f>IFERROR(VLOOKUP(A375,[3]库存使用数据!$A:$C,3,0),"")</f>
        <v/>
      </c>
      <c r="U375" t="str">
        <f>IFERROR(VLOOKUP(A375,[3]库存使用数据!$A:$F,6,0),"")</f>
        <v/>
      </c>
      <c r="V375" t="str">
        <f>IFERROR(VLOOKUP(A375,[3]库存使用数据!$A:$I,9,0),"")</f>
        <v/>
      </c>
      <c r="W375" t="str">
        <f>IFERROR(VLOOKUP(A375,[3]库存使用数据!$A:$L,12,0),"")</f>
        <v/>
      </c>
      <c r="X375" s="23" t="str">
        <f t="shared" si="93"/>
        <v/>
      </c>
      <c r="Y375" s="23" t="str">
        <f t="shared" si="94"/>
        <v/>
      </c>
      <c r="Z375" s="23" t="str">
        <f t="shared" si="95"/>
        <v/>
      </c>
      <c r="AA375" s="23" t="str">
        <f t="shared" si="96"/>
        <v/>
      </c>
      <c r="AB375" t="str">
        <f>IFERROR(VLOOKUP(A375,[3]库存使用数据!$A:$D,4,0),"")</f>
        <v/>
      </c>
      <c r="AC375" t="str">
        <f>IFERROR(VLOOKUP(A375,[3]库存使用数据!$A:$G,7,0),"")</f>
        <v/>
      </c>
      <c r="AD375" t="str">
        <f>IFERROR(VLOOKUP(A375,[3]库存使用数据!$A:$J,10,0),"")</f>
        <v/>
      </c>
      <c r="AE375" t="str">
        <f>IFERROR(VLOOKUP(A375,[3]库存使用数据!$A:$M,13,0),"")</f>
        <v/>
      </c>
      <c r="AF375" s="23" t="str">
        <f t="shared" si="97"/>
        <v/>
      </c>
      <c r="AG375" s="23" t="str">
        <f t="shared" si="98"/>
        <v/>
      </c>
      <c r="AH375" s="23" t="str">
        <f t="shared" si="99"/>
        <v/>
      </c>
      <c r="AI375" s="23" t="str">
        <f t="shared" si="100"/>
        <v/>
      </c>
      <c r="AJ375">
        <f>IFERROR(VLOOKUP($B375,[2]库存报告使用数据!$A$1:$B$65536,2,0),0)</f>
        <v>15</v>
      </c>
      <c r="AK375">
        <f>IFERROR(VLOOKUP($B375,[2]库存报告使用数据!$A$1:$C$65536,3,0),0)</f>
        <v>15</v>
      </c>
      <c r="AL375">
        <f>IFERROR(VLOOKUP($B375,[2]库存报告使用数据!$A$1:$D$65536,4,0),0)</f>
        <v>10</v>
      </c>
      <c r="AM375">
        <f>IFERROR(VLOOKUP($B375,[2]库存报告使用数据!$A$1:$E$65536,5,0),0)</f>
        <v>17</v>
      </c>
      <c r="AN375" s="23">
        <f t="shared" si="101"/>
        <v>0.0666666666666667</v>
      </c>
      <c r="AO375" s="23">
        <f t="shared" si="102"/>
        <v>0</v>
      </c>
      <c r="AP375" s="23">
        <f t="shared" si="103"/>
        <v>0.3</v>
      </c>
      <c r="AQ375" s="23">
        <f t="shared" si="104"/>
        <v>0</v>
      </c>
      <c r="AR375" s="37">
        <f t="shared" si="89"/>
        <v>0.142857142857143</v>
      </c>
      <c r="AS375" s="37">
        <f t="shared" si="90"/>
        <v>8.57142857142857</v>
      </c>
      <c r="AT375" s="37">
        <f t="shared" si="91"/>
        <v>-4.57142857142857</v>
      </c>
      <c r="AU375" s="33">
        <f t="shared" si="92"/>
        <v>28</v>
      </c>
      <c r="AV375" s="38">
        <f>IFERROR(时间!$B$4+AU375,"上周无销量")</f>
        <v>43311</v>
      </c>
    </row>
    <row r="376" spans="1:48">
      <c r="A376" s="21" t="s">
        <v>421</v>
      </c>
      <c r="B376" t="str">
        <f>VLOOKUP(A376,'[4]sku-asin（子）'!$A$1:$B$65536,2,0)</f>
        <v>B0721PSJLS</v>
      </c>
      <c r="C376" t="str">
        <f>VLOOKUP(A376,'[4]子sku-父sku'!$A$1:$B$65536,2,0)</f>
        <v>YZ-HM111</v>
      </c>
      <c r="D376" s="33">
        <f>IFERROR(VLOOKUP(A376,[1]库存报告使用数据处理!$A:$C,3,0),0)</f>
        <v>0</v>
      </c>
      <c r="E376" s="33">
        <f>IFERROR(VLOOKUP(A376,[1]库存报告使用数据处理!$A:$D,4,0),0)</f>
        <v>0</v>
      </c>
      <c r="F376" s="33">
        <f>IFERROR(VLOOKUP(A376,[1]库存报告使用数据处理!$A:$E,5,0),0)</f>
        <v>0</v>
      </c>
      <c r="G376" s="33">
        <f>IFERROR(VLOOKUP(A376,[1]库存报告使用数据处理!$A:$F,6,0),0)</f>
        <v>0</v>
      </c>
      <c r="H376" s="34">
        <f>IFERROR(VLOOKUP(A376,[1]库存报告使用数据处理!$A:$G,7,0),0)</f>
        <v>0</v>
      </c>
      <c r="I376">
        <f>IFERROR(VLOOKUP(A376,[5]数据处理!$A:$B,2,0),0)</f>
        <v>0</v>
      </c>
      <c r="J376" s="35">
        <f>IFERROR(VLOOKUP(A376,[5]数据处理!$A:$D,4,0),0)</f>
        <v>0</v>
      </c>
      <c r="K376" s="35">
        <f>IFERROR(VLOOKUP(A376,[5]数据处理!$A:$E,5,0),0)</f>
        <v>0</v>
      </c>
      <c r="L376" s="35">
        <f>IFERROR(VLOOKUP(A376,[5]数据处理!$A:$G,7,0),0)</f>
        <v>0</v>
      </c>
      <c r="M376">
        <f t="shared" si="88"/>
        <v>0</v>
      </c>
      <c r="N376">
        <f>IFERROR(VLOOKUP(A376,[5]数据处理!$A:$C,3,0),0)</f>
        <v>0</v>
      </c>
      <c r="O376">
        <f>IFERROR(VLOOKUP(A376,[5]数据处理!$A:$N,14,0),0)</f>
        <v>0</v>
      </c>
      <c r="P376" t="str">
        <f>IFERROR(VLOOKUP(A376,[3]库存使用数据!$A:$B,2,0),"")</f>
        <v/>
      </c>
      <c r="Q376" t="str">
        <f>IFERROR(VLOOKUP(A376,[3]库存使用数据!$A:$E,5,0),"")</f>
        <v/>
      </c>
      <c r="R376" t="str">
        <f>IFERROR(VLOOKUP(A376,[3]库存使用数据!$A:$H,8,0),"")</f>
        <v/>
      </c>
      <c r="S376" t="str">
        <f>IFERROR(VLOOKUP(A376,[3]库存使用数据!$A:$K,11,0),"")</f>
        <v/>
      </c>
      <c r="T376" t="str">
        <f>IFERROR(VLOOKUP(A376,[3]库存使用数据!$A:$C,3,0),"")</f>
        <v/>
      </c>
      <c r="U376" t="str">
        <f>IFERROR(VLOOKUP(A376,[3]库存使用数据!$A:$F,6,0),"")</f>
        <v/>
      </c>
      <c r="V376" t="str">
        <f>IFERROR(VLOOKUP(A376,[3]库存使用数据!$A:$I,9,0),"")</f>
        <v/>
      </c>
      <c r="W376" t="str">
        <f>IFERROR(VLOOKUP(A376,[3]库存使用数据!$A:$L,12,0),"")</f>
        <v/>
      </c>
      <c r="X376" s="23" t="str">
        <f t="shared" si="93"/>
        <v/>
      </c>
      <c r="Y376" s="23" t="str">
        <f t="shared" si="94"/>
        <v/>
      </c>
      <c r="Z376" s="23" t="str">
        <f t="shared" si="95"/>
        <v/>
      </c>
      <c r="AA376" s="23" t="str">
        <f t="shared" si="96"/>
        <v/>
      </c>
      <c r="AB376" t="str">
        <f>IFERROR(VLOOKUP(A376,[3]库存使用数据!$A:$D,4,0),"")</f>
        <v/>
      </c>
      <c r="AC376" t="str">
        <f>IFERROR(VLOOKUP(A376,[3]库存使用数据!$A:$G,7,0),"")</f>
        <v/>
      </c>
      <c r="AD376" t="str">
        <f>IFERROR(VLOOKUP(A376,[3]库存使用数据!$A:$J,10,0),"")</f>
        <v/>
      </c>
      <c r="AE376" t="str">
        <f>IFERROR(VLOOKUP(A376,[3]库存使用数据!$A:$M,13,0),"")</f>
        <v/>
      </c>
      <c r="AF376" s="23" t="str">
        <f t="shared" si="97"/>
        <v/>
      </c>
      <c r="AG376" s="23" t="str">
        <f t="shared" si="98"/>
        <v/>
      </c>
      <c r="AH376" s="23" t="str">
        <f t="shared" si="99"/>
        <v/>
      </c>
      <c r="AI376" s="23" t="str">
        <f t="shared" si="100"/>
        <v/>
      </c>
      <c r="AJ376">
        <f>IFERROR(VLOOKUP($B376,[2]库存报告使用数据!$A$1:$B$65536,2,0),0)</f>
        <v>0</v>
      </c>
      <c r="AK376">
        <f>IFERROR(VLOOKUP($B376,[2]库存报告使用数据!$A$1:$C$65536,3,0),0)</f>
        <v>0</v>
      </c>
      <c r="AL376">
        <f>IFERROR(VLOOKUP($B376,[2]库存报告使用数据!$A$1:$D$65536,4,0),0)</f>
        <v>0</v>
      </c>
      <c r="AM376">
        <f>IFERROR(VLOOKUP($B376,[2]库存报告使用数据!$A$1:$E$65536,5,0),0)</f>
        <v>0</v>
      </c>
      <c r="AN376" s="23" t="str">
        <f t="shared" si="101"/>
        <v/>
      </c>
      <c r="AO376" s="23" t="str">
        <f t="shared" si="102"/>
        <v/>
      </c>
      <c r="AP376" s="23" t="str">
        <f t="shared" si="103"/>
        <v/>
      </c>
      <c r="AQ376" s="23" t="str">
        <f t="shared" si="104"/>
        <v/>
      </c>
      <c r="AR376" s="37">
        <f t="shared" si="89"/>
        <v>0</v>
      </c>
      <c r="AS376" s="37">
        <f t="shared" si="90"/>
        <v>0</v>
      </c>
      <c r="AT376" s="37">
        <f t="shared" si="91"/>
        <v>0</v>
      </c>
      <c r="AU376" s="33" t="str">
        <f t="shared" si="92"/>
        <v>库存为0</v>
      </c>
      <c r="AV376" s="38" t="str">
        <f>IFERROR(时间!$B$4+AU376,"上周无销量")</f>
        <v>上周无销量</v>
      </c>
    </row>
    <row r="377" spans="1:48">
      <c r="A377" s="21" t="s">
        <v>422</v>
      </c>
      <c r="B377" t="str">
        <f>VLOOKUP(A377,'[4]sku-asin（子）'!$A$1:$B$65536,2,0)</f>
        <v>B01GRSGBRY</v>
      </c>
      <c r="C377" t="str">
        <f>VLOOKUP(A377,'[4]子sku-父sku'!$A$1:$B$65536,2,0)</f>
        <v>YZ-HM1423</v>
      </c>
      <c r="D377" s="33">
        <f>IFERROR(VLOOKUP(A377,[1]库存报告使用数据处理!$A:$C,3,0),0)</f>
        <v>0</v>
      </c>
      <c r="E377" s="33">
        <f>IFERROR(VLOOKUP(A377,[1]库存报告使用数据处理!$A:$D,4,0),0)</f>
        <v>0</v>
      </c>
      <c r="F377" s="33">
        <f>IFERROR(VLOOKUP(A377,[1]库存报告使用数据处理!$A:$E,5,0),0)</f>
        <v>0</v>
      </c>
      <c r="G377" s="33">
        <f>IFERROR(VLOOKUP(A377,[1]库存报告使用数据处理!$A:$F,6,0),0)</f>
        <v>0</v>
      </c>
      <c r="H377" s="34">
        <f>IFERROR(VLOOKUP(A377,[1]库存报告使用数据处理!$A:$G,7,0),0)</f>
        <v>0</v>
      </c>
      <c r="I377">
        <f>IFERROR(VLOOKUP(A377,[5]数据处理!$A:$B,2,0),0)</f>
        <v>0</v>
      </c>
      <c r="J377" s="35">
        <f>IFERROR(VLOOKUP(A377,[5]数据处理!$A:$D,4,0),0)</f>
        <v>0</v>
      </c>
      <c r="K377" s="35">
        <f>IFERROR(VLOOKUP(A377,[5]数据处理!$A:$E,5,0),0)</f>
        <v>0</v>
      </c>
      <c r="L377" s="35">
        <f>IFERROR(VLOOKUP(A377,[5]数据处理!$A:$G,7,0),0)</f>
        <v>0</v>
      </c>
      <c r="M377">
        <f t="shared" si="88"/>
        <v>0</v>
      </c>
      <c r="N377">
        <f>IFERROR(VLOOKUP(A377,[5]数据处理!$A:$C,3,0),0)</f>
        <v>0</v>
      </c>
      <c r="O377">
        <f>IFERROR(VLOOKUP(A377,[5]数据处理!$A:$N,14,0),0)</f>
        <v>0</v>
      </c>
      <c r="P377" t="str">
        <f>IFERROR(VLOOKUP(A377,[3]库存使用数据!$A:$B,2,0),"")</f>
        <v/>
      </c>
      <c r="Q377" t="str">
        <f>IFERROR(VLOOKUP(A377,[3]库存使用数据!$A:$E,5,0),"")</f>
        <v/>
      </c>
      <c r="R377" t="str">
        <f>IFERROR(VLOOKUP(A377,[3]库存使用数据!$A:$H,8,0),"")</f>
        <v/>
      </c>
      <c r="S377" t="str">
        <f>IFERROR(VLOOKUP(A377,[3]库存使用数据!$A:$K,11,0),"")</f>
        <v/>
      </c>
      <c r="T377" t="str">
        <f>IFERROR(VLOOKUP(A377,[3]库存使用数据!$A:$C,3,0),"")</f>
        <v/>
      </c>
      <c r="U377" t="str">
        <f>IFERROR(VLOOKUP(A377,[3]库存使用数据!$A:$F,6,0),"")</f>
        <v/>
      </c>
      <c r="V377" t="str">
        <f>IFERROR(VLOOKUP(A377,[3]库存使用数据!$A:$I,9,0),"")</f>
        <v/>
      </c>
      <c r="W377" t="str">
        <f>IFERROR(VLOOKUP(A377,[3]库存使用数据!$A:$L,12,0),"")</f>
        <v/>
      </c>
      <c r="X377" s="23" t="str">
        <f t="shared" si="93"/>
        <v/>
      </c>
      <c r="Y377" s="23" t="str">
        <f t="shared" si="94"/>
        <v/>
      </c>
      <c r="Z377" s="23" t="str">
        <f t="shared" si="95"/>
        <v/>
      </c>
      <c r="AA377" s="23" t="str">
        <f t="shared" si="96"/>
        <v/>
      </c>
      <c r="AB377" t="str">
        <f>IFERROR(VLOOKUP(A377,[3]库存使用数据!$A:$D,4,0),"")</f>
        <v/>
      </c>
      <c r="AC377" t="str">
        <f>IFERROR(VLOOKUP(A377,[3]库存使用数据!$A:$G,7,0),"")</f>
        <v/>
      </c>
      <c r="AD377" t="str">
        <f>IFERROR(VLOOKUP(A377,[3]库存使用数据!$A:$J,10,0),"")</f>
        <v/>
      </c>
      <c r="AE377" t="str">
        <f>IFERROR(VLOOKUP(A377,[3]库存使用数据!$A:$M,13,0),"")</f>
        <v/>
      </c>
      <c r="AF377" s="23" t="str">
        <f t="shared" si="97"/>
        <v/>
      </c>
      <c r="AG377" s="23" t="str">
        <f t="shared" si="98"/>
        <v/>
      </c>
      <c r="AH377" s="23" t="str">
        <f t="shared" si="99"/>
        <v/>
      </c>
      <c r="AI377" s="23" t="str">
        <f t="shared" si="100"/>
        <v/>
      </c>
      <c r="AJ377">
        <f>IFERROR(VLOOKUP($B377,[2]库存报告使用数据!$A$1:$B$65536,2,0),0)</f>
        <v>0</v>
      </c>
      <c r="AK377">
        <f>IFERROR(VLOOKUP($B377,[2]库存报告使用数据!$A$1:$C$65536,3,0),0)</f>
        <v>0</v>
      </c>
      <c r="AL377">
        <f>IFERROR(VLOOKUP($B377,[2]库存报告使用数据!$A$1:$D$65536,4,0),0)</f>
        <v>0</v>
      </c>
      <c r="AM377">
        <f>IFERROR(VLOOKUP($B377,[2]库存报告使用数据!$A$1:$E$65536,5,0),0)</f>
        <v>0</v>
      </c>
      <c r="AN377" s="23" t="str">
        <f t="shared" si="101"/>
        <v/>
      </c>
      <c r="AO377" s="23" t="str">
        <f t="shared" si="102"/>
        <v/>
      </c>
      <c r="AP377" s="23" t="str">
        <f t="shared" si="103"/>
        <v/>
      </c>
      <c r="AQ377" s="23" t="str">
        <f t="shared" si="104"/>
        <v/>
      </c>
      <c r="AR377" s="37">
        <f t="shared" si="89"/>
        <v>0</v>
      </c>
      <c r="AS377" s="37">
        <f t="shared" si="90"/>
        <v>0</v>
      </c>
      <c r="AT377" s="37">
        <f t="shared" si="91"/>
        <v>0</v>
      </c>
      <c r="AU377" s="33" t="str">
        <f t="shared" si="92"/>
        <v>库存为0</v>
      </c>
      <c r="AV377" s="38" t="str">
        <f>IFERROR(时间!$B$4+AU377,"上周无销量")</f>
        <v>上周无销量</v>
      </c>
    </row>
    <row r="378" spans="1:48">
      <c r="A378" s="21" t="s">
        <v>423</v>
      </c>
      <c r="B378" t="str">
        <f>VLOOKUP(A378,'[4]sku-asin（子）'!$A$1:$B$65536,2,0)</f>
        <v>B072N7NGJV</v>
      </c>
      <c r="C378" t="str">
        <f>VLOOKUP(A378,'[4]子sku-父sku'!$A$1:$B$65536,2,0)</f>
        <v>YZ-HM1478</v>
      </c>
      <c r="D378" s="33">
        <f>IFERROR(VLOOKUP(A378,[1]库存报告使用数据处理!$A:$C,3,0),0)</f>
        <v>1</v>
      </c>
      <c r="E378" s="33">
        <f>IFERROR(VLOOKUP(A378,[1]库存报告使用数据处理!$A:$D,4,0),0)</f>
        <v>0</v>
      </c>
      <c r="F378" s="33">
        <f>IFERROR(VLOOKUP(A378,[1]库存报告使用数据处理!$A:$E,5,0),0)</f>
        <v>0</v>
      </c>
      <c r="G378" s="33">
        <f>IFERROR(VLOOKUP(A378,[1]库存报告使用数据处理!$A:$F,6,0),0)</f>
        <v>0</v>
      </c>
      <c r="H378" s="34">
        <f>IFERROR(VLOOKUP(A378,[1]库存报告使用数据处理!$A:$G,7,0),0)</f>
        <v>19.9</v>
      </c>
      <c r="I378">
        <f>IFERROR(VLOOKUP(A378,[5]数据处理!$A:$B,2,0),0)</f>
        <v>0</v>
      </c>
      <c r="J378" s="35">
        <f>IFERROR(VLOOKUP(A378,[5]数据处理!$A:$D,4,0),0)</f>
        <v>0</v>
      </c>
      <c r="K378" s="35">
        <f>IFERROR(VLOOKUP(A378,[5]数据处理!$A:$E,5,0),0)</f>
        <v>0</v>
      </c>
      <c r="L378" s="35">
        <f>IFERROR(VLOOKUP(A378,[5]数据处理!$A:$G,7,0),0)</f>
        <v>0</v>
      </c>
      <c r="M378">
        <f t="shared" si="88"/>
        <v>0</v>
      </c>
      <c r="N378">
        <f>IFERROR(VLOOKUP(A378,[5]数据处理!$A:$C,3,0),0)</f>
        <v>0</v>
      </c>
      <c r="O378">
        <f>IFERROR(VLOOKUP(A378,[5]数据处理!$A:$N,14,0),0)</f>
        <v>1</v>
      </c>
      <c r="P378" t="str">
        <f>IFERROR(VLOOKUP(A378,[3]库存使用数据!$A:$B,2,0),"")</f>
        <v/>
      </c>
      <c r="Q378" t="str">
        <f>IFERROR(VLOOKUP(A378,[3]库存使用数据!$A:$E,5,0),"")</f>
        <v/>
      </c>
      <c r="R378" t="str">
        <f>IFERROR(VLOOKUP(A378,[3]库存使用数据!$A:$H,8,0),"")</f>
        <v/>
      </c>
      <c r="S378" t="str">
        <f>IFERROR(VLOOKUP(A378,[3]库存使用数据!$A:$K,11,0),"")</f>
        <v/>
      </c>
      <c r="T378" t="str">
        <f>IFERROR(VLOOKUP(A378,[3]库存使用数据!$A:$C,3,0),"")</f>
        <v/>
      </c>
      <c r="U378" t="str">
        <f>IFERROR(VLOOKUP(A378,[3]库存使用数据!$A:$F,6,0),"")</f>
        <v/>
      </c>
      <c r="V378" t="str">
        <f>IFERROR(VLOOKUP(A378,[3]库存使用数据!$A:$I,9,0),"")</f>
        <v/>
      </c>
      <c r="W378" t="str">
        <f>IFERROR(VLOOKUP(A378,[3]库存使用数据!$A:$L,12,0),"")</f>
        <v/>
      </c>
      <c r="X378" s="23" t="str">
        <f t="shared" si="93"/>
        <v/>
      </c>
      <c r="Y378" s="23" t="str">
        <f t="shared" si="94"/>
        <v/>
      </c>
      <c r="Z378" s="23" t="str">
        <f t="shared" si="95"/>
        <v/>
      </c>
      <c r="AA378" s="23" t="str">
        <f t="shared" si="96"/>
        <v/>
      </c>
      <c r="AB378" t="str">
        <f>IFERROR(VLOOKUP(A378,[3]库存使用数据!$A:$D,4,0),"")</f>
        <v/>
      </c>
      <c r="AC378" t="str">
        <f>IFERROR(VLOOKUP(A378,[3]库存使用数据!$A:$G,7,0),"")</f>
        <v/>
      </c>
      <c r="AD378" t="str">
        <f>IFERROR(VLOOKUP(A378,[3]库存使用数据!$A:$J,10,0),"")</f>
        <v/>
      </c>
      <c r="AE378" t="str">
        <f>IFERROR(VLOOKUP(A378,[3]库存使用数据!$A:$M,13,0),"")</f>
        <v/>
      </c>
      <c r="AF378" s="23" t="str">
        <f t="shared" si="97"/>
        <v/>
      </c>
      <c r="AG378" s="23" t="str">
        <f t="shared" si="98"/>
        <v/>
      </c>
      <c r="AH378" s="23" t="str">
        <f t="shared" si="99"/>
        <v/>
      </c>
      <c r="AI378" s="23" t="str">
        <f t="shared" si="100"/>
        <v/>
      </c>
      <c r="AJ378">
        <f>IFERROR(VLOOKUP($B378,[2]库存报告使用数据!$A$1:$B$65536,2,0),0)</f>
        <v>0</v>
      </c>
      <c r="AK378">
        <f>IFERROR(VLOOKUP($B378,[2]库存报告使用数据!$A$1:$C$65536,3,0),0)</f>
        <v>0</v>
      </c>
      <c r="AL378">
        <f>IFERROR(VLOOKUP($B378,[2]库存报告使用数据!$A$1:$D$65536,4,0),0)</f>
        <v>0</v>
      </c>
      <c r="AM378">
        <f>IFERROR(VLOOKUP($B378,[2]库存报告使用数据!$A$1:$E$65536,5,0),0)</f>
        <v>0</v>
      </c>
      <c r="AN378" s="23" t="str">
        <f t="shared" si="101"/>
        <v/>
      </c>
      <c r="AO378" s="23" t="str">
        <f t="shared" si="102"/>
        <v/>
      </c>
      <c r="AP378" s="23" t="str">
        <f t="shared" si="103"/>
        <v/>
      </c>
      <c r="AQ378" s="23" t="str">
        <f t="shared" si="104"/>
        <v/>
      </c>
      <c r="AR378" s="37">
        <f t="shared" si="89"/>
        <v>0.142857142857143</v>
      </c>
      <c r="AS378" s="37">
        <f t="shared" si="90"/>
        <v>8.57142857142857</v>
      </c>
      <c r="AT378" s="37">
        <f t="shared" si="91"/>
        <v>-8.57142857142857</v>
      </c>
      <c r="AU378" s="33">
        <f t="shared" si="92"/>
        <v>0</v>
      </c>
      <c r="AV378" s="38">
        <f>IFERROR(时间!$B$4+AU378,"上周无销量")</f>
        <v>43283</v>
      </c>
    </row>
    <row r="379" spans="1:48">
      <c r="A379" s="21" t="s">
        <v>424</v>
      </c>
      <c r="B379" t="str">
        <f>VLOOKUP(A379,'[4]sku-asin（子）'!$A$1:$B$65536,2,0)</f>
        <v>B072R58C18</v>
      </c>
      <c r="C379" t="str">
        <f>VLOOKUP(A379,'[4]子sku-父sku'!$A$1:$B$65536,2,0)</f>
        <v>YZ-HM1478</v>
      </c>
      <c r="D379" s="33">
        <f>IFERROR(VLOOKUP(A379,[1]库存报告使用数据处理!$A:$C,3,0),0)</f>
        <v>0</v>
      </c>
      <c r="E379" s="33">
        <f>IFERROR(VLOOKUP(A379,[1]库存报告使用数据处理!$A:$D,4,0),0)</f>
        <v>0</v>
      </c>
      <c r="F379" s="33">
        <f>IFERROR(VLOOKUP(A379,[1]库存报告使用数据处理!$A:$E,5,0),0)</f>
        <v>0</v>
      </c>
      <c r="G379" s="33">
        <f>IFERROR(VLOOKUP(A379,[1]库存报告使用数据处理!$A:$F,6,0),0)</f>
        <v>0</v>
      </c>
      <c r="H379" s="34">
        <f>IFERROR(VLOOKUP(A379,[1]库存报告使用数据处理!$A:$G,7,0),0)</f>
        <v>0</v>
      </c>
      <c r="I379">
        <f>IFERROR(VLOOKUP(A379,[5]数据处理!$A:$B,2,0),0)</f>
        <v>2</v>
      </c>
      <c r="J379" s="35">
        <f>IFERROR(VLOOKUP(A379,[5]数据处理!$A:$D,4,0),0)</f>
        <v>0</v>
      </c>
      <c r="K379" s="35">
        <f>IFERROR(VLOOKUP(A379,[5]数据处理!$A:$E,5,0),0)</f>
        <v>0</v>
      </c>
      <c r="L379" s="35">
        <f>IFERROR(VLOOKUP(A379,[5]数据处理!$A:$G,7,0),0)</f>
        <v>0</v>
      </c>
      <c r="M379">
        <f t="shared" si="88"/>
        <v>2</v>
      </c>
      <c r="N379">
        <f>IFERROR(VLOOKUP(A379,[5]数据处理!$A:$C,3,0),0)</f>
        <v>0</v>
      </c>
      <c r="O379">
        <f>IFERROR(VLOOKUP(A379,[5]数据处理!$A:$N,14,0),0)</f>
        <v>2</v>
      </c>
      <c r="P379" t="str">
        <f>IFERROR(VLOOKUP(A379,[3]库存使用数据!$A:$B,2,0),"")</f>
        <v/>
      </c>
      <c r="Q379" t="str">
        <f>IFERROR(VLOOKUP(A379,[3]库存使用数据!$A:$E,5,0),"")</f>
        <v/>
      </c>
      <c r="R379" t="str">
        <f>IFERROR(VLOOKUP(A379,[3]库存使用数据!$A:$H,8,0),"")</f>
        <v/>
      </c>
      <c r="S379" t="str">
        <f>IFERROR(VLOOKUP(A379,[3]库存使用数据!$A:$K,11,0),"")</f>
        <v/>
      </c>
      <c r="T379" t="str">
        <f>IFERROR(VLOOKUP(A379,[3]库存使用数据!$A:$C,3,0),"")</f>
        <v/>
      </c>
      <c r="U379" t="str">
        <f>IFERROR(VLOOKUP(A379,[3]库存使用数据!$A:$F,6,0),"")</f>
        <v/>
      </c>
      <c r="V379" t="str">
        <f>IFERROR(VLOOKUP(A379,[3]库存使用数据!$A:$I,9,0),"")</f>
        <v/>
      </c>
      <c r="W379" t="str">
        <f>IFERROR(VLOOKUP(A379,[3]库存使用数据!$A:$L,12,0),"")</f>
        <v/>
      </c>
      <c r="X379" s="23" t="str">
        <f t="shared" si="93"/>
        <v/>
      </c>
      <c r="Y379" s="23" t="str">
        <f t="shared" si="94"/>
        <v/>
      </c>
      <c r="Z379" s="23" t="str">
        <f t="shared" si="95"/>
        <v/>
      </c>
      <c r="AA379" s="23" t="str">
        <f t="shared" si="96"/>
        <v/>
      </c>
      <c r="AB379" t="str">
        <f>IFERROR(VLOOKUP(A379,[3]库存使用数据!$A:$D,4,0),"")</f>
        <v/>
      </c>
      <c r="AC379" t="str">
        <f>IFERROR(VLOOKUP(A379,[3]库存使用数据!$A:$G,7,0),"")</f>
        <v/>
      </c>
      <c r="AD379" t="str">
        <f>IFERROR(VLOOKUP(A379,[3]库存使用数据!$A:$J,10,0),"")</f>
        <v/>
      </c>
      <c r="AE379" t="str">
        <f>IFERROR(VLOOKUP(A379,[3]库存使用数据!$A:$M,13,0),"")</f>
        <v/>
      </c>
      <c r="AF379" s="23" t="str">
        <f t="shared" si="97"/>
        <v/>
      </c>
      <c r="AG379" s="23" t="str">
        <f t="shared" si="98"/>
        <v/>
      </c>
      <c r="AH379" s="23" t="str">
        <f t="shared" si="99"/>
        <v/>
      </c>
      <c r="AI379" s="23" t="str">
        <f t="shared" si="100"/>
        <v/>
      </c>
      <c r="AJ379">
        <f>IFERROR(VLOOKUP($B379,[2]库存报告使用数据!$A$1:$B$65536,2,0),0)</f>
        <v>1</v>
      </c>
      <c r="AK379">
        <f>IFERROR(VLOOKUP($B379,[2]库存报告使用数据!$A$1:$C$65536,3,0),0)</f>
        <v>1</v>
      </c>
      <c r="AL379">
        <f>IFERROR(VLOOKUP($B379,[2]库存报告使用数据!$A$1:$D$65536,4,0),0)</f>
        <v>0</v>
      </c>
      <c r="AM379">
        <f>IFERROR(VLOOKUP($B379,[2]库存报告使用数据!$A$1:$E$65536,5,0),0)</f>
        <v>0</v>
      </c>
      <c r="AN379" s="23">
        <f t="shared" si="101"/>
        <v>0</v>
      </c>
      <c r="AO379" s="23">
        <f t="shared" si="102"/>
        <v>0</v>
      </c>
      <c r="AP379" s="23" t="str">
        <f t="shared" si="103"/>
        <v/>
      </c>
      <c r="AQ379" s="23" t="str">
        <f t="shared" si="104"/>
        <v/>
      </c>
      <c r="AR379" s="37">
        <f t="shared" si="89"/>
        <v>0</v>
      </c>
      <c r="AS379" s="37">
        <f t="shared" si="90"/>
        <v>0</v>
      </c>
      <c r="AT379" s="37">
        <f t="shared" si="91"/>
        <v>2</v>
      </c>
      <c r="AU379" s="33" t="str">
        <f t="shared" si="92"/>
        <v>库存为2</v>
      </c>
      <c r="AV379" s="38" t="str">
        <f>IFERROR(时间!$B$4+AU379,"上周无销量")</f>
        <v>上周无销量</v>
      </c>
    </row>
    <row r="380" spans="1:48">
      <c r="A380" s="21" t="s">
        <v>425</v>
      </c>
      <c r="B380" t="str">
        <f>VLOOKUP(A380,'[4]sku-asin（子）'!$A$1:$B$65536,2,0)</f>
        <v>B01JZ1G5L2</v>
      </c>
      <c r="C380" t="str">
        <f>VLOOKUP(A380,'[4]子sku-父sku'!$A$1:$B$65536,2,0)</f>
        <v>YZ-HM1683</v>
      </c>
      <c r="D380" s="33">
        <f>IFERROR(VLOOKUP(A380,[1]库存报告使用数据处理!$A:$C,3,0),0)</f>
        <v>0</v>
      </c>
      <c r="E380" s="33">
        <f>IFERROR(VLOOKUP(A380,[1]库存报告使用数据处理!$A:$D,4,0),0)</f>
        <v>0</v>
      </c>
      <c r="F380" s="33">
        <f>IFERROR(VLOOKUP(A380,[1]库存报告使用数据处理!$A:$E,5,0),0)</f>
        <v>0</v>
      </c>
      <c r="G380" s="33">
        <f>IFERROR(VLOOKUP(A380,[1]库存报告使用数据处理!$A:$F,6,0),0)</f>
        <v>0</v>
      </c>
      <c r="H380" s="34">
        <f>IFERROR(VLOOKUP(A380,[1]库存报告使用数据处理!$A:$G,7,0),0)</f>
        <v>0</v>
      </c>
      <c r="I380">
        <f>IFERROR(VLOOKUP(A380,[5]数据处理!$A:$B,2,0),0)</f>
        <v>3</v>
      </c>
      <c r="J380" s="35">
        <f>IFERROR(VLOOKUP(A380,[5]数据处理!$A:$D,4,0),0)</f>
        <v>0</v>
      </c>
      <c r="K380" s="35">
        <f>IFERROR(VLOOKUP(A380,[5]数据处理!$A:$E,5,0),0)</f>
        <v>0</v>
      </c>
      <c r="L380" s="35">
        <f>IFERROR(VLOOKUP(A380,[5]数据处理!$A:$G,7,0),0)</f>
        <v>0</v>
      </c>
      <c r="M380">
        <f t="shared" si="88"/>
        <v>3</v>
      </c>
      <c r="N380">
        <f>IFERROR(VLOOKUP(A380,[5]数据处理!$A:$C,3,0),0)</f>
        <v>0</v>
      </c>
      <c r="O380">
        <f>IFERROR(VLOOKUP(A380,[5]数据处理!$A:$N,14,0),0)</f>
        <v>3</v>
      </c>
      <c r="P380" t="str">
        <f>IFERROR(VLOOKUP(A380,[3]库存使用数据!$A:$B,2,0),"")</f>
        <v/>
      </c>
      <c r="Q380" t="str">
        <f>IFERROR(VLOOKUP(A380,[3]库存使用数据!$A:$E,5,0),"")</f>
        <v/>
      </c>
      <c r="R380" t="str">
        <f>IFERROR(VLOOKUP(A380,[3]库存使用数据!$A:$H,8,0),"")</f>
        <v/>
      </c>
      <c r="S380" t="str">
        <f>IFERROR(VLOOKUP(A380,[3]库存使用数据!$A:$K,11,0),"")</f>
        <v/>
      </c>
      <c r="T380" t="str">
        <f>IFERROR(VLOOKUP(A380,[3]库存使用数据!$A:$C,3,0),"")</f>
        <v/>
      </c>
      <c r="U380" t="str">
        <f>IFERROR(VLOOKUP(A380,[3]库存使用数据!$A:$F,6,0),"")</f>
        <v/>
      </c>
      <c r="V380" t="str">
        <f>IFERROR(VLOOKUP(A380,[3]库存使用数据!$A:$I,9,0),"")</f>
        <v/>
      </c>
      <c r="W380" t="str">
        <f>IFERROR(VLOOKUP(A380,[3]库存使用数据!$A:$L,12,0),"")</f>
        <v/>
      </c>
      <c r="X380" s="23" t="str">
        <f t="shared" si="93"/>
        <v/>
      </c>
      <c r="Y380" s="23" t="str">
        <f t="shared" si="94"/>
        <v/>
      </c>
      <c r="Z380" s="23" t="str">
        <f t="shared" si="95"/>
        <v/>
      </c>
      <c r="AA380" s="23" t="str">
        <f t="shared" si="96"/>
        <v/>
      </c>
      <c r="AB380" t="str">
        <f>IFERROR(VLOOKUP(A380,[3]库存使用数据!$A:$D,4,0),"")</f>
        <v/>
      </c>
      <c r="AC380" t="str">
        <f>IFERROR(VLOOKUP(A380,[3]库存使用数据!$A:$G,7,0),"")</f>
        <v/>
      </c>
      <c r="AD380" t="str">
        <f>IFERROR(VLOOKUP(A380,[3]库存使用数据!$A:$J,10,0),"")</f>
        <v/>
      </c>
      <c r="AE380" t="str">
        <f>IFERROR(VLOOKUP(A380,[3]库存使用数据!$A:$M,13,0),"")</f>
        <v/>
      </c>
      <c r="AF380" s="23" t="str">
        <f t="shared" si="97"/>
        <v/>
      </c>
      <c r="AG380" s="23" t="str">
        <f t="shared" si="98"/>
        <v/>
      </c>
      <c r="AH380" s="23" t="str">
        <f t="shared" si="99"/>
        <v/>
      </c>
      <c r="AI380" s="23" t="str">
        <f t="shared" si="100"/>
        <v/>
      </c>
      <c r="AJ380">
        <f>IFERROR(VLOOKUP($B380,[2]库存报告使用数据!$A$1:$B$65536,2,0),0)</f>
        <v>1</v>
      </c>
      <c r="AK380">
        <f>IFERROR(VLOOKUP($B380,[2]库存报告使用数据!$A$1:$C$65536,3,0),0)</f>
        <v>1</v>
      </c>
      <c r="AL380">
        <f>IFERROR(VLOOKUP($B380,[2]库存报告使用数据!$A$1:$D$65536,4,0),0)</f>
        <v>0</v>
      </c>
      <c r="AM380">
        <f>IFERROR(VLOOKUP($B380,[2]库存报告使用数据!$A$1:$E$65536,5,0),0)</f>
        <v>0</v>
      </c>
      <c r="AN380" s="23">
        <f t="shared" si="101"/>
        <v>0</v>
      </c>
      <c r="AO380" s="23">
        <f t="shared" si="102"/>
        <v>0</v>
      </c>
      <c r="AP380" s="23" t="str">
        <f t="shared" si="103"/>
        <v/>
      </c>
      <c r="AQ380" s="23" t="str">
        <f t="shared" si="104"/>
        <v/>
      </c>
      <c r="AR380" s="37">
        <f t="shared" si="89"/>
        <v>0</v>
      </c>
      <c r="AS380" s="37">
        <f t="shared" si="90"/>
        <v>0</v>
      </c>
      <c r="AT380" s="37">
        <f t="shared" si="91"/>
        <v>3</v>
      </c>
      <c r="AU380" s="33" t="str">
        <f t="shared" si="92"/>
        <v>库存为3</v>
      </c>
      <c r="AV380" s="38" t="str">
        <f>IFERROR(时间!$B$4+AU380,"上周无销量")</f>
        <v>上周无销量</v>
      </c>
    </row>
    <row r="381" spans="1:48">
      <c r="A381" s="21" t="s">
        <v>426</v>
      </c>
      <c r="B381" t="str">
        <f>VLOOKUP(A381,'[4]sku-asin（子）'!$A$1:$B$65536,2,0)</f>
        <v>B01JZ1G7TC</v>
      </c>
      <c r="C381" t="str">
        <f>VLOOKUP(A381,'[4]子sku-父sku'!$A$1:$B$65536,2,0)</f>
        <v>YZ-HM1683</v>
      </c>
      <c r="D381" s="33">
        <f>IFERROR(VLOOKUP(A381,[1]库存报告使用数据处理!$A:$C,3,0),0)</f>
        <v>0</v>
      </c>
      <c r="E381" s="33">
        <f>IFERROR(VLOOKUP(A381,[1]库存报告使用数据处理!$A:$D,4,0),0)</f>
        <v>0</v>
      </c>
      <c r="F381" s="33">
        <f>IFERROR(VLOOKUP(A381,[1]库存报告使用数据处理!$A:$E,5,0),0)</f>
        <v>0</v>
      </c>
      <c r="G381" s="33">
        <f>IFERROR(VLOOKUP(A381,[1]库存报告使用数据处理!$A:$F,6,0),0)</f>
        <v>0</v>
      </c>
      <c r="H381" s="34">
        <f>IFERROR(VLOOKUP(A381,[1]库存报告使用数据处理!$A:$G,7,0),0)</f>
        <v>0</v>
      </c>
      <c r="I381">
        <f>IFERROR(VLOOKUP(A381,[5]数据处理!$A:$B,2,0),0)</f>
        <v>2</v>
      </c>
      <c r="J381" s="35">
        <f>IFERROR(VLOOKUP(A381,[5]数据处理!$A:$D,4,0),0)</f>
        <v>0</v>
      </c>
      <c r="K381" s="35">
        <f>IFERROR(VLOOKUP(A381,[5]数据处理!$A:$E,5,0),0)</f>
        <v>0</v>
      </c>
      <c r="L381" s="35">
        <f>IFERROR(VLOOKUP(A381,[5]数据处理!$A:$G,7,0),0)</f>
        <v>0</v>
      </c>
      <c r="M381">
        <f t="shared" si="88"/>
        <v>2</v>
      </c>
      <c r="N381">
        <f>IFERROR(VLOOKUP(A381,[5]数据处理!$A:$C,3,0),0)</f>
        <v>0</v>
      </c>
      <c r="O381">
        <f>IFERROR(VLOOKUP(A381,[5]数据处理!$A:$N,14,0),0)</f>
        <v>2</v>
      </c>
      <c r="P381" t="str">
        <f>IFERROR(VLOOKUP(A381,[3]库存使用数据!$A:$B,2,0),"")</f>
        <v/>
      </c>
      <c r="Q381" t="str">
        <f>IFERROR(VLOOKUP(A381,[3]库存使用数据!$A:$E,5,0),"")</f>
        <v/>
      </c>
      <c r="R381" t="str">
        <f>IFERROR(VLOOKUP(A381,[3]库存使用数据!$A:$H,8,0),"")</f>
        <v/>
      </c>
      <c r="S381" t="str">
        <f>IFERROR(VLOOKUP(A381,[3]库存使用数据!$A:$K,11,0),"")</f>
        <v/>
      </c>
      <c r="T381" t="str">
        <f>IFERROR(VLOOKUP(A381,[3]库存使用数据!$A:$C,3,0),"")</f>
        <v/>
      </c>
      <c r="U381" t="str">
        <f>IFERROR(VLOOKUP(A381,[3]库存使用数据!$A:$F,6,0),"")</f>
        <v/>
      </c>
      <c r="V381" t="str">
        <f>IFERROR(VLOOKUP(A381,[3]库存使用数据!$A:$I,9,0),"")</f>
        <v/>
      </c>
      <c r="W381" t="str">
        <f>IFERROR(VLOOKUP(A381,[3]库存使用数据!$A:$L,12,0),"")</f>
        <v/>
      </c>
      <c r="X381" s="23" t="str">
        <f t="shared" si="93"/>
        <v/>
      </c>
      <c r="Y381" s="23" t="str">
        <f t="shared" si="94"/>
        <v/>
      </c>
      <c r="Z381" s="23" t="str">
        <f t="shared" si="95"/>
        <v/>
      </c>
      <c r="AA381" s="23" t="str">
        <f t="shared" si="96"/>
        <v/>
      </c>
      <c r="AB381" t="str">
        <f>IFERROR(VLOOKUP(A381,[3]库存使用数据!$A:$D,4,0),"")</f>
        <v/>
      </c>
      <c r="AC381" t="str">
        <f>IFERROR(VLOOKUP(A381,[3]库存使用数据!$A:$G,7,0),"")</f>
        <v/>
      </c>
      <c r="AD381" t="str">
        <f>IFERROR(VLOOKUP(A381,[3]库存使用数据!$A:$J,10,0),"")</f>
        <v/>
      </c>
      <c r="AE381" t="str">
        <f>IFERROR(VLOOKUP(A381,[3]库存使用数据!$A:$M,13,0),"")</f>
        <v/>
      </c>
      <c r="AF381" s="23" t="str">
        <f t="shared" si="97"/>
        <v/>
      </c>
      <c r="AG381" s="23" t="str">
        <f t="shared" si="98"/>
        <v/>
      </c>
      <c r="AH381" s="23" t="str">
        <f t="shared" si="99"/>
        <v/>
      </c>
      <c r="AI381" s="23" t="str">
        <f t="shared" si="100"/>
        <v/>
      </c>
      <c r="AJ381">
        <f>IFERROR(VLOOKUP($B381,[2]库存报告使用数据!$A$1:$B$65536,2,0),0)</f>
        <v>0</v>
      </c>
      <c r="AK381">
        <f>IFERROR(VLOOKUP($B381,[2]库存报告使用数据!$A$1:$C$65536,3,0),0)</f>
        <v>0</v>
      </c>
      <c r="AL381">
        <f>IFERROR(VLOOKUP($B381,[2]库存报告使用数据!$A$1:$D$65536,4,0),0)</f>
        <v>1</v>
      </c>
      <c r="AM381">
        <f>IFERROR(VLOOKUP($B381,[2]库存报告使用数据!$A$1:$E$65536,5,0),0)</f>
        <v>0</v>
      </c>
      <c r="AN381" s="23" t="str">
        <f t="shared" si="101"/>
        <v/>
      </c>
      <c r="AO381" s="23" t="str">
        <f t="shared" si="102"/>
        <v/>
      </c>
      <c r="AP381" s="23">
        <f t="shared" si="103"/>
        <v>0</v>
      </c>
      <c r="AQ381" s="23" t="str">
        <f t="shared" si="104"/>
        <v/>
      </c>
      <c r="AR381" s="37">
        <f t="shared" si="89"/>
        <v>0</v>
      </c>
      <c r="AS381" s="37">
        <f t="shared" si="90"/>
        <v>0</v>
      </c>
      <c r="AT381" s="37">
        <f t="shared" si="91"/>
        <v>2</v>
      </c>
      <c r="AU381" s="33" t="str">
        <f t="shared" si="92"/>
        <v>库存为2</v>
      </c>
      <c r="AV381" s="38" t="str">
        <f>IFERROR(时间!$B$4+AU381,"上周无销量")</f>
        <v>上周无销量</v>
      </c>
    </row>
    <row r="382" spans="1:48">
      <c r="A382" s="21" t="s">
        <v>427</v>
      </c>
      <c r="B382" t="str">
        <f>VLOOKUP(A382,'[4]sku-asin（子）'!$A$1:$B$65536,2,0)</f>
        <v>B01JZ1G9CC</v>
      </c>
      <c r="C382" t="str">
        <f>VLOOKUP(A382,'[4]子sku-父sku'!$A$1:$B$65536,2,0)</f>
        <v>YZ-HM1683</v>
      </c>
      <c r="D382" s="33">
        <f>IFERROR(VLOOKUP(A382,[1]库存报告使用数据处理!$A:$C,3,0),0)</f>
        <v>0</v>
      </c>
      <c r="E382" s="33">
        <f>IFERROR(VLOOKUP(A382,[1]库存报告使用数据处理!$A:$D,4,0),0)</f>
        <v>0</v>
      </c>
      <c r="F382" s="33">
        <f>IFERROR(VLOOKUP(A382,[1]库存报告使用数据处理!$A:$E,5,0),0)</f>
        <v>0</v>
      </c>
      <c r="G382" s="33">
        <f>IFERROR(VLOOKUP(A382,[1]库存报告使用数据处理!$A:$F,6,0),0)</f>
        <v>0</v>
      </c>
      <c r="H382" s="34">
        <f>IFERROR(VLOOKUP(A382,[1]库存报告使用数据处理!$A:$G,7,0),0)</f>
        <v>0</v>
      </c>
      <c r="I382">
        <f>IFERROR(VLOOKUP(A382,[5]数据处理!$A:$B,2,0),0)</f>
        <v>3</v>
      </c>
      <c r="J382" s="35">
        <f>IFERROR(VLOOKUP(A382,[5]数据处理!$A:$D,4,0),0)</f>
        <v>0</v>
      </c>
      <c r="K382" s="35">
        <f>IFERROR(VLOOKUP(A382,[5]数据处理!$A:$E,5,0),0)</f>
        <v>0</v>
      </c>
      <c r="L382" s="35">
        <f>IFERROR(VLOOKUP(A382,[5]数据处理!$A:$G,7,0),0)</f>
        <v>0</v>
      </c>
      <c r="M382">
        <f t="shared" si="88"/>
        <v>3</v>
      </c>
      <c r="N382">
        <f>IFERROR(VLOOKUP(A382,[5]数据处理!$A:$C,3,0),0)</f>
        <v>0</v>
      </c>
      <c r="O382">
        <f>IFERROR(VLOOKUP(A382,[5]数据处理!$A:$N,14,0),0)</f>
        <v>3</v>
      </c>
      <c r="P382" t="str">
        <f>IFERROR(VLOOKUP(A382,[3]库存使用数据!$A:$B,2,0),"")</f>
        <v/>
      </c>
      <c r="Q382" t="str">
        <f>IFERROR(VLOOKUP(A382,[3]库存使用数据!$A:$E,5,0),"")</f>
        <v/>
      </c>
      <c r="R382" t="str">
        <f>IFERROR(VLOOKUP(A382,[3]库存使用数据!$A:$H,8,0),"")</f>
        <v/>
      </c>
      <c r="S382" t="str">
        <f>IFERROR(VLOOKUP(A382,[3]库存使用数据!$A:$K,11,0),"")</f>
        <v/>
      </c>
      <c r="T382" t="str">
        <f>IFERROR(VLOOKUP(A382,[3]库存使用数据!$A:$C,3,0),"")</f>
        <v/>
      </c>
      <c r="U382" t="str">
        <f>IFERROR(VLOOKUP(A382,[3]库存使用数据!$A:$F,6,0),"")</f>
        <v/>
      </c>
      <c r="V382" t="str">
        <f>IFERROR(VLOOKUP(A382,[3]库存使用数据!$A:$I,9,0),"")</f>
        <v/>
      </c>
      <c r="W382" t="str">
        <f>IFERROR(VLOOKUP(A382,[3]库存使用数据!$A:$L,12,0),"")</f>
        <v/>
      </c>
      <c r="X382" s="23" t="str">
        <f t="shared" si="93"/>
        <v/>
      </c>
      <c r="Y382" s="23" t="str">
        <f t="shared" si="94"/>
        <v/>
      </c>
      <c r="Z382" s="23" t="str">
        <f t="shared" si="95"/>
        <v/>
      </c>
      <c r="AA382" s="23" t="str">
        <f t="shared" si="96"/>
        <v/>
      </c>
      <c r="AB382" t="str">
        <f>IFERROR(VLOOKUP(A382,[3]库存使用数据!$A:$D,4,0),"")</f>
        <v/>
      </c>
      <c r="AC382" t="str">
        <f>IFERROR(VLOOKUP(A382,[3]库存使用数据!$A:$G,7,0),"")</f>
        <v/>
      </c>
      <c r="AD382" t="str">
        <f>IFERROR(VLOOKUP(A382,[3]库存使用数据!$A:$J,10,0),"")</f>
        <v/>
      </c>
      <c r="AE382" t="str">
        <f>IFERROR(VLOOKUP(A382,[3]库存使用数据!$A:$M,13,0),"")</f>
        <v/>
      </c>
      <c r="AF382" s="23" t="str">
        <f t="shared" si="97"/>
        <v/>
      </c>
      <c r="AG382" s="23" t="str">
        <f t="shared" si="98"/>
        <v/>
      </c>
      <c r="AH382" s="23" t="str">
        <f t="shared" si="99"/>
        <v/>
      </c>
      <c r="AI382" s="23" t="str">
        <f t="shared" si="100"/>
        <v/>
      </c>
      <c r="AJ382">
        <f>IFERROR(VLOOKUP($B382,[2]库存报告使用数据!$A$1:$B$65536,2,0),0)</f>
        <v>0</v>
      </c>
      <c r="AK382">
        <f>IFERROR(VLOOKUP($B382,[2]库存报告使用数据!$A$1:$C$65536,3,0),0)</f>
        <v>0</v>
      </c>
      <c r="AL382">
        <f>IFERROR(VLOOKUP($B382,[2]库存报告使用数据!$A$1:$D$65536,4,0),0)</f>
        <v>2</v>
      </c>
      <c r="AM382">
        <f>IFERROR(VLOOKUP($B382,[2]库存报告使用数据!$A$1:$E$65536,5,0),0)</f>
        <v>0</v>
      </c>
      <c r="AN382" s="23" t="str">
        <f t="shared" si="101"/>
        <v/>
      </c>
      <c r="AO382" s="23" t="str">
        <f t="shared" si="102"/>
        <v/>
      </c>
      <c r="AP382" s="23">
        <f t="shared" si="103"/>
        <v>0</v>
      </c>
      <c r="AQ382" s="23" t="str">
        <f t="shared" si="104"/>
        <v/>
      </c>
      <c r="AR382" s="37">
        <f t="shared" si="89"/>
        <v>0</v>
      </c>
      <c r="AS382" s="37">
        <f t="shared" si="90"/>
        <v>0</v>
      </c>
      <c r="AT382" s="37">
        <f t="shared" si="91"/>
        <v>3</v>
      </c>
      <c r="AU382" s="33" t="str">
        <f t="shared" si="92"/>
        <v>库存为3</v>
      </c>
      <c r="AV382" s="38" t="str">
        <f>IFERROR(时间!$B$4+AU382,"上周无销量")</f>
        <v>上周无销量</v>
      </c>
    </row>
    <row r="383" spans="1:48">
      <c r="A383" s="21" t="s">
        <v>428</v>
      </c>
      <c r="B383" t="str">
        <f>VLOOKUP(A383,'[4]sku-asin（子）'!$A$1:$B$65536,2,0)</f>
        <v>B01JZ1GO3G</v>
      </c>
      <c r="C383" t="str">
        <f>VLOOKUP(A383,'[4]子sku-父sku'!$A$1:$B$65536,2,0)</f>
        <v>YZ-HM1683</v>
      </c>
      <c r="D383" s="33">
        <f>IFERROR(VLOOKUP(A383,[1]库存报告使用数据处理!$A:$C,3,0),0)</f>
        <v>0</v>
      </c>
      <c r="E383" s="33">
        <f>IFERROR(VLOOKUP(A383,[1]库存报告使用数据处理!$A:$D,4,0),0)</f>
        <v>0</v>
      </c>
      <c r="F383" s="33">
        <f>IFERROR(VLOOKUP(A383,[1]库存报告使用数据处理!$A:$E,5,0),0)</f>
        <v>0</v>
      </c>
      <c r="G383" s="33">
        <f>IFERROR(VLOOKUP(A383,[1]库存报告使用数据处理!$A:$F,6,0),0)</f>
        <v>0</v>
      </c>
      <c r="H383" s="34">
        <f>IFERROR(VLOOKUP(A383,[1]库存报告使用数据处理!$A:$G,7,0),0)</f>
        <v>0</v>
      </c>
      <c r="I383">
        <f>IFERROR(VLOOKUP(A383,[5]数据处理!$A:$B,2,0),0)</f>
        <v>3</v>
      </c>
      <c r="J383" s="35">
        <f>IFERROR(VLOOKUP(A383,[5]数据处理!$A:$D,4,0),0)</f>
        <v>0</v>
      </c>
      <c r="K383" s="35">
        <f>IFERROR(VLOOKUP(A383,[5]数据处理!$A:$E,5,0),0)</f>
        <v>0</v>
      </c>
      <c r="L383" s="35">
        <f>IFERROR(VLOOKUP(A383,[5]数据处理!$A:$G,7,0),0)</f>
        <v>0</v>
      </c>
      <c r="M383">
        <f t="shared" si="88"/>
        <v>3</v>
      </c>
      <c r="N383">
        <f>IFERROR(VLOOKUP(A383,[5]数据处理!$A:$C,3,0),0)</f>
        <v>0</v>
      </c>
      <c r="O383">
        <f>IFERROR(VLOOKUP(A383,[5]数据处理!$A:$N,14,0),0)</f>
        <v>3</v>
      </c>
      <c r="P383" t="str">
        <f>IFERROR(VLOOKUP(A383,[3]库存使用数据!$A:$B,2,0),"")</f>
        <v/>
      </c>
      <c r="Q383" t="str">
        <f>IFERROR(VLOOKUP(A383,[3]库存使用数据!$A:$E,5,0),"")</f>
        <v/>
      </c>
      <c r="R383" t="str">
        <f>IFERROR(VLOOKUP(A383,[3]库存使用数据!$A:$H,8,0),"")</f>
        <v/>
      </c>
      <c r="S383" t="str">
        <f>IFERROR(VLOOKUP(A383,[3]库存使用数据!$A:$K,11,0),"")</f>
        <v/>
      </c>
      <c r="T383" t="str">
        <f>IFERROR(VLOOKUP(A383,[3]库存使用数据!$A:$C,3,0),"")</f>
        <v/>
      </c>
      <c r="U383" t="str">
        <f>IFERROR(VLOOKUP(A383,[3]库存使用数据!$A:$F,6,0),"")</f>
        <v/>
      </c>
      <c r="V383" t="str">
        <f>IFERROR(VLOOKUP(A383,[3]库存使用数据!$A:$I,9,0),"")</f>
        <v/>
      </c>
      <c r="W383" t="str">
        <f>IFERROR(VLOOKUP(A383,[3]库存使用数据!$A:$L,12,0),"")</f>
        <v/>
      </c>
      <c r="X383" s="23" t="str">
        <f t="shared" si="93"/>
        <v/>
      </c>
      <c r="Y383" s="23" t="str">
        <f t="shared" si="94"/>
        <v/>
      </c>
      <c r="Z383" s="23" t="str">
        <f t="shared" si="95"/>
        <v/>
      </c>
      <c r="AA383" s="23" t="str">
        <f t="shared" si="96"/>
        <v/>
      </c>
      <c r="AB383" t="str">
        <f>IFERROR(VLOOKUP(A383,[3]库存使用数据!$A:$D,4,0),"")</f>
        <v/>
      </c>
      <c r="AC383" t="str">
        <f>IFERROR(VLOOKUP(A383,[3]库存使用数据!$A:$G,7,0),"")</f>
        <v/>
      </c>
      <c r="AD383" t="str">
        <f>IFERROR(VLOOKUP(A383,[3]库存使用数据!$A:$J,10,0),"")</f>
        <v/>
      </c>
      <c r="AE383" t="str">
        <f>IFERROR(VLOOKUP(A383,[3]库存使用数据!$A:$M,13,0),"")</f>
        <v/>
      </c>
      <c r="AF383" s="23" t="str">
        <f t="shared" si="97"/>
        <v/>
      </c>
      <c r="AG383" s="23" t="str">
        <f t="shared" si="98"/>
        <v/>
      </c>
      <c r="AH383" s="23" t="str">
        <f t="shared" si="99"/>
        <v/>
      </c>
      <c r="AI383" s="23" t="str">
        <f t="shared" si="100"/>
        <v/>
      </c>
      <c r="AJ383">
        <f>IFERROR(VLOOKUP($B383,[2]库存报告使用数据!$A$1:$B$65536,2,0),0)</f>
        <v>1</v>
      </c>
      <c r="AK383">
        <f>IFERROR(VLOOKUP($B383,[2]库存报告使用数据!$A$1:$C$65536,3,0),0)</f>
        <v>1</v>
      </c>
      <c r="AL383">
        <f>IFERROR(VLOOKUP($B383,[2]库存报告使用数据!$A$1:$D$65536,4,0),0)</f>
        <v>1</v>
      </c>
      <c r="AM383">
        <f>IFERROR(VLOOKUP($B383,[2]库存报告使用数据!$A$1:$E$65536,5,0),0)</f>
        <v>1</v>
      </c>
      <c r="AN383" s="23">
        <f t="shared" si="101"/>
        <v>0</v>
      </c>
      <c r="AO383" s="23">
        <f t="shared" si="102"/>
        <v>0</v>
      </c>
      <c r="AP383" s="23">
        <f t="shared" si="103"/>
        <v>0</v>
      </c>
      <c r="AQ383" s="23">
        <f t="shared" si="104"/>
        <v>0</v>
      </c>
      <c r="AR383" s="37">
        <f t="shared" si="89"/>
        <v>0</v>
      </c>
      <c r="AS383" s="37">
        <f t="shared" si="90"/>
        <v>0</v>
      </c>
      <c r="AT383" s="37">
        <f t="shared" si="91"/>
        <v>3</v>
      </c>
      <c r="AU383" s="33" t="str">
        <f t="shared" si="92"/>
        <v>库存为3</v>
      </c>
      <c r="AV383" s="38" t="str">
        <f>IFERROR(时间!$B$4+AU383,"上周无销量")</f>
        <v>上周无销量</v>
      </c>
    </row>
    <row r="384" spans="1:48">
      <c r="A384" s="21" t="s">
        <v>429</v>
      </c>
      <c r="B384" t="str">
        <f>VLOOKUP(A384,'[4]sku-asin（子）'!$A$1:$B$65536,2,0)</f>
        <v>B01JZ1GPOE</v>
      </c>
      <c r="C384" t="str">
        <f>VLOOKUP(A384,'[4]子sku-父sku'!$A$1:$B$65536,2,0)</f>
        <v>YZ-HM1683</v>
      </c>
      <c r="D384" s="33">
        <f>IFERROR(VLOOKUP(A384,[1]库存报告使用数据处理!$A:$C,3,0),0)</f>
        <v>1</v>
      </c>
      <c r="E384" s="33">
        <f>IFERROR(VLOOKUP(A384,[1]库存报告使用数据处理!$A:$D,4,0),0)</f>
        <v>0</v>
      </c>
      <c r="F384" s="33">
        <f>IFERROR(VLOOKUP(A384,[1]库存报告使用数据处理!$A:$E,5,0),0)</f>
        <v>0</v>
      </c>
      <c r="G384" s="33">
        <f>IFERROR(VLOOKUP(A384,[1]库存报告使用数据处理!$A:$F,6,0),0)</f>
        <v>0</v>
      </c>
      <c r="H384" s="34">
        <f>IFERROR(VLOOKUP(A384,[1]库存报告使用数据处理!$A:$G,7,0),0)</f>
        <v>23.88</v>
      </c>
      <c r="I384">
        <f>IFERROR(VLOOKUP(A384,[5]数据处理!$A:$B,2,0),0)</f>
        <v>0</v>
      </c>
      <c r="J384" s="35">
        <f>IFERROR(VLOOKUP(A384,[5]数据处理!$A:$D,4,0),0)</f>
        <v>0</v>
      </c>
      <c r="K384" s="35">
        <f>IFERROR(VLOOKUP(A384,[5]数据处理!$A:$E,5,0),0)</f>
        <v>0</v>
      </c>
      <c r="L384" s="35">
        <f>IFERROR(VLOOKUP(A384,[5]数据处理!$A:$G,7,0),0)</f>
        <v>0</v>
      </c>
      <c r="M384">
        <f t="shared" si="88"/>
        <v>0</v>
      </c>
      <c r="N384">
        <f>IFERROR(VLOOKUP(A384,[5]数据处理!$A:$C,3,0),0)</f>
        <v>0</v>
      </c>
      <c r="O384">
        <f>IFERROR(VLOOKUP(A384,[5]数据处理!$A:$N,14,0),0)</f>
        <v>0</v>
      </c>
      <c r="P384" t="str">
        <f>IFERROR(VLOOKUP(A384,[3]库存使用数据!$A:$B,2,0),"")</f>
        <v/>
      </c>
      <c r="Q384" t="str">
        <f>IFERROR(VLOOKUP(A384,[3]库存使用数据!$A:$E,5,0),"")</f>
        <v/>
      </c>
      <c r="R384" t="str">
        <f>IFERROR(VLOOKUP(A384,[3]库存使用数据!$A:$H,8,0),"")</f>
        <v/>
      </c>
      <c r="S384" t="str">
        <f>IFERROR(VLOOKUP(A384,[3]库存使用数据!$A:$K,11,0),"")</f>
        <v/>
      </c>
      <c r="T384" t="str">
        <f>IFERROR(VLOOKUP(A384,[3]库存使用数据!$A:$C,3,0),"")</f>
        <v/>
      </c>
      <c r="U384" t="str">
        <f>IFERROR(VLOOKUP(A384,[3]库存使用数据!$A:$F,6,0),"")</f>
        <v/>
      </c>
      <c r="V384" t="str">
        <f>IFERROR(VLOOKUP(A384,[3]库存使用数据!$A:$I,9,0),"")</f>
        <v/>
      </c>
      <c r="W384" t="str">
        <f>IFERROR(VLOOKUP(A384,[3]库存使用数据!$A:$L,12,0),"")</f>
        <v/>
      </c>
      <c r="X384" s="23" t="str">
        <f t="shared" si="93"/>
        <v/>
      </c>
      <c r="Y384" s="23" t="str">
        <f t="shared" si="94"/>
        <v/>
      </c>
      <c r="Z384" s="23" t="str">
        <f t="shared" si="95"/>
        <v/>
      </c>
      <c r="AA384" s="23" t="str">
        <f t="shared" si="96"/>
        <v/>
      </c>
      <c r="AB384" t="str">
        <f>IFERROR(VLOOKUP(A384,[3]库存使用数据!$A:$D,4,0),"")</f>
        <v/>
      </c>
      <c r="AC384" t="str">
        <f>IFERROR(VLOOKUP(A384,[3]库存使用数据!$A:$G,7,0),"")</f>
        <v/>
      </c>
      <c r="AD384" t="str">
        <f>IFERROR(VLOOKUP(A384,[3]库存使用数据!$A:$J,10,0),"")</f>
        <v/>
      </c>
      <c r="AE384" t="str">
        <f>IFERROR(VLOOKUP(A384,[3]库存使用数据!$A:$M,13,0),"")</f>
        <v/>
      </c>
      <c r="AF384" s="23" t="str">
        <f t="shared" si="97"/>
        <v/>
      </c>
      <c r="AG384" s="23" t="str">
        <f t="shared" si="98"/>
        <v/>
      </c>
      <c r="AH384" s="23" t="str">
        <f t="shared" si="99"/>
        <v/>
      </c>
      <c r="AI384" s="23" t="str">
        <f t="shared" si="100"/>
        <v/>
      </c>
      <c r="AJ384">
        <f>IFERROR(VLOOKUP($B384,[2]库存报告使用数据!$A$1:$B$65536,2,0),0)</f>
        <v>0</v>
      </c>
      <c r="AK384">
        <f>IFERROR(VLOOKUP($B384,[2]库存报告使用数据!$A$1:$C$65536,3,0),0)</f>
        <v>0</v>
      </c>
      <c r="AL384">
        <f>IFERROR(VLOOKUP($B384,[2]库存报告使用数据!$A$1:$D$65536,4,0),0)</f>
        <v>0</v>
      </c>
      <c r="AM384">
        <f>IFERROR(VLOOKUP($B384,[2]库存报告使用数据!$A$1:$E$65536,5,0),0)</f>
        <v>0</v>
      </c>
      <c r="AN384" s="23" t="str">
        <f t="shared" si="101"/>
        <v/>
      </c>
      <c r="AO384" s="23" t="str">
        <f t="shared" si="102"/>
        <v/>
      </c>
      <c r="AP384" s="23" t="str">
        <f t="shared" si="103"/>
        <v/>
      </c>
      <c r="AQ384" s="23" t="str">
        <f t="shared" si="104"/>
        <v/>
      </c>
      <c r="AR384" s="37">
        <f t="shared" si="89"/>
        <v>0.142857142857143</v>
      </c>
      <c r="AS384" s="37">
        <f t="shared" si="90"/>
        <v>8.57142857142857</v>
      </c>
      <c r="AT384" s="37">
        <f t="shared" si="91"/>
        <v>-8.57142857142857</v>
      </c>
      <c r="AU384" s="33">
        <f t="shared" si="92"/>
        <v>0</v>
      </c>
      <c r="AV384" s="38">
        <f>IFERROR(时间!$B$4+AU384,"上周无销量")</f>
        <v>43283</v>
      </c>
    </row>
    <row r="385" spans="1:48">
      <c r="A385" s="21" t="s">
        <v>430</v>
      </c>
      <c r="B385" t="str">
        <f>VLOOKUP(A385,'[4]sku-asin（子）'!$A$1:$B$65536,2,0)</f>
        <v>B01JZ1GY40</v>
      </c>
      <c r="C385" t="str">
        <f>VLOOKUP(A385,'[4]子sku-父sku'!$A$1:$B$65536,2,0)</f>
        <v>YZ-HM1683</v>
      </c>
      <c r="D385" s="33">
        <f>IFERROR(VLOOKUP(A385,[1]库存报告使用数据处理!$A:$C,3,0),0)</f>
        <v>0</v>
      </c>
      <c r="E385" s="33">
        <f>IFERROR(VLOOKUP(A385,[1]库存报告使用数据处理!$A:$D,4,0),0)</f>
        <v>1</v>
      </c>
      <c r="F385" s="33">
        <f>IFERROR(VLOOKUP(A385,[1]库存报告使用数据处理!$A:$E,5,0),0)</f>
        <v>0</v>
      </c>
      <c r="G385" s="33">
        <f>IFERROR(VLOOKUP(A385,[1]库存报告使用数据处理!$A:$F,6,0),0)</f>
        <v>1</v>
      </c>
      <c r="H385" s="34">
        <f>IFERROR(VLOOKUP(A385,[1]库存报告使用数据处理!$A:$G,7,0),0)</f>
        <v>23.88</v>
      </c>
      <c r="I385">
        <f>IFERROR(VLOOKUP(A385,[5]数据处理!$A:$B,2,0),0)</f>
        <v>0</v>
      </c>
      <c r="J385" s="35">
        <f>IFERROR(VLOOKUP(A385,[5]数据处理!$A:$D,4,0),0)</f>
        <v>0</v>
      </c>
      <c r="K385" s="35">
        <f>IFERROR(VLOOKUP(A385,[5]数据处理!$A:$E,5,0),0)</f>
        <v>0</v>
      </c>
      <c r="L385" s="35">
        <f>IFERROR(VLOOKUP(A385,[5]数据处理!$A:$G,7,0),0)</f>
        <v>0</v>
      </c>
      <c r="M385">
        <f t="shared" si="88"/>
        <v>0</v>
      </c>
      <c r="N385">
        <f>IFERROR(VLOOKUP(A385,[5]数据处理!$A:$C,3,0),0)</f>
        <v>1</v>
      </c>
      <c r="O385">
        <f>IFERROR(VLOOKUP(A385,[5]数据处理!$A:$N,14,0),0)</f>
        <v>0</v>
      </c>
      <c r="P385" t="str">
        <f>IFERROR(VLOOKUP(A385,[3]库存使用数据!$A:$B,2,0),"")</f>
        <v/>
      </c>
      <c r="Q385" t="str">
        <f>IFERROR(VLOOKUP(A385,[3]库存使用数据!$A:$E,5,0),"")</f>
        <v/>
      </c>
      <c r="R385" t="str">
        <f>IFERROR(VLOOKUP(A385,[3]库存使用数据!$A:$H,8,0),"")</f>
        <v/>
      </c>
      <c r="S385" t="str">
        <f>IFERROR(VLOOKUP(A385,[3]库存使用数据!$A:$K,11,0),"")</f>
        <v/>
      </c>
      <c r="T385" t="str">
        <f>IFERROR(VLOOKUP(A385,[3]库存使用数据!$A:$C,3,0),"")</f>
        <v/>
      </c>
      <c r="U385" t="str">
        <f>IFERROR(VLOOKUP(A385,[3]库存使用数据!$A:$F,6,0),"")</f>
        <v/>
      </c>
      <c r="V385" t="str">
        <f>IFERROR(VLOOKUP(A385,[3]库存使用数据!$A:$I,9,0),"")</f>
        <v/>
      </c>
      <c r="W385" t="str">
        <f>IFERROR(VLOOKUP(A385,[3]库存使用数据!$A:$L,12,0),"")</f>
        <v/>
      </c>
      <c r="X385" s="23" t="str">
        <f t="shared" si="93"/>
        <v/>
      </c>
      <c r="Y385" s="23" t="str">
        <f t="shared" si="94"/>
        <v/>
      </c>
      <c r="Z385" s="23" t="str">
        <f t="shared" si="95"/>
        <v/>
      </c>
      <c r="AA385" s="23" t="str">
        <f t="shared" si="96"/>
        <v/>
      </c>
      <c r="AB385" t="str">
        <f>IFERROR(VLOOKUP(A385,[3]库存使用数据!$A:$D,4,0),"")</f>
        <v/>
      </c>
      <c r="AC385" t="str">
        <f>IFERROR(VLOOKUP(A385,[3]库存使用数据!$A:$G,7,0),"")</f>
        <v/>
      </c>
      <c r="AD385" t="str">
        <f>IFERROR(VLOOKUP(A385,[3]库存使用数据!$A:$J,10,0),"")</f>
        <v/>
      </c>
      <c r="AE385" t="str">
        <f>IFERROR(VLOOKUP(A385,[3]库存使用数据!$A:$M,13,0),"")</f>
        <v/>
      </c>
      <c r="AF385" s="23" t="str">
        <f t="shared" si="97"/>
        <v/>
      </c>
      <c r="AG385" s="23" t="str">
        <f t="shared" si="98"/>
        <v/>
      </c>
      <c r="AH385" s="23" t="str">
        <f t="shared" si="99"/>
        <v/>
      </c>
      <c r="AI385" s="23" t="str">
        <f t="shared" si="100"/>
        <v/>
      </c>
      <c r="AJ385">
        <f>IFERROR(VLOOKUP($B385,[2]库存报告使用数据!$A$1:$B$65536,2,0),0)</f>
        <v>1</v>
      </c>
      <c r="AK385">
        <f>IFERROR(VLOOKUP($B385,[2]库存报告使用数据!$A$1:$C$65536,3,0),0)</f>
        <v>1</v>
      </c>
      <c r="AL385">
        <f>IFERROR(VLOOKUP($B385,[2]库存报告使用数据!$A$1:$D$65536,4,0),0)</f>
        <v>0</v>
      </c>
      <c r="AM385">
        <f>IFERROR(VLOOKUP($B385,[2]库存报告使用数据!$A$1:$E$65536,5,0),0)</f>
        <v>5</v>
      </c>
      <c r="AN385" s="23">
        <f t="shared" si="101"/>
        <v>0</v>
      </c>
      <c r="AO385" s="23">
        <f t="shared" si="102"/>
        <v>1</v>
      </c>
      <c r="AP385" s="23" t="str">
        <f t="shared" si="103"/>
        <v/>
      </c>
      <c r="AQ385" s="23">
        <f t="shared" si="104"/>
        <v>0.2</v>
      </c>
      <c r="AR385" s="37">
        <f t="shared" si="89"/>
        <v>0</v>
      </c>
      <c r="AS385" s="37">
        <f t="shared" si="90"/>
        <v>0</v>
      </c>
      <c r="AT385" s="37">
        <f t="shared" si="91"/>
        <v>0</v>
      </c>
      <c r="AU385" s="33" t="str">
        <f t="shared" si="92"/>
        <v>库存为0</v>
      </c>
      <c r="AV385" s="38" t="str">
        <f>IFERROR(时间!$B$4+AU385,"上周无销量")</f>
        <v>上周无销量</v>
      </c>
    </row>
    <row r="386" spans="1:48">
      <c r="A386" s="21" t="s">
        <v>431</v>
      </c>
      <c r="B386" t="str">
        <f>VLOOKUP(A386,'[4]sku-asin（子）'!$A$1:$B$65536,2,0)</f>
        <v>B01JZ1H11U</v>
      </c>
      <c r="C386" t="str">
        <f>VLOOKUP(A386,'[4]子sku-父sku'!$A$1:$B$65536,2,0)</f>
        <v>YZ-HM1683</v>
      </c>
      <c r="D386" s="33">
        <f>IFERROR(VLOOKUP(A386,[1]库存报告使用数据处理!$A:$C,3,0),0)</f>
        <v>0</v>
      </c>
      <c r="E386" s="33">
        <f>IFERROR(VLOOKUP(A386,[1]库存报告使用数据处理!$A:$D,4,0),0)</f>
        <v>0</v>
      </c>
      <c r="F386" s="33">
        <f>IFERROR(VLOOKUP(A386,[1]库存报告使用数据处理!$A:$E,5,0),0)</f>
        <v>0</v>
      </c>
      <c r="G386" s="33">
        <f>IFERROR(VLOOKUP(A386,[1]库存报告使用数据处理!$A:$F,6,0),0)</f>
        <v>0</v>
      </c>
      <c r="H386" s="34">
        <f>IFERROR(VLOOKUP(A386,[1]库存报告使用数据处理!$A:$G,7,0),0)</f>
        <v>0</v>
      </c>
      <c r="I386">
        <f>IFERROR(VLOOKUP(A386,[5]数据处理!$A:$B,2,0),0)</f>
        <v>1</v>
      </c>
      <c r="J386" s="35">
        <f>IFERROR(VLOOKUP(A386,[5]数据处理!$A:$D,4,0),0)</f>
        <v>0</v>
      </c>
      <c r="K386" s="35">
        <f>IFERROR(VLOOKUP(A386,[5]数据处理!$A:$E,5,0),0)</f>
        <v>0</v>
      </c>
      <c r="L386" s="35">
        <f>IFERROR(VLOOKUP(A386,[5]数据处理!$A:$G,7,0),0)</f>
        <v>0</v>
      </c>
      <c r="M386">
        <f t="shared" si="88"/>
        <v>1</v>
      </c>
      <c r="N386">
        <f>IFERROR(VLOOKUP(A386,[5]数据处理!$A:$C,3,0),0)</f>
        <v>0</v>
      </c>
      <c r="O386">
        <f>IFERROR(VLOOKUP(A386,[5]数据处理!$A:$N,14,0),0)</f>
        <v>0</v>
      </c>
      <c r="P386" t="str">
        <f>IFERROR(VLOOKUP(A386,[3]库存使用数据!$A:$B,2,0),"")</f>
        <v/>
      </c>
      <c r="Q386" t="str">
        <f>IFERROR(VLOOKUP(A386,[3]库存使用数据!$A:$E,5,0),"")</f>
        <v/>
      </c>
      <c r="R386" t="str">
        <f>IFERROR(VLOOKUP(A386,[3]库存使用数据!$A:$H,8,0),"")</f>
        <v/>
      </c>
      <c r="S386" t="str">
        <f>IFERROR(VLOOKUP(A386,[3]库存使用数据!$A:$K,11,0),"")</f>
        <v/>
      </c>
      <c r="T386" t="str">
        <f>IFERROR(VLOOKUP(A386,[3]库存使用数据!$A:$C,3,0),"")</f>
        <v/>
      </c>
      <c r="U386" t="str">
        <f>IFERROR(VLOOKUP(A386,[3]库存使用数据!$A:$F,6,0),"")</f>
        <v/>
      </c>
      <c r="V386" t="str">
        <f>IFERROR(VLOOKUP(A386,[3]库存使用数据!$A:$I,9,0),"")</f>
        <v/>
      </c>
      <c r="W386" t="str">
        <f>IFERROR(VLOOKUP(A386,[3]库存使用数据!$A:$L,12,0),"")</f>
        <v/>
      </c>
      <c r="X386" s="23" t="str">
        <f t="shared" si="93"/>
        <v/>
      </c>
      <c r="Y386" s="23" t="str">
        <f t="shared" si="94"/>
        <v/>
      </c>
      <c r="Z386" s="23" t="str">
        <f t="shared" si="95"/>
        <v/>
      </c>
      <c r="AA386" s="23" t="str">
        <f t="shared" si="96"/>
        <v/>
      </c>
      <c r="AB386" t="str">
        <f>IFERROR(VLOOKUP(A386,[3]库存使用数据!$A:$D,4,0),"")</f>
        <v/>
      </c>
      <c r="AC386" t="str">
        <f>IFERROR(VLOOKUP(A386,[3]库存使用数据!$A:$G,7,0),"")</f>
        <v/>
      </c>
      <c r="AD386" t="str">
        <f>IFERROR(VLOOKUP(A386,[3]库存使用数据!$A:$J,10,0),"")</f>
        <v/>
      </c>
      <c r="AE386" t="str">
        <f>IFERROR(VLOOKUP(A386,[3]库存使用数据!$A:$M,13,0),"")</f>
        <v/>
      </c>
      <c r="AF386" s="23" t="str">
        <f t="shared" si="97"/>
        <v/>
      </c>
      <c r="AG386" s="23" t="str">
        <f t="shared" si="98"/>
        <v/>
      </c>
      <c r="AH386" s="23" t="str">
        <f t="shared" si="99"/>
        <v/>
      </c>
      <c r="AI386" s="23" t="str">
        <f t="shared" si="100"/>
        <v/>
      </c>
      <c r="AJ386">
        <f>IFERROR(VLOOKUP($B386,[2]库存报告使用数据!$A$1:$B$65536,2,0),0)</f>
        <v>1</v>
      </c>
      <c r="AK386">
        <f>IFERROR(VLOOKUP($B386,[2]库存报告使用数据!$A$1:$C$65536,3,0),0)</f>
        <v>1</v>
      </c>
      <c r="AL386">
        <f>IFERROR(VLOOKUP($B386,[2]库存报告使用数据!$A$1:$D$65536,4,0),0)</f>
        <v>0</v>
      </c>
      <c r="AM386">
        <f>IFERROR(VLOOKUP($B386,[2]库存报告使用数据!$A$1:$E$65536,5,0),0)</f>
        <v>0</v>
      </c>
      <c r="AN386" s="23">
        <f t="shared" si="101"/>
        <v>0</v>
      </c>
      <c r="AO386" s="23">
        <f t="shared" si="102"/>
        <v>0</v>
      </c>
      <c r="AP386" s="23" t="str">
        <f t="shared" si="103"/>
        <v/>
      </c>
      <c r="AQ386" s="23" t="str">
        <f t="shared" si="104"/>
        <v/>
      </c>
      <c r="AR386" s="37">
        <f t="shared" si="89"/>
        <v>0</v>
      </c>
      <c r="AS386" s="37">
        <f t="shared" si="90"/>
        <v>0</v>
      </c>
      <c r="AT386" s="37">
        <f t="shared" si="91"/>
        <v>1</v>
      </c>
      <c r="AU386" s="33" t="str">
        <f t="shared" si="92"/>
        <v>库存为1</v>
      </c>
      <c r="AV386" s="38" t="str">
        <f>IFERROR(时间!$B$4+AU386,"上周无销量")</f>
        <v>上周无销量</v>
      </c>
    </row>
    <row r="387" spans="1:48">
      <c r="A387" s="21" t="s">
        <v>432</v>
      </c>
      <c r="B387" t="str">
        <f>VLOOKUP(A387,'[4]sku-asin（子）'!$A$1:$B$65536,2,0)</f>
        <v>B01JZ1H29G</v>
      </c>
      <c r="C387" t="str">
        <f>VLOOKUP(A387,'[4]子sku-父sku'!$A$1:$B$65536,2,0)</f>
        <v>YZ-HM1683</v>
      </c>
      <c r="D387" s="33">
        <f>IFERROR(VLOOKUP(A387,[1]库存报告使用数据处理!$A:$C,3,0),0)</f>
        <v>0</v>
      </c>
      <c r="E387" s="33">
        <f>IFERROR(VLOOKUP(A387,[1]库存报告使用数据处理!$A:$D,4,0),0)</f>
        <v>0</v>
      </c>
      <c r="F387" s="33">
        <f>IFERROR(VLOOKUP(A387,[1]库存报告使用数据处理!$A:$E,5,0),0)</f>
        <v>0</v>
      </c>
      <c r="G387" s="33">
        <f>IFERROR(VLOOKUP(A387,[1]库存报告使用数据处理!$A:$F,6,0),0)</f>
        <v>0</v>
      </c>
      <c r="H387" s="34">
        <f>IFERROR(VLOOKUP(A387,[1]库存报告使用数据处理!$A:$G,7,0),0)</f>
        <v>0</v>
      </c>
      <c r="I387">
        <f>IFERROR(VLOOKUP(A387,[5]数据处理!$A:$B,2,0),0)</f>
        <v>0</v>
      </c>
      <c r="J387" s="35">
        <f>IFERROR(VLOOKUP(A387,[5]数据处理!$A:$D,4,0),0)</f>
        <v>0</v>
      </c>
      <c r="K387" s="35">
        <f>IFERROR(VLOOKUP(A387,[5]数据处理!$A:$E,5,0),0)</f>
        <v>0</v>
      </c>
      <c r="L387" s="35">
        <f>IFERROR(VLOOKUP(A387,[5]数据处理!$A:$G,7,0),0)</f>
        <v>0</v>
      </c>
      <c r="M387">
        <f t="shared" si="88"/>
        <v>0</v>
      </c>
      <c r="N387">
        <f>IFERROR(VLOOKUP(A387,[5]数据处理!$A:$C,3,0),0)</f>
        <v>0</v>
      </c>
      <c r="O387">
        <f>IFERROR(VLOOKUP(A387,[5]数据处理!$A:$N,14,0),0)</f>
        <v>0</v>
      </c>
      <c r="P387" t="str">
        <f>IFERROR(VLOOKUP(A387,[3]库存使用数据!$A:$B,2,0),"")</f>
        <v/>
      </c>
      <c r="Q387" t="str">
        <f>IFERROR(VLOOKUP(A387,[3]库存使用数据!$A:$E,5,0),"")</f>
        <v/>
      </c>
      <c r="R387" t="str">
        <f>IFERROR(VLOOKUP(A387,[3]库存使用数据!$A:$H,8,0),"")</f>
        <v/>
      </c>
      <c r="S387" t="str">
        <f>IFERROR(VLOOKUP(A387,[3]库存使用数据!$A:$K,11,0),"")</f>
        <v/>
      </c>
      <c r="T387" t="str">
        <f>IFERROR(VLOOKUP(A387,[3]库存使用数据!$A:$C,3,0),"")</f>
        <v/>
      </c>
      <c r="U387" t="str">
        <f>IFERROR(VLOOKUP(A387,[3]库存使用数据!$A:$F,6,0),"")</f>
        <v/>
      </c>
      <c r="V387" t="str">
        <f>IFERROR(VLOOKUP(A387,[3]库存使用数据!$A:$I,9,0),"")</f>
        <v/>
      </c>
      <c r="W387" t="str">
        <f>IFERROR(VLOOKUP(A387,[3]库存使用数据!$A:$L,12,0),"")</f>
        <v/>
      </c>
      <c r="X387" s="23" t="str">
        <f t="shared" si="93"/>
        <v/>
      </c>
      <c r="Y387" s="23" t="str">
        <f t="shared" si="94"/>
        <v/>
      </c>
      <c r="Z387" s="23" t="str">
        <f t="shared" si="95"/>
        <v/>
      </c>
      <c r="AA387" s="23" t="str">
        <f t="shared" si="96"/>
        <v/>
      </c>
      <c r="AB387" t="str">
        <f>IFERROR(VLOOKUP(A387,[3]库存使用数据!$A:$D,4,0),"")</f>
        <v/>
      </c>
      <c r="AC387" t="str">
        <f>IFERROR(VLOOKUP(A387,[3]库存使用数据!$A:$G,7,0),"")</f>
        <v/>
      </c>
      <c r="AD387" t="str">
        <f>IFERROR(VLOOKUP(A387,[3]库存使用数据!$A:$J,10,0),"")</f>
        <v/>
      </c>
      <c r="AE387" t="str">
        <f>IFERROR(VLOOKUP(A387,[3]库存使用数据!$A:$M,13,0),"")</f>
        <v/>
      </c>
      <c r="AF387" s="23" t="str">
        <f t="shared" si="97"/>
        <v/>
      </c>
      <c r="AG387" s="23" t="str">
        <f t="shared" si="98"/>
        <v/>
      </c>
      <c r="AH387" s="23" t="str">
        <f t="shared" si="99"/>
        <v/>
      </c>
      <c r="AI387" s="23" t="str">
        <f t="shared" si="100"/>
        <v/>
      </c>
      <c r="AJ387">
        <f>IFERROR(VLOOKUP($B387,[2]库存报告使用数据!$A$1:$B$65536,2,0),0)</f>
        <v>0</v>
      </c>
      <c r="AK387">
        <f>IFERROR(VLOOKUP($B387,[2]库存报告使用数据!$A$1:$C$65536,3,0),0)</f>
        <v>0</v>
      </c>
      <c r="AL387">
        <f>IFERROR(VLOOKUP($B387,[2]库存报告使用数据!$A$1:$D$65536,4,0),0)</f>
        <v>0</v>
      </c>
      <c r="AM387">
        <f>IFERROR(VLOOKUP($B387,[2]库存报告使用数据!$A$1:$E$65536,5,0),0)</f>
        <v>0</v>
      </c>
      <c r="AN387" s="23" t="str">
        <f t="shared" si="101"/>
        <v/>
      </c>
      <c r="AO387" s="23" t="str">
        <f t="shared" si="102"/>
        <v/>
      </c>
      <c r="AP387" s="23" t="str">
        <f t="shared" si="103"/>
        <v/>
      </c>
      <c r="AQ387" s="23" t="str">
        <f t="shared" si="104"/>
        <v/>
      </c>
      <c r="AR387" s="37">
        <f t="shared" si="89"/>
        <v>0</v>
      </c>
      <c r="AS387" s="37">
        <f t="shared" si="90"/>
        <v>0</v>
      </c>
      <c r="AT387" s="37">
        <f t="shared" si="91"/>
        <v>0</v>
      </c>
      <c r="AU387" s="33" t="str">
        <f t="shared" si="92"/>
        <v>库存为0</v>
      </c>
      <c r="AV387" s="38" t="str">
        <f>IFERROR(时间!$B$4+AU387,"上周无销量")</f>
        <v>上周无销量</v>
      </c>
    </row>
    <row r="388" spans="1:48">
      <c r="A388" s="21" t="s">
        <v>433</v>
      </c>
      <c r="B388" t="str">
        <f>VLOOKUP(A388,'[4]sku-asin（子）'!$A$1:$B$65536,2,0)</f>
        <v>B01JZ1H6OW</v>
      </c>
      <c r="C388" t="str">
        <f>VLOOKUP(A388,'[4]子sku-父sku'!$A$1:$B$65536,2,0)</f>
        <v>YZ-HM1683</v>
      </c>
      <c r="D388" s="33">
        <f>IFERROR(VLOOKUP(A388,[1]库存报告使用数据处理!$A:$C,3,0),0)</f>
        <v>0</v>
      </c>
      <c r="E388" s="33">
        <f>IFERROR(VLOOKUP(A388,[1]库存报告使用数据处理!$A:$D,4,0),0)</f>
        <v>0</v>
      </c>
      <c r="F388" s="33">
        <f>IFERROR(VLOOKUP(A388,[1]库存报告使用数据处理!$A:$E,5,0),0)</f>
        <v>0</v>
      </c>
      <c r="G388" s="33">
        <f>IFERROR(VLOOKUP(A388,[1]库存报告使用数据处理!$A:$F,6,0),0)</f>
        <v>0</v>
      </c>
      <c r="H388" s="34">
        <f>IFERROR(VLOOKUP(A388,[1]库存报告使用数据处理!$A:$G,7,0),0)</f>
        <v>0</v>
      </c>
      <c r="I388">
        <f>IFERROR(VLOOKUP(A388,[5]数据处理!$A:$B,2,0),0)</f>
        <v>5</v>
      </c>
      <c r="J388" s="35">
        <f>IFERROR(VLOOKUP(A388,[5]数据处理!$A:$D,4,0),0)</f>
        <v>0</v>
      </c>
      <c r="K388" s="35">
        <f>IFERROR(VLOOKUP(A388,[5]数据处理!$A:$E,5,0),0)</f>
        <v>0</v>
      </c>
      <c r="L388" s="35">
        <f>IFERROR(VLOOKUP(A388,[5]数据处理!$A:$G,7,0),0)</f>
        <v>0</v>
      </c>
      <c r="M388">
        <f t="shared" si="88"/>
        <v>5</v>
      </c>
      <c r="N388">
        <f>IFERROR(VLOOKUP(A388,[5]数据处理!$A:$C,3,0),0)</f>
        <v>0</v>
      </c>
      <c r="O388">
        <f>IFERROR(VLOOKUP(A388,[5]数据处理!$A:$N,14,0),0)</f>
        <v>4</v>
      </c>
      <c r="P388" t="str">
        <f>IFERROR(VLOOKUP(A388,[3]库存使用数据!$A:$B,2,0),"")</f>
        <v/>
      </c>
      <c r="Q388" t="str">
        <f>IFERROR(VLOOKUP(A388,[3]库存使用数据!$A:$E,5,0),"")</f>
        <v/>
      </c>
      <c r="R388" t="str">
        <f>IFERROR(VLOOKUP(A388,[3]库存使用数据!$A:$H,8,0),"")</f>
        <v/>
      </c>
      <c r="S388" t="str">
        <f>IFERROR(VLOOKUP(A388,[3]库存使用数据!$A:$K,11,0),"")</f>
        <v/>
      </c>
      <c r="T388" t="str">
        <f>IFERROR(VLOOKUP(A388,[3]库存使用数据!$A:$C,3,0),"")</f>
        <v/>
      </c>
      <c r="U388" t="str">
        <f>IFERROR(VLOOKUP(A388,[3]库存使用数据!$A:$F,6,0),"")</f>
        <v/>
      </c>
      <c r="V388" t="str">
        <f>IFERROR(VLOOKUP(A388,[3]库存使用数据!$A:$I,9,0),"")</f>
        <v/>
      </c>
      <c r="W388" t="str">
        <f>IFERROR(VLOOKUP(A388,[3]库存使用数据!$A:$L,12,0),"")</f>
        <v/>
      </c>
      <c r="X388" s="23" t="str">
        <f t="shared" si="93"/>
        <v/>
      </c>
      <c r="Y388" s="23" t="str">
        <f t="shared" si="94"/>
        <v/>
      </c>
      <c r="Z388" s="23" t="str">
        <f t="shared" si="95"/>
        <v/>
      </c>
      <c r="AA388" s="23" t="str">
        <f t="shared" si="96"/>
        <v/>
      </c>
      <c r="AB388" t="str">
        <f>IFERROR(VLOOKUP(A388,[3]库存使用数据!$A:$D,4,0),"")</f>
        <v/>
      </c>
      <c r="AC388" t="str">
        <f>IFERROR(VLOOKUP(A388,[3]库存使用数据!$A:$G,7,0),"")</f>
        <v/>
      </c>
      <c r="AD388" t="str">
        <f>IFERROR(VLOOKUP(A388,[3]库存使用数据!$A:$J,10,0),"")</f>
        <v/>
      </c>
      <c r="AE388" t="str">
        <f>IFERROR(VLOOKUP(A388,[3]库存使用数据!$A:$M,13,0),"")</f>
        <v/>
      </c>
      <c r="AF388" s="23" t="str">
        <f t="shared" si="97"/>
        <v/>
      </c>
      <c r="AG388" s="23" t="str">
        <f t="shared" si="98"/>
        <v/>
      </c>
      <c r="AH388" s="23" t="str">
        <f t="shared" si="99"/>
        <v/>
      </c>
      <c r="AI388" s="23" t="str">
        <f t="shared" si="100"/>
        <v/>
      </c>
      <c r="AJ388">
        <f>IFERROR(VLOOKUP($B388,[2]库存报告使用数据!$A$1:$B$65536,2,0),0)</f>
        <v>0</v>
      </c>
      <c r="AK388">
        <f>IFERROR(VLOOKUP($B388,[2]库存报告使用数据!$A$1:$C$65536,3,0),0)</f>
        <v>0</v>
      </c>
      <c r="AL388">
        <f>IFERROR(VLOOKUP($B388,[2]库存报告使用数据!$A$1:$D$65536,4,0),0)</f>
        <v>0</v>
      </c>
      <c r="AM388">
        <f>IFERROR(VLOOKUP($B388,[2]库存报告使用数据!$A$1:$E$65536,5,0),0)</f>
        <v>1</v>
      </c>
      <c r="AN388" s="23" t="str">
        <f t="shared" si="101"/>
        <v/>
      </c>
      <c r="AO388" s="23" t="str">
        <f t="shared" si="102"/>
        <v/>
      </c>
      <c r="AP388" s="23" t="str">
        <f t="shared" si="103"/>
        <v/>
      </c>
      <c r="AQ388" s="23">
        <f t="shared" si="104"/>
        <v>0</v>
      </c>
      <c r="AR388" s="37">
        <f t="shared" si="89"/>
        <v>0</v>
      </c>
      <c r="AS388" s="37">
        <f t="shared" si="90"/>
        <v>0</v>
      </c>
      <c r="AT388" s="37">
        <f t="shared" si="91"/>
        <v>5</v>
      </c>
      <c r="AU388" s="33" t="str">
        <f t="shared" si="92"/>
        <v>库存为5</v>
      </c>
      <c r="AV388" s="38" t="str">
        <f>IFERROR(时间!$B$4+AU388,"上周无销量")</f>
        <v>上周无销量</v>
      </c>
    </row>
    <row r="389" spans="1:48">
      <c r="A389" s="21" t="s">
        <v>434</v>
      </c>
      <c r="B389" t="str">
        <f>VLOOKUP(A389,'[4]sku-asin（子）'!$A$1:$B$65536,2,0)</f>
        <v>B01JZ1FYEQ</v>
      </c>
      <c r="C389" t="str">
        <f>VLOOKUP(A389,'[4]子sku-父sku'!$A$1:$B$65536,2,0)</f>
        <v>YZ-HM1683</v>
      </c>
      <c r="D389" s="33">
        <f>IFERROR(VLOOKUP(A389,[1]库存报告使用数据处理!$A:$C,3,0),0)</f>
        <v>0</v>
      </c>
      <c r="E389" s="33">
        <f>IFERROR(VLOOKUP(A389,[1]库存报告使用数据处理!$A:$D,4,0),0)</f>
        <v>0</v>
      </c>
      <c r="F389" s="33">
        <f>IFERROR(VLOOKUP(A389,[1]库存报告使用数据处理!$A:$E,5,0),0)</f>
        <v>0</v>
      </c>
      <c r="G389" s="33">
        <f>IFERROR(VLOOKUP(A389,[1]库存报告使用数据处理!$A:$F,6,0),0)</f>
        <v>0</v>
      </c>
      <c r="H389" s="34">
        <f>IFERROR(VLOOKUP(A389,[1]库存报告使用数据处理!$A:$G,7,0),0)</f>
        <v>0</v>
      </c>
      <c r="I389">
        <f>IFERROR(VLOOKUP(A389,[5]数据处理!$A:$B,2,0),0)</f>
        <v>2</v>
      </c>
      <c r="J389" s="35">
        <f>IFERROR(VLOOKUP(A389,[5]数据处理!$A:$D,4,0),0)</f>
        <v>0</v>
      </c>
      <c r="K389" s="35">
        <f>IFERROR(VLOOKUP(A389,[5]数据处理!$A:$E,5,0),0)</f>
        <v>0</v>
      </c>
      <c r="L389" s="35">
        <f>IFERROR(VLOOKUP(A389,[5]数据处理!$A:$G,7,0),0)</f>
        <v>0</v>
      </c>
      <c r="M389">
        <f t="shared" ref="M389:M452" si="105">SUM(I389:L389)</f>
        <v>2</v>
      </c>
      <c r="N389">
        <f>IFERROR(VLOOKUP(A389,[5]数据处理!$A:$C,3,0),0)</f>
        <v>0</v>
      </c>
      <c r="O389">
        <f>IFERROR(VLOOKUP(A389,[5]数据处理!$A:$N,14,0),0)</f>
        <v>2</v>
      </c>
      <c r="P389" t="str">
        <f>IFERROR(VLOOKUP(A389,[3]库存使用数据!$A:$B,2,0),"")</f>
        <v/>
      </c>
      <c r="Q389" t="str">
        <f>IFERROR(VLOOKUP(A389,[3]库存使用数据!$A:$E,5,0),"")</f>
        <v/>
      </c>
      <c r="R389" t="str">
        <f>IFERROR(VLOOKUP(A389,[3]库存使用数据!$A:$H,8,0),"")</f>
        <v/>
      </c>
      <c r="S389" t="str">
        <f>IFERROR(VLOOKUP(A389,[3]库存使用数据!$A:$K,11,0),"")</f>
        <v/>
      </c>
      <c r="T389" t="str">
        <f>IFERROR(VLOOKUP(A389,[3]库存使用数据!$A:$C,3,0),"")</f>
        <v/>
      </c>
      <c r="U389" t="str">
        <f>IFERROR(VLOOKUP(A389,[3]库存使用数据!$A:$F,6,0),"")</f>
        <v/>
      </c>
      <c r="V389" t="str">
        <f>IFERROR(VLOOKUP(A389,[3]库存使用数据!$A:$I,9,0),"")</f>
        <v/>
      </c>
      <c r="W389" t="str">
        <f>IFERROR(VLOOKUP(A389,[3]库存使用数据!$A:$L,12,0),"")</f>
        <v/>
      </c>
      <c r="X389" s="23" t="str">
        <f t="shared" si="93"/>
        <v/>
      </c>
      <c r="Y389" s="23" t="str">
        <f t="shared" si="94"/>
        <v/>
      </c>
      <c r="Z389" s="23" t="str">
        <f t="shared" si="95"/>
        <v/>
      </c>
      <c r="AA389" s="23" t="str">
        <f t="shared" si="96"/>
        <v/>
      </c>
      <c r="AB389" t="str">
        <f>IFERROR(VLOOKUP(A389,[3]库存使用数据!$A:$D,4,0),"")</f>
        <v/>
      </c>
      <c r="AC389" t="str">
        <f>IFERROR(VLOOKUP(A389,[3]库存使用数据!$A:$G,7,0),"")</f>
        <v/>
      </c>
      <c r="AD389" t="str">
        <f>IFERROR(VLOOKUP(A389,[3]库存使用数据!$A:$J,10,0),"")</f>
        <v/>
      </c>
      <c r="AE389" t="str">
        <f>IFERROR(VLOOKUP(A389,[3]库存使用数据!$A:$M,13,0),"")</f>
        <v/>
      </c>
      <c r="AF389" s="23" t="str">
        <f t="shared" si="97"/>
        <v/>
      </c>
      <c r="AG389" s="23" t="str">
        <f t="shared" si="98"/>
        <v/>
      </c>
      <c r="AH389" s="23" t="str">
        <f t="shared" si="99"/>
        <v/>
      </c>
      <c r="AI389" s="23" t="str">
        <f t="shared" si="100"/>
        <v/>
      </c>
      <c r="AJ389">
        <f>IFERROR(VLOOKUP($B389,[2]库存报告使用数据!$A$1:$B$65536,2,0),0)</f>
        <v>0</v>
      </c>
      <c r="AK389">
        <f>IFERROR(VLOOKUP($B389,[2]库存报告使用数据!$A$1:$C$65536,3,0),0)</f>
        <v>0</v>
      </c>
      <c r="AL389">
        <f>IFERROR(VLOOKUP($B389,[2]库存报告使用数据!$A$1:$D$65536,4,0),0)</f>
        <v>0</v>
      </c>
      <c r="AM389">
        <f>IFERROR(VLOOKUP($B389,[2]库存报告使用数据!$A$1:$E$65536,5,0),0)</f>
        <v>0</v>
      </c>
      <c r="AN389" s="23" t="str">
        <f t="shared" si="101"/>
        <v/>
      </c>
      <c r="AO389" s="23" t="str">
        <f t="shared" si="102"/>
        <v/>
      </c>
      <c r="AP389" s="23" t="str">
        <f t="shared" si="103"/>
        <v/>
      </c>
      <c r="AQ389" s="23" t="str">
        <f t="shared" si="104"/>
        <v/>
      </c>
      <c r="AR389" s="37">
        <f t="shared" ref="AR389:AR452" si="106">IFERROR(D389/7,"")</f>
        <v>0</v>
      </c>
      <c r="AS389" s="37">
        <f t="shared" ref="AS389:AS452" si="107">IF(AR389="","上周无销量",60*AR389)</f>
        <v>0</v>
      </c>
      <c r="AT389" s="37">
        <f t="shared" ref="AT389:AT452" si="108">IF(AS389="上周无销量","上周无销量/总库存"&amp;M389,M389-AS389)</f>
        <v>2</v>
      </c>
      <c r="AU389" s="33" t="str">
        <f t="shared" ref="AU389:AU452" si="109">IF(AR389="","库存为"&amp;M389,IF(AS389=0,"库存为"&amp;M389,INT(M389/AR389)))</f>
        <v>库存为2</v>
      </c>
      <c r="AV389" s="38" t="str">
        <f>IFERROR(时间!$B$4+AU389,"上周无销量")</f>
        <v>上周无销量</v>
      </c>
    </row>
    <row r="390" spans="1:48">
      <c r="A390" s="21" t="s">
        <v>435</v>
      </c>
      <c r="B390" t="str">
        <f>VLOOKUP(A390,'[4]sku-asin（子）'!$A$1:$B$65536,2,0)</f>
        <v>B01JZ1G43G</v>
      </c>
      <c r="C390" t="str">
        <f>VLOOKUP(A390,'[4]子sku-父sku'!$A$1:$B$65536,2,0)</f>
        <v>YZ-HM1683</v>
      </c>
      <c r="D390" s="33">
        <f>IFERROR(VLOOKUP(A390,[1]库存报告使用数据处理!$A:$C,3,0),0)</f>
        <v>0</v>
      </c>
      <c r="E390" s="33">
        <f>IFERROR(VLOOKUP(A390,[1]库存报告使用数据处理!$A:$D,4,0),0)</f>
        <v>0</v>
      </c>
      <c r="F390" s="33">
        <f>IFERROR(VLOOKUP(A390,[1]库存报告使用数据处理!$A:$E,5,0),0)</f>
        <v>0</v>
      </c>
      <c r="G390" s="33">
        <f>IFERROR(VLOOKUP(A390,[1]库存报告使用数据处理!$A:$F,6,0),0)</f>
        <v>0</v>
      </c>
      <c r="H390" s="34">
        <f>IFERROR(VLOOKUP(A390,[1]库存报告使用数据处理!$A:$G,7,0),0)</f>
        <v>0</v>
      </c>
      <c r="I390">
        <f>IFERROR(VLOOKUP(A390,[5]数据处理!$A:$B,2,0),0)</f>
        <v>1</v>
      </c>
      <c r="J390" s="35">
        <f>IFERROR(VLOOKUP(A390,[5]数据处理!$A:$D,4,0),0)</f>
        <v>0</v>
      </c>
      <c r="K390" s="35">
        <f>IFERROR(VLOOKUP(A390,[5]数据处理!$A:$E,5,0),0)</f>
        <v>0</v>
      </c>
      <c r="L390" s="35">
        <f>IFERROR(VLOOKUP(A390,[5]数据处理!$A:$G,7,0),0)</f>
        <v>0</v>
      </c>
      <c r="M390">
        <f t="shared" si="105"/>
        <v>1</v>
      </c>
      <c r="N390">
        <f>IFERROR(VLOOKUP(A390,[5]数据处理!$A:$C,3,0),0)</f>
        <v>0</v>
      </c>
      <c r="O390">
        <f>IFERROR(VLOOKUP(A390,[5]数据处理!$A:$N,14,0),0)</f>
        <v>1</v>
      </c>
      <c r="P390" t="str">
        <f>IFERROR(VLOOKUP(A390,[3]库存使用数据!$A:$B,2,0),"")</f>
        <v/>
      </c>
      <c r="Q390" t="str">
        <f>IFERROR(VLOOKUP(A390,[3]库存使用数据!$A:$E,5,0),"")</f>
        <v/>
      </c>
      <c r="R390" t="str">
        <f>IFERROR(VLOOKUP(A390,[3]库存使用数据!$A:$H,8,0),"")</f>
        <v/>
      </c>
      <c r="S390" t="str">
        <f>IFERROR(VLOOKUP(A390,[3]库存使用数据!$A:$K,11,0),"")</f>
        <v/>
      </c>
      <c r="T390" t="str">
        <f>IFERROR(VLOOKUP(A390,[3]库存使用数据!$A:$C,3,0),"")</f>
        <v/>
      </c>
      <c r="U390" t="str">
        <f>IFERROR(VLOOKUP(A390,[3]库存使用数据!$A:$F,6,0),"")</f>
        <v/>
      </c>
      <c r="V390" t="str">
        <f>IFERROR(VLOOKUP(A390,[3]库存使用数据!$A:$I,9,0),"")</f>
        <v/>
      </c>
      <c r="W390" t="str">
        <f>IFERROR(VLOOKUP(A390,[3]库存使用数据!$A:$L,12,0),"")</f>
        <v/>
      </c>
      <c r="X390" s="23" t="str">
        <f t="shared" ref="X390:X453" si="110">IFERROR(T390/P390,"")</f>
        <v/>
      </c>
      <c r="Y390" s="23" t="str">
        <f t="shared" ref="Y390:Y453" si="111">IFERROR(U390/Q390,"")</f>
        <v/>
      </c>
      <c r="Z390" s="23" t="str">
        <f t="shared" ref="Z390:Z453" si="112">IFERROR(V390/R390,"")</f>
        <v/>
      </c>
      <c r="AA390" s="23" t="str">
        <f t="shared" ref="AA390:AA453" si="113">IFERROR(W390/S390,"")</f>
        <v/>
      </c>
      <c r="AB390" t="str">
        <f>IFERROR(VLOOKUP(A390,[3]库存使用数据!$A:$D,4,0),"")</f>
        <v/>
      </c>
      <c r="AC390" t="str">
        <f>IFERROR(VLOOKUP(A390,[3]库存使用数据!$A:$G,7,0),"")</f>
        <v/>
      </c>
      <c r="AD390" t="str">
        <f>IFERROR(VLOOKUP(A390,[3]库存使用数据!$A:$J,10,0),"")</f>
        <v/>
      </c>
      <c r="AE390" t="str">
        <f>IFERROR(VLOOKUP(A390,[3]库存使用数据!$A:$M,13,0),"")</f>
        <v/>
      </c>
      <c r="AF390" s="23" t="str">
        <f t="shared" ref="AF390:AF453" si="114">IF(OR(AB390="",AB390=0),"",IF(AND(D390*$H390=0,AB390&gt;0),0,AB390/(D390*$H390)))</f>
        <v/>
      </c>
      <c r="AG390" s="23" t="str">
        <f t="shared" ref="AG390:AG453" si="115">IF(OR(AC390="",AC390=0),"",IF(AND(E390*$H390=0,AC390&gt;0),0,AC390/(E390*$H390)))</f>
        <v/>
      </c>
      <c r="AH390" s="23" t="str">
        <f t="shared" ref="AH390:AH453" si="116">IF(OR(AD390="",AD390=0),"",IF(AND(F390*$H390=0,AD390&gt;0),0,AD390/(F390*$H390)))</f>
        <v/>
      </c>
      <c r="AI390" s="23" t="str">
        <f t="shared" ref="AI390:AI453" si="117">IF(OR(AE390="",AE390=0),"",IF(AND(G390*$H390=0,AE390&gt;0),0,AE390/(G390*$H390)))</f>
        <v/>
      </c>
      <c r="AJ390">
        <f>IFERROR(VLOOKUP($B390,[2]库存报告使用数据!$A$1:$B$65536,2,0),0)</f>
        <v>0</v>
      </c>
      <c r="AK390">
        <f>IFERROR(VLOOKUP($B390,[2]库存报告使用数据!$A$1:$C$65536,3,0),0)</f>
        <v>0</v>
      </c>
      <c r="AL390">
        <f>IFERROR(VLOOKUP($B390,[2]库存报告使用数据!$A$1:$D$65536,4,0),0)</f>
        <v>1</v>
      </c>
      <c r="AM390">
        <f>IFERROR(VLOOKUP($B390,[2]库存报告使用数据!$A$1:$E$65536,5,0),0)</f>
        <v>0</v>
      </c>
      <c r="AN390" s="23" t="str">
        <f t="shared" ref="AN390:AN453" si="118">IFERROR(D390/AJ390,"")</f>
        <v/>
      </c>
      <c r="AO390" s="23" t="str">
        <f t="shared" ref="AO390:AO453" si="119">IFERROR(E390/AK390,"")</f>
        <v/>
      </c>
      <c r="AP390" s="23">
        <f t="shared" ref="AP390:AP453" si="120">IFERROR(F390/AL390,"")</f>
        <v>0</v>
      </c>
      <c r="AQ390" s="23" t="str">
        <f t="shared" ref="AQ390:AQ453" si="121">IFERROR(G390/AM390,"")</f>
        <v/>
      </c>
      <c r="AR390" s="37">
        <f t="shared" si="106"/>
        <v>0</v>
      </c>
      <c r="AS390" s="37">
        <f t="shared" si="107"/>
        <v>0</v>
      </c>
      <c r="AT390" s="37">
        <f t="shared" si="108"/>
        <v>1</v>
      </c>
      <c r="AU390" s="33" t="str">
        <f t="shared" si="109"/>
        <v>库存为1</v>
      </c>
      <c r="AV390" s="38" t="str">
        <f>IFERROR(时间!$B$4+AU390,"上周无销量")</f>
        <v>上周无销量</v>
      </c>
    </row>
    <row r="391" spans="1:48">
      <c r="A391" s="21" t="s">
        <v>436</v>
      </c>
      <c r="B391" t="str">
        <f>VLOOKUP(A391,'[4]sku-asin（子）'!$A$1:$B$65536,2,0)</f>
        <v>B01JZ1FSJ2</v>
      </c>
      <c r="C391" t="str">
        <f>VLOOKUP(A391,'[4]子sku-父sku'!$A$1:$B$65536,2,0)</f>
        <v>YZ-HM1683</v>
      </c>
      <c r="D391" s="33">
        <f>IFERROR(VLOOKUP(A391,[1]库存报告使用数据处理!$A:$C,3,0),0)</f>
        <v>0</v>
      </c>
      <c r="E391" s="33">
        <f>IFERROR(VLOOKUP(A391,[1]库存报告使用数据处理!$A:$D,4,0),0)</f>
        <v>0</v>
      </c>
      <c r="F391" s="33">
        <f>IFERROR(VLOOKUP(A391,[1]库存报告使用数据处理!$A:$E,5,0),0)</f>
        <v>0</v>
      </c>
      <c r="G391" s="33">
        <f>IFERROR(VLOOKUP(A391,[1]库存报告使用数据处理!$A:$F,6,0),0)</f>
        <v>0</v>
      </c>
      <c r="H391" s="34">
        <f>IFERROR(VLOOKUP(A391,[1]库存报告使用数据处理!$A:$G,7,0),0)</f>
        <v>0</v>
      </c>
      <c r="I391">
        <f>IFERROR(VLOOKUP(A391,[5]数据处理!$A:$B,2,0),0)</f>
        <v>1</v>
      </c>
      <c r="J391" s="35">
        <f>IFERROR(VLOOKUP(A391,[5]数据处理!$A:$D,4,0),0)</f>
        <v>0</v>
      </c>
      <c r="K391" s="35">
        <f>IFERROR(VLOOKUP(A391,[5]数据处理!$A:$E,5,0),0)</f>
        <v>0</v>
      </c>
      <c r="L391" s="35">
        <f>IFERROR(VLOOKUP(A391,[5]数据处理!$A:$G,7,0),0)</f>
        <v>0</v>
      </c>
      <c r="M391">
        <f t="shared" si="105"/>
        <v>1</v>
      </c>
      <c r="N391">
        <f>IFERROR(VLOOKUP(A391,[5]数据处理!$A:$C,3,0),0)</f>
        <v>0</v>
      </c>
      <c r="O391">
        <f>IFERROR(VLOOKUP(A391,[5]数据处理!$A:$N,14,0),0)</f>
        <v>0</v>
      </c>
      <c r="P391" t="str">
        <f>IFERROR(VLOOKUP(A391,[3]库存使用数据!$A:$B,2,0),"")</f>
        <v/>
      </c>
      <c r="Q391" t="str">
        <f>IFERROR(VLOOKUP(A391,[3]库存使用数据!$A:$E,5,0),"")</f>
        <v/>
      </c>
      <c r="R391" t="str">
        <f>IFERROR(VLOOKUP(A391,[3]库存使用数据!$A:$H,8,0),"")</f>
        <v/>
      </c>
      <c r="S391" t="str">
        <f>IFERROR(VLOOKUP(A391,[3]库存使用数据!$A:$K,11,0),"")</f>
        <v/>
      </c>
      <c r="T391" t="str">
        <f>IFERROR(VLOOKUP(A391,[3]库存使用数据!$A:$C,3,0),"")</f>
        <v/>
      </c>
      <c r="U391" t="str">
        <f>IFERROR(VLOOKUP(A391,[3]库存使用数据!$A:$F,6,0),"")</f>
        <v/>
      </c>
      <c r="V391" t="str">
        <f>IFERROR(VLOOKUP(A391,[3]库存使用数据!$A:$I,9,0),"")</f>
        <v/>
      </c>
      <c r="W391" t="str">
        <f>IFERROR(VLOOKUP(A391,[3]库存使用数据!$A:$L,12,0),"")</f>
        <v/>
      </c>
      <c r="X391" s="23" t="str">
        <f t="shared" si="110"/>
        <v/>
      </c>
      <c r="Y391" s="23" t="str">
        <f t="shared" si="111"/>
        <v/>
      </c>
      <c r="Z391" s="23" t="str">
        <f t="shared" si="112"/>
        <v/>
      </c>
      <c r="AA391" s="23" t="str">
        <f t="shared" si="113"/>
        <v/>
      </c>
      <c r="AB391" t="str">
        <f>IFERROR(VLOOKUP(A391,[3]库存使用数据!$A:$D,4,0),"")</f>
        <v/>
      </c>
      <c r="AC391" t="str">
        <f>IFERROR(VLOOKUP(A391,[3]库存使用数据!$A:$G,7,0),"")</f>
        <v/>
      </c>
      <c r="AD391" t="str">
        <f>IFERROR(VLOOKUP(A391,[3]库存使用数据!$A:$J,10,0),"")</f>
        <v/>
      </c>
      <c r="AE391" t="str">
        <f>IFERROR(VLOOKUP(A391,[3]库存使用数据!$A:$M,13,0),"")</f>
        <v/>
      </c>
      <c r="AF391" s="23" t="str">
        <f t="shared" si="114"/>
        <v/>
      </c>
      <c r="AG391" s="23" t="str">
        <f t="shared" si="115"/>
        <v/>
      </c>
      <c r="AH391" s="23" t="str">
        <f t="shared" si="116"/>
        <v/>
      </c>
      <c r="AI391" s="23" t="str">
        <f t="shared" si="117"/>
        <v/>
      </c>
      <c r="AJ391">
        <f>IFERROR(VLOOKUP($B391,[2]库存报告使用数据!$A$1:$B$65536,2,0),0)</f>
        <v>4</v>
      </c>
      <c r="AK391">
        <f>IFERROR(VLOOKUP($B391,[2]库存报告使用数据!$A$1:$C$65536,3,0),0)</f>
        <v>4</v>
      </c>
      <c r="AL391">
        <f>IFERROR(VLOOKUP($B391,[2]库存报告使用数据!$A$1:$D$65536,4,0),0)</f>
        <v>0</v>
      </c>
      <c r="AM391">
        <f>IFERROR(VLOOKUP($B391,[2]库存报告使用数据!$A$1:$E$65536,5,0),0)</f>
        <v>0</v>
      </c>
      <c r="AN391" s="23">
        <f t="shared" si="118"/>
        <v>0</v>
      </c>
      <c r="AO391" s="23">
        <f t="shared" si="119"/>
        <v>0</v>
      </c>
      <c r="AP391" s="23" t="str">
        <f t="shared" si="120"/>
        <v/>
      </c>
      <c r="AQ391" s="23" t="str">
        <f t="shared" si="121"/>
        <v/>
      </c>
      <c r="AR391" s="37">
        <f t="shared" si="106"/>
        <v>0</v>
      </c>
      <c r="AS391" s="37">
        <f t="shared" si="107"/>
        <v>0</v>
      </c>
      <c r="AT391" s="37">
        <f t="shared" si="108"/>
        <v>1</v>
      </c>
      <c r="AU391" s="33" t="str">
        <f t="shared" si="109"/>
        <v>库存为1</v>
      </c>
      <c r="AV391" s="38" t="str">
        <f>IFERROR(时间!$B$4+AU391,"上周无销量")</f>
        <v>上周无销量</v>
      </c>
    </row>
    <row r="392" spans="1:48">
      <c r="A392" s="21" t="s">
        <v>437</v>
      </c>
      <c r="B392" t="str">
        <f>VLOOKUP(A392,'[4]sku-asin（子）'!$A$1:$B$65536,2,0)</f>
        <v>B01JZ1GDPK</v>
      </c>
      <c r="C392" t="str">
        <f>VLOOKUP(A392,'[4]子sku-父sku'!$A$1:$B$65536,2,0)</f>
        <v>YZ-HM1683</v>
      </c>
      <c r="D392" s="33">
        <f>IFERROR(VLOOKUP(A392,[1]库存报告使用数据处理!$A:$C,3,0),0)</f>
        <v>0</v>
      </c>
      <c r="E392" s="33">
        <f>IFERROR(VLOOKUP(A392,[1]库存报告使用数据处理!$A:$D,4,0),0)</f>
        <v>0</v>
      </c>
      <c r="F392" s="33">
        <f>IFERROR(VLOOKUP(A392,[1]库存报告使用数据处理!$A:$E,5,0),0)</f>
        <v>0</v>
      </c>
      <c r="G392" s="33">
        <f>IFERROR(VLOOKUP(A392,[1]库存报告使用数据处理!$A:$F,6,0),0)</f>
        <v>0</v>
      </c>
      <c r="H392" s="34">
        <f>IFERROR(VLOOKUP(A392,[1]库存报告使用数据处理!$A:$G,7,0),0)</f>
        <v>0</v>
      </c>
      <c r="I392">
        <f>IFERROR(VLOOKUP(A392,[5]数据处理!$A:$B,2,0),0)</f>
        <v>4</v>
      </c>
      <c r="J392" s="35">
        <f>IFERROR(VLOOKUP(A392,[5]数据处理!$A:$D,4,0),0)</f>
        <v>0</v>
      </c>
      <c r="K392" s="35">
        <f>IFERROR(VLOOKUP(A392,[5]数据处理!$A:$E,5,0),0)</f>
        <v>0</v>
      </c>
      <c r="L392" s="35">
        <f>IFERROR(VLOOKUP(A392,[5]数据处理!$A:$G,7,0),0)</f>
        <v>0</v>
      </c>
      <c r="M392">
        <f t="shared" si="105"/>
        <v>4</v>
      </c>
      <c r="N392">
        <f>IFERROR(VLOOKUP(A392,[5]数据处理!$A:$C,3,0),0)</f>
        <v>0</v>
      </c>
      <c r="O392">
        <f>IFERROR(VLOOKUP(A392,[5]数据处理!$A:$N,14,0),0)</f>
        <v>4</v>
      </c>
      <c r="P392" t="str">
        <f>IFERROR(VLOOKUP(A392,[3]库存使用数据!$A:$B,2,0),"")</f>
        <v/>
      </c>
      <c r="Q392" t="str">
        <f>IFERROR(VLOOKUP(A392,[3]库存使用数据!$A:$E,5,0),"")</f>
        <v/>
      </c>
      <c r="R392" t="str">
        <f>IFERROR(VLOOKUP(A392,[3]库存使用数据!$A:$H,8,0),"")</f>
        <v/>
      </c>
      <c r="S392" t="str">
        <f>IFERROR(VLOOKUP(A392,[3]库存使用数据!$A:$K,11,0),"")</f>
        <v/>
      </c>
      <c r="T392" t="str">
        <f>IFERROR(VLOOKUP(A392,[3]库存使用数据!$A:$C,3,0),"")</f>
        <v/>
      </c>
      <c r="U392" t="str">
        <f>IFERROR(VLOOKUP(A392,[3]库存使用数据!$A:$F,6,0),"")</f>
        <v/>
      </c>
      <c r="V392" t="str">
        <f>IFERROR(VLOOKUP(A392,[3]库存使用数据!$A:$I,9,0),"")</f>
        <v/>
      </c>
      <c r="W392" t="str">
        <f>IFERROR(VLOOKUP(A392,[3]库存使用数据!$A:$L,12,0),"")</f>
        <v/>
      </c>
      <c r="X392" s="23" t="str">
        <f t="shared" si="110"/>
        <v/>
      </c>
      <c r="Y392" s="23" t="str">
        <f t="shared" si="111"/>
        <v/>
      </c>
      <c r="Z392" s="23" t="str">
        <f t="shared" si="112"/>
        <v/>
      </c>
      <c r="AA392" s="23" t="str">
        <f t="shared" si="113"/>
        <v/>
      </c>
      <c r="AB392" t="str">
        <f>IFERROR(VLOOKUP(A392,[3]库存使用数据!$A:$D,4,0),"")</f>
        <v/>
      </c>
      <c r="AC392" t="str">
        <f>IFERROR(VLOOKUP(A392,[3]库存使用数据!$A:$G,7,0),"")</f>
        <v/>
      </c>
      <c r="AD392" t="str">
        <f>IFERROR(VLOOKUP(A392,[3]库存使用数据!$A:$J,10,0),"")</f>
        <v/>
      </c>
      <c r="AE392" t="str">
        <f>IFERROR(VLOOKUP(A392,[3]库存使用数据!$A:$M,13,0),"")</f>
        <v/>
      </c>
      <c r="AF392" s="23" t="str">
        <f t="shared" si="114"/>
        <v/>
      </c>
      <c r="AG392" s="23" t="str">
        <f t="shared" si="115"/>
        <v/>
      </c>
      <c r="AH392" s="23" t="str">
        <f t="shared" si="116"/>
        <v/>
      </c>
      <c r="AI392" s="23" t="str">
        <f t="shared" si="117"/>
        <v/>
      </c>
      <c r="AJ392">
        <f>IFERROR(VLOOKUP($B392,[2]库存报告使用数据!$A$1:$B$65536,2,0),0)</f>
        <v>0</v>
      </c>
      <c r="AK392">
        <f>IFERROR(VLOOKUP($B392,[2]库存报告使用数据!$A$1:$C$65536,3,0),0)</f>
        <v>0</v>
      </c>
      <c r="AL392">
        <f>IFERROR(VLOOKUP($B392,[2]库存报告使用数据!$A$1:$D$65536,4,0),0)</f>
        <v>0</v>
      </c>
      <c r="AM392">
        <f>IFERROR(VLOOKUP($B392,[2]库存报告使用数据!$A$1:$E$65536,5,0),0)</f>
        <v>1</v>
      </c>
      <c r="AN392" s="23" t="str">
        <f t="shared" si="118"/>
        <v/>
      </c>
      <c r="AO392" s="23" t="str">
        <f t="shared" si="119"/>
        <v/>
      </c>
      <c r="AP392" s="23" t="str">
        <f t="shared" si="120"/>
        <v/>
      </c>
      <c r="AQ392" s="23">
        <f t="shared" si="121"/>
        <v>0</v>
      </c>
      <c r="AR392" s="37">
        <f t="shared" si="106"/>
        <v>0</v>
      </c>
      <c r="AS392" s="37">
        <f t="shared" si="107"/>
        <v>0</v>
      </c>
      <c r="AT392" s="37">
        <f t="shared" si="108"/>
        <v>4</v>
      </c>
      <c r="AU392" s="33" t="str">
        <f t="shared" si="109"/>
        <v>库存为4</v>
      </c>
      <c r="AV392" s="38" t="str">
        <f>IFERROR(时间!$B$4+AU392,"上周无销量")</f>
        <v>上周无销量</v>
      </c>
    </row>
    <row r="393" spans="1:48">
      <c r="A393" s="21" t="s">
        <v>438</v>
      </c>
      <c r="B393" t="str">
        <f>VLOOKUP(A393,'[4]sku-asin（子）'!$A$1:$B$65536,2,0)</f>
        <v>B01JZ1GH5Q</v>
      </c>
      <c r="C393" t="str">
        <f>VLOOKUP(A393,'[4]子sku-父sku'!$A$1:$B$65536,2,0)</f>
        <v>YZ-HM1683</v>
      </c>
      <c r="D393" s="33">
        <f>IFERROR(VLOOKUP(A393,[1]库存报告使用数据处理!$A:$C,3,0),0)</f>
        <v>0</v>
      </c>
      <c r="E393" s="33">
        <f>IFERROR(VLOOKUP(A393,[1]库存报告使用数据处理!$A:$D,4,0),0)</f>
        <v>0</v>
      </c>
      <c r="F393" s="33">
        <f>IFERROR(VLOOKUP(A393,[1]库存报告使用数据处理!$A:$E,5,0),0)</f>
        <v>0</v>
      </c>
      <c r="G393" s="33">
        <f>IFERROR(VLOOKUP(A393,[1]库存报告使用数据处理!$A:$F,6,0),0)</f>
        <v>0</v>
      </c>
      <c r="H393" s="34">
        <f>IFERROR(VLOOKUP(A393,[1]库存报告使用数据处理!$A:$G,7,0),0)</f>
        <v>0</v>
      </c>
      <c r="I393">
        <f>IFERROR(VLOOKUP(A393,[5]数据处理!$A:$B,2,0),0)</f>
        <v>0</v>
      </c>
      <c r="J393" s="35">
        <f>IFERROR(VLOOKUP(A393,[5]数据处理!$A:$D,4,0),0)</f>
        <v>0</v>
      </c>
      <c r="K393" s="35">
        <f>IFERROR(VLOOKUP(A393,[5]数据处理!$A:$E,5,0),0)</f>
        <v>0</v>
      </c>
      <c r="L393" s="35">
        <f>IFERROR(VLOOKUP(A393,[5]数据处理!$A:$G,7,0),0)</f>
        <v>0</v>
      </c>
      <c r="M393">
        <f t="shared" si="105"/>
        <v>0</v>
      </c>
      <c r="N393">
        <f>IFERROR(VLOOKUP(A393,[5]数据处理!$A:$C,3,0),0)</f>
        <v>0</v>
      </c>
      <c r="O393">
        <f>IFERROR(VLOOKUP(A393,[5]数据处理!$A:$N,14,0),0)</f>
        <v>0</v>
      </c>
      <c r="P393" t="str">
        <f>IFERROR(VLOOKUP(A393,[3]库存使用数据!$A:$B,2,0),"")</f>
        <v/>
      </c>
      <c r="Q393" t="str">
        <f>IFERROR(VLOOKUP(A393,[3]库存使用数据!$A:$E,5,0),"")</f>
        <v/>
      </c>
      <c r="R393" t="str">
        <f>IFERROR(VLOOKUP(A393,[3]库存使用数据!$A:$H,8,0),"")</f>
        <v/>
      </c>
      <c r="S393" t="str">
        <f>IFERROR(VLOOKUP(A393,[3]库存使用数据!$A:$K,11,0),"")</f>
        <v/>
      </c>
      <c r="T393" t="str">
        <f>IFERROR(VLOOKUP(A393,[3]库存使用数据!$A:$C,3,0),"")</f>
        <v/>
      </c>
      <c r="U393" t="str">
        <f>IFERROR(VLOOKUP(A393,[3]库存使用数据!$A:$F,6,0),"")</f>
        <v/>
      </c>
      <c r="V393" t="str">
        <f>IFERROR(VLOOKUP(A393,[3]库存使用数据!$A:$I,9,0),"")</f>
        <v/>
      </c>
      <c r="W393" t="str">
        <f>IFERROR(VLOOKUP(A393,[3]库存使用数据!$A:$L,12,0),"")</f>
        <v/>
      </c>
      <c r="X393" s="23" t="str">
        <f t="shared" si="110"/>
        <v/>
      </c>
      <c r="Y393" s="23" t="str">
        <f t="shared" si="111"/>
        <v/>
      </c>
      <c r="Z393" s="23" t="str">
        <f t="shared" si="112"/>
        <v/>
      </c>
      <c r="AA393" s="23" t="str">
        <f t="shared" si="113"/>
        <v/>
      </c>
      <c r="AB393" t="str">
        <f>IFERROR(VLOOKUP(A393,[3]库存使用数据!$A:$D,4,0),"")</f>
        <v/>
      </c>
      <c r="AC393" t="str">
        <f>IFERROR(VLOOKUP(A393,[3]库存使用数据!$A:$G,7,0),"")</f>
        <v/>
      </c>
      <c r="AD393" t="str">
        <f>IFERROR(VLOOKUP(A393,[3]库存使用数据!$A:$J,10,0),"")</f>
        <v/>
      </c>
      <c r="AE393" t="str">
        <f>IFERROR(VLOOKUP(A393,[3]库存使用数据!$A:$M,13,0),"")</f>
        <v/>
      </c>
      <c r="AF393" s="23" t="str">
        <f t="shared" si="114"/>
        <v/>
      </c>
      <c r="AG393" s="23" t="str">
        <f t="shared" si="115"/>
        <v/>
      </c>
      <c r="AH393" s="23" t="str">
        <f t="shared" si="116"/>
        <v/>
      </c>
      <c r="AI393" s="23" t="str">
        <f t="shared" si="117"/>
        <v/>
      </c>
      <c r="AJ393">
        <f>IFERROR(VLOOKUP($B393,[2]库存报告使用数据!$A$1:$B$65536,2,0),0)</f>
        <v>0</v>
      </c>
      <c r="AK393">
        <f>IFERROR(VLOOKUP($B393,[2]库存报告使用数据!$A$1:$C$65536,3,0),0)</f>
        <v>0</v>
      </c>
      <c r="AL393">
        <f>IFERROR(VLOOKUP($B393,[2]库存报告使用数据!$A$1:$D$65536,4,0),0)</f>
        <v>0</v>
      </c>
      <c r="AM393">
        <f>IFERROR(VLOOKUP($B393,[2]库存报告使用数据!$A$1:$E$65536,5,0),0)</f>
        <v>0</v>
      </c>
      <c r="AN393" s="23" t="str">
        <f t="shared" si="118"/>
        <v/>
      </c>
      <c r="AO393" s="23" t="str">
        <f t="shared" si="119"/>
        <v/>
      </c>
      <c r="AP393" s="23" t="str">
        <f t="shared" si="120"/>
        <v/>
      </c>
      <c r="AQ393" s="23" t="str">
        <f t="shared" si="121"/>
        <v/>
      </c>
      <c r="AR393" s="37">
        <f t="shared" si="106"/>
        <v>0</v>
      </c>
      <c r="AS393" s="37">
        <f t="shared" si="107"/>
        <v>0</v>
      </c>
      <c r="AT393" s="37">
        <f t="shared" si="108"/>
        <v>0</v>
      </c>
      <c r="AU393" s="33" t="str">
        <f t="shared" si="109"/>
        <v>库存为0</v>
      </c>
      <c r="AV393" s="38" t="str">
        <f>IFERROR(时间!$B$4+AU393,"上周无销量")</f>
        <v>上周无销量</v>
      </c>
    </row>
    <row r="394" spans="1:48">
      <c r="A394" s="21" t="s">
        <v>439</v>
      </c>
      <c r="B394" t="str">
        <f>VLOOKUP(A394,'[4]sku-asin（子）'!$A$1:$B$65536,2,0)</f>
        <v>B01IEYL5BG</v>
      </c>
      <c r="C394" t="str">
        <f>VLOOKUP(A394,'[4]子sku-父sku'!$A$1:$B$65536,2,0)</f>
        <v>YZ-HM1689</v>
      </c>
      <c r="D394" s="33">
        <f>IFERROR(VLOOKUP(A394,[1]库存报告使用数据处理!$A:$C,3,0),0)</f>
        <v>0</v>
      </c>
      <c r="E394" s="33">
        <f>IFERROR(VLOOKUP(A394,[1]库存报告使用数据处理!$A:$D,4,0),0)</f>
        <v>0</v>
      </c>
      <c r="F394" s="33">
        <f>IFERROR(VLOOKUP(A394,[1]库存报告使用数据处理!$A:$E,5,0),0)</f>
        <v>0</v>
      </c>
      <c r="G394" s="33">
        <f>IFERROR(VLOOKUP(A394,[1]库存报告使用数据处理!$A:$F,6,0),0)</f>
        <v>0</v>
      </c>
      <c r="H394" s="34">
        <f>IFERROR(VLOOKUP(A394,[1]库存报告使用数据处理!$A:$G,7,0),0)</f>
        <v>0</v>
      </c>
      <c r="I394">
        <f>IFERROR(VLOOKUP(A394,[5]数据处理!$A:$B,2,0),0)</f>
        <v>0</v>
      </c>
      <c r="J394" s="35">
        <f>IFERROR(VLOOKUP(A394,[5]数据处理!$A:$D,4,0),0)</f>
        <v>0</v>
      </c>
      <c r="K394" s="35">
        <f>IFERROR(VLOOKUP(A394,[5]数据处理!$A:$E,5,0),0)</f>
        <v>0</v>
      </c>
      <c r="L394" s="35">
        <f>IFERROR(VLOOKUP(A394,[5]数据处理!$A:$G,7,0),0)</f>
        <v>0</v>
      </c>
      <c r="M394">
        <f t="shared" si="105"/>
        <v>0</v>
      </c>
      <c r="N394">
        <f>IFERROR(VLOOKUP(A394,[5]数据处理!$A:$C,3,0),0)</f>
        <v>0</v>
      </c>
      <c r="O394">
        <f>IFERROR(VLOOKUP(A394,[5]数据处理!$A:$N,14,0),0)</f>
        <v>0</v>
      </c>
      <c r="P394" t="str">
        <f>IFERROR(VLOOKUP(A394,[3]库存使用数据!$A:$B,2,0),"")</f>
        <v/>
      </c>
      <c r="Q394" t="str">
        <f>IFERROR(VLOOKUP(A394,[3]库存使用数据!$A:$E,5,0),"")</f>
        <v/>
      </c>
      <c r="R394" t="str">
        <f>IFERROR(VLOOKUP(A394,[3]库存使用数据!$A:$H,8,0),"")</f>
        <v/>
      </c>
      <c r="S394" t="str">
        <f>IFERROR(VLOOKUP(A394,[3]库存使用数据!$A:$K,11,0),"")</f>
        <v/>
      </c>
      <c r="T394" t="str">
        <f>IFERROR(VLOOKUP(A394,[3]库存使用数据!$A:$C,3,0),"")</f>
        <v/>
      </c>
      <c r="U394" t="str">
        <f>IFERROR(VLOOKUP(A394,[3]库存使用数据!$A:$F,6,0),"")</f>
        <v/>
      </c>
      <c r="V394" t="str">
        <f>IFERROR(VLOOKUP(A394,[3]库存使用数据!$A:$I,9,0),"")</f>
        <v/>
      </c>
      <c r="W394" t="str">
        <f>IFERROR(VLOOKUP(A394,[3]库存使用数据!$A:$L,12,0),"")</f>
        <v/>
      </c>
      <c r="X394" s="23" t="str">
        <f t="shared" si="110"/>
        <v/>
      </c>
      <c r="Y394" s="23" t="str">
        <f t="shared" si="111"/>
        <v/>
      </c>
      <c r="Z394" s="23" t="str">
        <f t="shared" si="112"/>
        <v/>
      </c>
      <c r="AA394" s="23" t="str">
        <f t="shared" si="113"/>
        <v/>
      </c>
      <c r="AB394" t="str">
        <f>IFERROR(VLOOKUP(A394,[3]库存使用数据!$A:$D,4,0),"")</f>
        <v/>
      </c>
      <c r="AC394" t="str">
        <f>IFERROR(VLOOKUP(A394,[3]库存使用数据!$A:$G,7,0),"")</f>
        <v/>
      </c>
      <c r="AD394" t="str">
        <f>IFERROR(VLOOKUP(A394,[3]库存使用数据!$A:$J,10,0),"")</f>
        <v/>
      </c>
      <c r="AE394" t="str">
        <f>IFERROR(VLOOKUP(A394,[3]库存使用数据!$A:$M,13,0),"")</f>
        <v/>
      </c>
      <c r="AF394" s="23" t="str">
        <f t="shared" si="114"/>
        <v/>
      </c>
      <c r="AG394" s="23" t="str">
        <f t="shared" si="115"/>
        <v/>
      </c>
      <c r="AH394" s="23" t="str">
        <f t="shared" si="116"/>
        <v/>
      </c>
      <c r="AI394" s="23" t="str">
        <f t="shared" si="117"/>
        <v/>
      </c>
      <c r="AJ394">
        <f>IFERROR(VLOOKUP($B394,[2]库存报告使用数据!$A$1:$B$65536,2,0),0)</f>
        <v>0</v>
      </c>
      <c r="AK394">
        <f>IFERROR(VLOOKUP($B394,[2]库存报告使用数据!$A$1:$C$65536,3,0),0)</f>
        <v>0</v>
      </c>
      <c r="AL394">
        <f>IFERROR(VLOOKUP($B394,[2]库存报告使用数据!$A$1:$D$65536,4,0),0)</f>
        <v>0</v>
      </c>
      <c r="AM394">
        <f>IFERROR(VLOOKUP($B394,[2]库存报告使用数据!$A$1:$E$65536,5,0),0)</f>
        <v>1</v>
      </c>
      <c r="AN394" s="23" t="str">
        <f t="shared" si="118"/>
        <v/>
      </c>
      <c r="AO394" s="23" t="str">
        <f t="shared" si="119"/>
        <v/>
      </c>
      <c r="AP394" s="23" t="str">
        <f t="shared" si="120"/>
        <v/>
      </c>
      <c r="AQ394" s="23">
        <f t="shared" si="121"/>
        <v>0</v>
      </c>
      <c r="AR394" s="37">
        <f t="shared" si="106"/>
        <v>0</v>
      </c>
      <c r="AS394" s="37">
        <f t="shared" si="107"/>
        <v>0</v>
      </c>
      <c r="AT394" s="37">
        <f t="shared" si="108"/>
        <v>0</v>
      </c>
      <c r="AU394" s="33" t="str">
        <f t="shared" si="109"/>
        <v>库存为0</v>
      </c>
      <c r="AV394" s="38" t="str">
        <f>IFERROR(时间!$B$4+AU394,"上周无销量")</f>
        <v>上周无销量</v>
      </c>
    </row>
    <row r="395" spans="1:48">
      <c r="A395" s="21" t="s">
        <v>440</v>
      </c>
      <c r="B395" t="str">
        <f>VLOOKUP(A395,'[4]sku-asin（子）'!$A$1:$B$65536,2,0)</f>
        <v>B01IEYL7DC</v>
      </c>
      <c r="C395" t="str">
        <f>VLOOKUP(A395,'[4]子sku-父sku'!$A$1:$B$65536,2,0)</f>
        <v>YZ-HM1689</v>
      </c>
      <c r="D395" s="33">
        <f>IFERROR(VLOOKUP(A395,[1]库存报告使用数据处理!$A:$C,3,0),0)</f>
        <v>0</v>
      </c>
      <c r="E395" s="33">
        <f>IFERROR(VLOOKUP(A395,[1]库存报告使用数据处理!$A:$D,4,0),0)</f>
        <v>0</v>
      </c>
      <c r="F395" s="33">
        <f>IFERROR(VLOOKUP(A395,[1]库存报告使用数据处理!$A:$E,5,0),0)</f>
        <v>0</v>
      </c>
      <c r="G395" s="33">
        <f>IFERROR(VLOOKUP(A395,[1]库存报告使用数据处理!$A:$F,6,0),0)</f>
        <v>0</v>
      </c>
      <c r="H395" s="34">
        <f>IFERROR(VLOOKUP(A395,[1]库存报告使用数据处理!$A:$G,7,0),0)</f>
        <v>0</v>
      </c>
      <c r="I395">
        <f>IFERROR(VLOOKUP(A395,[5]数据处理!$A:$B,2,0),0)</f>
        <v>0</v>
      </c>
      <c r="J395" s="35">
        <f>IFERROR(VLOOKUP(A395,[5]数据处理!$A:$D,4,0),0)</f>
        <v>0</v>
      </c>
      <c r="K395" s="35">
        <f>IFERROR(VLOOKUP(A395,[5]数据处理!$A:$E,5,0),0)</f>
        <v>0</v>
      </c>
      <c r="L395" s="35">
        <f>IFERROR(VLOOKUP(A395,[5]数据处理!$A:$G,7,0),0)</f>
        <v>0</v>
      </c>
      <c r="M395">
        <f t="shared" si="105"/>
        <v>0</v>
      </c>
      <c r="N395">
        <f>IFERROR(VLOOKUP(A395,[5]数据处理!$A:$C,3,0),0)</f>
        <v>0</v>
      </c>
      <c r="O395">
        <f>IFERROR(VLOOKUP(A395,[5]数据处理!$A:$N,14,0),0)</f>
        <v>0</v>
      </c>
      <c r="P395" t="str">
        <f>IFERROR(VLOOKUP(A395,[3]库存使用数据!$A:$B,2,0),"")</f>
        <v/>
      </c>
      <c r="Q395" t="str">
        <f>IFERROR(VLOOKUP(A395,[3]库存使用数据!$A:$E,5,0),"")</f>
        <v/>
      </c>
      <c r="R395" t="str">
        <f>IFERROR(VLOOKUP(A395,[3]库存使用数据!$A:$H,8,0),"")</f>
        <v/>
      </c>
      <c r="S395" t="str">
        <f>IFERROR(VLOOKUP(A395,[3]库存使用数据!$A:$K,11,0),"")</f>
        <v/>
      </c>
      <c r="T395" t="str">
        <f>IFERROR(VLOOKUP(A395,[3]库存使用数据!$A:$C,3,0),"")</f>
        <v/>
      </c>
      <c r="U395" t="str">
        <f>IFERROR(VLOOKUP(A395,[3]库存使用数据!$A:$F,6,0),"")</f>
        <v/>
      </c>
      <c r="V395" t="str">
        <f>IFERROR(VLOOKUP(A395,[3]库存使用数据!$A:$I,9,0),"")</f>
        <v/>
      </c>
      <c r="W395" t="str">
        <f>IFERROR(VLOOKUP(A395,[3]库存使用数据!$A:$L,12,0),"")</f>
        <v/>
      </c>
      <c r="X395" s="23" t="str">
        <f t="shared" si="110"/>
        <v/>
      </c>
      <c r="Y395" s="23" t="str">
        <f t="shared" si="111"/>
        <v/>
      </c>
      <c r="Z395" s="23" t="str">
        <f t="shared" si="112"/>
        <v/>
      </c>
      <c r="AA395" s="23" t="str">
        <f t="shared" si="113"/>
        <v/>
      </c>
      <c r="AB395" t="str">
        <f>IFERROR(VLOOKUP(A395,[3]库存使用数据!$A:$D,4,0),"")</f>
        <v/>
      </c>
      <c r="AC395" t="str">
        <f>IFERROR(VLOOKUP(A395,[3]库存使用数据!$A:$G,7,0),"")</f>
        <v/>
      </c>
      <c r="AD395" t="str">
        <f>IFERROR(VLOOKUP(A395,[3]库存使用数据!$A:$J,10,0),"")</f>
        <v/>
      </c>
      <c r="AE395" t="str">
        <f>IFERROR(VLOOKUP(A395,[3]库存使用数据!$A:$M,13,0),"")</f>
        <v/>
      </c>
      <c r="AF395" s="23" t="str">
        <f t="shared" si="114"/>
        <v/>
      </c>
      <c r="AG395" s="23" t="str">
        <f t="shared" si="115"/>
        <v/>
      </c>
      <c r="AH395" s="23" t="str">
        <f t="shared" si="116"/>
        <v/>
      </c>
      <c r="AI395" s="23" t="str">
        <f t="shared" si="117"/>
        <v/>
      </c>
      <c r="AJ395">
        <f>IFERROR(VLOOKUP($B395,[2]库存报告使用数据!$A$1:$B$65536,2,0),0)</f>
        <v>0</v>
      </c>
      <c r="AK395">
        <f>IFERROR(VLOOKUP($B395,[2]库存报告使用数据!$A$1:$C$65536,3,0),0)</f>
        <v>0</v>
      </c>
      <c r="AL395">
        <f>IFERROR(VLOOKUP($B395,[2]库存报告使用数据!$A$1:$D$65536,4,0),0)</f>
        <v>0</v>
      </c>
      <c r="AM395">
        <f>IFERROR(VLOOKUP($B395,[2]库存报告使用数据!$A$1:$E$65536,5,0),0)</f>
        <v>0</v>
      </c>
      <c r="AN395" s="23" t="str">
        <f t="shared" si="118"/>
        <v/>
      </c>
      <c r="AO395" s="23" t="str">
        <f t="shared" si="119"/>
        <v/>
      </c>
      <c r="AP395" s="23" t="str">
        <f t="shared" si="120"/>
        <v/>
      </c>
      <c r="AQ395" s="23" t="str">
        <f t="shared" si="121"/>
        <v/>
      </c>
      <c r="AR395" s="37">
        <f t="shared" si="106"/>
        <v>0</v>
      </c>
      <c r="AS395" s="37">
        <f t="shared" si="107"/>
        <v>0</v>
      </c>
      <c r="AT395" s="37">
        <f t="shared" si="108"/>
        <v>0</v>
      </c>
      <c r="AU395" s="33" t="str">
        <f t="shared" si="109"/>
        <v>库存为0</v>
      </c>
      <c r="AV395" s="38" t="str">
        <f>IFERROR(时间!$B$4+AU395,"上周无销量")</f>
        <v>上周无销量</v>
      </c>
    </row>
    <row r="396" spans="1:48">
      <c r="A396" s="21" t="s">
        <v>441</v>
      </c>
      <c r="B396" t="str">
        <f>VLOOKUP(A396,'[4]sku-asin（子）'!$A$1:$B$65536,2,0)</f>
        <v>B01IEYL9FI</v>
      </c>
      <c r="C396" t="str">
        <f>VLOOKUP(A396,'[4]子sku-父sku'!$A$1:$B$65536,2,0)</f>
        <v>YZ-HM1689</v>
      </c>
      <c r="D396" s="33">
        <f>IFERROR(VLOOKUP(A396,[1]库存报告使用数据处理!$A:$C,3,0),0)</f>
        <v>0</v>
      </c>
      <c r="E396" s="33">
        <f>IFERROR(VLOOKUP(A396,[1]库存报告使用数据处理!$A:$D,4,0),0)</f>
        <v>0</v>
      </c>
      <c r="F396" s="33">
        <f>IFERROR(VLOOKUP(A396,[1]库存报告使用数据处理!$A:$E,5,0),0)</f>
        <v>0</v>
      </c>
      <c r="G396" s="33">
        <f>IFERROR(VLOOKUP(A396,[1]库存报告使用数据处理!$A:$F,6,0),0)</f>
        <v>0</v>
      </c>
      <c r="H396" s="34">
        <f>IFERROR(VLOOKUP(A396,[1]库存报告使用数据处理!$A:$G,7,0),0)</f>
        <v>0</v>
      </c>
      <c r="I396">
        <f>IFERROR(VLOOKUP(A396,[5]数据处理!$A:$B,2,0),0)</f>
        <v>3</v>
      </c>
      <c r="J396" s="35">
        <f>IFERROR(VLOOKUP(A396,[5]数据处理!$A:$D,4,0),0)</f>
        <v>0</v>
      </c>
      <c r="K396" s="35">
        <f>IFERROR(VLOOKUP(A396,[5]数据处理!$A:$E,5,0),0)</f>
        <v>0</v>
      </c>
      <c r="L396" s="35">
        <f>IFERROR(VLOOKUP(A396,[5]数据处理!$A:$G,7,0),0)</f>
        <v>0</v>
      </c>
      <c r="M396">
        <f t="shared" si="105"/>
        <v>3</v>
      </c>
      <c r="N396">
        <f>IFERROR(VLOOKUP(A396,[5]数据处理!$A:$C,3,0),0)</f>
        <v>0</v>
      </c>
      <c r="O396">
        <f>IFERROR(VLOOKUP(A396,[5]数据处理!$A:$N,14,0),0)</f>
        <v>3</v>
      </c>
      <c r="P396" t="str">
        <f>IFERROR(VLOOKUP(A396,[3]库存使用数据!$A:$B,2,0),"")</f>
        <v/>
      </c>
      <c r="Q396" t="str">
        <f>IFERROR(VLOOKUP(A396,[3]库存使用数据!$A:$E,5,0),"")</f>
        <v/>
      </c>
      <c r="R396" t="str">
        <f>IFERROR(VLOOKUP(A396,[3]库存使用数据!$A:$H,8,0),"")</f>
        <v/>
      </c>
      <c r="S396" t="str">
        <f>IFERROR(VLOOKUP(A396,[3]库存使用数据!$A:$K,11,0),"")</f>
        <v/>
      </c>
      <c r="T396" t="str">
        <f>IFERROR(VLOOKUP(A396,[3]库存使用数据!$A:$C,3,0),"")</f>
        <v/>
      </c>
      <c r="U396" t="str">
        <f>IFERROR(VLOOKUP(A396,[3]库存使用数据!$A:$F,6,0),"")</f>
        <v/>
      </c>
      <c r="V396" t="str">
        <f>IFERROR(VLOOKUP(A396,[3]库存使用数据!$A:$I,9,0),"")</f>
        <v/>
      </c>
      <c r="W396" t="str">
        <f>IFERROR(VLOOKUP(A396,[3]库存使用数据!$A:$L,12,0),"")</f>
        <v/>
      </c>
      <c r="X396" s="23" t="str">
        <f t="shared" si="110"/>
        <v/>
      </c>
      <c r="Y396" s="23" t="str">
        <f t="shared" si="111"/>
        <v/>
      </c>
      <c r="Z396" s="23" t="str">
        <f t="shared" si="112"/>
        <v/>
      </c>
      <c r="AA396" s="23" t="str">
        <f t="shared" si="113"/>
        <v/>
      </c>
      <c r="AB396" t="str">
        <f>IFERROR(VLOOKUP(A396,[3]库存使用数据!$A:$D,4,0),"")</f>
        <v/>
      </c>
      <c r="AC396" t="str">
        <f>IFERROR(VLOOKUP(A396,[3]库存使用数据!$A:$G,7,0),"")</f>
        <v/>
      </c>
      <c r="AD396" t="str">
        <f>IFERROR(VLOOKUP(A396,[3]库存使用数据!$A:$J,10,0),"")</f>
        <v/>
      </c>
      <c r="AE396" t="str">
        <f>IFERROR(VLOOKUP(A396,[3]库存使用数据!$A:$M,13,0),"")</f>
        <v/>
      </c>
      <c r="AF396" s="23" t="str">
        <f t="shared" si="114"/>
        <v/>
      </c>
      <c r="AG396" s="23" t="str">
        <f t="shared" si="115"/>
        <v/>
      </c>
      <c r="AH396" s="23" t="str">
        <f t="shared" si="116"/>
        <v/>
      </c>
      <c r="AI396" s="23" t="str">
        <f t="shared" si="117"/>
        <v/>
      </c>
      <c r="AJ396">
        <f>IFERROR(VLOOKUP($B396,[2]库存报告使用数据!$A$1:$B$65536,2,0),0)</f>
        <v>1</v>
      </c>
      <c r="AK396">
        <f>IFERROR(VLOOKUP($B396,[2]库存报告使用数据!$A$1:$C$65536,3,0),0)</f>
        <v>1</v>
      </c>
      <c r="AL396">
        <f>IFERROR(VLOOKUP($B396,[2]库存报告使用数据!$A$1:$D$65536,4,0),0)</f>
        <v>2</v>
      </c>
      <c r="AM396">
        <f>IFERROR(VLOOKUP($B396,[2]库存报告使用数据!$A$1:$E$65536,5,0),0)</f>
        <v>5</v>
      </c>
      <c r="AN396" s="23">
        <f t="shared" si="118"/>
        <v>0</v>
      </c>
      <c r="AO396" s="23">
        <f t="shared" si="119"/>
        <v>0</v>
      </c>
      <c r="AP396" s="23">
        <f t="shared" si="120"/>
        <v>0</v>
      </c>
      <c r="AQ396" s="23">
        <f t="shared" si="121"/>
        <v>0</v>
      </c>
      <c r="AR396" s="37">
        <f t="shared" si="106"/>
        <v>0</v>
      </c>
      <c r="AS396" s="37">
        <f t="shared" si="107"/>
        <v>0</v>
      </c>
      <c r="AT396" s="37">
        <f t="shared" si="108"/>
        <v>3</v>
      </c>
      <c r="AU396" s="33" t="str">
        <f t="shared" si="109"/>
        <v>库存为3</v>
      </c>
      <c r="AV396" s="38" t="str">
        <f>IFERROR(时间!$B$4+AU396,"上周无销量")</f>
        <v>上周无销量</v>
      </c>
    </row>
    <row r="397" spans="1:48">
      <c r="A397" s="21" t="s">
        <v>442</v>
      </c>
      <c r="B397" t="str">
        <f>VLOOKUP(A397,'[4]sku-asin（子）'!$A$1:$B$65536,2,0)</f>
        <v>B01M9J1UQF</v>
      </c>
      <c r="C397" t="str">
        <f>VLOOKUP(A397,'[4]子sku-父sku'!$A$1:$B$65536,2,0)</f>
        <v>YZ-HM17</v>
      </c>
      <c r="D397" s="33">
        <f>IFERROR(VLOOKUP(A397,[1]库存报告使用数据处理!$A:$C,3,0),0)</f>
        <v>0</v>
      </c>
      <c r="E397" s="33">
        <f>IFERROR(VLOOKUP(A397,[1]库存报告使用数据处理!$A:$D,4,0),0)</f>
        <v>0</v>
      </c>
      <c r="F397" s="33">
        <f>IFERROR(VLOOKUP(A397,[1]库存报告使用数据处理!$A:$E,5,0),0)</f>
        <v>0</v>
      </c>
      <c r="G397" s="33">
        <f>IFERROR(VLOOKUP(A397,[1]库存报告使用数据处理!$A:$F,6,0),0)</f>
        <v>0</v>
      </c>
      <c r="H397" s="34">
        <f>IFERROR(VLOOKUP(A397,[1]库存报告使用数据处理!$A:$G,7,0),0)</f>
        <v>0</v>
      </c>
      <c r="I397">
        <f>IFERROR(VLOOKUP(A397,[5]数据处理!$A:$B,2,0),0)</f>
        <v>0</v>
      </c>
      <c r="J397" s="35">
        <f>IFERROR(VLOOKUP(A397,[5]数据处理!$A:$D,4,0),0)</f>
        <v>0</v>
      </c>
      <c r="K397" s="35">
        <f>IFERROR(VLOOKUP(A397,[5]数据处理!$A:$E,5,0),0)</f>
        <v>0</v>
      </c>
      <c r="L397" s="35">
        <f>IFERROR(VLOOKUP(A397,[5]数据处理!$A:$G,7,0),0)</f>
        <v>0</v>
      </c>
      <c r="M397">
        <f t="shared" si="105"/>
        <v>0</v>
      </c>
      <c r="N397">
        <f>IFERROR(VLOOKUP(A397,[5]数据处理!$A:$C,3,0),0)</f>
        <v>0</v>
      </c>
      <c r="O397">
        <f>IFERROR(VLOOKUP(A397,[5]数据处理!$A:$N,14,0),0)</f>
        <v>0</v>
      </c>
      <c r="P397" t="str">
        <f>IFERROR(VLOOKUP(A397,[3]库存使用数据!$A:$B,2,0),"")</f>
        <v/>
      </c>
      <c r="Q397" t="str">
        <f>IFERROR(VLOOKUP(A397,[3]库存使用数据!$A:$E,5,0),"")</f>
        <v/>
      </c>
      <c r="R397" t="str">
        <f>IFERROR(VLOOKUP(A397,[3]库存使用数据!$A:$H,8,0),"")</f>
        <v/>
      </c>
      <c r="S397" t="str">
        <f>IFERROR(VLOOKUP(A397,[3]库存使用数据!$A:$K,11,0),"")</f>
        <v/>
      </c>
      <c r="T397" t="str">
        <f>IFERROR(VLOOKUP(A397,[3]库存使用数据!$A:$C,3,0),"")</f>
        <v/>
      </c>
      <c r="U397" t="str">
        <f>IFERROR(VLOOKUP(A397,[3]库存使用数据!$A:$F,6,0),"")</f>
        <v/>
      </c>
      <c r="V397" t="str">
        <f>IFERROR(VLOOKUP(A397,[3]库存使用数据!$A:$I,9,0),"")</f>
        <v/>
      </c>
      <c r="W397" t="str">
        <f>IFERROR(VLOOKUP(A397,[3]库存使用数据!$A:$L,12,0),"")</f>
        <v/>
      </c>
      <c r="X397" s="23" t="str">
        <f t="shared" si="110"/>
        <v/>
      </c>
      <c r="Y397" s="23" t="str">
        <f t="shared" si="111"/>
        <v/>
      </c>
      <c r="Z397" s="23" t="str">
        <f t="shared" si="112"/>
        <v/>
      </c>
      <c r="AA397" s="23" t="str">
        <f t="shared" si="113"/>
        <v/>
      </c>
      <c r="AB397" t="str">
        <f>IFERROR(VLOOKUP(A397,[3]库存使用数据!$A:$D,4,0),"")</f>
        <v/>
      </c>
      <c r="AC397" t="str">
        <f>IFERROR(VLOOKUP(A397,[3]库存使用数据!$A:$G,7,0),"")</f>
        <v/>
      </c>
      <c r="AD397" t="str">
        <f>IFERROR(VLOOKUP(A397,[3]库存使用数据!$A:$J,10,0),"")</f>
        <v/>
      </c>
      <c r="AE397" t="str">
        <f>IFERROR(VLOOKUP(A397,[3]库存使用数据!$A:$M,13,0),"")</f>
        <v/>
      </c>
      <c r="AF397" s="23" t="str">
        <f t="shared" si="114"/>
        <v/>
      </c>
      <c r="AG397" s="23" t="str">
        <f t="shared" si="115"/>
        <v/>
      </c>
      <c r="AH397" s="23" t="str">
        <f t="shared" si="116"/>
        <v/>
      </c>
      <c r="AI397" s="23" t="str">
        <f t="shared" si="117"/>
        <v/>
      </c>
      <c r="AJ397">
        <f>IFERROR(VLOOKUP($B397,[2]库存报告使用数据!$A$1:$B$65536,2,0),0)</f>
        <v>0</v>
      </c>
      <c r="AK397">
        <f>IFERROR(VLOOKUP($B397,[2]库存报告使用数据!$A$1:$C$65536,3,0),0)</f>
        <v>0</v>
      </c>
      <c r="AL397">
        <f>IFERROR(VLOOKUP($B397,[2]库存报告使用数据!$A$1:$D$65536,4,0),0)</f>
        <v>0</v>
      </c>
      <c r="AM397">
        <f>IFERROR(VLOOKUP($B397,[2]库存报告使用数据!$A$1:$E$65536,5,0),0)</f>
        <v>0</v>
      </c>
      <c r="AN397" s="23" t="str">
        <f t="shared" si="118"/>
        <v/>
      </c>
      <c r="AO397" s="23" t="str">
        <f t="shared" si="119"/>
        <v/>
      </c>
      <c r="AP397" s="23" t="str">
        <f t="shared" si="120"/>
        <v/>
      </c>
      <c r="AQ397" s="23" t="str">
        <f t="shared" si="121"/>
        <v/>
      </c>
      <c r="AR397" s="37">
        <f t="shared" si="106"/>
        <v>0</v>
      </c>
      <c r="AS397" s="37">
        <f t="shared" si="107"/>
        <v>0</v>
      </c>
      <c r="AT397" s="37">
        <f t="shared" si="108"/>
        <v>0</v>
      </c>
      <c r="AU397" s="33" t="str">
        <f t="shared" si="109"/>
        <v>库存为0</v>
      </c>
      <c r="AV397" s="38" t="str">
        <f>IFERROR(时间!$B$4+AU397,"上周无销量")</f>
        <v>上周无销量</v>
      </c>
    </row>
    <row r="398" spans="1:48">
      <c r="A398" s="21" t="s">
        <v>443</v>
      </c>
      <c r="B398" t="str">
        <f>VLOOKUP(A398,'[4]sku-asin（子）'!$A$1:$B$65536,2,0)</f>
        <v>B06XYLTFBH</v>
      </c>
      <c r="C398" t="str">
        <f>VLOOKUP(A398,'[4]子sku-父sku'!$A$1:$B$65536,2,0)</f>
        <v>YZ-HM17077</v>
      </c>
      <c r="D398" s="33">
        <f>IFERROR(VLOOKUP(A398,[1]库存报告使用数据处理!$A:$C,3,0),0)</f>
        <v>0</v>
      </c>
      <c r="E398" s="33">
        <f>IFERROR(VLOOKUP(A398,[1]库存报告使用数据处理!$A:$D,4,0),0)</f>
        <v>0</v>
      </c>
      <c r="F398" s="33">
        <f>IFERROR(VLOOKUP(A398,[1]库存报告使用数据处理!$A:$E,5,0),0)</f>
        <v>0</v>
      </c>
      <c r="G398" s="33">
        <f>IFERROR(VLOOKUP(A398,[1]库存报告使用数据处理!$A:$F,6,0),0)</f>
        <v>0</v>
      </c>
      <c r="H398" s="34">
        <f>IFERROR(VLOOKUP(A398,[1]库存报告使用数据处理!$A:$G,7,0),0)</f>
        <v>0</v>
      </c>
      <c r="I398">
        <f>IFERROR(VLOOKUP(A398,[5]数据处理!$A:$B,2,0),0)</f>
        <v>0</v>
      </c>
      <c r="J398" s="35">
        <f>IFERROR(VLOOKUP(A398,[5]数据处理!$A:$D,4,0),0)</f>
        <v>0</v>
      </c>
      <c r="K398" s="35">
        <f>IFERROR(VLOOKUP(A398,[5]数据处理!$A:$E,5,0),0)</f>
        <v>0</v>
      </c>
      <c r="L398" s="35">
        <f>IFERROR(VLOOKUP(A398,[5]数据处理!$A:$G,7,0),0)</f>
        <v>0</v>
      </c>
      <c r="M398">
        <f t="shared" si="105"/>
        <v>0</v>
      </c>
      <c r="N398">
        <f>IFERROR(VLOOKUP(A398,[5]数据处理!$A:$C,3,0),0)</f>
        <v>0</v>
      </c>
      <c r="O398">
        <f>IFERROR(VLOOKUP(A398,[5]数据处理!$A:$N,14,0),0)</f>
        <v>0</v>
      </c>
      <c r="P398" t="str">
        <f>IFERROR(VLOOKUP(A398,[3]库存使用数据!$A:$B,2,0),"")</f>
        <v/>
      </c>
      <c r="Q398" t="str">
        <f>IFERROR(VLOOKUP(A398,[3]库存使用数据!$A:$E,5,0),"")</f>
        <v/>
      </c>
      <c r="R398" t="str">
        <f>IFERROR(VLOOKUP(A398,[3]库存使用数据!$A:$H,8,0),"")</f>
        <v/>
      </c>
      <c r="S398" t="str">
        <f>IFERROR(VLOOKUP(A398,[3]库存使用数据!$A:$K,11,0),"")</f>
        <v/>
      </c>
      <c r="T398" t="str">
        <f>IFERROR(VLOOKUP(A398,[3]库存使用数据!$A:$C,3,0),"")</f>
        <v/>
      </c>
      <c r="U398" t="str">
        <f>IFERROR(VLOOKUP(A398,[3]库存使用数据!$A:$F,6,0),"")</f>
        <v/>
      </c>
      <c r="V398" t="str">
        <f>IFERROR(VLOOKUP(A398,[3]库存使用数据!$A:$I,9,0),"")</f>
        <v/>
      </c>
      <c r="W398" t="str">
        <f>IFERROR(VLOOKUP(A398,[3]库存使用数据!$A:$L,12,0),"")</f>
        <v/>
      </c>
      <c r="X398" s="23" t="str">
        <f t="shared" si="110"/>
        <v/>
      </c>
      <c r="Y398" s="23" t="str">
        <f t="shared" si="111"/>
        <v/>
      </c>
      <c r="Z398" s="23" t="str">
        <f t="shared" si="112"/>
        <v/>
      </c>
      <c r="AA398" s="23" t="str">
        <f t="shared" si="113"/>
        <v/>
      </c>
      <c r="AB398" t="str">
        <f>IFERROR(VLOOKUP(A398,[3]库存使用数据!$A:$D,4,0),"")</f>
        <v/>
      </c>
      <c r="AC398" t="str">
        <f>IFERROR(VLOOKUP(A398,[3]库存使用数据!$A:$G,7,0),"")</f>
        <v/>
      </c>
      <c r="AD398" t="str">
        <f>IFERROR(VLOOKUP(A398,[3]库存使用数据!$A:$J,10,0),"")</f>
        <v/>
      </c>
      <c r="AE398" t="str">
        <f>IFERROR(VLOOKUP(A398,[3]库存使用数据!$A:$M,13,0),"")</f>
        <v/>
      </c>
      <c r="AF398" s="23" t="str">
        <f t="shared" si="114"/>
        <v/>
      </c>
      <c r="AG398" s="23" t="str">
        <f t="shared" si="115"/>
        <v/>
      </c>
      <c r="AH398" s="23" t="str">
        <f t="shared" si="116"/>
        <v/>
      </c>
      <c r="AI398" s="23" t="str">
        <f t="shared" si="117"/>
        <v/>
      </c>
      <c r="AJ398">
        <f>IFERROR(VLOOKUP($B398,[2]库存报告使用数据!$A$1:$B$65536,2,0),0)</f>
        <v>0</v>
      </c>
      <c r="AK398">
        <f>IFERROR(VLOOKUP($B398,[2]库存报告使用数据!$A$1:$C$65536,3,0),0)</f>
        <v>0</v>
      </c>
      <c r="AL398">
        <f>IFERROR(VLOOKUP($B398,[2]库存报告使用数据!$A$1:$D$65536,4,0),0)</f>
        <v>0</v>
      </c>
      <c r="AM398">
        <f>IFERROR(VLOOKUP($B398,[2]库存报告使用数据!$A$1:$E$65536,5,0),0)</f>
        <v>0</v>
      </c>
      <c r="AN398" s="23" t="str">
        <f t="shared" si="118"/>
        <v/>
      </c>
      <c r="AO398" s="23" t="str">
        <f t="shared" si="119"/>
        <v/>
      </c>
      <c r="AP398" s="23" t="str">
        <f t="shared" si="120"/>
        <v/>
      </c>
      <c r="AQ398" s="23" t="str">
        <f t="shared" si="121"/>
        <v/>
      </c>
      <c r="AR398" s="37">
        <f t="shared" si="106"/>
        <v>0</v>
      </c>
      <c r="AS398" s="37">
        <f t="shared" si="107"/>
        <v>0</v>
      </c>
      <c r="AT398" s="37">
        <f t="shared" si="108"/>
        <v>0</v>
      </c>
      <c r="AU398" s="33" t="str">
        <f t="shared" si="109"/>
        <v>库存为0</v>
      </c>
      <c r="AV398" s="38" t="str">
        <f>IFERROR(时间!$B$4+AU398,"上周无销量")</f>
        <v>上周无销量</v>
      </c>
    </row>
    <row r="399" spans="1:48">
      <c r="A399" s="21" t="s">
        <v>444</v>
      </c>
      <c r="B399" t="str">
        <f>VLOOKUP(A399,'[4]sku-asin（子）'!$A$1:$B$65536,2,0)</f>
        <v>B06XYK2FNV</v>
      </c>
      <c r="C399" t="str">
        <f>VLOOKUP(A399,'[4]子sku-父sku'!$A$1:$B$65536,2,0)</f>
        <v>YZ-HM17077</v>
      </c>
      <c r="D399" s="33">
        <f>IFERROR(VLOOKUP(A399,[1]库存报告使用数据处理!$A:$C,3,0),0)</f>
        <v>0</v>
      </c>
      <c r="E399" s="33">
        <f>IFERROR(VLOOKUP(A399,[1]库存报告使用数据处理!$A:$D,4,0),0)</f>
        <v>0</v>
      </c>
      <c r="F399" s="33">
        <f>IFERROR(VLOOKUP(A399,[1]库存报告使用数据处理!$A:$E,5,0),0)</f>
        <v>0</v>
      </c>
      <c r="G399" s="33">
        <f>IFERROR(VLOOKUP(A399,[1]库存报告使用数据处理!$A:$F,6,0),0)</f>
        <v>0</v>
      </c>
      <c r="H399" s="34">
        <f>IFERROR(VLOOKUP(A399,[1]库存报告使用数据处理!$A:$G,7,0),0)</f>
        <v>0</v>
      </c>
      <c r="I399">
        <f>IFERROR(VLOOKUP(A399,[5]数据处理!$A:$B,2,0),0)</f>
        <v>2</v>
      </c>
      <c r="J399" s="35">
        <f>IFERROR(VLOOKUP(A399,[5]数据处理!$A:$D,4,0),0)</f>
        <v>0</v>
      </c>
      <c r="K399" s="35">
        <f>IFERROR(VLOOKUP(A399,[5]数据处理!$A:$E,5,0),0)</f>
        <v>0</v>
      </c>
      <c r="L399" s="35">
        <f>IFERROR(VLOOKUP(A399,[5]数据处理!$A:$G,7,0),0)</f>
        <v>0</v>
      </c>
      <c r="M399">
        <f t="shared" si="105"/>
        <v>2</v>
      </c>
      <c r="N399">
        <f>IFERROR(VLOOKUP(A399,[5]数据处理!$A:$C,3,0),0)</f>
        <v>0</v>
      </c>
      <c r="O399">
        <f>IFERROR(VLOOKUP(A399,[5]数据处理!$A:$N,14,0),0)</f>
        <v>2</v>
      </c>
      <c r="P399" t="str">
        <f>IFERROR(VLOOKUP(A399,[3]库存使用数据!$A:$B,2,0),"")</f>
        <v/>
      </c>
      <c r="Q399" t="str">
        <f>IFERROR(VLOOKUP(A399,[3]库存使用数据!$A:$E,5,0),"")</f>
        <v/>
      </c>
      <c r="R399" t="str">
        <f>IFERROR(VLOOKUP(A399,[3]库存使用数据!$A:$H,8,0),"")</f>
        <v/>
      </c>
      <c r="S399" t="str">
        <f>IFERROR(VLOOKUP(A399,[3]库存使用数据!$A:$K,11,0),"")</f>
        <v/>
      </c>
      <c r="T399" t="str">
        <f>IFERROR(VLOOKUP(A399,[3]库存使用数据!$A:$C,3,0),"")</f>
        <v/>
      </c>
      <c r="U399" t="str">
        <f>IFERROR(VLOOKUP(A399,[3]库存使用数据!$A:$F,6,0),"")</f>
        <v/>
      </c>
      <c r="V399" t="str">
        <f>IFERROR(VLOOKUP(A399,[3]库存使用数据!$A:$I,9,0),"")</f>
        <v/>
      </c>
      <c r="W399" t="str">
        <f>IFERROR(VLOOKUP(A399,[3]库存使用数据!$A:$L,12,0),"")</f>
        <v/>
      </c>
      <c r="X399" s="23" t="str">
        <f t="shared" si="110"/>
        <v/>
      </c>
      <c r="Y399" s="23" t="str">
        <f t="shared" si="111"/>
        <v/>
      </c>
      <c r="Z399" s="23" t="str">
        <f t="shared" si="112"/>
        <v/>
      </c>
      <c r="AA399" s="23" t="str">
        <f t="shared" si="113"/>
        <v/>
      </c>
      <c r="AB399" t="str">
        <f>IFERROR(VLOOKUP(A399,[3]库存使用数据!$A:$D,4,0),"")</f>
        <v/>
      </c>
      <c r="AC399" t="str">
        <f>IFERROR(VLOOKUP(A399,[3]库存使用数据!$A:$G,7,0),"")</f>
        <v/>
      </c>
      <c r="AD399" t="str">
        <f>IFERROR(VLOOKUP(A399,[3]库存使用数据!$A:$J,10,0),"")</f>
        <v/>
      </c>
      <c r="AE399" t="str">
        <f>IFERROR(VLOOKUP(A399,[3]库存使用数据!$A:$M,13,0),"")</f>
        <v/>
      </c>
      <c r="AF399" s="23" t="str">
        <f t="shared" si="114"/>
        <v/>
      </c>
      <c r="AG399" s="23" t="str">
        <f t="shared" si="115"/>
        <v/>
      </c>
      <c r="AH399" s="23" t="str">
        <f t="shared" si="116"/>
        <v/>
      </c>
      <c r="AI399" s="23" t="str">
        <f t="shared" si="117"/>
        <v/>
      </c>
      <c r="AJ399">
        <f>IFERROR(VLOOKUP($B399,[2]库存报告使用数据!$A$1:$B$65536,2,0),0)</f>
        <v>2</v>
      </c>
      <c r="AK399">
        <f>IFERROR(VLOOKUP($B399,[2]库存报告使用数据!$A$1:$C$65536,3,0),0)</f>
        <v>2</v>
      </c>
      <c r="AL399">
        <f>IFERROR(VLOOKUP($B399,[2]库存报告使用数据!$A$1:$D$65536,4,0),0)</f>
        <v>4</v>
      </c>
      <c r="AM399">
        <f>IFERROR(VLOOKUP($B399,[2]库存报告使用数据!$A$1:$E$65536,5,0),0)</f>
        <v>0</v>
      </c>
      <c r="AN399" s="23">
        <f t="shared" si="118"/>
        <v>0</v>
      </c>
      <c r="AO399" s="23">
        <f t="shared" si="119"/>
        <v>0</v>
      </c>
      <c r="AP399" s="23">
        <f t="shared" si="120"/>
        <v>0</v>
      </c>
      <c r="AQ399" s="23" t="str">
        <f t="shared" si="121"/>
        <v/>
      </c>
      <c r="AR399" s="37">
        <f t="shared" si="106"/>
        <v>0</v>
      </c>
      <c r="AS399" s="37">
        <f t="shared" si="107"/>
        <v>0</v>
      </c>
      <c r="AT399" s="37">
        <f t="shared" si="108"/>
        <v>2</v>
      </c>
      <c r="AU399" s="33" t="str">
        <f t="shared" si="109"/>
        <v>库存为2</v>
      </c>
      <c r="AV399" s="38" t="str">
        <f>IFERROR(时间!$B$4+AU399,"上周无销量")</f>
        <v>上周无销量</v>
      </c>
    </row>
    <row r="400" spans="1:48">
      <c r="A400" s="21" t="s">
        <v>445</v>
      </c>
      <c r="B400" t="str">
        <f>VLOOKUP(A400,'[4]sku-asin（子）'!$A$1:$B$65536,2,0)</f>
        <v>B06XYMP9HX</v>
      </c>
      <c r="C400" t="str">
        <f>VLOOKUP(A400,'[4]子sku-父sku'!$A$1:$B$65536,2,0)</f>
        <v>YZ-HM17077</v>
      </c>
      <c r="D400" s="33">
        <f>IFERROR(VLOOKUP(A400,[1]库存报告使用数据处理!$A:$C,3,0),0)</f>
        <v>0</v>
      </c>
      <c r="E400" s="33">
        <f>IFERROR(VLOOKUP(A400,[1]库存报告使用数据处理!$A:$D,4,0),0)</f>
        <v>0</v>
      </c>
      <c r="F400" s="33">
        <f>IFERROR(VLOOKUP(A400,[1]库存报告使用数据处理!$A:$E,5,0),0)</f>
        <v>0</v>
      </c>
      <c r="G400" s="33">
        <f>IFERROR(VLOOKUP(A400,[1]库存报告使用数据处理!$A:$F,6,0),0)</f>
        <v>0</v>
      </c>
      <c r="H400" s="34">
        <f>IFERROR(VLOOKUP(A400,[1]库存报告使用数据处理!$A:$G,7,0),0)</f>
        <v>0</v>
      </c>
      <c r="I400">
        <f>IFERROR(VLOOKUP(A400,[5]数据处理!$A:$B,2,0),0)</f>
        <v>1</v>
      </c>
      <c r="J400" s="35">
        <f>IFERROR(VLOOKUP(A400,[5]数据处理!$A:$D,4,0),0)</f>
        <v>0</v>
      </c>
      <c r="K400" s="35">
        <f>IFERROR(VLOOKUP(A400,[5]数据处理!$A:$E,5,0),0)</f>
        <v>0</v>
      </c>
      <c r="L400" s="35">
        <f>IFERROR(VLOOKUP(A400,[5]数据处理!$A:$G,7,0),0)</f>
        <v>0</v>
      </c>
      <c r="M400">
        <f t="shared" si="105"/>
        <v>1</v>
      </c>
      <c r="N400">
        <f>IFERROR(VLOOKUP(A400,[5]数据处理!$A:$C,3,0),0)</f>
        <v>0</v>
      </c>
      <c r="O400">
        <f>IFERROR(VLOOKUP(A400,[5]数据处理!$A:$N,14,0),0)</f>
        <v>1</v>
      </c>
      <c r="P400" t="str">
        <f>IFERROR(VLOOKUP(A400,[3]库存使用数据!$A:$B,2,0),"")</f>
        <v/>
      </c>
      <c r="Q400" t="str">
        <f>IFERROR(VLOOKUP(A400,[3]库存使用数据!$A:$E,5,0),"")</f>
        <v/>
      </c>
      <c r="R400" t="str">
        <f>IFERROR(VLOOKUP(A400,[3]库存使用数据!$A:$H,8,0),"")</f>
        <v/>
      </c>
      <c r="S400" t="str">
        <f>IFERROR(VLOOKUP(A400,[3]库存使用数据!$A:$K,11,0),"")</f>
        <v/>
      </c>
      <c r="T400" t="str">
        <f>IFERROR(VLOOKUP(A400,[3]库存使用数据!$A:$C,3,0),"")</f>
        <v/>
      </c>
      <c r="U400" t="str">
        <f>IFERROR(VLOOKUP(A400,[3]库存使用数据!$A:$F,6,0),"")</f>
        <v/>
      </c>
      <c r="V400" t="str">
        <f>IFERROR(VLOOKUP(A400,[3]库存使用数据!$A:$I,9,0),"")</f>
        <v/>
      </c>
      <c r="W400" t="str">
        <f>IFERROR(VLOOKUP(A400,[3]库存使用数据!$A:$L,12,0),"")</f>
        <v/>
      </c>
      <c r="X400" s="23" t="str">
        <f t="shared" si="110"/>
        <v/>
      </c>
      <c r="Y400" s="23" t="str">
        <f t="shared" si="111"/>
        <v/>
      </c>
      <c r="Z400" s="23" t="str">
        <f t="shared" si="112"/>
        <v/>
      </c>
      <c r="AA400" s="23" t="str">
        <f t="shared" si="113"/>
        <v/>
      </c>
      <c r="AB400" t="str">
        <f>IFERROR(VLOOKUP(A400,[3]库存使用数据!$A:$D,4,0),"")</f>
        <v/>
      </c>
      <c r="AC400" t="str">
        <f>IFERROR(VLOOKUP(A400,[3]库存使用数据!$A:$G,7,0),"")</f>
        <v/>
      </c>
      <c r="AD400" t="str">
        <f>IFERROR(VLOOKUP(A400,[3]库存使用数据!$A:$J,10,0),"")</f>
        <v/>
      </c>
      <c r="AE400" t="str">
        <f>IFERROR(VLOOKUP(A400,[3]库存使用数据!$A:$M,13,0),"")</f>
        <v/>
      </c>
      <c r="AF400" s="23" t="str">
        <f t="shared" si="114"/>
        <v/>
      </c>
      <c r="AG400" s="23" t="str">
        <f t="shared" si="115"/>
        <v/>
      </c>
      <c r="AH400" s="23" t="str">
        <f t="shared" si="116"/>
        <v/>
      </c>
      <c r="AI400" s="23" t="str">
        <f t="shared" si="117"/>
        <v/>
      </c>
      <c r="AJ400">
        <f>IFERROR(VLOOKUP($B400,[2]库存报告使用数据!$A$1:$B$65536,2,0),0)</f>
        <v>2</v>
      </c>
      <c r="AK400">
        <f>IFERROR(VLOOKUP($B400,[2]库存报告使用数据!$A$1:$C$65536,3,0),0)</f>
        <v>2</v>
      </c>
      <c r="AL400">
        <f>IFERROR(VLOOKUP($B400,[2]库存报告使用数据!$A$1:$D$65536,4,0),0)</f>
        <v>1</v>
      </c>
      <c r="AM400">
        <f>IFERROR(VLOOKUP($B400,[2]库存报告使用数据!$A$1:$E$65536,5,0),0)</f>
        <v>1</v>
      </c>
      <c r="AN400" s="23">
        <f t="shared" si="118"/>
        <v>0</v>
      </c>
      <c r="AO400" s="23">
        <f t="shared" si="119"/>
        <v>0</v>
      </c>
      <c r="AP400" s="23">
        <f t="shared" si="120"/>
        <v>0</v>
      </c>
      <c r="AQ400" s="23">
        <f t="shared" si="121"/>
        <v>0</v>
      </c>
      <c r="AR400" s="37">
        <f t="shared" si="106"/>
        <v>0</v>
      </c>
      <c r="AS400" s="37">
        <f t="shared" si="107"/>
        <v>0</v>
      </c>
      <c r="AT400" s="37">
        <f t="shared" si="108"/>
        <v>1</v>
      </c>
      <c r="AU400" s="33" t="str">
        <f t="shared" si="109"/>
        <v>库存为1</v>
      </c>
      <c r="AV400" s="38" t="str">
        <f>IFERROR(时间!$B$4+AU400,"上周无销量")</f>
        <v>上周无销量</v>
      </c>
    </row>
    <row r="401" spans="1:48">
      <c r="A401" s="21" t="s">
        <v>446</v>
      </c>
      <c r="B401" t="str">
        <f>VLOOKUP(A401,'[4]sku-asin（子）'!$A$1:$B$65536,2,0)</f>
        <v>B06XYLBKBR</v>
      </c>
      <c r="C401" t="str">
        <f>VLOOKUP(A401,'[4]子sku-父sku'!$A$1:$B$65536,2,0)</f>
        <v>YZ-HM17077</v>
      </c>
      <c r="D401" s="33">
        <f>IFERROR(VLOOKUP(A401,[1]库存报告使用数据处理!$A:$C,3,0),0)</f>
        <v>0</v>
      </c>
      <c r="E401" s="33">
        <f>IFERROR(VLOOKUP(A401,[1]库存报告使用数据处理!$A:$D,4,0),0)</f>
        <v>0</v>
      </c>
      <c r="F401" s="33">
        <f>IFERROR(VLOOKUP(A401,[1]库存报告使用数据处理!$A:$E,5,0),0)</f>
        <v>0</v>
      </c>
      <c r="G401" s="33">
        <f>IFERROR(VLOOKUP(A401,[1]库存报告使用数据处理!$A:$F,6,0),0)</f>
        <v>0</v>
      </c>
      <c r="H401" s="34">
        <f>IFERROR(VLOOKUP(A401,[1]库存报告使用数据处理!$A:$G,7,0),0)</f>
        <v>0</v>
      </c>
      <c r="I401">
        <f>IFERROR(VLOOKUP(A401,[5]数据处理!$A:$B,2,0),0)</f>
        <v>4</v>
      </c>
      <c r="J401" s="35">
        <f>IFERROR(VLOOKUP(A401,[5]数据处理!$A:$D,4,0),0)</f>
        <v>0</v>
      </c>
      <c r="K401" s="35">
        <f>IFERROR(VLOOKUP(A401,[5]数据处理!$A:$E,5,0),0)</f>
        <v>0</v>
      </c>
      <c r="L401" s="35">
        <f>IFERROR(VLOOKUP(A401,[5]数据处理!$A:$G,7,0),0)</f>
        <v>0</v>
      </c>
      <c r="M401">
        <f t="shared" si="105"/>
        <v>4</v>
      </c>
      <c r="N401">
        <f>IFERROR(VLOOKUP(A401,[5]数据处理!$A:$C,3,0),0)</f>
        <v>0</v>
      </c>
      <c r="O401">
        <f>IFERROR(VLOOKUP(A401,[5]数据处理!$A:$N,14,0),0)</f>
        <v>3</v>
      </c>
      <c r="P401" t="str">
        <f>IFERROR(VLOOKUP(A401,[3]库存使用数据!$A:$B,2,0),"")</f>
        <v/>
      </c>
      <c r="Q401" t="str">
        <f>IFERROR(VLOOKUP(A401,[3]库存使用数据!$A:$E,5,0),"")</f>
        <v/>
      </c>
      <c r="R401" t="str">
        <f>IFERROR(VLOOKUP(A401,[3]库存使用数据!$A:$H,8,0),"")</f>
        <v/>
      </c>
      <c r="S401" t="str">
        <f>IFERROR(VLOOKUP(A401,[3]库存使用数据!$A:$K,11,0),"")</f>
        <v/>
      </c>
      <c r="T401" t="str">
        <f>IFERROR(VLOOKUP(A401,[3]库存使用数据!$A:$C,3,0),"")</f>
        <v/>
      </c>
      <c r="U401" t="str">
        <f>IFERROR(VLOOKUP(A401,[3]库存使用数据!$A:$F,6,0),"")</f>
        <v/>
      </c>
      <c r="V401" t="str">
        <f>IFERROR(VLOOKUP(A401,[3]库存使用数据!$A:$I,9,0),"")</f>
        <v/>
      </c>
      <c r="W401" t="str">
        <f>IFERROR(VLOOKUP(A401,[3]库存使用数据!$A:$L,12,0),"")</f>
        <v/>
      </c>
      <c r="X401" s="23" t="str">
        <f t="shared" si="110"/>
        <v/>
      </c>
      <c r="Y401" s="23" t="str">
        <f t="shared" si="111"/>
        <v/>
      </c>
      <c r="Z401" s="23" t="str">
        <f t="shared" si="112"/>
        <v/>
      </c>
      <c r="AA401" s="23" t="str">
        <f t="shared" si="113"/>
        <v/>
      </c>
      <c r="AB401" t="str">
        <f>IFERROR(VLOOKUP(A401,[3]库存使用数据!$A:$D,4,0),"")</f>
        <v/>
      </c>
      <c r="AC401" t="str">
        <f>IFERROR(VLOOKUP(A401,[3]库存使用数据!$A:$G,7,0),"")</f>
        <v/>
      </c>
      <c r="AD401" t="str">
        <f>IFERROR(VLOOKUP(A401,[3]库存使用数据!$A:$J,10,0),"")</f>
        <v/>
      </c>
      <c r="AE401" t="str">
        <f>IFERROR(VLOOKUP(A401,[3]库存使用数据!$A:$M,13,0),"")</f>
        <v/>
      </c>
      <c r="AF401" s="23" t="str">
        <f t="shared" si="114"/>
        <v/>
      </c>
      <c r="AG401" s="23" t="str">
        <f t="shared" si="115"/>
        <v/>
      </c>
      <c r="AH401" s="23" t="str">
        <f t="shared" si="116"/>
        <v/>
      </c>
      <c r="AI401" s="23" t="str">
        <f t="shared" si="117"/>
        <v/>
      </c>
      <c r="AJ401">
        <f>IFERROR(VLOOKUP($B401,[2]库存报告使用数据!$A$1:$B$65536,2,0),0)</f>
        <v>1</v>
      </c>
      <c r="AK401">
        <f>IFERROR(VLOOKUP($B401,[2]库存报告使用数据!$A$1:$C$65536,3,0),0)</f>
        <v>1</v>
      </c>
      <c r="AL401">
        <f>IFERROR(VLOOKUP($B401,[2]库存报告使用数据!$A$1:$D$65536,4,0),0)</f>
        <v>1</v>
      </c>
      <c r="AM401">
        <f>IFERROR(VLOOKUP($B401,[2]库存报告使用数据!$A$1:$E$65536,5,0),0)</f>
        <v>1</v>
      </c>
      <c r="AN401" s="23">
        <f t="shared" si="118"/>
        <v>0</v>
      </c>
      <c r="AO401" s="23">
        <f t="shared" si="119"/>
        <v>0</v>
      </c>
      <c r="AP401" s="23">
        <f t="shared" si="120"/>
        <v>0</v>
      </c>
      <c r="AQ401" s="23">
        <f t="shared" si="121"/>
        <v>0</v>
      </c>
      <c r="AR401" s="37">
        <f t="shared" si="106"/>
        <v>0</v>
      </c>
      <c r="AS401" s="37">
        <f t="shared" si="107"/>
        <v>0</v>
      </c>
      <c r="AT401" s="37">
        <f t="shared" si="108"/>
        <v>4</v>
      </c>
      <c r="AU401" s="33" t="str">
        <f t="shared" si="109"/>
        <v>库存为4</v>
      </c>
      <c r="AV401" s="38" t="str">
        <f>IFERROR(时间!$B$4+AU401,"上周无销量")</f>
        <v>上周无销量</v>
      </c>
    </row>
    <row r="402" spans="1:48">
      <c r="A402" s="21" t="s">
        <v>447</v>
      </c>
      <c r="B402" t="str">
        <f>VLOOKUP(A402,'[4]sku-asin（子）'!$A$1:$B$65536,2,0)</f>
        <v>B06XY63NPZ</v>
      </c>
      <c r="C402" t="str">
        <f>VLOOKUP(A402,'[4]子sku-父sku'!$A$1:$B$65536,2,0)</f>
        <v>YZ-HM17077</v>
      </c>
      <c r="D402" s="33">
        <f>IFERROR(VLOOKUP(A402,[1]库存报告使用数据处理!$A:$C,3,0),0)</f>
        <v>0</v>
      </c>
      <c r="E402" s="33">
        <f>IFERROR(VLOOKUP(A402,[1]库存报告使用数据处理!$A:$D,4,0),0)</f>
        <v>0</v>
      </c>
      <c r="F402" s="33">
        <f>IFERROR(VLOOKUP(A402,[1]库存报告使用数据处理!$A:$E,5,0),0)</f>
        <v>0</v>
      </c>
      <c r="G402" s="33">
        <f>IFERROR(VLOOKUP(A402,[1]库存报告使用数据处理!$A:$F,6,0),0)</f>
        <v>0</v>
      </c>
      <c r="H402" s="34">
        <f>IFERROR(VLOOKUP(A402,[1]库存报告使用数据处理!$A:$G,7,0),0)</f>
        <v>0</v>
      </c>
      <c r="I402">
        <f>IFERROR(VLOOKUP(A402,[5]数据处理!$A:$B,2,0),0)</f>
        <v>4</v>
      </c>
      <c r="J402" s="35">
        <f>IFERROR(VLOOKUP(A402,[5]数据处理!$A:$D,4,0),0)</f>
        <v>0</v>
      </c>
      <c r="K402" s="35">
        <f>IFERROR(VLOOKUP(A402,[5]数据处理!$A:$E,5,0),0)</f>
        <v>0</v>
      </c>
      <c r="L402" s="35">
        <f>IFERROR(VLOOKUP(A402,[5]数据处理!$A:$G,7,0),0)</f>
        <v>0</v>
      </c>
      <c r="M402">
        <f t="shared" si="105"/>
        <v>4</v>
      </c>
      <c r="N402">
        <f>IFERROR(VLOOKUP(A402,[5]数据处理!$A:$C,3,0),0)</f>
        <v>0</v>
      </c>
      <c r="O402">
        <f>IFERROR(VLOOKUP(A402,[5]数据处理!$A:$N,14,0),0)</f>
        <v>4</v>
      </c>
      <c r="P402" t="str">
        <f>IFERROR(VLOOKUP(A402,[3]库存使用数据!$A:$B,2,0),"")</f>
        <v/>
      </c>
      <c r="Q402" t="str">
        <f>IFERROR(VLOOKUP(A402,[3]库存使用数据!$A:$E,5,0),"")</f>
        <v/>
      </c>
      <c r="R402" t="str">
        <f>IFERROR(VLOOKUP(A402,[3]库存使用数据!$A:$H,8,0),"")</f>
        <v/>
      </c>
      <c r="S402" t="str">
        <f>IFERROR(VLOOKUP(A402,[3]库存使用数据!$A:$K,11,0),"")</f>
        <v/>
      </c>
      <c r="T402" t="str">
        <f>IFERROR(VLOOKUP(A402,[3]库存使用数据!$A:$C,3,0),"")</f>
        <v/>
      </c>
      <c r="U402" t="str">
        <f>IFERROR(VLOOKUP(A402,[3]库存使用数据!$A:$F,6,0),"")</f>
        <v/>
      </c>
      <c r="V402" t="str">
        <f>IFERROR(VLOOKUP(A402,[3]库存使用数据!$A:$I,9,0),"")</f>
        <v/>
      </c>
      <c r="W402" t="str">
        <f>IFERROR(VLOOKUP(A402,[3]库存使用数据!$A:$L,12,0),"")</f>
        <v/>
      </c>
      <c r="X402" s="23" t="str">
        <f t="shared" si="110"/>
        <v/>
      </c>
      <c r="Y402" s="23" t="str">
        <f t="shared" si="111"/>
        <v/>
      </c>
      <c r="Z402" s="23" t="str">
        <f t="shared" si="112"/>
        <v/>
      </c>
      <c r="AA402" s="23" t="str">
        <f t="shared" si="113"/>
        <v/>
      </c>
      <c r="AB402" t="str">
        <f>IFERROR(VLOOKUP(A402,[3]库存使用数据!$A:$D,4,0),"")</f>
        <v/>
      </c>
      <c r="AC402" t="str">
        <f>IFERROR(VLOOKUP(A402,[3]库存使用数据!$A:$G,7,0),"")</f>
        <v/>
      </c>
      <c r="AD402" t="str">
        <f>IFERROR(VLOOKUP(A402,[3]库存使用数据!$A:$J,10,0),"")</f>
        <v/>
      </c>
      <c r="AE402" t="str">
        <f>IFERROR(VLOOKUP(A402,[3]库存使用数据!$A:$M,13,0),"")</f>
        <v/>
      </c>
      <c r="AF402" s="23" t="str">
        <f t="shared" si="114"/>
        <v/>
      </c>
      <c r="AG402" s="23" t="str">
        <f t="shared" si="115"/>
        <v/>
      </c>
      <c r="AH402" s="23" t="str">
        <f t="shared" si="116"/>
        <v/>
      </c>
      <c r="AI402" s="23" t="str">
        <f t="shared" si="117"/>
        <v/>
      </c>
      <c r="AJ402">
        <f>IFERROR(VLOOKUP($B402,[2]库存报告使用数据!$A$1:$B$65536,2,0),0)</f>
        <v>3</v>
      </c>
      <c r="AK402">
        <f>IFERROR(VLOOKUP($B402,[2]库存报告使用数据!$A$1:$C$65536,3,0),0)</f>
        <v>3</v>
      </c>
      <c r="AL402">
        <f>IFERROR(VLOOKUP($B402,[2]库存报告使用数据!$A$1:$D$65536,4,0),0)</f>
        <v>0</v>
      </c>
      <c r="AM402">
        <f>IFERROR(VLOOKUP($B402,[2]库存报告使用数据!$A$1:$E$65536,5,0),0)</f>
        <v>1</v>
      </c>
      <c r="AN402" s="23">
        <f t="shared" si="118"/>
        <v>0</v>
      </c>
      <c r="AO402" s="23">
        <f t="shared" si="119"/>
        <v>0</v>
      </c>
      <c r="AP402" s="23" t="str">
        <f t="shared" si="120"/>
        <v/>
      </c>
      <c r="AQ402" s="23">
        <f t="shared" si="121"/>
        <v>0</v>
      </c>
      <c r="AR402" s="37">
        <f t="shared" si="106"/>
        <v>0</v>
      </c>
      <c r="AS402" s="37">
        <f t="shared" si="107"/>
        <v>0</v>
      </c>
      <c r="AT402" s="37">
        <f t="shared" si="108"/>
        <v>4</v>
      </c>
      <c r="AU402" s="33" t="str">
        <f t="shared" si="109"/>
        <v>库存为4</v>
      </c>
      <c r="AV402" s="38" t="str">
        <f>IFERROR(时间!$B$4+AU402,"上周无销量")</f>
        <v>上周无销量</v>
      </c>
    </row>
    <row r="403" spans="1:48">
      <c r="A403" s="21" t="s">
        <v>448</v>
      </c>
      <c r="B403" t="str">
        <f>VLOOKUP(A403,'[4]sku-asin（子）'!$A$1:$B$65536,2,0)</f>
        <v>B06XY9HVBV</v>
      </c>
      <c r="C403" t="str">
        <f>VLOOKUP(A403,'[4]子sku-父sku'!$A$1:$B$65536,2,0)</f>
        <v>YZ-HM17077</v>
      </c>
      <c r="D403" s="33">
        <f>IFERROR(VLOOKUP(A403,[1]库存报告使用数据处理!$A:$C,3,0),0)</f>
        <v>0</v>
      </c>
      <c r="E403" s="33">
        <f>IFERROR(VLOOKUP(A403,[1]库存报告使用数据处理!$A:$D,4,0),0)</f>
        <v>0</v>
      </c>
      <c r="F403" s="33">
        <f>IFERROR(VLOOKUP(A403,[1]库存报告使用数据处理!$A:$E,5,0),0)</f>
        <v>0</v>
      </c>
      <c r="G403" s="33">
        <f>IFERROR(VLOOKUP(A403,[1]库存报告使用数据处理!$A:$F,6,0),0)</f>
        <v>0</v>
      </c>
      <c r="H403" s="34">
        <f>IFERROR(VLOOKUP(A403,[1]库存报告使用数据处理!$A:$G,7,0),0)</f>
        <v>0</v>
      </c>
      <c r="I403">
        <f>IFERROR(VLOOKUP(A403,[5]数据处理!$A:$B,2,0),0)</f>
        <v>3</v>
      </c>
      <c r="J403" s="35">
        <f>IFERROR(VLOOKUP(A403,[5]数据处理!$A:$D,4,0),0)</f>
        <v>0</v>
      </c>
      <c r="K403" s="35">
        <f>IFERROR(VLOOKUP(A403,[5]数据处理!$A:$E,5,0),0)</f>
        <v>0</v>
      </c>
      <c r="L403" s="35">
        <f>IFERROR(VLOOKUP(A403,[5]数据处理!$A:$G,7,0),0)</f>
        <v>0</v>
      </c>
      <c r="M403">
        <f t="shared" si="105"/>
        <v>3</v>
      </c>
      <c r="N403">
        <f>IFERROR(VLOOKUP(A403,[5]数据处理!$A:$C,3,0),0)</f>
        <v>0</v>
      </c>
      <c r="O403">
        <f>IFERROR(VLOOKUP(A403,[5]数据处理!$A:$N,14,0),0)</f>
        <v>2</v>
      </c>
      <c r="P403" t="str">
        <f>IFERROR(VLOOKUP(A403,[3]库存使用数据!$A:$B,2,0),"")</f>
        <v/>
      </c>
      <c r="Q403" t="str">
        <f>IFERROR(VLOOKUP(A403,[3]库存使用数据!$A:$E,5,0),"")</f>
        <v/>
      </c>
      <c r="R403" t="str">
        <f>IFERROR(VLOOKUP(A403,[3]库存使用数据!$A:$H,8,0),"")</f>
        <v/>
      </c>
      <c r="S403" t="str">
        <f>IFERROR(VLOOKUP(A403,[3]库存使用数据!$A:$K,11,0),"")</f>
        <v/>
      </c>
      <c r="T403" t="str">
        <f>IFERROR(VLOOKUP(A403,[3]库存使用数据!$A:$C,3,0),"")</f>
        <v/>
      </c>
      <c r="U403" t="str">
        <f>IFERROR(VLOOKUP(A403,[3]库存使用数据!$A:$F,6,0),"")</f>
        <v/>
      </c>
      <c r="V403" t="str">
        <f>IFERROR(VLOOKUP(A403,[3]库存使用数据!$A:$I,9,0),"")</f>
        <v/>
      </c>
      <c r="W403" t="str">
        <f>IFERROR(VLOOKUP(A403,[3]库存使用数据!$A:$L,12,0),"")</f>
        <v/>
      </c>
      <c r="X403" s="23" t="str">
        <f t="shared" si="110"/>
        <v/>
      </c>
      <c r="Y403" s="23" t="str">
        <f t="shared" si="111"/>
        <v/>
      </c>
      <c r="Z403" s="23" t="str">
        <f t="shared" si="112"/>
        <v/>
      </c>
      <c r="AA403" s="23" t="str">
        <f t="shared" si="113"/>
        <v/>
      </c>
      <c r="AB403" t="str">
        <f>IFERROR(VLOOKUP(A403,[3]库存使用数据!$A:$D,4,0),"")</f>
        <v/>
      </c>
      <c r="AC403" t="str">
        <f>IFERROR(VLOOKUP(A403,[3]库存使用数据!$A:$G,7,0),"")</f>
        <v/>
      </c>
      <c r="AD403" t="str">
        <f>IFERROR(VLOOKUP(A403,[3]库存使用数据!$A:$J,10,0),"")</f>
        <v/>
      </c>
      <c r="AE403" t="str">
        <f>IFERROR(VLOOKUP(A403,[3]库存使用数据!$A:$M,13,0),"")</f>
        <v/>
      </c>
      <c r="AF403" s="23" t="str">
        <f t="shared" si="114"/>
        <v/>
      </c>
      <c r="AG403" s="23" t="str">
        <f t="shared" si="115"/>
        <v/>
      </c>
      <c r="AH403" s="23" t="str">
        <f t="shared" si="116"/>
        <v/>
      </c>
      <c r="AI403" s="23" t="str">
        <f t="shared" si="117"/>
        <v/>
      </c>
      <c r="AJ403">
        <f>IFERROR(VLOOKUP($B403,[2]库存报告使用数据!$A$1:$B$65536,2,0),0)</f>
        <v>2</v>
      </c>
      <c r="AK403">
        <f>IFERROR(VLOOKUP($B403,[2]库存报告使用数据!$A$1:$C$65536,3,0),0)</f>
        <v>2</v>
      </c>
      <c r="AL403">
        <f>IFERROR(VLOOKUP($B403,[2]库存报告使用数据!$A$1:$D$65536,4,0),0)</f>
        <v>2</v>
      </c>
      <c r="AM403">
        <f>IFERROR(VLOOKUP($B403,[2]库存报告使用数据!$A$1:$E$65536,5,0),0)</f>
        <v>1</v>
      </c>
      <c r="AN403" s="23">
        <f t="shared" si="118"/>
        <v>0</v>
      </c>
      <c r="AO403" s="23">
        <f t="shared" si="119"/>
        <v>0</v>
      </c>
      <c r="AP403" s="23">
        <f t="shared" si="120"/>
        <v>0</v>
      </c>
      <c r="AQ403" s="23">
        <f t="shared" si="121"/>
        <v>0</v>
      </c>
      <c r="AR403" s="37">
        <f t="shared" si="106"/>
        <v>0</v>
      </c>
      <c r="AS403" s="37">
        <f t="shared" si="107"/>
        <v>0</v>
      </c>
      <c r="AT403" s="37">
        <f t="shared" si="108"/>
        <v>3</v>
      </c>
      <c r="AU403" s="33" t="str">
        <f t="shared" si="109"/>
        <v>库存为3</v>
      </c>
      <c r="AV403" s="38" t="str">
        <f>IFERROR(时间!$B$4+AU403,"上周无销量")</f>
        <v>上周无销量</v>
      </c>
    </row>
    <row r="404" spans="1:48">
      <c r="A404" s="21" t="s">
        <v>449</v>
      </c>
      <c r="B404" t="str">
        <f>VLOOKUP(A404,'[4]sku-asin（子）'!$A$1:$B$65536,2,0)</f>
        <v>B06XYB2BTQ</v>
      </c>
      <c r="C404" t="str">
        <f>VLOOKUP(A404,'[4]子sku-父sku'!$A$1:$B$65536,2,0)</f>
        <v>YZ-HM17077</v>
      </c>
      <c r="D404" s="33">
        <f>IFERROR(VLOOKUP(A404,[1]库存报告使用数据处理!$A:$C,3,0),0)</f>
        <v>0</v>
      </c>
      <c r="E404" s="33">
        <f>IFERROR(VLOOKUP(A404,[1]库存报告使用数据处理!$A:$D,4,0),0)</f>
        <v>0</v>
      </c>
      <c r="F404" s="33">
        <f>IFERROR(VLOOKUP(A404,[1]库存报告使用数据处理!$A:$E,5,0),0)</f>
        <v>0</v>
      </c>
      <c r="G404" s="33">
        <f>IFERROR(VLOOKUP(A404,[1]库存报告使用数据处理!$A:$F,6,0),0)</f>
        <v>0</v>
      </c>
      <c r="H404" s="34">
        <f>IFERROR(VLOOKUP(A404,[1]库存报告使用数据处理!$A:$G,7,0),0)</f>
        <v>0</v>
      </c>
      <c r="I404">
        <f>IFERROR(VLOOKUP(A404,[5]数据处理!$A:$B,2,0),0)</f>
        <v>4</v>
      </c>
      <c r="J404" s="35">
        <f>IFERROR(VLOOKUP(A404,[5]数据处理!$A:$D,4,0),0)</f>
        <v>0</v>
      </c>
      <c r="K404" s="35">
        <f>IFERROR(VLOOKUP(A404,[5]数据处理!$A:$E,5,0),0)</f>
        <v>0</v>
      </c>
      <c r="L404" s="35">
        <f>IFERROR(VLOOKUP(A404,[5]数据处理!$A:$G,7,0),0)</f>
        <v>0</v>
      </c>
      <c r="M404">
        <f t="shared" si="105"/>
        <v>4</v>
      </c>
      <c r="N404">
        <f>IFERROR(VLOOKUP(A404,[5]数据处理!$A:$C,3,0),0)</f>
        <v>0</v>
      </c>
      <c r="O404">
        <f>IFERROR(VLOOKUP(A404,[5]数据处理!$A:$N,14,0),0)</f>
        <v>3</v>
      </c>
      <c r="P404" t="str">
        <f>IFERROR(VLOOKUP(A404,[3]库存使用数据!$A:$B,2,0),"")</f>
        <v/>
      </c>
      <c r="Q404" t="str">
        <f>IFERROR(VLOOKUP(A404,[3]库存使用数据!$A:$E,5,0),"")</f>
        <v/>
      </c>
      <c r="R404" t="str">
        <f>IFERROR(VLOOKUP(A404,[3]库存使用数据!$A:$H,8,0),"")</f>
        <v/>
      </c>
      <c r="S404" t="str">
        <f>IFERROR(VLOOKUP(A404,[3]库存使用数据!$A:$K,11,0),"")</f>
        <v/>
      </c>
      <c r="T404" t="str">
        <f>IFERROR(VLOOKUP(A404,[3]库存使用数据!$A:$C,3,0),"")</f>
        <v/>
      </c>
      <c r="U404" t="str">
        <f>IFERROR(VLOOKUP(A404,[3]库存使用数据!$A:$F,6,0),"")</f>
        <v/>
      </c>
      <c r="V404" t="str">
        <f>IFERROR(VLOOKUP(A404,[3]库存使用数据!$A:$I,9,0),"")</f>
        <v/>
      </c>
      <c r="W404" t="str">
        <f>IFERROR(VLOOKUP(A404,[3]库存使用数据!$A:$L,12,0),"")</f>
        <v/>
      </c>
      <c r="X404" s="23" t="str">
        <f t="shared" si="110"/>
        <v/>
      </c>
      <c r="Y404" s="23" t="str">
        <f t="shared" si="111"/>
        <v/>
      </c>
      <c r="Z404" s="23" t="str">
        <f t="shared" si="112"/>
        <v/>
      </c>
      <c r="AA404" s="23" t="str">
        <f t="shared" si="113"/>
        <v/>
      </c>
      <c r="AB404" t="str">
        <f>IFERROR(VLOOKUP(A404,[3]库存使用数据!$A:$D,4,0),"")</f>
        <v/>
      </c>
      <c r="AC404" t="str">
        <f>IFERROR(VLOOKUP(A404,[3]库存使用数据!$A:$G,7,0),"")</f>
        <v/>
      </c>
      <c r="AD404" t="str">
        <f>IFERROR(VLOOKUP(A404,[3]库存使用数据!$A:$J,10,0),"")</f>
        <v/>
      </c>
      <c r="AE404" t="str">
        <f>IFERROR(VLOOKUP(A404,[3]库存使用数据!$A:$M,13,0),"")</f>
        <v/>
      </c>
      <c r="AF404" s="23" t="str">
        <f t="shared" si="114"/>
        <v/>
      </c>
      <c r="AG404" s="23" t="str">
        <f t="shared" si="115"/>
        <v/>
      </c>
      <c r="AH404" s="23" t="str">
        <f t="shared" si="116"/>
        <v/>
      </c>
      <c r="AI404" s="23" t="str">
        <f t="shared" si="117"/>
        <v/>
      </c>
      <c r="AJ404">
        <f>IFERROR(VLOOKUP($B404,[2]库存报告使用数据!$A$1:$B$65536,2,0),0)</f>
        <v>1</v>
      </c>
      <c r="AK404">
        <f>IFERROR(VLOOKUP($B404,[2]库存报告使用数据!$A$1:$C$65536,3,0),0)</f>
        <v>1</v>
      </c>
      <c r="AL404">
        <f>IFERROR(VLOOKUP($B404,[2]库存报告使用数据!$A$1:$D$65536,4,0),0)</f>
        <v>0</v>
      </c>
      <c r="AM404">
        <f>IFERROR(VLOOKUP($B404,[2]库存报告使用数据!$A$1:$E$65536,5,0),0)</f>
        <v>0</v>
      </c>
      <c r="AN404" s="23">
        <f t="shared" si="118"/>
        <v>0</v>
      </c>
      <c r="AO404" s="23">
        <f t="shared" si="119"/>
        <v>0</v>
      </c>
      <c r="AP404" s="23" t="str">
        <f t="shared" si="120"/>
        <v/>
      </c>
      <c r="AQ404" s="23" t="str">
        <f t="shared" si="121"/>
        <v/>
      </c>
      <c r="AR404" s="37">
        <f t="shared" si="106"/>
        <v>0</v>
      </c>
      <c r="AS404" s="37">
        <f t="shared" si="107"/>
        <v>0</v>
      </c>
      <c r="AT404" s="37">
        <f t="shared" si="108"/>
        <v>4</v>
      </c>
      <c r="AU404" s="33" t="str">
        <f t="shared" si="109"/>
        <v>库存为4</v>
      </c>
      <c r="AV404" s="38" t="str">
        <f>IFERROR(时间!$B$4+AU404,"上周无销量")</f>
        <v>上周无销量</v>
      </c>
    </row>
    <row r="405" spans="1:48">
      <c r="A405" s="21" t="s">
        <v>450</v>
      </c>
      <c r="B405" t="str">
        <f>VLOOKUP(A405,'[4]sku-asin（子）'!$A$1:$B$65536,2,0)</f>
        <v>B06XY73NTQ</v>
      </c>
      <c r="C405" t="str">
        <f>VLOOKUP(A405,'[4]子sku-父sku'!$A$1:$B$65536,2,0)</f>
        <v>YZ-HM17077</v>
      </c>
      <c r="D405" s="33">
        <f>IFERROR(VLOOKUP(A405,[1]库存报告使用数据处理!$A:$C,3,0),0)</f>
        <v>0</v>
      </c>
      <c r="E405" s="33">
        <f>IFERROR(VLOOKUP(A405,[1]库存报告使用数据处理!$A:$D,4,0),0)</f>
        <v>0</v>
      </c>
      <c r="F405" s="33">
        <f>IFERROR(VLOOKUP(A405,[1]库存报告使用数据处理!$A:$E,5,0),0)</f>
        <v>0</v>
      </c>
      <c r="G405" s="33">
        <f>IFERROR(VLOOKUP(A405,[1]库存报告使用数据处理!$A:$F,6,0),0)</f>
        <v>0</v>
      </c>
      <c r="H405" s="34">
        <f>IFERROR(VLOOKUP(A405,[1]库存报告使用数据处理!$A:$G,7,0),0)</f>
        <v>0</v>
      </c>
      <c r="I405">
        <f>IFERROR(VLOOKUP(A405,[5]数据处理!$A:$B,2,0),0)</f>
        <v>0</v>
      </c>
      <c r="J405" s="35">
        <f>IFERROR(VLOOKUP(A405,[5]数据处理!$A:$D,4,0),0)</f>
        <v>0</v>
      </c>
      <c r="K405" s="35">
        <f>IFERROR(VLOOKUP(A405,[5]数据处理!$A:$E,5,0),0)</f>
        <v>0</v>
      </c>
      <c r="L405" s="35">
        <f>IFERROR(VLOOKUP(A405,[5]数据处理!$A:$G,7,0),0)</f>
        <v>0</v>
      </c>
      <c r="M405">
        <f t="shared" si="105"/>
        <v>0</v>
      </c>
      <c r="N405">
        <f>IFERROR(VLOOKUP(A405,[5]数据处理!$A:$C,3,0),0)</f>
        <v>0</v>
      </c>
      <c r="O405">
        <f>IFERROR(VLOOKUP(A405,[5]数据处理!$A:$N,14,0),0)</f>
        <v>0</v>
      </c>
      <c r="P405" t="str">
        <f>IFERROR(VLOOKUP(A405,[3]库存使用数据!$A:$B,2,0),"")</f>
        <v/>
      </c>
      <c r="Q405" t="str">
        <f>IFERROR(VLOOKUP(A405,[3]库存使用数据!$A:$E,5,0),"")</f>
        <v/>
      </c>
      <c r="R405" t="str">
        <f>IFERROR(VLOOKUP(A405,[3]库存使用数据!$A:$H,8,0),"")</f>
        <v/>
      </c>
      <c r="S405" t="str">
        <f>IFERROR(VLOOKUP(A405,[3]库存使用数据!$A:$K,11,0),"")</f>
        <v/>
      </c>
      <c r="T405" t="str">
        <f>IFERROR(VLOOKUP(A405,[3]库存使用数据!$A:$C,3,0),"")</f>
        <v/>
      </c>
      <c r="U405" t="str">
        <f>IFERROR(VLOOKUP(A405,[3]库存使用数据!$A:$F,6,0),"")</f>
        <v/>
      </c>
      <c r="V405" t="str">
        <f>IFERROR(VLOOKUP(A405,[3]库存使用数据!$A:$I,9,0),"")</f>
        <v/>
      </c>
      <c r="W405" t="str">
        <f>IFERROR(VLOOKUP(A405,[3]库存使用数据!$A:$L,12,0),"")</f>
        <v/>
      </c>
      <c r="X405" s="23" t="str">
        <f t="shared" si="110"/>
        <v/>
      </c>
      <c r="Y405" s="23" t="str">
        <f t="shared" si="111"/>
        <v/>
      </c>
      <c r="Z405" s="23" t="str">
        <f t="shared" si="112"/>
        <v/>
      </c>
      <c r="AA405" s="23" t="str">
        <f t="shared" si="113"/>
        <v/>
      </c>
      <c r="AB405" t="str">
        <f>IFERROR(VLOOKUP(A405,[3]库存使用数据!$A:$D,4,0),"")</f>
        <v/>
      </c>
      <c r="AC405" t="str">
        <f>IFERROR(VLOOKUP(A405,[3]库存使用数据!$A:$G,7,0),"")</f>
        <v/>
      </c>
      <c r="AD405" t="str">
        <f>IFERROR(VLOOKUP(A405,[3]库存使用数据!$A:$J,10,0),"")</f>
        <v/>
      </c>
      <c r="AE405" t="str">
        <f>IFERROR(VLOOKUP(A405,[3]库存使用数据!$A:$M,13,0),"")</f>
        <v/>
      </c>
      <c r="AF405" s="23" t="str">
        <f t="shared" si="114"/>
        <v/>
      </c>
      <c r="AG405" s="23" t="str">
        <f t="shared" si="115"/>
        <v/>
      </c>
      <c r="AH405" s="23" t="str">
        <f t="shared" si="116"/>
        <v/>
      </c>
      <c r="AI405" s="23" t="str">
        <f t="shared" si="117"/>
        <v/>
      </c>
      <c r="AJ405">
        <f>IFERROR(VLOOKUP($B405,[2]库存报告使用数据!$A$1:$B$65536,2,0),0)</f>
        <v>0</v>
      </c>
      <c r="AK405">
        <f>IFERROR(VLOOKUP($B405,[2]库存报告使用数据!$A$1:$C$65536,3,0),0)</f>
        <v>0</v>
      </c>
      <c r="AL405">
        <f>IFERROR(VLOOKUP($B405,[2]库存报告使用数据!$A$1:$D$65536,4,0),0)</f>
        <v>0</v>
      </c>
      <c r="AM405">
        <f>IFERROR(VLOOKUP($B405,[2]库存报告使用数据!$A$1:$E$65536,5,0),0)</f>
        <v>0</v>
      </c>
      <c r="AN405" s="23" t="str">
        <f t="shared" si="118"/>
        <v/>
      </c>
      <c r="AO405" s="23" t="str">
        <f t="shared" si="119"/>
        <v/>
      </c>
      <c r="AP405" s="23" t="str">
        <f t="shared" si="120"/>
        <v/>
      </c>
      <c r="AQ405" s="23" t="str">
        <f t="shared" si="121"/>
        <v/>
      </c>
      <c r="AR405" s="37">
        <f t="shared" si="106"/>
        <v>0</v>
      </c>
      <c r="AS405" s="37">
        <f t="shared" si="107"/>
        <v>0</v>
      </c>
      <c r="AT405" s="37">
        <f t="shared" si="108"/>
        <v>0</v>
      </c>
      <c r="AU405" s="33" t="str">
        <f t="shared" si="109"/>
        <v>库存为0</v>
      </c>
      <c r="AV405" s="38" t="str">
        <f>IFERROR(时间!$B$4+AU405,"上周无销量")</f>
        <v>上周无销量</v>
      </c>
    </row>
    <row r="406" spans="1:48">
      <c r="A406" s="21" t="s">
        <v>451</v>
      </c>
      <c r="B406" t="str">
        <f>VLOOKUP(A406,'[4]sku-asin（子）'!$A$1:$B$65536,2,0)</f>
        <v>B06XYJKYYL</v>
      </c>
      <c r="C406" t="str">
        <f>VLOOKUP(A406,'[4]子sku-父sku'!$A$1:$B$65536,2,0)</f>
        <v>YZ-HM17077</v>
      </c>
      <c r="D406" s="33">
        <f>IFERROR(VLOOKUP(A406,[1]库存报告使用数据处理!$A:$C,3,0),0)</f>
        <v>0</v>
      </c>
      <c r="E406" s="33">
        <f>IFERROR(VLOOKUP(A406,[1]库存报告使用数据处理!$A:$D,4,0),0)</f>
        <v>0</v>
      </c>
      <c r="F406" s="33">
        <f>IFERROR(VLOOKUP(A406,[1]库存报告使用数据处理!$A:$E,5,0),0)</f>
        <v>1</v>
      </c>
      <c r="G406" s="33">
        <f>IFERROR(VLOOKUP(A406,[1]库存报告使用数据处理!$A:$F,6,0),0)</f>
        <v>2</v>
      </c>
      <c r="H406" s="34">
        <f>IFERROR(VLOOKUP(A406,[1]库存报告使用数据处理!$A:$G,7,0),0)</f>
        <v>18.18</v>
      </c>
      <c r="I406">
        <f>IFERROR(VLOOKUP(A406,[5]数据处理!$A:$B,2,0),0)</f>
        <v>0</v>
      </c>
      <c r="J406" s="35">
        <f>IFERROR(VLOOKUP(A406,[5]数据处理!$A:$D,4,0),0)</f>
        <v>0</v>
      </c>
      <c r="K406" s="35">
        <f>IFERROR(VLOOKUP(A406,[5]数据处理!$A:$E,5,0),0)</f>
        <v>0</v>
      </c>
      <c r="L406" s="35">
        <f>IFERROR(VLOOKUP(A406,[5]数据处理!$A:$G,7,0),0)</f>
        <v>0</v>
      </c>
      <c r="M406">
        <f t="shared" si="105"/>
        <v>0</v>
      </c>
      <c r="N406">
        <f>IFERROR(VLOOKUP(A406,[5]数据处理!$A:$C,3,0),0)</f>
        <v>0</v>
      </c>
      <c r="O406">
        <f>IFERROR(VLOOKUP(A406,[5]数据处理!$A:$N,14,0),0)</f>
        <v>0</v>
      </c>
      <c r="P406" t="str">
        <f>IFERROR(VLOOKUP(A406,[3]库存使用数据!$A:$B,2,0),"")</f>
        <v/>
      </c>
      <c r="Q406" t="str">
        <f>IFERROR(VLOOKUP(A406,[3]库存使用数据!$A:$E,5,0),"")</f>
        <v/>
      </c>
      <c r="R406" t="str">
        <f>IFERROR(VLOOKUP(A406,[3]库存使用数据!$A:$H,8,0),"")</f>
        <v/>
      </c>
      <c r="S406" t="str">
        <f>IFERROR(VLOOKUP(A406,[3]库存使用数据!$A:$K,11,0),"")</f>
        <v/>
      </c>
      <c r="T406" t="str">
        <f>IFERROR(VLOOKUP(A406,[3]库存使用数据!$A:$C,3,0),"")</f>
        <v/>
      </c>
      <c r="U406" t="str">
        <f>IFERROR(VLOOKUP(A406,[3]库存使用数据!$A:$F,6,0),"")</f>
        <v/>
      </c>
      <c r="V406" t="str">
        <f>IFERROR(VLOOKUP(A406,[3]库存使用数据!$A:$I,9,0),"")</f>
        <v/>
      </c>
      <c r="W406" t="str">
        <f>IFERROR(VLOOKUP(A406,[3]库存使用数据!$A:$L,12,0),"")</f>
        <v/>
      </c>
      <c r="X406" s="23" t="str">
        <f t="shared" si="110"/>
        <v/>
      </c>
      <c r="Y406" s="23" t="str">
        <f t="shared" si="111"/>
        <v/>
      </c>
      <c r="Z406" s="23" t="str">
        <f t="shared" si="112"/>
        <v/>
      </c>
      <c r="AA406" s="23" t="str">
        <f t="shared" si="113"/>
        <v/>
      </c>
      <c r="AB406" t="str">
        <f>IFERROR(VLOOKUP(A406,[3]库存使用数据!$A:$D,4,0),"")</f>
        <v/>
      </c>
      <c r="AC406" t="str">
        <f>IFERROR(VLOOKUP(A406,[3]库存使用数据!$A:$G,7,0),"")</f>
        <v/>
      </c>
      <c r="AD406" t="str">
        <f>IFERROR(VLOOKUP(A406,[3]库存使用数据!$A:$J,10,0),"")</f>
        <v/>
      </c>
      <c r="AE406" t="str">
        <f>IFERROR(VLOOKUP(A406,[3]库存使用数据!$A:$M,13,0),"")</f>
        <v/>
      </c>
      <c r="AF406" s="23" t="str">
        <f t="shared" si="114"/>
        <v/>
      </c>
      <c r="AG406" s="23" t="str">
        <f t="shared" si="115"/>
        <v/>
      </c>
      <c r="AH406" s="23" t="str">
        <f t="shared" si="116"/>
        <v/>
      </c>
      <c r="AI406" s="23" t="str">
        <f t="shared" si="117"/>
        <v/>
      </c>
      <c r="AJ406">
        <f>IFERROR(VLOOKUP($B406,[2]库存报告使用数据!$A$1:$B$65536,2,0),0)</f>
        <v>0</v>
      </c>
      <c r="AK406">
        <f>IFERROR(VLOOKUP($B406,[2]库存报告使用数据!$A$1:$C$65536,3,0),0)</f>
        <v>0</v>
      </c>
      <c r="AL406">
        <f>IFERROR(VLOOKUP($B406,[2]库存报告使用数据!$A$1:$D$65536,4,0),0)</f>
        <v>0</v>
      </c>
      <c r="AM406">
        <f>IFERROR(VLOOKUP($B406,[2]库存报告使用数据!$A$1:$E$65536,5,0),0)</f>
        <v>6</v>
      </c>
      <c r="AN406" s="23" t="str">
        <f t="shared" si="118"/>
        <v/>
      </c>
      <c r="AO406" s="23" t="str">
        <f t="shared" si="119"/>
        <v/>
      </c>
      <c r="AP406" s="23" t="str">
        <f t="shared" si="120"/>
        <v/>
      </c>
      <c r="AQ406" s="23">
        <f t="shared" si="121"/>
        <v>0.333333333333333</v>
      </c>
      <c r="AR406" s="37">
        <f t="shared" si="106"/>
        <v>0</v>
      </c>
      <c r="AS406" s="37">
        <f t="shared" si="107"/>
        <v>0</v>
      </c>
      <c r="AT406" s="37">
        <f t="shared" si="108"/>
        <v>0</v>
      </c>
      <c r="AU406" s="33" t="str">
        <f t="shared" si="109"/>
        <v>库存为0</v>
      </c>
      <c r="AV406" s="38" t="str">
        <f>IFERROR(时间!$B$4+AU406,"上周无销量")</f>
        <v>上周无销量</v>
      </c>
    </row>
    <row r="407" spans="1:48">
      <c r="A407" s="21" t="s">
        <v>452</v>
      </c>
      <c r="B407" t="str">
        <f>VLOOKUP(A407,'[4]sku-asin（子）'!$A$1:$B$65536,2,0)</f>
        <v>B06XY6ZH8F</v>
      </c>
      <c r="C407" t="str">
        <f>VLOOKUP(A407,'[4]子sku-父sku'!$A$1:$B$65536,2,0)</f>
        <v>YZ-HM17077</v>
      </c>
      <c r="D407" s="33">
        <f>IFERROR(VLOOKUP(A407,[1]库存报告使用数据处理!$A:$C,3,0),0)</f>
        <v>0</v>
      </c>
      <c r="E407" s="33">
        <f>IFERROR(VLOOKUP(A407,[1]库存报告使用数据处理!$A:$D,4,0),0)</f>
        <v>0</v>
      </c>
      <c r="F407" s="33">
        <f>IFERROR(VLOOKUP(A407,[1]库存报告使用数据处理!$A:$E,5,0),0)</f>
        <v>0</v>
      </c>
      <c r="G407" s="33">
        <f>IFERROR(VLOOKUP(A407,[1]库存报告使用数据处理!$A:$F,6,0),0)</f>
        <v>0</v>
      </c>
      <c r="H407" s="34">
        <f>IFERROR(VLOOKUP(A407,[1]库存报告使用数据处理!$A:$G,7,0),0)</f>
        <v>0</v>
      </c>
      <c r="I407">
        <f>IFERROR(VLOOKUP(A407,[5]数据处理!$A:$B,2,0),0)</f>
        <v>0</v>
      </c>
      <c r="J407" s="35">
        <f>IFERROR(VLOOKUP(A407,[5]数据处理!$A:$D,4,0),0)</f>
        <v>0</v>
      </c>
      <c r="K407" s="35">
        <f>IFERROR(VLOOKUP(A407,[5]数据处理!$A:$E,5,0),0)</f>
        <v>0</v>
      </c>
      <c r="L407" s="35">
        <f>IFERROR(VLOOKUP(A407,[5]数据处理!$A:$G,7,0),0)</f>
        <v>0</v>
      </c>
      <c r="M407">
        <f t="shared" si="105"/>
        <v>0</v>
      </c>
      <c r="N407">
        <f>IFERROR(VLOOKUP(A407,[5]数据处理!$A:$C,3,0),0)</f>
        <v>0</v>
      </c>
      <c r="O407">
        <f>IFERROR(VLOOKUP(A407,[5]数据处理!$A:$N,14,0),0)</f>
        <v>0</v>
      </c>
      <c r="P407" t="str">
        <f>IFERROR(VLOOKUP(A407,[3]库存使用数据!$A:$B,2,0),"")</f>
        <v/>
      </c>
      <c r="Q407" t="str">
        <f>IFERROR(VLOOKUP(A407,[3]库存使用数据!$A:$E,5,0),"")</f>
        <v/>
      </c>
      <c r="R407" t="str">
        <f>IFERROR(VLOOKUP(A407,[3]库存使用数据!$A:$H,8,0),"")</f>
        <v/>
      </c>
      <c r="S407" t="str">
        <f>IFERROR(VLOOKUP(A407,[3]库存使用数据!$A:$K,11,0),"")</f>
        <v/>
      </c>
      <c r="T407" t="str">
        <f>IFERROR(VLOOKUP(A407,[3]库存使用数据!$A:$C,3,0),"")</f>
        <v/>
      </c>
      <c r="U407" t="str">
        <f>IFERROR(VLOOKUP(A407,[3]库存使用数据!$A:$F,6,0),"")</f>
        <v/>
      </c>
      <c r="V407" t="str">
        <f>IFERROR(VLOOKUP(A407,[3]库存使用数据!$A:$I,9,0),"")</f>
        <v/>
      </c>
      <c r="W407" t="str">
        <f>IFERROR(VLOOKUP(A407,[3]库存使用数据!$A:$L,12,0),"")</f>
        <v/>
      </c>
      <c r="X407" s="23" t="str">
        <f t="shared" si="110"/>
        <v/>
      </c>
      <c r="Y407" s="23" t="str">
        <f t="shared" si="111"/>
        <v/>
      </c>
      <c r="Z407" s="23" t="str">
        <f t="shared" si="112"/>
        <v/>
      </c>
      <c r="AA407" s="23" t="str">
        <f t="shared" si="113"/>
        <v/>
      </c>
      <c r="AB407" t="str">
        <f>IFERROR(VLOOKUP(A407,[3]库存使用数据!$A:$D,4,0),"")</f>
        <v/>
      </c>
      <c r="AC407" t="str">
        <f>IFERROR(VLOOKUP(A407,[3]库存使用数据!$A:$G,7,0),"")</f>
        <v/>
      </c>
      <c r="AD407" t="str">
        <f>IFERROR(VLOOKUP(A407,[3]库存使用数据!$A:$J,10,0),"")</f>
        <v/>
      </c>
      <c r="AE407" t="str">
        <f>IFERROR(VLOOKUP(A407,[3]库存使用数据!$A:$M,13,0),"")</f>
        <v/>
      </c>
      <c r="AF407" s="23" t="str">
        <f t="shared" si="114"/>
        <v/>
      </c>
      <c r="AG407" s="23" t="str">
        <f t="shared" si="115"/>
        <v/>
      </c>
      <c r="AH407" s="23" t="str">
        <f t="shared" si="116"/>
        <v/>
      </c>
      <c r="AI407" s="23" t="str">
        <f t="shared" si="117"/>
        <v/>
      </c>
      <c r="AJ407">
        <f>IFERROR(VLOOKUP($B407,[2]库存报告使用数据!$A$1:$B$65536,2,0),0)</f>
        <v>0</v>
      </c>
      <c r="AK407">
        <f>IFERROR(VLOOKUP($B407,[2]库存报告使用数据!$A$1:$C$65536,3,0),0)</f>
        <v>0</v>
      </c>
      <c r="AL407">
        <f>IFERROR(VLOOKUP($B407,[2]库存报告使用数据!$A$1:$D$65536,4,0),0)</f>
        <v>0</v>
      </c>
      <c r="AM407">
        <f>IFERROR(VLOOKUP($B407,[2]库存报告使用数据!$A$1:$E$65536,5,0),0)</f>
        <v>0</v>
      </c>
      <c r="AN407" s="23" t="str">
        <f t="shared" si="118"/>
        <v/>
      </c>
      <c r="AO407" s="23" t="str">
        <f t="shared" si="119"/>
        <v/>
      </c>
      <c r="AP407" s="23" t="str">
        <f t="shared" si="120"/>
        <v/>
      </c>
      <c r="AQ407" s="23" t="str">
        <f t="shared" si="121"/>
        <v/>
      </c>
      <c r="AR407" s="37">
        <f t="shared" si="106"/>
        <v>0</v>
      </c>
      <c r="AS407" s="37">
        <f t="shared" si="107"/>
        <v>0</v>
      </c>
      <c r="AT407" s="37">
        <f t="shared" si="108"/>
        <v>0</v>
      </c>
      <c r="AU407" s="33" t="str">
        <f t="shared" si="109"/>
        <v>库存为0</v>
      </c>
      <c r="AV407" s="38" t="str">
        <f>IFERROR(时间!$B$4+AU407,"上周无销量")</f>
        <v>上周无销量</v>
      </c>
    </row>
    <row r="408" spans="1:48">
      <c r="A408" s="21" t="s">
        <v>453</v>
      </c>
      <c r="B408" t="str">
        <f>VLOOKUP(A408,'[4]sku-asin（子）'!$A$1:$B$65536,2,0)</f>
        <v>B072M4H5V5</v>
      </c>
      <c r="C408" t="str">
        <f>VLOOKUP(A408,'[4]子sku-父sku'!$A$1:$B$65536,2,0)</f>
        <v>YZ-HM1711</v>
      </c>
      <c r="D408" s="33">
        <f>IFERROR(VLOOKUP(A408,[1]库存报告使用数据处理!$A:$C,3,0),0)</f>
        <v>0</v>
      </c>
      <c r="E408" s="33">
        <f>IFERROR(VLOOKUP(A408,[1]库存报告使用数据处理!$A:$D,4,0),0)</f>
        <v>0</v>
      </c>
      <c r="F408" s="33">
        <f>IFERROR(VLOOKUP(A408,[1]库存报告使用数据处理!$A:$E,5,0),0)</f>
        <v>0</v>
      </c>
      <c r="G408" s="33">
        <f>IFERROR(VLOOKUP(A408,[1]库存报告使用数据处理!$A:$F,6,0),0)</f>
        <v>0</v>
      </c>
      <c r="H408" s="34">
        <f>IFERROR(VLOOKUP(A408,[1]库存报告使用数据处理!$A:$G,7,0),0)</f>
        <v>0</v>
      </c>
      <c r="I408">
        <f>IFERROR(VLOOKUP(A408,[5]数据处理!$A:$B,2,0),0)</f>
        <v>1</v>
      </c>
      <c r="J408" s="35">
        <f>IFERROR(VLOOKUP(A408,[5]数据处理!$A:$D,4,0),0)</f>
        <v>0</v>
      </c>
      <c r="K408" s="35">
        <f>IFERROR(VLOOKUP(A408,[5]数据处理!$A:$E,5,0),0)</f>
        <v>0</v>
      </c>
      <c r="L408" s="35">
        <f>IFERROR(VLOOKUP(A408,[5]数据处理!$A:$G,7,0),0)</f>
        <v>0</v>
      </c>
      <c r="M408">
        <f t="shared" si="105"/>
        <v>1</v>
      </c>
      <c r="N408">
        <f>IFERROR(VLOOKUP(A408,[5]数据处理!$A:$C,3,0),0)</f>
        <v>0</v>
      </c>
      <c r="O408">
        <f>IFERROR(VLOOKUP(A408,[5]数据处理!$A:$N,14,0),0)</f>
        <v>0</v>
      </c>
      <c r="P408" t="str">
        <f>IFERROR(VLOOKUP(A408,[3]库存使用数据!$A:$B,2,0),"")</f>
        <v/>
      </c>
      <c r="Q408" t="str">
        <f>IFERROR(VLOOKUP(A408,[3]库存使用数据!$A:$E,5,0),"")</f>
        <v/>
      </c>
      <c r="R408" t="str">
        <f>IFERROR(VLOOKUP(A408,[3]库存使用数据!$A:$H,8,0),"")</f>
        <v/>
      </c>
      <c r="S408" t="str">
        <f>IFERROR(VLOOKUP(A408,[3]库存使用数据!$A:$K,11,0),"")</f>
        <v/>
      </c>
      <c r="T408" t="str">
        <f>IFERROR(VLOOKUP(A408,[3]库存使用数据!$A:$C,3,0),"")</f>
        <v/>
      </c>
      <c r="U408" t="str">
        <f>IFERROR(VLOOKUP(A408,[3]库存使用数据!$A:$F,6,0),"")</f>
        <v/>
      </c>
      <c r="V408" t="str">
        <f>IFERROR(VLOOKUP(A408,[3]库存使用数据!$A:$I,9,0),"")</f>
        <v/>
      </c>
      <c r="W408" t="str">
        <f>IFERROR(VLOOKUP(A408,[3]库存使用数据!$A:$L,12,0),"")</f>
        <v/>
      </c>
      <c r="X408" s="23" t="str">
        <f t="shared" si="110"/>
        <v/>
      </c>
      <c r="Y408" s="23" t="str">
        <f t="shared" si="111"/>
        <v/>
      </c>
      <c r="Z408" s="23" t="str">
        <f t="shared" si="112"/>
        <v/>
      </c>
      <c r="AA408" s="23" t="str">
        <f t="shared" si="113"/>
        <v/>
      </c>
      <c r="AB408" t="str">
        <f>IFERROR(VLOOKUP(A408,[3]库存使用数据!$A:$D,4,0),"")</f>
        <v/>
      </c>
      <c r="AC408" t="str">
        <f>IFERROR(VLOOKUP(A408,[3]库存使用数据!$A:$G,7,0),"")</f>
        <v/>
      </c>
      <c r="AD408" t="str">
        <f>IFERROR(VLOOKUP(A408,[3]库存使用数据!$A:$J,10,0),"")</f>
        <v/>
      </c>
      <c r="AE408" t="str">
        <f>IFERROR(VLOOKUP(A408,[3]库存使用数据!$A:$M,13,0),"")</f>
        <v/>
      </c>
      <c r="AF408" s="23" t="str">
        <f t="shared" si="114"/>
        <v/>
      </c>
      <c r="AG408" s="23" t="str">
        <f t="shared" si="115"/>
        <v/>
      </c>
      <c r="AH408" s="23" t="str">
        <f t="shared" si="116"/>
        <v/>
      </c>
      <c r="AI408" s="23" t="str">
        <f t="shared" si="117"/>
        <v/>
      </c>
      <c r="AJ408">
        <f>IFERROR(VLOOKUP($B408,[2]库存报告使用数据!$A$1:$B$65536,2,0),0)</f>
        <v>0</v>
      </c>
      <c r="AK408">
        <f>IFERROR(VLOOKUP($B408,[2]库存报告使用数据!$A$1:$C$65536,3,0),0)</f>
        <v>0</v>
      </c>
      <c r="AL408">
        <f>IFERROR(VLOOKUP($B408,[2]库存报告使用数据!$A$1:$D$65536,4,0),0)</f>
        <v>0</v>
      </c>
      <c r="AM408">
        <f>IFERROR(VLOOKUP($B408,[2]库存报告使用数据!$A$1:$E$65536,5,0),0)</f>
        <v>1</v>
      </c>
      <c r="AN408" s="23" t="str">
        <f t="shared" si="118"/>
        <v/>
      </c>
      <c r="AO408" s="23" t="str">
        <f t="shared" si="119"/>
        <v/>
      </c>
      <c r="AP408" s="23" t="str">
        <f t="shared" si="120"/>
        <v/>
      </c>
      <c r="AQ408" s="23">
        <f t="shared" si="121"/>
        <v>0</v>
      </c>
      <c r="AR408" s="37">
        <f t="shared" si="106"/>
        <v>0</v>
      </c>
      <c r="AS408" s="37">
        <f t="shared" si="107"/>
        <v>0</v>
      </c>
      <c r="AT408" s="37">
        <f t="shared" si="108"/>
        <v>1</v>
      </c>
      <c r="AU408" s="33" t="str">
        <f t="shared" si="109"/>
        <v>库存为1</v>
      </c>
      <c r="AV408" s="38" t="str">
        <f>IFERROR(时间!$B$4+AU408,"上周无销量")</f>
        <v>上周无销量</v>
      </c>
    </row>
    <row r="409" spans="1:48">
      <c r="A409" s="21" t="s">
        <v>454</v>
      </c>
      <c r="B409" t="str">
        <f>VLOOKUP(A409,'[4]sku-asin（子）'!$A$1:$B$65536,2,0)</f>
        <v>B06XRGKYBC</v>
      </c>
      <c r="C409" t="str">
        <f>VLOOKUP(A409,'[4]子sku-父sku'!$A$1:$B$65536,2,0)</f>
        <v>YZ-HM1727</v>
      </c>
      <c r="D409" s="33">
        <f>IFERROR(VLOOKUP(A409,[1]库存报告使用数据处理!$A:$C,3,0),0)</f>
        <v>12</v>
      </c>
      <c r="E409" s="33">
        <f>IFERROR(VLOOKUP(A409,[1]库存报告使用数据处理!$A:$D,4,0),0)</f>
        <v>24</v>
      </c>
      <c r="F409" s="33">
        <f>IFERROR(VLOOKUP(A409,[1]库存报告使用数据处理!$A:$E,5,0),0)</f>
        <v>12</v>
      </c>
      <c r="G409" s="33">
        <f>IFERROR(VLOOKUP(A409,[1]库存报告使用数据处理!$A:$F,6,0),0)</f>
        <v>10</v>
      </c>
      <c r="H409" s="34">
        <f>IFERROR(VLOOKUP(A409,[1]库存报告使用数据处理!$A:$G,7,0),0)</f>
        <v>18.99</v>
      </c>
      <c r="I409">
        <f>IFERROR(VLOOKUP(A409,[5]数据处理!$A:$B,2,0),0)</f>
        <v>36</v>
      </c>
      <c r="J409" s="35">
        <f>IFERROR(VLOOKUP(A409,[5]数据处理!$A:$D,4,0),0)</f>
        <v>10</v>
      </c>
      <c r="K409" s="35">
        <f>IFERROR(VLOOKUP(A409,[5]数据处理!$A:$E,5,0),0)</f>
        <v>0</v>
      </c>
      <c r="L409" s="35">
        <f>IFERROR(VLOOKUP(A409,[5]数据处理!$A:$G,7,0),0)</f>
        <v>1</v>
      </c>
      <c r="M409">
        <f t="shared" si="105"/>
        <v>47</v>
      </c>
      <c r="N409">
        <f>IFERROR(VLOOKUP(A409,[5]数据处理!$A:$C,3,0),0)</f>
        <v>27</v>
      </c>
      <c r="O409">
        <f>IFERROR(VLOOKUP(A409,[5]数据处理!$A:$N,14,0),0)</f>
        <v>0</v>
      </c>
      <c r="P409" t="str">
        <f>IFERROR(VLOOKUP(A409,[3]库存使用数据!$A:$B,2,0),"")</f>
        <v/>
      </c>
      <c r="Q409" t="str">
        <f>IFERROR(VLOOKUP(A409,[3]库存使用数据!$A:$E,5,0),"")</f>
        <v/>
      </c>
      <c r="R409" t="str">
        <f>IFERROR(VLOOKUP(A409,[3]库存使用数据!$A:$H,8,0),"")</f>
        <v/>
      </c>
      <c r="S409" t="str">
        <f>IFERROR(VLOOKUP(A409,[3]库存使用数据!$A:$K,11,0),"")</f>
        <v/>
      </c>
      <c r="T409" t="str">
        <f>IFERROR(VLOOKUP(A409,[3]库存使用数据!$A:$C,3,0),"")</f>
        <v/>
      </c>
      <c r="U409" t="str">
        <f>IFERROR(VLOOKUP(A409,[3]库存使用数据!$A:$F,6,0),"")</f>
        <v/>
      </c>
      <c r="V409" t="str">
        <f>IFERROR(VLOOKUP(A409,[3]库存使用数据!$A:$I,9,0),"")</f>
        <v/>
      </c>
      <c r="W409" t="str">
        <f>IFERROR(VLOOKUP(A409,[3]库存使用数据!$A:$L,12,0),"")</f>
        <v/>
      </c>
      <c r="X409" s="23" t="str">
        <f t="shared" si="110"/>
        <v/>
      </c>
      <c r="Y409" s="23" t="str">
        <f t="shared" si="111"/>
        <v/>
      </c>
      <c r="Z409" s="23" t="str">
        <f t="shared" si="112"/>
        <v/>
      </c>
      <c r="AA409" s="23" t="str">
        <f t="shared" si="113"/>
        <v/>
      </c>
      <c r="AB409" t="str">
        <f>IFERROR(VLOOKUP(A409,[3]库存使用数据!$A:$D,4,0),"")</f>
        <v/>
      </c>
      <c r="AC409" t="str">
        <f>IFERROR(VLOOKUP(A409,[3]库存使用数据!$A:$G,7,0),"")</f>
        <v/>
      </c>
      <c r="AD409" t="str">
        <f>IFERROR(VLOOKUP(A409,[3]库存使用数据!$A:$J,10,0),"")</f>
        <v/>
      </c>
      <c r="AE409" t="str">
        <f>IFERROR(VLOOKUP(A409,[3]库存使用数据!$A:$M,13,0),"")</f>
        <v/>
      </c>
      <c r="AF409" s="23" t="str">
        <f t="shared" si="114"/>
        <v/>
      </c>
      <c r="AG409" s="23" t="str">
        <f t="shared" si="115"/>
        <v/>
      </c>
      <c r="AH409" s="23" t="str">
        <f t="shared" si="116"/>
        <v/>
      </c>
      <c r="AI409" s="23" t="str">
        <f t="shared" si="117"/>
        <v/>
      </c>
      <c r="AJ409">
        <f>IFERROR(VLOOKUP($B409,[2]库存报告使用数据!$A$1:$B$65536,2,0),0)</f>
        <v>52</v>
      </c>
      <c r="AK409">
        <f>IFERROR(VLOOKUP($B409,[2]库存报告使用数据!$A$1:$C$65536,3,0),0)</f>
        <v>52</v>
      </c>
      <c r="AL409">
        <f>IFERROR(VLOOKUP($B409,[2]库存报告使用数据!$A$1:$D$65536,4,0),0)</f>
        <v>20</v>
      </c>
      <c r="AM409">
        <f>IFERROR(VLOOKUP($B409,[2]库存报告使用数据!$A$1:$E$65536,5,0),0)</f>
        <v>44</v>
      </c>
      <c r="AN409" s="23">
        <f t="shared" si="118"/>
        <v>0.230769230769231</v>
      </c>
      <c r="AO409" s="23">
        <f t="shared" si="119"/>
        <v>0.461538461538462</v>
      </c>
      <c r="AP409" s="23">
        <f t="shared" si="120"/>
        <v>0.6</v>
      </c>
      <c r="AQ409" s="23">
        <f t="shared" si="121"/>
        <v>0.227272727272727</v>
      </c>
      <c r="AR409" s="37">
        <f t="shared" si="106"/>
        <v>1.71428571428571</v>
      </c>
      <c r="AS409" s="37">
        <f t="shared" si="107"/>
        <v>102.857142857143</v>
      </c>
      <c r="AT409" s="37">
        <f t="shared" si="108"/>
        <v>-55.8571428571428</v>
      </c>
      <c r="AU409" s="33">
        <f t="shared" si="109"/>
        <v>27</v>
      </c>
      <c r="AV409" s="38">
        <f>IFERROR(时间!$B$4+AU409,"上周无销量")</f>
        <v>43310</v>
      </c>
    </row>
    <row r="410" spans="1:48">
      <c r="A410" s="21" t="s">
        <v>455</v>
      </c>
      <c r="B410" t="str">
        <f>VLOOKUP(A410,'[4]sku-asin（子）'!$A$1:$B$65536,2,0)</f>
        <v>B06XRW7ZB3</v>
      </c>
      <c r="C410" t="str">
        <f>VLOOKUP(A410,'[4]子sku-父sku'!$A$1:$B$65536,2,0)</f>
        <v>YZ-HM1727</v>
      </c>
      <c r="D410" s="33">
        <f>IFERROR(VLOOKUP(A410,[1]库存报告使用数据处理!$A:$C,3,0),0)</f>
        <v>9</v>
      </c>
      <c r="E410" s="33">
        <f>IFERROR(VLOOKUP(A410,[1]库存报告使用数据处理!$A:$D,4,0),0)</f>
        <v>6</v>
      </c>
      <c r="F410" s="33">
        <f>IFERROR(VLOOKUP(A410,[1]库存报告使用数据处理!$A:$E,5,0),0)</f>
        <v>4</v>
      </c>
      <c r="G410" s="33">
        <f>IFERROR(VLOOKUP(A410,[1]库存报告使用数据处理!$A:$F,6,0),0)</f>
        <v>5</v>
      </c>
      <c r="H410" s="34">
        <f>IFERROR(VLOOKUP(A410,[1]库存报告使用数据处理!$A:$G,7,0),0)</f>
        <v>18.99</v>
      </c>
      <c r="I410">
        <f>IFERROR(VLOOKUP(A410,[5]数据处理!$A:$B,2,0),0)</f>
        <v>5</v>
      </c>
      <c r="J410" s="35">
        <f>IFERROR(VLOOKUP(A410,[5]数据处理!$A:$D,4,0),0)</f>
        <v>0</v>
      </c>
      <c r="K410" s="35">
        <f>IFERROR(VLOOKUP(A410,[5]数据处理!$A:$E,5,0),0)</f>
        <v>0</v>
      </c>
      <c r="L410" s="35">
        <f>IFERROR(VLOOKUP(A410,[5]数据处理!$A:$G,7,0),0)</f>
        <v>0</v>
      </c>
      <c r="M410">
        <f t="shared" si="105"/>
        <v>5</v>
      </c>
      <c r="N410">
        <f>IFERROR(VLOOKUP(A410,[5]数据处理!$A:$C,3,0),0)</f>
        <v>7</v>
      </c>
      <c r="O410">
        <f>IFERROR(VLOOKUP(A410,[5]数据处理!$A:$N,14,0),0)</f>
        <v>0</v>
      </c>
      <c r="P410" t="str">
        <f>IFERROR(VLOOKUP(A410,[3]库存使用数据!$A:$B,2,0),"")</f>
        <v/>
      </c>
      <c r="Q410" t="str">
        <f>IFERROR(VLOOKUP(A410,[3]库存使用数据!$A:$E,5,0),"")</f>
        <v/>
      </c>
      <c r="R410" t="str">
        <f>IFERROR(VLOOKUP(A410,[3]库存使用数据!$A:$H,8,0),"")</f>
        <v/>
      </c>
      <c r="S410" t="str">
        <f>IFERROR(VLOOKUP(A410,[3]库存使用数据!$A:$K,11,0),"")</f>
        <v/>
      </c>
      <c r="T410" t="str">
        <f>IFERROR(VLOOKUP(A410,[3]库存使用数据!$A:$C,3,0),"")</f>
        <v/>
      </c>
      <c r="U410" t="str">
        <f>IFERROR(VLOOKUP(A410,[3]库存使用数据!$A:$F,6,0),"")</f>
        <v/>
      </c>
      <c r="V410" t="str">
        <f>IFERROR(VLOOKUP(A410,[3]库存使用数据!$A:$I,9,0),"")</f>
        <v/>
      </c>
      <c r="W410" t="str">
        <f>IFERROR(VLOOKUP(A410,[3]库存使用数据!$A:$L,12,0),"")</f>
        <v/>
      </c>
      <c r="X410" s="23" t="str">
        <f t="shared" si="110"/>
        <v/>
      </c>
      <c r="Y410" s="23" t="str">
        <f t="shared" si="111"/>
        <v/>
      </c>
      <c r="Z410" s="23" t="str">
        <f t="shared" si="112"/>
        <v/>
      </c>
      <c r="AA410" s="23" t="str">
        <f t="shared" si="113"/>
        <v/>
      </c>
      <c r="AB410" t="str">
        <f>IFERROR(VLOOKUP(A410,[3]库存使用数据!$A:$D,4,0),"")</f>
        <v/>
      </c>
      <c r="AC410" t="str">
        <f>IFERROR(VLOOKUP(A410,[3]库存使用数据!$A:$G,7,0),"")</f>
        <v/>
      </c>
      <c r="AD410" t="str">
        <f>IFERROR(VLOOKUP(A410,[3]库存使用数据!$A:$J,10,0),"")</f>
        <v/>
      </c>
      <c r="AE410" t="str">
        <f>IFERROR(VLOOKUP(A410,[3]库存使用数据!$A:$M,13,0),"")</f>
        <v/>
      </c>
      <c r="AF410" s="23" t="str">
        <f t="shared" si="114"/>
        <v/>
      </c>
      <c r="AG410" s="23" t="str">
        <f t="shared" si="115"/>
        <v/>
      </c>
      <c r="AH410" s="23" t="str">
        <f t="shared" si="116"/>
        <v/>
      </c>
      <c r="AI410" s="23" t="str">
        <f t="shared" si="117"/>
        <v/>
      </c>
      <c r="AJ410">
        <f>IFERROR(VLOOKUP($B410,[2]库存报告使用数据!$A$1:$B$65536,2,0),0)</f>
        <v>36</v>
      </c>
      <c r="AK410">
        <f>IFERROR(VLOOKUP($B410,[2]库存报告使用数据!$A$1:$C$65536,3,0),0)</f>
        <v>36</v>
      </c>
      <c r="AL410">
        <f>IFERROR(VLOOKUP($B410,[2]库存报告使用数据!$A$1:$D$65536,4,0),0)</f>
        <v>14</v>
      </c>
      <c r="AM410">
        <f>IFERROR(VLOOKUP($B410,[2]库存报告使用数据!$A$1:$E$65536,5,0),0)</f>
        <v>33</v>
      </c>
      <c r="AN410" s="23">
        <f t="shared" si="118"/>
        <v>0.25</v>
      </c>
      <c r="AO410" s="23">
        <f t="shared" si="119"/>
        <v>0.166666666666667</v>
      </c>
      <c r="AP410" s="23">
        <f t="shared" si="120"/>
        <v>0.285714285714286</v>
      </c>
      <c r="AQ410" s="23">
        <f t="shared" si="121"/>
        <v>0.151515151515152</v>
      </c>
      <c r="AR410" s="37">
        <f t="shared" si="106"/>
        <v>1.28571428571429</v>
      </c>
      <c r="AS410" s="37">
        <f t="shared" si="107"/>
        <v>77.1428571428572</v>
      </c>
      <c r="AT410" s="37">
        <f t="shared" si="108"/>
        <v>-72.1428571428572</v>
      </c>
      <c r="AU410" s="33">
        <f t="shared" si="109"/>
        <v>3</v>
      </c>
      <c r="AV410" s="38">
        <f>IFERROR(时间!$B$4+AU410,"上周无销量")</f>
        <v>43286</v>
      </c>
    </row>
    <row r="411" spans="1:48">
      <c r="A411" s="21" t="s">
        <v>456</v>
      </c>
      <c r="B411" t="str">
        <f>VLOOKUP(A411,'[4]sku-asin（子）'!$A$1:$B$65536,2,0)</f>
        <v>B06XRVQKRT</v>
      </c>
      <c r="C411" t="str">
        <f>VLOOKUP(A411,'[4]子sku-父sku'!$A$1:$B$65536,2,0)</f>
        <v>YZ-HM1727</v>
      </c>
      <c r="D411" s="33">
        <f>IFERROR(VLOOKUP(A411,[1]库存报告使用数据处理!$A:$C,3,0),0)</f>
        <v>4</v>
      </c>
      <c r="E411" s="33">
        <f>IFERROR(VLOOKUP(A411,[1]库存报告使用数据处理!$A:$D,4,0),0)</f>
        <v>1</v>
      </c>
      <c r="F411" s="33">
        <f>IFERROR(VLOOKUP(A411,[1]库存报告使用数据处理!$A:$E,5,0),0)</f>
        <v>1</v>
      </c>
      <c r="G411" s="33">
        <f>IFERROR(VLOOKUP(A411,[1]库存报告使用数据处理!$A:$F,6,0),0)</f>
        <v>3</v>
      </c>
      <c r="H411" s="34">
        <f>IFERROR(VLOOKUP(A411,[1]库存报告使用数据处理!$A:$G,7,0),0)</f>
        <v>18.99</v>
      </c>
      <c r="I411">
        <f>IFERROR(VLOOKUP(A411,[5]数据处理!$A:$B,2,0),0)</f>
        <v>9</v>
      </c>
      <c r="J411" s="35">
        <f>IFERROR(VLOOKUP(A411,[5]数据处理!$A:$D,4,0),0)</f>
        <v>0</v>
      </c>
      <c r="K411" s="35">
        <f>IFERROR(VLOOKUP(A411,[5]数据处理!$A:$E,5,0),0)</f>
        <v>0</v>
      </c>
      <c r="L411" s="35">
        <f>IFERROR(VLOOKUP(A411,[5]数据处理!$A:$G,7,0),0)</f>
        <v>0</v>
      </c>
      <c r="M411">
        <f t="shared" si="105"/>
        <v>9</v>
      </c>
      <c r="N411">
        <f>IFERROR(VLOOKUP(A411,[5]数据处理!$A:$C,3,0),0)</f>
        <v>3</v>
      </c>
      <c r="O411">
        <f>IFERROR(VLOOKUP(A411,[5]数据处理!$A:$N,14,0),0)</f>
        <v>6</v>
      </c>
      <c r="P411" t="str">
        <f>IFERROR(VLOOKUP(A411,[3]库存使用数据!$A:$B,2,0),"")</f>
        <v/>
      </c>
      <c r="Q411" t="str">
        <f>IFERROR(VLOOKUP(A411,[3]库存使用数据!$A:$E,5,0),"")</f>
        <v/>
      </c>
      <c r="R411" t="str">
        <f>IFERROR(VLOOKUP(A411,[3]库存使用数据!$A:$H,8,0),"")</f>
        <v/>
      </c>
      <c r="S411" t="str">
        <f>IFERROR(VLOOKUP(A411,[3]库存使用数据!$A:$K,11,0),"")</f>
        <v/>
      </c>
      <c r="T411" t="str">
        <f>IFERROR(VLOOKUP(A411,[3]库存使用数据!$A:$C,3,0),"")</f>
        <v/>
      </c>
      <c r="U411" t="str">
        <f>IFERROR(VLOOKUP(A411,[3]库存使用数据!$A:$F,6,0),"")</f>
        <v/>
      </c>
      <c r="V411" t="str">
        <f>IFERROR(VLOOKUP(A411,[3]库存使用数据!$A:$I,9,0),"")</f>
        <v/>
      </c>
      <c r="W411" t="str">
        <f>IFERROR(VLOOKUP(A411,[3]库存使用数据!$A:$L,12,0),"")</f>
        <v/>
      </c>
      <c r="X411" s="23" t="str">
        <f t="shared" si="110"/>
        <v/>
      </c>
      <c r="Y411" s="23" t="str">
        <f t="shared" si="111"/>
        <v/>
      </c>
      <c r="Z411" s="23" t="str">
        <f t="shared" si="112"/>
        <v/>
      </c>
      <c r="AA411" s="23" t="str">
        <f t="shared" si="113"/>
        <v/>
      </c>
      <c r="AB411" t="str">
        <f>IFERROR(VLOOKUP(A411,[3]库存使用数据!$A:$D,4,0),"")</f>
        <v/>
      </c>
      <c r="AC411" t="str">
        <f>IFERROR(VLOOKUP(A411,[3]库存使用数据!$A:$G,7,0),"")</f>
        <v/>
      </c>
      <c r="AD411" t="str">
        <f>IFERROR(VLOOKUP(A411,[3]库存使用数据!$A:$J,10,0),"")</f>
        <v/>
      </c>
      <c r="AE411" t="str">
        <f>IFERROR(VLOOKUP(A411,[3]库存使用数据!$A:$M,13,0),"")</f>
        <v/>
      </c>
      <c r="AF411" s="23" t="str">
        <f t="shared" si="114"/>
        <v/>
      </c>
      <c r="AG411" s="23" t="str">
        <f t="shared" si="115"/>
        <v/>
      </c>
      <c r="AH411" s="23" t="str">
        <f t="shared" si="116"/>
        <v/>
      </c>
      <c r="AI411" s="23" t="str">
        <f t="shared" si="117"/>
        <v/>
      </c>
      <c r="AJ411">
        <f>IFERROR(VLOOKUP($B411,[2]库存报告使用数据!$A$1:$B$65536,2,0),0)</f>
        <v>7</v>
      </c>
      <c r="AK411">
        <f>IFERROR(VLOOKUP($B411,[2]库存报告使用数据!$A$1:$C$65536,3,0),0)</f>
        <v>7</v>
      </c>
      <c r="AL411">
        <f>IFERROR(VLOOKUP($B411,[2]库存报告使用数据!$A$1:$D$65536,4,0),0)</f>
        <v>7</v>
      </c>
      <c r="AM411">
        <f>IFERROR(VLOOKUP($B411,[2]库存报告使用数据!$A$1:$E$65536,5,0),0)</f>
        <v>5</v>
      </c>
      <c r="AN411" s="23">
        <f t="shared" si="118"/>
        <v>0.571428571428571</v>
      </c>
      <c r="AO411" s="23">
        <f t="shared" si="119"/>
        <v>0.142857142857143</v>
      </c>
      <c r="AP411" s="23">
        <f t="shared" si="120"/>
        <v>0.142857142857143</v>
      </c>
      <c r="AQ411" s="23">
        <f t="shared" si="121"/>
        <v>0.6</v>
      </c>
      <c r="AR411" s="37">
        <f t="shared" si="106"/>
        <v>0.571428571428571</v>
      </c>
      <c r="AS411" s="37">
        <f t="shared" si="107"/>
        <v>34.2857142857143</v>
      </c>
      <c r="AT411" s="37">
        <f t="shared" si="108"/>
        <v>-25.2857142857143</v>
      </c>
      <c r="AU411" s="33">
        <f t="shared" si="109"/>
        <v>15</v>
      </c>
      <c r="AV411" s="38">
        <f>IFERROR(时间!$B$4+AU411,"上周无销量")</f>
        <v>43298</v>
      </c>
    </row>
    <row r="412" spans="1:48">
      <c r="A412" s="21" t="s">
        <v>457</v>
      </c>
      <c r="B412" t="str">
        <f>VLOOKUP(A412,'[4]sku-asin（子）'!$A$1:$B$65536,2,0)</f>
        <v>B06XRVQGKC</v>
      </c>
      <c r="C412" t="str">
        <f>VLOOKUP(A412,'[4]子sku-父sku'!$A$1:$B$65536,2,0)</f>
        <v>YZ-HM1727</v>
      </c>
      <c r="D412" s="33">
        <f>IFERROR(VLOOKUP(A412,[1]库存报告使用数据处理!$A:$C,3,0),0)</f>
        <v>1</v>
      </c>
      <c r="E412" s="33">
        <f>IFERROR(VLOOKUP(A412,[1]库存报告使用数据处理!$A:$D,4,0),0)</f>
        <v>1</v>
      </c>
      <c r="F412" s="33">
        <f>IFERROR(VLOOKUP(A412,[1]库存报告使用数据处理!$A:$E,5,0),0)</f>
        <v>3</v>
      </c>
      <c r="G412" s="33">
        <f>IFERROR(VLOOKUP(A412,[1]库存报告使用数据处理!$A:$F,6,0),0)</f>
        <v>1</v>
      </c>
      <c r="H412" s="34">
        <f>IFERROR(VLOOKUP(A412,[1]库存报告使用数据处理!$A:$G,7,0),0)</f>
        <v>18.99</v>
      </c>
      <c r="I412">
        <f>IFERROR(VLOOKUP(A412,[5]数据处理!$A:$B,2,0),0)</f>
        <v>13</v>
      </c>
      <c r="J412" s="35">
        <f>IFERROR(VLOOKUP(A412,[5]数据处理!$A:$D,4,0),0)</f>
        <v>0</v>
      </c>
      <c r="K412" s="35">
        <f>IFERROR(VLOOKUP(A412,[5]数据处理!$A:$E,5,0),0)</f>
        <v>0</v>
      </c>
      <c r="L412" s="35">
        <f>IFERROR(VLOOKUP(A412,[5]数据处理!$A:$G,7,0),0)</f>
        <v>0</v>
      </c>
      <c r="M412">
        <f t="shared" si="105"/>
        <v>13</v>
      </c>
      <c r="N412">
        <f>IFERROR(VLOOKUP(A412,[5]数据处理!$A:$C,3,0),0)</f>
        <v>4</v>
      </c>
      <c r="O412">
        <f>IFERROR(VLOOKUP(A412,[5]数据处理!$A:$N,14,0),0)</f>
        <v>0</v>
      </c>
      <c r="P412" t="str">
        <f>IFERROR(VLOOKUP(A412,[3]库存使用数据!$A:$B,2,0),"")</f>
        <v/>
      </c>
      <c r="Q412" t="str">
        <f>IFERROR(VLOOKUP(A412,[3]库存使用数据!$A:$E,5,0),"")</f>
        <v/>
      </c>
      <c r="R412" t="str">
        <f>IFERROR(VLOOKUP(A412,[3]库存使用数据!$A:$H,8,0),"")</f>
        <v/>
      </c>
      <c r="S412" t="str">
        <f>IFERROR(VLOOKUP(A412,[3]库存使用数据!$A:$K,11,0),"")</f>
        <v/>
      </c>
      <c r="T412" t="str">
        <f>IFERROR(VLOOKUP(A412,[3]库存使用数据!$A:$C,3,0),"")</f>
        <v/>
      </c>
      <c r="U412" t="str">
        <f>IFERROR(VLOOKUP(A412,[3]库存使用数据!$A:$F,6,0),"")</f>
        <v/>
      </c>
      <c r="V412" t="str">
        <f>IFERROR(VLOOKUP(A412,[3]库存使用数据!$A:$I,9,0),"")</f>
        <v/>
      </c>
      <c r="W412" t="str">
        <f>IFERROR(VLOOKUP(A412,[3]库存使用数据!$A:$L,12,0),"")</f>
        <v/>
      </c>
      <c r="X412" s="23" t="str">
        <f t="shared" si="110"/>
        <v/>
      </c>
      <c r="Y412" s="23" t="str">
        <f t="shared" si="111"/>
        <v/>
      </c>
      <c r="Z412" s="23" t="str">
        <f t="shared" si="112"/>
        <v/>
      </c>
      <c r="AA412" s="23" t="str">
        <f t="shared" si="113"/>
        <v/>
      </c>
      <c r="AB412" t="str">
        <f>IFERROR(VLOOKUP(A412,[3]库存使用数据!$A:$D,4,0),"")</f>
        <v/>
      </c>
      <c r="AC412" t="str">
        <f>IFERROR(VLOOKUP(A412,[3]库存使用数据!$A:$G,7,0),"")</f>
        <v/>
      </c>
      <c r="AD412" t="str">
        <f>IFERROR(VLOOKUP(A412,[3]库存使用数据!$A:$J,10,0),"")</f>
        <v/>
      </c>
      <c r="AE412" t="str">
        <f>IFERROR(VLOOKUP(A412,[3]库存使用数据!$A:$M,13,0),"")</f>
        <v/>
      </c>
      <c r="AF412" s="23" t="str">
        <f t="shared" si="114"/>
        <v/>
      </c>
      <c r="AG412" s="23" t="str">
        <f t="shared" si="115"/>
        <v/>
      </c>
      <c r="AH412" s="23" t="str">
        <f t="shared" si="116"/>
        <v/>
      </c>
      <c r="AI412" s="23" t="str">
        <f t="shared" si="117"/>
        <v/>
      </c>
      <c r="AJ412">
        <f>IFERROR(VLOOKUP($B412,[2]库存报告使用数据!$A$1:$B$65536,2,0),0)</f>
        <v>16</v>
      </c>
      <c r="AK412">
        <f>IFERROR(VLOOKUP($B412,[2]库存报告使用数据!$A$1:$C$65536,3,0),0)</f>
        <v>16</v>
      </c>
      <c r="AL412">
        <f>IFERROR(VLOOKUP($B412,[2]库存报告使用数据!$A$1:$D$65536,4,0),0)</f>
        <v>12</v>
      </c>
      <c r="AM412">
        <f>IFERROR(VLOOKUP($B412,[2]库存报告使用数据!$A$1:$E$65536,5,0),0)</f>
        <v>30</v>
      </c>
      <c r="AN412" s="23">
        <f t="shared" si="118"/>
        <v>0.0625</v>
      </c>
      <c r="AO412" s="23">
        <f t="shared" si="119"/>
        <v>0.0625</v>
      </c>
      <c r="AP412" s="23">
        <f t="shared" si="120"/>
        <v>0.25</v>
      </c>
      <c r="AQ412" s="23">
        <f t="shared" si="121"/>
        <v>0.0333333333333333</v>
      </c>
      <c r="AR412" s="37">
        <f t="shared" si="106"/>
        <v>0.142857142857143</v>
      </c>
      <c r="AS412" s="37">
        <f t="shared" si="107"/>
        <v>8.57142857142857</v>
      </c>
      <c r="AT412" s="37">
        <f t="shared" si="108"/>
        <v>4.42857142857143</v>
      </c>
      <c r="AU412" s="33">
        <f t="shared" si="109"/>
        <v>91</v>
      </c>
      <c r="AV412" s="38">
        <f>IFERROR(时间!$B$4+AU412,"上周无销量")</f>
        <v>43374</v>
      </c>
    </row>
    <row r="413" spans="1:48">
      <c r="A413" s="21" t="s">
        <v>458</v>
      </c>
      <c r="B413" t="str">
        <f>VLOOKUP(A413,'[4]sku-asin（子）'!$A$1:$B$65536,2,0)</f>
        <v>B06WGVW1TW</v>
      </c>
      <c r="C413" t="str">
        <f>VLOOKUP(A413,'[4]子sku-父sku'!$A$1:$B$65536,2,0)</f>
        <v>YZ-HM1727</v>
      </c>
      <c r="D413" s="33">
        <f>IFERROR(VLOOKUP(A413,[1]库存报告使用数据处理!$A:$C,3,0),0)</f>
        <v>54</v>
      </c>
      <c r="E413" s="33">
        <f>IFERROR(VLOOKUP(A413,[1]库存报告使用数据处理!$A:$D,4,0),0)</f>
        <v>60</v>
      </c>
      <c r="F413" s="33">
        <f>IFERROR(VLOOKUP(A413,[1]库存报告使用数据处理!$A:$E,5,0),0)</f>
        <v>44</v>
      </c>
      <c r="G413" s="33">
        <f>IFERROR(VLOOKUP(A413,[1]库存报告使用数据处理!$A:$F,6,0),0)</f>
        <v>41</v>
      </c>
      <c r="H413" s="34">
        <f>IFERROR(VLOOKUP(A413,[1]库存报告使用数据处理!$A:$G,7,0),0)</f>
        <v>18.6364824120602</v>
      </c>
      <c r="I413">
        <f>IFERROR(VLOOKUP(A413,[5]数据处理!$A:$B,2,0),0)</f>
        <v>79</v>
      </c>
      <c r="J413" s="35">
        <f>IFERROR(VLOOKUP(A413,[5]数据处理!$A:$D,4,0),0)</f>
        <v>0</v>
      </c>
      <c r="K413" s="35">
        <f>IFERROR(VLOOKUP(A413,[5]数据处理!$A:$E,5,0),0)</f>
        <v>0</v>
      </c>
      <c r="L413" s="35">
        <f>IFERROR(VLOOKUP(A413,[5]数据处理!$A:$G,7,0),0)</f>
        <v>26</v>
      </c>
      <c r="M413">
        <f t="shared" si="105"/>
        <v>105</v>
      </c>
      <c r="N413">
        <f>IFERROR(VLOOKUP(A413,[5]数据处理!$A:$C,3,0),0)</f>
        <v>49</v>
      </c>
      <c r="O413">
        <f>IFERROR(VLOOKUP(A413,[5]数据处理!$A:$N,14,0),0)</f>
        <v>0</v>
      </c>
      <c r="P413">
        <f>IFERROR(VLOOKUP(A413,[3]库存使用数据!$A:$B,2,0),"")</f>
        <v>28051</v>
      </c>
      <c r="Q413">
        <f>IFERROR(VLOOKUP(A413,[3]库存使用数据!$A:$E,5,0),"")</f>
        <v>25171</v>
      </c>
      <c r="R413">
        <f>IFERROR(VLOOKUP(A413,[3]库存使用数据!$A:$H,8,0),"")</f>
        <v>43080</v>
      </c>
      <c r="S413">
        <f>IFERROR(VLOOKUP(A413,[3]库存使用数据!$A:$K,11,0),"")</f>
        <v>47602</v>
      </c>
      <c r="T413">
        <f>IFERROR(VLOOKUP(A413,[3]库存使用数据!$A:$C,3,0),"")</f>
        <v>199</v>
      </c>
      <c r="U413">
        <f>IFERROR(VLOOKUP(A413,[3]库存使用数据!$A:$F,6,0),"")</f>
        <v>231</v>
      </c>
      <c r="V413">
        <f>IFERROR(VLOOKUP(A413,[3]库存使用数据!$A:$I,9,0),"")</f>
        <v>319</v>
      </c>
      <c r="W413">
        <f>IFERROR(VLOOKUP(A413,[3]库存使用数据!$A:$L,12,0),"")</f>
        <v>313</v>
      </c>
      <c r="X413" s="23">
        <f t="shared" si="110"/>
        <v>0.0070942212398845</v>
      </c>
      <c r="Y413" s="23">
        <f t="shared" si="111"/>
        <v>0.00917722776210719</v>
      </c>
      <c r="Z413" s="23">
        <f t="shared" si="112"/>
        <v>0.00740482822655525</v>
      </c>
      <c r="AA413" s="23">
        <f t="shared" si="113"/>
        <v>0.00657535397672367</v>
      </c>
      <c r="AB413">
        <f>IFERROR(VLOOKUP(A413,[3]库存使用数据!$A:$D,4,0),"")</f>
        <v>75.07</v>
      </c>
      <c r="AC413">
        <f>IFERROR(VLOOKUP(A413,[3]库存使用数据!$A:$G,7,0),"")</f>
        <v>85.93</v>
      </c>
      <c r="AD413">
        <f>IFERROR(VLOOKUP(A413,[3]库存使用数据!$A:$J,10,0),"")</f>
        <v>112.89</v>
      </c>
      <c r="AE413">
        <f>IFERROR(VLOOKUP(A413,[3]库存使用数据!$A:$M,13,0),"")</f>
        <v>108.57</v>
      </c>
      <c r="AF413" s="23">
        <f t="shared" si="114"/>
        <v>0.0745948272022384</v>
      </c>
      <c r="AG413" s="23">
        <f t="shared" si="115"/>
        <v>0.0768474777053351</v>
      </c>
      <c r="AH413" s="23">
        <f t="shared" si="116"/>
        <v>0.137669854291896</v>
      </c>
      <c r="AI413" s="23">
        <f t="shared" si="117"/>
        <v>0.14208951678425</v>
      </c>
      <c r="AJ413">
        <f>IFERROR(VLOOKUP($B413,[2]库存报告使用数据!$A$1:$B$65536,2,0),0)</f>
        <v>199</v>
      </c>
      <c r="AK413">
        <f>IFERROR(VLOOKUP($B413,[2]库存报告使用数据!$A$1:$C$65536,3,0),0)</f>
        <v>199</v>
      </c>
      <c r="AL413">
        <f>IFERROR(VLOOKUP($B413,[2]库存报告使用数据!$A$1:$D$65536,4,0),0)</f>
        <v>186</v>
      </c>
      <c r="AM413">
        <f>IFERROR(VLOOKUP($B413,[2]库存报告使用数据!$A$1:$E$65536,5,0),0)</f>
        <v>229</v>
      </c>
      <c r="AN413" s="23">
        <f t="shared" si="118"/>
        <v>0.271356783919598</v>
      </c>
      <c r="AO413" s="23">
        <f t="shared" si="119"/>
        <v>0.301507537688442</v>
      </c>
      <c r="AP413" s="23">
        <f t="shared" si="120"/>
        <v>0.236559139784946</v>
      </c>
      <c r="AQ413" s="23">
        <f t="shared" si="121"/>
        <v>0.179039301310044</v>
      </c>
      <c r="AR413" s="37">
        <f t="shared" si="106"/>
        <v>7.71428571428571</v>
      </c>
      <c r="AS413" s="37">
        <f t="shared" si="107"/>
        <v>462.857142857143</v>
      </c>
      <c r="AT413" s="37">
        <f t="shared" si="108"/>
        <v>-357.857142857143</v>
      </c>
      <c r="AU413" s="33">
        <f t="shared" si="109"/>
        <v>13</v>
      </c>
      <c r="AV413" s="38">
        <f>IFERROR(时间!$B$4+AU413,"上周无销量")</f>
        <v>43296</v>
      </c>
    </row>
    <row r="414" spans="1:48">
      <c r="A414" s="21" t="s">
        <v>459</v>
      </c>
      <c r="B414" t="str">
        <f>VLOOKUP(A414,'[4]sku-asin（子）'!$A$1:$B$65536,2,0)</f>
        <v>B06W5JMC3G</v>
      </c>
      <c r="C414" t="str">
        <f>VLOOKUP(A414,'[4]子sku-父sku'!$A$1:$B$65536,2,0)</f>
        <v>YZ-HM1727</v>
      </c>
      <c r="D414" s="33">
        <f>IFERROR(VLOOKUP(A414,[1]库存报告使用数据处理!$A:$C,3,0),0)</f>
        <v>35</v>
      </c>
      <c r="E414" s="33">
        <f>IFERROR(VLOOKUP(A414,[1]库存报告使用数据处理!$A:$D,4,0),0)</f>
        <v>36</v>
      </c>
      <c r="F414" s="33">
        <f>IFERROR(VLOOKUP(A414,[1]库存报告使用数据处理!$A:$E,5,0),0)</f>
        <v>32</v>
      </c>
      <c r="G414" s="33">
        <f>IFERROR(VLOOKUP(A414,[1]库存报告使用数据处理!$A:$F,6,0),0)</f>
        <v>34</v>
      </c>
      <c r="H414" s="34">
        <f>IFERROR(VLOOKUP(A414,[1]库存报告使用数据处理!$A:$G,7,0),0)</f>
        <v>18.6658394160584</v>
      </c>
      <c r="I414">
        <f>IFERROR(VLOOKUP(A414,[5]数据处理!$A:$B,2,0),0)</f>
        <v>124</v>
      </c>
      <c r="J414" s="35">
        <f>IFERROR(VLOOKUP(A414,[5]数据处理!$A:$D,4,0),0)</f>
        <v>0</v>
      </c>
      <c r="K414" s="35">
        <f>IFERROR(VLOOKUP(A414,[5]数据处理!$A:$E,5,0),0)</f>
        <v>0</v>
      </c>
      <c r="L414" s="35">
        <f>IFERROR(VLOOKUP(A414,[5]数据处理!$A:$G,7,0),0)</f>
        <v>0</v>
      </c>
      <c r="M414">
        <f t="shared" si="105"/>
        <v>124</v>
      </c>
      <c r="N414">
        <f>IFERROR(VLOOKUP(A414,[5]数据处理!$A:$C,3,0),0)</f>
        <v>57</v>
      </c>
      <c r="O414">
        <f>IFERROR(VLOOKUP(A414,[5]数据处理!$A:$N,14,0),0)</f>
        <v>41</v>
      </c>
      <c r="P414">
        <f>IFERROR(VLOOKUP(A414,[3]库存使用数据!$A:$B,2,0),"")</f>
        <v>81718</v>
      </c>
      <c r="Q414">
        <f>IFERROR(VLOOKUP(A414,[3]库存使用数据!$A:$E,5,0),"")</f>
        <v>63783</v>
      </c>
      <c r="R414">
        <f>IFERROR(VLOOKUP(A414,[3]库存使用数据!$A:$H,8,0),"")</f>
        <v>55351</v>
      </c>
      <c r="S414">
        <f>IFERROR(VLOOKUP(A414,[3]库存使用数据!$A:$K,11,0),"")</f>
        <v>72547</v>
      </c>
      <c r="T414">
        <f>IFERROR(VLOOKUP(A414,[3]库存使用数据!$A:$C,3,0),"")</f>
        <v>701</v>
      </c>
      <c r="U414">
        <f>IFERROR(VLOOKUP(A414,[3]库存使用数据!$A:$F,6,0),"")</f>
        <v>543</v>
      </c>
      <c r="V414">
        <f>IFERROR(VLOOKUP(A414,[3]库存使用数据!$A:$I,9,0),"")</f>
        <v>451</v>
      </c>
      <c r="W414">
        <f>IFERROR(VLOOKUP(A414,[3]库存使用数据!$A:$L,12,0),"")</f>
        <v>459</v>
      </c>
      <c r="X414" s="23">
        <f t="shared" si="110"/>
        <v>0.0085782814067892</v>
      </c>
      <c r="Y414" s="23">
        <f t="shared" si="111"/>
        <v>0.00851324020507032</v>
      </c>
      <c r="Z414" s="23">
        <f t="shared" si="112"/>
        <v>0.00814800093945909</v>
      </c>
      <c r="AA414" s="23">
        <f t="shared" si="113"/>
        <v>0.00632693288488842</v>
      </c>
      <c r="AB414">
        <f>IFERROR(VLOOKUP(A414,[3]库存使用数据!$A:$D,4,0),"")</f>
        <v>236.72</v>
      </c>
      <c r="AC414">
        <f>IFERROR(VLOOKUP(A414,[3]库存使用数据!$A:$G,7,0),"")</f>
        <v>194.34</v>
      </c>
      <c r="AD414">
        <f>IFERROR(VLOOKUP(A414,[3]库存使用数据!$A:$J,10,0),"")</f>
        <v>172.65</v>
      </c>
      <c r="AE414">
        <f>IFERROR(VLOOKUP(A414,[3]库存使用数据!$A:$M,13,0),"")</f>
        <v>165.12</v>
      </c>
      <c r="AF414" s="23">
        <f t="shared" si="114"/>
        <v>0.362342588547608</v>
      </c>
      <c r="AG414" s="23">
        <f t="shared" si="115"/>
        <v>0.289209245456655</v>
      </c>
      <c r="AH414" s="23">
        <f t="shared" si="116"/>
        <v>0.289047407927359</v>
      </c>
      <c r="AI414" s="23">
        <f t="shared" si="117"/>
        <v>0.260179597605304</v>
      </c>
      <c r="AJ414">
        <f>IFERROR(VLOOKUP($B414,[2]库存报告使用数据!$A$1:$B$65536,2,0),0)</f>
        <v>189</v>
      </c>
      <c r="AK414">
        <f>IFERROR(VLOOKUP($B414,[2]库存报告使用数据!$A$1:$C$65536,3,0),0)</f>
        <v>189</v>
      </c>
      <c r="AL414">
        <f>IFERROR(VLOOKUP($B414,[2]库存报告使用数据!$A$1:$D$65536,4,0),0)</f>
        <v>125</v>
      </c>
      <c r="AM414">
        <f>IFERROR(VLOOKUP($B414,[2]库存报告使用数据!$A$1:$E$65536,5,0),0)</f>
        <v>140</v>
      </c>
      <c r="AN414" s="23">
        <f t="shared" si="118"/>
        <v>0.185185185185185</v>
      </c>
      <c r="AO414" s="23">
        <f t="shared" si="119"/>
        <v>0.19047619047619</v>
      </c>
      <c r="AP414" s="23">
        <f t="shared" si="120"/>
        <v>0.256</v>
      </c>
      <c r="AQ414" s="23">
        <f t="shared" si="121"/>
        <v>0.242857142857143</v>
      </c>
      <c r="AR414" s="37">
        <f t="shared" si="106"/>
        <v>5</v>
      </c>
      <c r="AS414" s="37">
        <f t="shared" si="107"/>
        <v>300</v>
      </c>
      <c r="AT414" s="37">
        <f t="shared" si="108"/>
        <v>-176</v>
      </c>
      <c r="AU414" s="33">
        <f t="shared" si="109"/>
        <v>24</v>
      </c>
      <c r="AV414" s="38">
        <f>IFERROR(时间!$B$4+AU414,"上周无销量")</f>
        <v>43307</v>
      </c>
    </row>
    <row r="415" spans="1:48">
      <c r="A415" s="21" t="s">
        <v>460</v>
      </c>
      <c r="B415" t="str">
        <f>VLOOKUP(A415,'[4]sku-asin（子）'!$A$1:$B$65536,2,0)</f>
        <v>B06VYFC3HZ</v>
      </c>
      <c r="C415" t="str">
        <f>VLOOKUP(A415,'[4]子sku-父sku'!$A$1:$B$65536,2,0)</f>
        <v>YZ-HM1727</v>
      </c>
      <c r="D415" s="33">
        <f>IFERROR(VLOOKUP(A415,[1]库存报告使用数据处理!$A:$C,3,0),0)</f>
        <v>15</v>
      </c>
      <c r="E415" s="33">
        <f>IFERROR(VLOOKUP(A415,[1]库存报告使用数据处理!$A:$D,4,0),0)</f>
        <v>14</v>
      </c>
      <c r="F415" s="33">
        <f>IFERROR(VLOOKUP(A415,[1]库存报告使用数据处理!$A:$E,5,0),0)</f>
        <v>15</v>
      </c>
      <c r="G415" s="33">
        <f>IFERROR(VLOOKUP(A415,[1]库存报告使用数据处理!$A:$F,6,0),0)</f>
        <v>8</v>
      </c>
      <c r="H415" s="34">
        <f>IFERROR(VLOOKUP(A415,[1]库存报告使用数据处理!$A:$G,7,0),0)</f>
        <v>18.5648076923077</v>
      </c>
      <c r="I415">
        <f>IFERROR(VLOOKUP(A415,[5]数据处理!$A:$B,2,0),0)</f>
        <v>46</v>
      </c>
      <c r="J415" s="35">
        <f>IFERROR(VLOOKUP(A415,[5]数据处理!$A:$D,4,0),0)</f>
        <v>0</v>
      </c>
      <c r="K415" s="35">
        <f>IFERROR(VLOOKUP(A415,[5]数据处理!$A:$E,5,0),0)</f>
        <v>0</v>
      </c>
      <c r="L415" s="35">
        <f>IFERROR(VLOOKUP(A415,[5]数据处理!$A:$G,7,0),0)</f>
        <v>0</v>
      </c>
      <c r="M415">
        <f t="shared" si="105"/>
        <v>46</v>
      </c>
      <c r="N415">
        <f>IFERROR(VLOOKUP(A415,[5]数据处理!$A:$C,3,0),0)</f>
        <v>15</v>
      </c>
      <c r="O415">
        <f>IFERROR(VLOOKUP(A415,[5]数据处理!$A:$N,14,0),0)</f>
        <v>0</v>
      </c>
      <c r="P415">
        <f>IFERROR(VLOOKUP(A415,[3]库存使用数据!$A:$B,2,0),"")</f>
        <v>33764</v>
      </c>
      <c r="Q415">
        <f>IFERROR(VLOOKUP(A415,[3]库存使用数据!$A:$E,5,0),"")</f>
        <v>38808</v>
      </c>
      <c r="R415">
        <f>IFERROR(VLOOKUP(A415,[3]库存使用数据!$A:$H,8,0),"")</f>
        <v>40404</v>
      </c>
      <c r="S415">
        <f>IFERROR(VLOOKUP(A415,[3]库存使用数据!$A:$K,11,0),"")</f>
        <v>44599</v>
      </c>
      <c r="T415">
        <f>IFERROR(VLOOKUP(A415,[3]库存使用数据!$A:$C,3,0),"")</f>
        <v>442</v>
      </c>
      <c r="U415">
        <f>IFERROR(VLOOKUP(A415,[3]库存使用数据!$A:$F,6,0),"")</f>
        <v>385</v>
      </c>
      <c r="V415">
        <f>IFERROR(VLOOKUP(A415,[3]库存使用数据!$A:$I,9,0),"")</f>
        <v>210</v>
      </c>
      <c r="W415">
        <f>IFERROR(VLOOKUP(A415,[3]库存使用数据!$A:$L,12,0),"")</f>
        <v>232</v>
      </c>
      <c r="X415" s="23">
        <f t="shared" si="110"/>
        <v>0.0130908660111361</v>
      </c>
      <c r="Y415" s="23">
        <f t="shared" si="111"/>
        <v>0.00992063492063492</v>
      </c>
      <c r="Z415" s="23">
        <f t="shared" si="112"/>
        <v>0.0051975051975052</v>
      </c>
      <c r="AA415" s="23">
        <f t="shared" si="113"/>
        <v>0.00520191035673446</v>
      </c>
      <c r="AB415">
        <f>IFERROR(VLOOKUP(A415,[3]库存使用数据!$A:$D,4,0),"")</f>
        <v>178.71</v>
      </c>
      <c r="AC415">
        <f>IFERROR(VLOOKUP(A415,[3]库存使用数据!$A:$G,7,0),"")</f>
        <v>157.42</v>
      </c>
      <c r="AD415">
        <f>IFERROR(VLOOKUP(A415,[3]库存使用数据!$A:$J,10,0),"")</f>
        <v>86.34</v>
      </c>
      <c r="AE415">
        <f>IFERROR(VLOOKUP(A415,[3]库存使用数据!$A:$M,13,0),"")</f>
        <v>92.32</v>
      </c>
      <c r="AF415" s="23">
        <f t="shared" si="114"/>
        <v>0.641751867159742</v>
      </c>
      <c r="AG415" s="23">
        <f t="shared" si="115"/>
        <v>0.605677467854664</v>
      </c>
      <c r="AH415" s="23">
        <f t="shared" si="116"/>
        <v>0.31004899675772</v>
      </c>
      <c r="AI415" s="23">
        <f t="shared" si="117"/>
        <v>0.621606223520515</v>
      </c>
      <c r="AJ415">
        <f>IFERROR(VLOOKUP($B415,[2]库存报告使用数据!$A$1:$B$65536,2,0),0)</f>
        <v>153</v>
      </c>
      <c r="AK415">
        <f>IFERROR(VLOOKUP($B415,[2]库存报告使用数据!$A$1:$C$65536,3,0),0)</f>
        <v>153</v>
      </c>
      <c r="AL415">
        <f>IFERROR(VLOOKUP($B415,[2]库存报告使用数据!$A$1:$D$65536,4,0),0)</f>
        <v>96</v>
      </c>
      <c r="AM415">
        <f>IFERROR(VLOOKUP($B415,[2]库存报告使用数据!$A$1:$E$65536,5,0),0)</f>
        <v>105</v>
      </c>
      <c r="AN415" s="23">
        <f t="shared" si="118"/>
        <v>0.0980392156862745</v>
      </c>
      <c r="AO415" s="23">
        <f t="shared" si="119"/>
        <v>0.0915032679738562</v>
      </c>
      <c r="AP415" s="23">
        <f t="shared" si="120"/>
        <v>0.15625</v>
      </c>
      <c r="AQ415" s="23">
        <f t="shared" si="121"/>
        <v>0.0761904761904762</v>
      </c>
      <c r="AR415" s="37">
        <f t="shared" si="106"/>
        <v>2.14285714285714</v>
      </c>
      <c r="AS415" s="37">
        <f t="shared" si="107"/>
        <v>128.571428571429</v>
      </c>
      <c r="AT415" s="37">
        <f t="shared" si="108"/>
        <v>-82.5714285714286</v>
      </c>
      <c r="AU415" s="33">
        <f t="shared" si="109"/>
        <v>21</v>
      </c>
      <c r="AV415" s="38">
        <f>IFERROR(时间!$B$4+AU415,"上周无销量")</f>
        <v>43304</v>
      </c>
    </row>
    <row r="416" spans="1:48">
      <c r="A416" s="21" t="s">
        <v>461</v>
      </c>
      <c r="B416" t="str">
        <f>VLOOKUP(A416,'[4]sku-asin（子）'!$A$1:$B$65536,2,0)</f>
        <v>B06WRXM3GY</v>
      </c>
      <c r="C416" t="str">
        <f>VLOOKUP(A416,'[4]子sku-父sku'!$A$1:$B$65536,2,0)</f>
        <v>YZ-HM1727</v>
      </c>
      <c r="D416" s="33">
        <f>IFERROR(VLOOKUP(A416,[1]库存报告使用数据处理!$A:$C,3,0),0)</f>
        <v>39</v>
      </c>
      <c r="E416" s="33">
        <f>IFERROR(VLOOKUP(A416,[1]库存报告使用数据处理!$A:$D,4,0),0)</f>
        <v>39</v>
      </c>
      <c r="F416" s="33">
        <f>IFERROR(VLOOKUP(A416,[1]库存报告使用数据处理!$A:$E,5,0),0)</f>
        <v>34</v>
      </c>
      <c r="G416" s="33">
        <f>IFERROR(VLOOKUP(A416,[1]库存报告使用数据处理!$A:$F,6,0),0)</f>
        <v>39</v>
      </c>
      <c r="H416" s="34">
        <f>IFERROR(VLOOKUP(A416,[1]库存报告使用数据处理!$A:$G,7,0),0)</f>
        <v>18.5239735099337</v>
      </c>
      <c r="I416">
        <f>IFERROR(VLOOKUP(A416,[5]数据处理!$A:$B,2,0),0)</f>
        <v>75</v>
      </c>
      <c r="J416" s="35">
        <f>IFERROR(VLOOKUP(A416,[5]数据处理!$A:$D,4,0),0)</f>
        <v>0</v>
      </c>
      <c r="K416" s="35">
        <f>IFERROR(VLOOKUP(A416,[5]数据处理!$A:$E,5,0),0)</f>
        <v>0</v>
      </c>
      <c r="L416" s="35">
        <f>IFERROR(VLOOKUP(A416,[5]数据处理!$A:$G,7,0),0)</f>
        <v>78</v>
      </c>
      <c r="M416">
        <f t="shared" si="105"/>
        <v>153</v>
      </c>
      <c r="N416">
        <f>IFERROR(VLOOKUP(A416,[5]数据处理!$A:$C,3,0),0)</f>
        <v>32</v>
      </c>
      <c r="O416">
        <f>IFERROR(VLOOKUP(A416,[5]数据处理!$A:$N,14,0),0)</f>
        <v>0</v>
      </c>
      <c r="P416">
        <f>IFERROR(VLOOKUP(A416,[3]库存使用数据!$A:$B,2,0),"")</f>
        <v>12914</v>
      </c>
      <c r="Q416">
        <f>IFERROR(VLOOKUP(A416,[3]库存使用数据!$A:$E,5,0),"")</f>
        <v>6689</v>
      </c>
      <c r="R416">
        <f>IFERROR(VLOOKUP(A416,[3]库存使用数据!$A:$H,8,0),"")</f>
        <v>13000</v>
      </c>
      <c r="S416">
        <f>IFERROR(VLOOKUP(A416,[3]库存使用数据!$A:$K,11,0),"")</f>
        <v>11597</v>
      </c>
      <c r="T416">
        <f>IFERROR(VLOOKUP(A416,[3]库存使用数据!$A:$C,3,0),"")</f>
        <v>76</v>
      </c>
      <c r="U416">
        <f>IFERROR(VLOOKUP(A416,[3]库存使用数据!$A:$F,6,0),"")</f>
        <v>59</v>
      </c>
      <c r="V416">
        <f>IFERROR(VLOOKUP(A416,[3]库存使用数据!$A:$I,9,0),"")</f>
        <v>75</v>
      </c>
      <c r="W416">
        <f>IFERROR(VLOOKUP(A416,[3]库存使用数据!$A:$L,12,0),"")</f>
        <v>62</v>
      </c>
      <c r="X416" s="23">
        <f t="shared" si="110"/>
        <v>0.00588508595322905</v>
      </c>
      <c r="Y416" s="23">
        <f t="shared" si="111"/>
        <v>0.00882045148751682</v>
      </c>
      <c r="Z416" s="23">
        <f t="shared" si="112"/>
        <v>0.00576923076923077</v>
      </c>
      <c r="AA416" s="23">
        <f t="shared" si="113"/>
        <v>0.00534621022678279</v>
      </c>
      <c r="AB416">
        <f>IFERROR(VLOOKUP(A416,[3]库存使用数据!$A:$D,4,0),"")</f>
        <v>25.39</v>
      </c>
      <c r="AC416">
        <f>IFERROR(VLOOKUP(A416,[3]库存使用数据!$A:$G,7,0),"")</f>
        <v>18.2</v>
      </c>
      <c r="AD416">
        <f>IFERROR(VLOOKUP(A416,[3]库存使用数据!$A:$J,10,0),"")</f>
        <v>24.56</v>
      </c>
      <c r="AE416">
        <f>IFERROR(VLOOKUP(A416,[3]库存使用数据!$A:$M,13,0),"")</f>
        <v>20.51</v>
      </c>
      <c r="AF416" s="23">
        <f t="shared" si="114"/>
        <v>0.0351450319596128</v>
      </c>
      <c r="AG416" s="23">
        <f t="shared" si="115"/>
        <v>0.0251925790336728</v>
      </c>
      <c r="AH416" s="23">
        <f t="shared" si="116"/>
        <v>0.0389955719159877</v>
      </c>
      <c r="AI416" s="23">
        <f t="shared" si="117"/>
        <v>0.0283900986802544</v>
      </c>
      <c r="AJ416">
        <f>IFERROR(VLOOKUP($B416,[2]库存报告使用数据!$A$1:$B$65536,2,0),0)</f>
        <v>100</v>
      </c>
      <c r="AK416">
        <f>IFERROR(VLOOKUP($B416,[2]库存报告使用数据!$A$1:$C$65536,3,0),0)</f>
        <v>100</v>
      </c>
      <c r="AL416">
        <f>IFERROR(VLOOKUP($B416,[2]库存报告使用数据!$A$1:$D$65536,4,0),0)</f>
        <v>72</v>
      </c>
      <c r="AM416">
        <f>IFERROR(VLOOKUP($B416,[2]库存报告使用数据!$A$1:$E$65536,5,0),0)</f>
        <v>86</v>
      </c>
      <c r="AN416" s="23">
        <f t="shared" si="118"/>
        <v>0.39</v>
      </c>
      <c r="AO416" s="23">
        <f t="shared" si="119"/>
        <v>0.39</v>
      </c>
      <c r="AP416" s="23">
        <f t="shared" si="120"/>
        <v>0.472222222222222</v>
      </c>
      <c r="AQ416" s="23">
        <f t="shared" si="121"/>
        <v>0.453488372093023</v>
      </c>
      <c r="AR416" s="37">
        <f t="shared" si="106"/>
        <v>5.57142857142857</v>
      </c>
      <c r="AS416" s="37">
        <f t="shared" si="107"/>
        <v>334.285714285714</v>
      </c>
      <c r="AT416" s="37">
        <f t="shared" si="108"/>
        <v>-181.285714285714</v>
      </c>
      <c r="AU416" s="33">
        <f t="shared" si="109"/>
        <v>27</v>
      </c>
      <c r="AV416" s="38">
        <f>IFERROR(时间!$B$4+AU416,"上周无销量")</f>
        <v>43310</v>
      </c>
    </row>
    <row r="417" spans="1:48">
      <c r="A417" s="21" t="s">
        <v>462</v>
      </c>
      <c r="B417" t="str">
        <f>VLOOKUP(A417,'[4]sku-asin（子）'!$A$1:$B$65536,2,0)</f>
        <v>B071DV9DK1</v>
      </c>
      <c r="C417" t="str">
        <f>VLOOKUP(A417,'[4]子sku-父sku'!$A$1:$B$65536,2,0)</f>
        <v>YZ-HM1728</v>
      </c>
      <c r="D417" s="33">
        <f>IFERROR(VLOOKUP(A417,[1]库存报告使用数据处理!$A:$C,3,0),0)</f>
        <v>3</v>
      </c>
      <c r="E417" s="33">
        <f>IFERROR(VLOOKUP(A417,[1]库存报告使用数据处理!$A:$D,4,0),0)</f>
        <v>5</v>
      </c>
      <c r="F417" s="33">
        <f>IFERROR(VLOOKUP(A417,[1]库存报告使用数据处理!$A:$E,5,0),0)</f>
        <v>8</v>
      </c>
      <c r="G417" s="33">
        <f>IFERROR(VLOOKUP(A417,[1]库存报告使用数据处理!$A:$F,6,0),0)</f>
        <v>8</v>
      </c>
      <c r="H417" s="34">
        <f>IFERROR(VLOOKUP(A417,[1]库存报告使用数据处理!$A:$G,7,0),0)</f>
        <v>18.99</v>
      </c>
      <c r="I417">
        <f>IFERROR(VLOOKUP(A417,[5]数据处理!$A:$B,2,0),0)</f>
        <v>27</v>
      </c>
      <c r="J417" s="35">
        <f>IFERROR(VLOOKUP(A417,[5]数据处理!$A:$D,4,0),0)</f>
        <v>0</v>
      </c>
      <c r="K417" s="35">
        <f>IFERROR(VLOOKUP(A417,[5]数据处理!$A:$E,5,0),0)</f>
        <v>0</v>
      </c>
      <c r="L417" s="35">
        <f>IFERROR(VLOOKUP(A417,[5]数据处理!$A:$G,7,0),0)</f>
        <v>0</v>
      </c>
      <c r="M417">
        <f t="shared" si="105"/>
        <v>27</v>
      </c>
      <c r="N417">
        <f>IFERROR(VLOOKUP(A417,[5]数据处理!$A:$C,3,0),0)</f>
        <v>6</v>
      </c>
      <c r="O417">
        <f>IFERROR(VLOOKUP(A417,[5]数据处理!$A:$N,14,0),0)</f>
        <v>0</v>
      </c>
      <c r="P417">
        <f>IFERROR(VLOOKUP(A417,[3]库存使用数据!$A:$B,2,0),"")</f>
        <v>0</v>
      </c>
      <c r="Q417">
        <f>IFERROR(VLOOKUP(A417,[3]库存使用数据!$A:$E,5,0),"")</f>
        <v>0</v>
      </c>
      <c r="R417">
        <f>IFERROR(VLOOKUP(A417,[3]库存使用数据!$A:$H,8,0),"")</f>
        <v>0</v>
      </c>
      <c r="S417">
        <f>IFERROR(VLOOKUP(A417,[3]库存使用数据!$A:$K,11,0),"")</f>
        <v>0</v>
      </c>
      <c r="T417">
        <f>IFERROR(VLOOKUP(A417,[3]库存使用数据!$A:$C,3,0),"")</f>
        <v>0</v>
      </c>
      <c r="U417">
        <f>IFERROR(VLOOKUP(A417,[3]库存使用数据!$A:$F,6,0),"")</f>
        <v>0</v>
      </c>
      <c r="V417">
        <f>IFERROR(VLOOKUP(A417,[3]库存使用数据!$A:$I,9,0),"")</f>
        <v>0</v>
      </c>
      <c r="W417">
        <f>IFERROR(VLOOKUP(A417,[3]库存使用数据!$A:$L,12,0),"")</f>
        <v>0</v>
      </c>
      <c r="X417" s="23" t="str">
        <f t="shared" si="110"/>
        <v/>
      </c>
      <c r="Y417" s="23" t="str">
        <f t="shared" si="111"/>
        <v/>
      </c>
      <c r="Z417" s="23" t="str">
        <f t="shared" si="112"/>
        <v/>
      </c>
      <c r="AA417" s="23" t="str">
        <f t="shared" si="113"/>
        <v/>
      </c>
      <c r="AB417">
        <f>IFERROR(VLOOKUP(A417,[3]库存使用数据!$A:$D,4,0),"")</f>
        <v>0</v>
      </c>
      <c r="AC417">
        <f>IFERROR(VLOOKUP(A417,[3]库存使用数据!$A:$G,7,0),"")</f>
        <v>0</v>
      </c>
      <c r="AD417">
        <f>IFERROR(VLOOKUP(A417,[3]库存使用数据!$A:$J,10,0),"")</f>
        <v>0</v>
      </c>
      <c r="AE417">
        <f>IFERROR(VLOOKUP(A417,[3]库存使用数据!$A:$M,13,0),"")</f>
        <v>0</v>
      </c>
      <c r="AF417" s="23" t="str">
        <f t="shared" si="114"/>
        <v/>
      </c>
      <c r="AG417" s="23" t="str">
        <f t="shared" si="115"/>
        <v/>
      </c>
      <c r="AH417" s="23" t="str">
        <f t="shared" si="116"/>
        <v/>
      </c>
      <c r="AI417" s="23" t="str">
        <f t="shared" si="117"/>
        <v/>
      </c>
      <c r="AJ417">
        <f>IFERROR(VLOOKUP($B417,[2]库存报告使用数据!$A$1:$B$65536,2,0),0)</f>
        <v>14</v>
      </c>
      <c r="AK417">
        <f>IFERROR(VLOOKUP($B417,[2]库存报告使用数据!$A$1:$C$65536,3,0),0)</f>
        <v>14</v>
      </c>
      <c r="AL417">
        <f>IFERROR(VLOOKUP($B417,[2]库存报告使用数据!$A$1:$D$65536,4,0),0)</f>
        <v>9</v>
      </c>
      <c r="AM417">
        <f>IFERROR(VLOOKUP($B417,[2]库存报告使用数据!$A$1:$E$65536,5,0),0)</f>
        <v>17</v>
      </c>
      <c r="AN417" s="23">
        <f t="shared" si="118"/>
        <v>0.214285714285714</v>
      </c>
      <c r="AO417" s="23">
        <f t="shared" si="119"/>
        <v>0.357142857142857</v>
      </c>
      <c r="AP417" s="23">
        <f t="shared" si="120"/>
        <v>0.888888888888889</v>
      </c>
      <c r="AQ417" s="23">
        <f t="shared" si="121"/>
        <v>0.470588235294118</v>
      </c>
      <c r="AR417" s="37">
        <f t="shared" si="106"/>
        <v>0.428571428571429</v>
      </c>
      <c r="AS417" s="37">
        <f t="shared" si="107"/>
        <v>25.7142857142857</v>
      </c>
      <c r="AT417" s="37">
        <f t="shared" si="108"/>
        <v>1.28571428571429</v>
      </c>
      <c r="AU417" s="33">
        <f t="shared" si="109"/>
        <v>63</v>
      </c>
      <c r="AV417" s="38">
        <f>IFERROR(时间!$B$4+AU417,"上周无销量")</f>
        <v>43346</v>
      </c>
    </row>
    <row r="418" spans="1:48">
      <c r="A418" s="21" t="s">
        <v>463</v>
      </c>
      <c r="B418" t="str">
        <f>VLOOKUP(A418,'[4]sku-asin（子）'!$A$1:$B$65536,2,0)</f>
        <v>B071DV9D1Q</v>
      </c>
      <c r="C418" t="str">
        <f>VLOOKUP(A418,'[4]子sku-父sku'!$A$1:$B$65536,2,0)</f>
        <v>YZ-HM1728</v>
      </c>
      <c r="D418" s="33">
        <f>IFERROR(VLOOKUP(A418,[1]库存报告使用数据处理!$A:$C,3,0),0)</f>
        <v>11</v>
      </c>
      <c r="E418" s="33">
        <f>IFERROR(VLOOKUP(A418,[1]库存报告使用数据处理!$A:$D,4,0),0)</f>
        <v>9</v>
      </c>
      <c r="F418" s="33">
        <f>IFERROR(VLOOKUP(A418,[1]库存报告使用数据处理!$A:$E,5,0),0)</f>
        <v>10</v>
      </c>
      <c r="G418" s="33">
        <f>IFERROR(VLOOKUP(A418,[1]库存报告使用数据处理!$A:$F,6,0),0)</f>
        <v>11</v>
      </c>
      <c r="H418" s="34">
        <f>IFERROR(VLOOKUP(A418,[1]库存报告使用数据处理!$A:$G,7,0),0)</f>
        <v>16.99</v>
      </c>
      <c r="I418">
        <f>IFERROR(VLOOKUP(A418,[5]数据处理!$A:$B,2,0),0)</f>
        <v>7</v>
      </c>
      <c r="J418" s="35">
        <f>IFERROR(VLOOKUP(A418,[5]数据处理!$A:$D,4,0),0)</f>
        <v>0</v>
      </c>
      <c r="K418" s="35">
        <f>IFERROR(VLOOKUP(A418,[5]数据处理!$A:$E,5,0),0)</f>
        <v>0</v>
      </c>
      <c r="L418" s="35">
        <f>IFERROR(VLOOKUP(A418,[5]数据处理!$A:$G,7,0),0)</f>
        <v>15</v>
      </c>
      <c r="M418">
        <f t="shared" si="105"/>
        <v>22</v>
      </c>
      <c r="N418">
        <f>IFERROR(VLOOKUP(A418,[5]数据处理!$A:$C,3,0),0)</f>
        <v>4</v>
      </c>
      <c r="O418">
        <f>IFERROR(VLOOKUP(A418,[5]数据处理!$A:$N,14,0),0)</f>
        <v>0</v>
      </c>
      <c r="P418">
        <f>IFERROR(VLOOKUP(A418,[3]库存使用数据!$A:$B,2,0),"")</f>
        <v>133001</v>
      </c>
      <c r="Q418">
        <f>IFERROR(VLOOKUP(A418,[3]库存使用数据!$A:$E,5,0),"")</f>
        <v>72458</v>
      </c>
      <c r="R418">
        <f>IFERROR(VLOOKUP(A418,[3]库存使用数据!$A:$H,8,0),"")</f>
        <v>34882</v>
      </c>
      <c r="S418">
        <f>IFERROR(VLOOKUP(A418,[3]库存使用数据!$A:$K,11,0),"")</f>
        <v>73355</v>
      </c>
      <c r="T418">
        <f>IFERROR(VLOOKUP(A418,[3]库存使用数据!$A:$C,3,0),"")</f>
        <v>748</v>
      </c>
      <c r="U418">
        <f>IFERROR(VLOOKUP(A418,[3]库存使用数据!$A:$F,6,0),"")</f>
        <v>440</v>
      </c>
      <c r="V418">
        <f>IFERROR(VLOOKUP(A418,[3]库存使用数据!$A:$I,9,0),"")</f>
        <v>227</v>
      </c>
      <c r="W418">
        <f>IFERROR(VLOOKUP(A418,[3]库存使用数据!$A:$L,12,0),"")</f>
        <v>410</v>
      </c>
      <c r="X418" s="23">
        <f t="shared" si="110"/>
        <v>0.00562401786452733</v>
      </c>
      <c r="Y418" s="23">
        <f t="shared" si="111"/>
        <v>0.00607248336967623</v>
      </c>
      <c r="Z418" s="23">
        <f t="shared" si="112"/>
        <v>0.00650765437761596</v>
      </c>
      <c r="AA418" s="23">
        <f t="shared" si="113"/>
        <v>0.0055892577193102</v>
      </c>
      <c r="AB418">
        <f>IFERROR(VLOOKUP(A418,[3]库存使用数据!$A:$D,4,0),"")</f>
        <v>192.37</v>
      </c>
      <c r="AC418">
        <f>IFERROR(VLOOKUP(A418,[3]库存使用数据!$A:$G,7,0),"")</f>
        <v>118</v>
      </c>
      <c r="AD418">
        <f>IFERROR(VLOOKUP(A418,[3]库存使用数据!$A:$J,10,0),"")</f>
        <v>53.67</v>
      </c>
      <c r="AE418">
        <f>IFERROR(VLOOKUP(A418,[3]库存使用数据!$A:$M,13,0),"")</f>
        <v>99.72</v>
      </c>
      <c r="AF418" s="23">
        <f t="shared" si="114"/>
        <v>1.02932206110546</v>
      </c>
      <c r="AG418" s="23">
        <f t="shared" si="115"/>
        <v>0.771695768752861</v>
      </c>
      <c r="AH418" s="23">
        <f t="shared" si="116"/>
        <v>0.315891701000589</v>
      </c>
      <c r="AI418" s="23">
        <f t="shared" si="117"/>
        <v>0.533575900262186</v>
      </c>
      <c r="AJ418">
        <f>IFERROR(VLOOKUP($B418,[2]库存报告使用数据!$A$1:$B$65536,2,0),0)</f>
        <v>150</v>
      </c>
      <c r="AK418">
        <f>IFERROR(VLOOKUP($B418,[2]库存报告使用数据!$A$1:$C$65536,3,0),0)</f>
        <v>150</v>
      </c>
      <c r="AL418">
        <f>IFERROR(VLOOKUP($B418,[2]库存报告使用数据!$A$1:$D$65536,4,0),0)</f>
        <v>103</v>
      </c>
      <c r="AM418">
        <f>IFERROR(VLOOKUP($B418,[2]库存报告使用数据!$A$1:$E$65536,5,0),0)</f>
        <v>198</v>
      </c>
      <c r="AN418" s="23">
        <f t="shared" si="118"/>
        <v>0.0733333333333333</v>
      </c>
      <c r="AO418" s="23">
        <f t="shared" si="119"/>
        <v>0.06</v>
      </c>
      <c r="AP418" s="23">
        <f t="shared" si="120"/>
        <v>0.0970873786407767</v>
      </c>
      <c r="AQ418" s="23">
        <f t="shared" si="121"/>
        <v>0.0555555555555556</v>
      </c>
      <c r="AR418" s="37">
        <f t="shared" si="106"/>
        <v>1.57142857142857</v>
      </c>
      <c r="AS418" s="37">
        <f t="shared" si="107"/>
        <v>94.2857142857143</v>
      </c>
      <c r="AT418" s="37">
        <f t="shared" si="108"/>
        <v>-72.2857142857143</v>
      </c>
      <c r="AU418" s="33">
        <f t="shared" si="109"/>
        <v>14</v>
      </c>
      <c r="AV418" s="38">
        <f>IFERROR(时间!$B$4+AU418,"上周无销量")</f>
        <v>43297</v>
      </c>
    </row>
    <row r="419" spans="1:48">
      <c r="A419" s="21" t="s">
        <v>464</v>
      </c>
      <c r="B419" t="str">
        <f>VLOOKUP(A419,'[4]sku-asin（子）'!$A$1:$B$65536,2,0)</f>
        <v>B078TCMCWF</v>
      </c>
      <c r="C419" t="str">
        <f>VLOOKUP(A419,'[4]子sku-父sku'!$A$1:$B$65536,2,0)</f>
        <v>YZ-HM1728</v>
      </c>
      <c r="D419" s="33">
        <f>IFERROR(VLOOKUP(A419,[1]库存报告使用数据处理!$A:$C,3,0),0)</f>
        <v>0</v>
      </c>
      <c r="E419" s="33">
        <f>IFERROR(VLOOKUP(A419,[1]库存报告使用数据处理!$A:$D,4,0),0)</f>
        <v>2</v>
      </c>
      <c r="F419" s="33">
        <f>IFERROR(VLOOKUP(A419,[1]库存报告使用数据处理!$A:$E,5,0),0)</f>
        <v>6</v>
      </c>
      <c r="G419" s="33">
        <f>IFERROR(VLOOKUP(A419,[1]库存报告使用数据处理!$A:$F,6,0),0)</f>
        <v>3</v>
      </c>
      <c r="H419" s="34">
        <f>IFERROR(VLOOKUP(A419,[1]库存报告使用数据处理!$A:$G,7,0),0)</f>
        <v>18.99</v>
      </c>
      <c r="I419">
        <f>IFERROR(VLOOKUP(A419,[5]数据处理!$A:$B,2,0),0)</f>
        <v>9</v>
      </c>
      <c r="J419" s="35">
        <f>IFERROR(VLOOKUP(A419,[5]数据处理!$A:$D,4,0),0)</f>
        <v>0</v>
      </c>
      <c r="K419" s="35">
        <f>IFERROR(VLOOKUP(A419,[5]数据处理!$A:$E,5,0),0)</f>
        <v>0</v>
      </c>
      <c r="L419" s="35">
        <f>IFERROR(VLOOKUP(A419,[5]数据处理!$A:$G,7,0),0)</f>
        <v>0</v>
      </c>
      <c r="M419">
        <f t="shared" si="105"/>
        <v>9</v>
      </c>
      <c r="N419">
        <f>IFERROR(VLOOKUP(A419,[5]数据处理!$A:$C,3,0),0)</f>
        <v>1</v>
      </c>
      <c r="O419">
        <f>IFERROR(VLOOKUP(A419,[5]数据处理!$A:$N,14,0),0)</f>
        <v>0</v>
      </c>
      <c r="P419" t="str">
        <f>IFERROR(VLOOKUP(A419,[3]库存使用数据!$A:$B,2,0),"")</f>
        <v/>
      </c>
      <c r="Q419" t="str">
        <f>IFERROR(VLOOKUP(A419,[3]库存使用数据!$A:$E,5,0),"")</f>
        <v/>
      </c>
      <c r="R419" t="str">
        <f>IFERROR(VLOOKUP(A419,[3]库存使用数据!$A:$H,8,0),"")</f>
        <v/>
      </c>
      <c r="S419" t="str">
        <f>IFERROR(VLOOKUP(A419,[3]库存使用数据!$A:$K,11,0),"")</f>
        <v/>
      </c>
      <c r="T419" t="str">
        <f>IFERROR(VLOOKUP(A419,[3]库存使用数据!$A:$C,3,0),"")</f>
        <v/>
      </c>
      <c r="U419" t="str">
        <f>IFERROR(VLOOKUP(A419,[3]库存使用数据!$A:$F,6,0),"")</f>
        <v/>
      </c>
      <c r="V419" t="str">
        <f>IFERROR(VLOOKUP(A419,[3]库存使用数据!$A:$I,9,0),"")</f>
        <v/>
      </c>
      <c r="W419" t="str">
        <f>IFERROR(VLOOKUP(A419,[3]库存使用数据!$A:$L,12,0),"")</f>
        <v/>
      </c>
      <c r="X419" s="23" t="str">
        <f t="shared" si="110"/>
        <v/>
      </c>
      <c r="Y419" s="23" t="str">
        <f t="shared" si="111"/>
        <v/>
      </c>
      <c r="Z419" s="23" t="str">
        <f t="shared" si="112"/>
        <v/>
      </c>
      <c r="AA419" s="23" t="str">
        <f t="shared" si="113"/>
        <v/>
      </c>
      <c r="AB419" t="str">
        <f>IFERROR(VLOOKUP(A419,[3]库存使用数据!$A:$D,4,0),"")</f>
        <v/>
      </c>
      <c r="AC419" t="str">
        <f>IFERROR(VLOOKUP(A419,[3]库存使用数据!$A:$G,7,0),"")</f>
        <v/>
      </c>
      <c r="AD419" t="str">
        <f>IFERROR(VLOOKUP(A419,[3]库存使用数据!$A:$J,10,0),"")</f>
        <v/>
      </c>
      <c r="AE419" t="str">
        <f>IFERROR(VLOOKUP(A419,[3]库存使用数据!$A:$M,13,0),"")</f>
        <v/>
      </c>
      <c r="AF419" s="23" t="str">
        <f t="shared" si="114"/>
        <v/>
      </c>
      <c r="AG419" s="23" t="str">
        <f t="shared" si="115"/>
        <v/>
      </c>
      <c r="AH419" s="23" t="str">
        <f t="shared" si="116"/>
        <v/>
      </c>
      <c r="AI419" s="23" t="str">
        <f t="shared" si="117"/>
        <v/>
      </c>
      <c r="AJ419">
        <f>IFERROR(VLOOKUP($B419,[2]库存报告使用数据!$A$1:$B$65536,2,0),0)</f>
        <v>5</v>
      </c>
      <c r="AK419">
        <f>IFERROR(VLOOKUP($B419,[2]库存报告使用数据!$A$1:$C$65536,3,0),0)</f>
        <v>5</v>
      </c>
      <c r="AL419">
        <f>IFERROR(VLOOKUP($B419,[2]库存报告使用数据!$A$1:$D$65536,4,0),0)</f>
        <v>58</v>
      </c>
      <c r="AM419">
        <f>IFERROR(VLOOKUP($B419,[2]库存报告使用数据!$A$1:$E$65536,5,0),0)</f>
        <v>12</v>
      </c>
      <c r="AN419" s="23">
        <f t="shared" si="118"/>
        <v>0</v>
      </c>
      <c r="AO419" s="23">
        <f t="shared" si="119"/>
        <v>0.4</v>
      </c>
      <c r="AP419" s="23">
        <f t="shared" si="120"/>
        <v>0.103448275862069</v>
      </c>
      <c r="AQ419" s="23">
        <f t="shared" si="121"/>
        <v>0.25</v>
      </c>
      <c r="AR419" s="37">
        <f t="shared" si="106"/>
        <v>0</v>
      </c>
      <c r="AS419" s="37">
        <f t="shared" si="107"/>
        <v>0</v>
      </c>
      <c r="AT419" s="37">
        <f t="shared" si="108"/>
        <v>9</v>
      </c>
      <c r="AU419" s="33" t="str">
        <f t="shared" si="109"/>
        <v>库存为9</v>
      </c>
      <c r="AV419" s="38" t="str">
        <f>IFERROR(时间!$B$4+AU419,"上周无销量")</f>
        <v>上周无销量</v>
      </c>
    </row>
    <row r="420" spans="1:48">
      <c r="A420" s="21" t="s">
        <v>465</v>
      </c>
      <c r="B420" t="str">
        <f>VLOOKUP(A420,'[4]sku-asin（子）'!$A$1:$B$65536,2,0)</f>
        <v>B071DV9G8Z</v>
      </c>
      <c r="C420" t="str">
        <f>VLOOKUP(A420,'[4]子sku-父sku'!$A$1:$B$65536,2,0)</f>
        <v>YZ-HM1728</v>
      </c>
      <c r="D420" s="33">
        <f>IFERROR(VLOOKUP(A420,[1]库存报告使用数据处理!$A:$C,3,0),0)</f>
        <v>8</v>
      </c>
      <c r="E420" s="33">
        <f>IFERROR(VLOOKUP(A420,[1]库存报告使用数据处理!$A:$D,4,0),0)</f>
        <v>0</v>
      </c>
      <c r="F420" s="33">
        <f>IFERROR(VLOOKUP(A420,[1]库存报告使用数据处理!$A:$E,5,0),0)</f>
        <v>2</v>
      </c>
      <c r="G420" s="33">
        <f>IFERROR(VLOOKUP(A420,[1]库存报告使用数据处理!$A:$F,6,0),0)</f>
        <v>6</v>
      </c>
      <c r="H420" s="34">
        <f>IFERROR(VLOOKUP(A420,[1]库存报告使用数据处理!$A:$G,7,0),0)</f>
        <v>18.99</v>
      </c>
      <c r="I420">
        <f>IFERROR(VLOOKUP(A420,[5]数据处理!$A:$B,2,0),0)</f>
        <v>5</v>
      </c>
      <c r="J420" s="35">
        <f>IFERROR(VLOOKUP(A420,[5]数据处理!$A:$D,4,0),0)</f>
        <v>0</v>
      </c>
      <c r="K420" s="35">
        <f>IFERROR(VLOOKUP(A420,[5]数据处理!$A:$E,5,0),0)</f>
        <v>0</v>
      </c>
      <c r="L420" s="35">
        <f>IFERROR(VLOOKUP(A420,[5]数据处理!$A:$G,7,0),0)</f>
        <v>0</v>
      </c>
      <c r="M420">
        <f t="shared" si="105"/>
        <v>5</v>
      </c>
      <c r="N420">
        <f>IFERROR(VLOOKUP(A420,[5]数据处理!$A:$C,3,0),0)</f>
        <v>6</v>
      </c>
      <c r="O420">
        <f>IFERROR(VLOOKUP(A420,[5]数据处理!$A:$N,14,0),0)</f>
        <v>0</v>
      </c>
      <c r="P420">
        <f>IFERROR(VLOOKUP(A420,[3]库存使用数据!$A:$B,2,0),"")</f>
        <v>1</v>
      </c>
      <c r="Q420">
        <f>IFERROR(VLOOKUP(A420,[3]库存使用数据!$A:$E,5,0),"")</f>
        <v>0</v>
      </c>
      <c r="R420">
        <f>IFERROR(VLOOKUP(A420,[3]库存使用数据!$A:$H,8,0),"")</f>
        <v>0</v>
      </c>
      <c r="S420">
        <f>IFERROR(VLOOKUP(A420,[3]库存使用数据!$A:$K,11,0),"")</f>
        <v>1</v>
      </c>
      <c r="T420">
        <f>IFERROR(VLOOKUP(A420,[3]库存使用数据!$A:$C,3,0),"")</f>
        <v>0</v>
      </c>
      <c r="U420">
        <f>IFERROR(VLOOKUP(A420,[3]库存使用数据!$A:$F,6,0),"")</f>
        <v>0</v>
      </c>
      <c r="V420">
        <f>IFERROR(VLOOKUP(A420,[3]库存使用数据!$A:$I,9,0),"")</f>
        <v>0</v>
      </c>
      <c r="W420">
        <f>IFERROR(VLOOKUP(A420,[3]库存使用数据!$A:$L,12,0),"")</f>
        <v>0</v>
      </c>
      <c r="X420" s="23">
        <f t="shared" si="110"/>
        <v>0</v>
      </c>
      <c r="Y420" s="23" t="str">
        <f t="shared" si="111"/>
        <v/>
      </c>
      <c r="Z420" s="23" t="str">
        <f t="shared" si="112"/>
        <v/>
      </c>
      <c r="AA420" s="23">
        <f t="shared" si="113"/>
        <v>0</v>
      </c>
      <c r="AB420">
        <f>IFERROR(VLOOKUP(A420,[3]库存使用数据!$A:$D,4,0),"")</f>
        <v>0</v>
      </c>
      <c r="AC420">
        <f>IFERROR(VLOOKUP(A420,[3]库存使用数据!$A:$G,7,0),"")</f>
        <v>0</v>
      </c>
      <c r="AD420">
        <f>IFERROR(VLOOKUP(A420,[3]库存使用数据!$A:$J,10,0),"")</f>
        <v>0</v>
      </c>
      <c r="AE420">
        <f>IFERROR(VLOOKUP(A420,[3]库存使用数据!$A:$M,13,0),"")</f>
        <v>0</v>
      </c>
      <c r="AF420" s="23" t="str">
        <f t="shared" si="114"/>
        <v/>
      </c>
      <c r="AG420" s="23" t="str">
        <f t="shared" si="115"/>
        <v/>
      </c>
      <c r="AH420" s="23" t="str">
        <f t="shared" si="116"/>
        <v/>
      </c>
      <c r="AI420" s="23" t="str">
        <f t="shared" si="117"/>
        <v/>
      </c>
      <c r="AJ420">
        <f>IFERROR(VLOOKUP($B420,[2]库存报告使用数据!$A$1:$B$65536,2,0),0)</f>
        <v>4</v>
      </c>
      <c r="AK420">
        <f>IFERROR(VLOOKUP($B420,[2]库存报告使用数据!$A$1:$C$65536,3,0),0)</f>
        <v>4</v>
      </c>
      <c r="AL420">
        <f>IFERROR(VLOOKUP($B420,[2]库存报告使用数据!$A$1:$D$65536,4,0),0)</f>
        <v>1</v>
      </c>
      <c r="AM420">
        <f>IFERROR(VLOOKUP($B420,[2]库存报告使用数据!$A$1:$E$65536,5,0),0)</f>
        <v>15</v>
      </c>
      <c r="AN420" s="23">
        <f t="shared" si="118"/>
        <v>2</v>
      </c>
      <c r="AO420" s="23">
        <f t="shared" si="119"/>
        <v>0</v>
      </c>
      <c r="AP420" s="23">
        <f t="shared" si="120"/>
        <v>2</v>
      </c>
      <c r="AQ420" s="23">
        <f t="shared" si="121"/>
        <v>0.4</v>
      </c>
      <c r="AR420" s="37">
        <f t="shared" si="106"/>
        <v>1.14285714285714</v>
      </c>
      <c r="AS420" s="37">
        <f t="shared" si="107"/>
        <v>68.5714285714286</v>
      </c>
      <c r="AT420" s="37">
        <f t="shared" si="108"/>
        <v>-63.5714285714286</v>
      </c>
      <c r="AU420" s="33">
        <f t="shared" si="109"/>
        <v>4</v>
      </c>
      <c r="AV420" s="38">
        <f>IFERROR(时间!$B$4+AU420,"上周无销量")</f>
        <v>43287</v>
      </c>
    </row>
    <row r="421" spans="1:48">
      <c r="A421" s="21" t="s">
        <v>466</v>
      </c>
      <c r="B421" t="str">
        <f>VLOOKUP(A421,'[4]sku-asin（子）'!$A$1:$B$65536,2,0)</f>
        <v>B01N6LKJIY</v>
      </c>
      <c r="C421" t="str">
        <f>VLOOKUP(A421,'[4]子sku-父sku'!$A$1:$B$65536,2,0)</f>
        <v>YZ-HM174164</v>
      </c>
      <c r="D421" s="33">
        <f>IFERROR(VLOOKUP(A421,[1]库存报告使用数据处理!$A:$C,3,0),0)</f>
        <v>0</v>
      </c>
      <c r="E421" s="33">
        <f>IFERROR(VLOOKUP(A421,[1]库存报告使用数据处理!$A:$D,4,0),0)</f>
        <v>0</v>
      </c>
      <c r="F421" s="33">
        <f>IFERROR(VLOOKUP(A421,[1]库存报告使用数据处理!$A:$E,5,0),0)</f>
        <v>0</v>
      </c>
      <c r="G421" s="33">
        <f>IFERROR(VLOOKUP(A421,[1]库存报告使用数据处理!$A:$F,6,0),0)</f>
        <v>0</v>
      </c>
      <c r="H421" s="34">
        <f>IFERROR(VLOOKUP(A421,[1]库存报告使用数据处理!$A:$G,7,0),0)</f>
        <v>0</v>
      </c>
      <c r="I421">
        <f>IFERROR(VLOOKUP(A421,[5]数据处理!$A:$B,2,0),0)</f>
        <v>6</v>
      </c>
      <c r="J421" s="35">
        <f>IFERROR(VLOOKUP(A421,[5]数据处理!$A:$D,4,0),0)</f>
        <v>0</v>
      </c>
      <c r="K421" s="35">
        <f>IFERROR(VLOOKUP(A421,[5]数据处理!$A:$E,5,0),0)</f>
        <v>0</v>
      </c>
      <c r="L421" s="35">
        <f>IFERROR(VLOOKUP(A421,[5]数据处理!$A:$G,7,0),0)</f>
        <v>0</v>
      </c>
      <c r="M421">
        <f t="shared" si="105"/>
        <v>6</v>
      </c>
      <c r="N421">
        <f>IFERROR(VLOOKUP(A421,[5]数据处理!$A:$C,3,0),0)</f>
        <v>0</v>
      </c>
      <c r="O421">
        <f>IFERROR(VLOOKUP(A421,[5]数据处理!$A:$N,14,0),0)</f>
        <v>5</v>
      </c>
      <c r="P421" t="str">
        <f>IFERROR(VLOOKUP(A421,[3]库存使用数据!$A:$B,2,0),"")</f>
        <v/>
      </c>
      <c r="Q421" t="str">
        <f>IFERROR(VLOOKUP(A421,[3]库存使用数据!$A:$E,5,0),"")</f>
        <v/>
      </c>
      <c r="R421" t="str">
        <f>IFERROR(VLOOKUP(A421,[3]库存使用数据!$A:$H,8,0),"")</f>
        <v/>
      </c>
      <c r="S421" t="str">
        <f>IFERROR(VLOOKUP(A421,[3]库存使用数据!$A:$K,11,0),"")</f>
        <v/>
      </c>
      <c r="T421" t="str">
        <f>IFERROR(VLOOKUP(A421,[3]库存使用数据!$A:$C,3,0),"")</f>
        <v/>
      </c>
      <c r="U421" t="str">
        <f>IFERROR(VLOOKUP(A421,[3]库存使用数据!$A:$F,6,0),"")</f>
        <v/>
      </c>
      <c r="V421" t="str">
        <f>IFERROR(VLOOKUP(A421,[3]库存使用数据!$A:$I,9,0),"")</f>
        <v/>
      </c>
      <c r="W421" t="str">
        <f>IFERROR(VLOOKUP(A421,[3]库存使用数据!$A:$L,12,0),"")</f>
        <v/>
      </c>
      <c r="X421" s="23" t="str">
        <f t="shared" si="110"/>
        <v/>
      </c>
      <c r="Y421" s="23" t="str">
        <f t="shared" si="111"/>
        <v/>
      </c>
      <c r="Z421" s="23" t="str">
        <f t="shared" si="112"/>
        <v/>
      </c>
      <c r="AA421" s="23" t="str">
        <f t="shared" si="113"/>
        <v/>
      </c>
      <c r="AB421" t="str">
        <f>IFERROR(VLOOKUP(A421,[3]库存使用数据!$A:$D,4,0),"")</f>
        <v/>
      </c>
      <c r="AC421" t="str">
        <f>IFERROR(VLOOKUP(A421,[3]库存使用数据!$A:$G,7,0),"")</f>
        <v/>
      </c>
      <c r="AD421" t="str">
        <f>IFERROR(VLOOKUP(A421,[3]库存使用数据!$A:$J,10,0),"")</f>
        <v/>
      </c>
      <c r="AE421" t="str">
        <f>IFERROR(VLOOKUP(A421,[3]库存使用数据!$A:$M,13,0),"")</f>
        <v/>
      </c>
      <c r="AF421" s="23" t="str">
        <f t="shared" si="114"/>
        <v/>
      </c>
      <c r="AG421" s="23" t="str">
        <f t="shared" si="115"/>
        <v/>
      </c>
      <c r="AH421" s="23" t="str">
        <f t="shared" si="116"/>
        <v/>
      </c>
      <c r="AI421" s="23" t="str">
        <f t="shared" si="117"/>
        <v/>
      </c>
      <c r="AJ421">
        <f>IFERROR(VLOOKUP($B421,[2]库存报告使用数据!$A$1:$B$65536,2,0),0)</f>
        <v>2</v>
      </c>
      <c r="AK421">
        <f>IFERROR(VLOOKUP($B421,[2]库存报告使用数据!$A$1:$C$65536,3,0),0)</f>
        <v>2</v>
      </c>
      <c r="AL421">
        <f>IFERROR(VLOOKUP($B421,[2]库存报告使用数据!$A$1:$D$65536,4,0),0)</f>
        <v>1</v>
      </c>
      <c r="AM421">
        <f>IFERROR(VLOOKUP($B421,[2]库存报告使用数据!$A$1:$E$65536,5,0),0)</f>
        <v>2</v>
      </c>
      <c r="AN421" s="23">
        <f t="shared" si="118"/>
        <v>0</v>
      </c>
      <c r="AO421" s="23">
        <f t="shared" si="119"/>
        <v>0</v>
      </c>
      <c r="AP421" s="23">
        <f t="shared" si="120"/>
        <v>0</v>
      </c>
      <c r="AQ421" s="23">
        <f t="shared" si="121"/>
        <v>0</v>
      </c>
      <c r="AR421" s="37">
        <f t="shared" si="106"/>
        <v>0</v>
      </c>
      <c r="AS421" s="37">
        <f t="shared" si="107"/>
        <v>0</v>
      </c>
      <c r="AT421" s="37">
        <f t="shared" si="108"/>
        <v>6</v>
      </c>
      <c r="AU421" s="33" t="str">
        <f t="shared" si="109"/>
        <v>库存为6</v>
      </c>
      <c r="AV421" s="38" t="str">
        <f>IFERROR(时间!$B$4+AU421,"上周无销量")</f>
        <v>上周无销量</v>
      </c>
    </row>
    <row r="422" spans="1:48">
      <c r="A422" s="21" t="s">
        <v>467</v>
      </c>
      <c r="B422" t="str">
        <f>VLOOKUP(A422,'[4]sku-asin（子）'!$A$1:$B$65536,2,0)</f>
        <v>B01NH0VOD4</v>
      </c>
      <c r="C422" t="str">
        <f>VLOOKUP(A422,'[4]子sku-父sku'!$A$1:$B$65536,2,0)</f>
        <v>YZ-HM174164</v>
      </c>
      <c r="D422" s="33">
        <f>IFERROR(VLOOKUP(A422,[1]库存报告使用数据处理!$A:$C,3,0),0)</f>
        <v>0</v>
      </c>
      <c r="E422" s="33">
        <f>IFERROR(VLOOKUP(A422,[1]库存报告使用数据处理!$A:$D,4,0),0)</f>
        <v>0</v>
      </c>
      <c r="F422" s="33">
        <f>IFERROR(VLOOKUP(A422,[1]库存报告使用数据处理!$A:$E,5,0),0)</f>
        <v>0</v>
      </c>
      <c r="G422" s="33">
        <f>IFERROR(VLOOKUP(A422,[1]库存报告使用数据处理!$A:$F,6,0),0)</f>
        <v>0</v>
      </c>
      <c r="H422" s="34">
        <f>IFERROR(VLOOKUP(A422,[1]库存报告使用数据处理!$A:$G,7,0),0)</f>
        <v>0</v>
      </c>
      <c r="I422">
        <f>IFERROR(VLOOKUP(A422,[5]数据处理!$A:$B,2,0),0)</f>
        <v>3</v>
      </c>
      <c r="J422" s="35">
        <f>IFERROR(VLOOKUP(A422,[5]数据处理!$A:$D,4,0),0)</f>
        <v>0</v>
      </c>
      <c r="K422" s="35">
        <f>IFERROR(VLOOKUP(A422,[5]数据处理!$A:$E,5,0),0)</f>
        <v>0</v>
      </c>
      <c r="L422" s="35">
        <f>IFERROR(VLOOKUP(A422,[5]数据处理!$A:$G,7,0),0)</f>
        <v>0</v>
      </c>
      <c r="M422">
        <f t="shared" si="105"/>
        <v>3</v>
      </c>
      <c r="N422">
        <f>IFERROR(VLOOKUP(A422,[5]数据处理!$A:$C,3,0),0)</f>
        <v>0</v>
      </c>
      <c r="O422">
        <f>IFERROR(VLOOKUP(A422,[5]数据处理!$A:$N,14,0),0)</f>
        <v>3</v>
      </c>
      <c r="P422" t="str">
        <f>IFERROR(VLOOKUP(A422,[3]库存使用数据!$A:$B,2,0),"")</f>
        <v/>
      </c>
      <c r="Q422" t="str">
        <f>IFERROR(VLOOKUP(A422,[3]库存使用数据!$A:$E,5,0),"")</f>
        <v/>
      </c>
      <c r="R422" t="str">
        <f>IFERROR(VLOOKUP(A422,[3]库存使用数据!$A:$H,8,0),"")</f>
        <v/>
      </c>
      <c r="S422" t="str">
        <f>IFERROR(VLOOKUP(A422,[3]库存使用数据!$A:$K,11,0),"")</f>
        <v/>
      </c>
      <c r="T422" t="str">
        <f>IFERROR(VLOOKUP(A422,[3]库存使用数据!$A:$C,3,0),"")</f>
        <v/>
      </c>
      <c r="U422" t="str">
        <f>IFERROR(VLOOKUP(A422,[3]库存使用数据!$A:$F,6,0),"")</f>
        <v/>
      </c>
      <c r="V422" t="str">
        <f>IFERROR(VLOOKUP(A422,[3]库存使用数据!$A:$I,9,0),"")</f>
        <v/>
      </c>
      <c r="W422" t="str">
        <f>IFERROR(VLOOKUP(A422,[3]库存使用数据!$A:$L,12,0),"")</f>
        <v/>
      </c>
      <c r="X422" s="23" t="str">
        <f t="shared" si="110"/>
        <v/>
      </c>
      <c r="Y422" s="23" t="str">
        <f t="shared" si="111"/>
        <v/>
      </c>
      <c r="Z422" s="23" t="str">
        <f t="shared" si="112"/>
        <v/>
      </c>
      <c r="AA422" s="23" t="str">
        <f t="shared" si="113"/>
        <v/>
      </c>
      <c r="AB422" t="str">
        <f>IFERROR(VLOOKUP(A422,[3]库存使用数据!$A:$D,4,0),"")</f>
        <v/>
      </c>
      <c r="AC422" t="str">
        <f>IFERROR(VLOOKUP(A422,[3]库存使用数据!$A:$G,7,0),"")</f>
        <v/>
      </c>
      <c r="AD422" t="str">
        <f>IFERROR(VLOOKUP(A422,[3]库存使用数据!$A:$J,10,0),"")</f>
        <v/>
      </c>
      <c r="AE422" t="str">
        <f>IFERROR(VLOOKUP(A422,[3]库存使用数据!$A:$M,13,0),"")</f>
        <v/>
      </c>
      <c r="AF422" s="23" t="str">
        <f t="shared" si="114"/>
        <v/>
      </c>
      <c r="AG422" s="23" t="str">
        <f t="shared" si="115"/>
        <v/>
      </c>
      <c r="AH422" s="23" t="str">
        <f t="shared" si="116"/>
        <v/>
      </c>
      <c r="AI422" s="23" t="str">
        <f t="shared" si="117"/>
        <v/>
      </c>
      <c r="AJ422">
        <f>IFERROR(VLOOKUP($B422,[2]库存报告使用数据!$A$1:$B$65536,2,0),0)</f>
        <v>1</v>
      </c>
      <c r="AK422">
        <f>IFERROR(VLOOKUP($B422,[2]库存报告使用数据!$A$1:$C$65536,3,0),0)</f>
        <v>1</v>
      </c>
      <c r="AL422">
        <f>IFERROR(VLOOKUP($B422,[2]库存报告使用数据!$A$1:$D$65536,4,0),0)</f>
        <v>2</v>
      </c>
      <c r="AM422">
        <f>IFERROR(VLOOKUP($B422,[2]库存报告使用数据!$A$1:$E$65536,5,0),0)</f>
        <v>0</v>
      </c>
      <c r="AN422" s="23">
        <f t="shared" si="118"/>
        <v>0</v>
      </c>
      <c r="AO422" s="23">
        <f t="shared" si="119"/>
        <v>0</v>
      </c>
      <c r="AP422" s="23">
        <f t="shared" si="120"/>
        <v>0</v>
      </c>
      <c r="AQ422" s="23" t="str">
        <f t="shared" si="121"/>
        <v/>
      </c>
      <c r="AR422" s="37">
        <f t="shared" si="106"/>
        <v>0</v>
      </c>
      <c r="AS422" s="37">
        <f t="shared" si="107"/>
        <v>0</v>
      </c>
      <c r="AT422" s="37">
        <f t="shared" si="108"/>
        <v>3</v>
      </c>
      <c r="AU422" s="33" t="str">
        <f t="shared" si="109"/>
        <v>库存为3</v>
      </c>
      <c r="AV422" s="38" t="str">
        <f>IFERROR(时间!$B$4+AU422,"上周无销量")</f>
        <v>上周无销量</v>
      </c>
    </row>
    <row r="423" spans="1:48">
      <c r="A423" s="21" t="s">
        <v>468</v>
      </c>
      <c r="B423" t="str">
        <f>VLOOKUP(A423,'[4]sku-asin（子）'!$A$1:$B$65536,2,0)</f>
        <v>B01MZ4I332</v>
      </c>
      <c r="C423" t="str">
        <f>VLOOKUP(A423,'[4]子sku-父sku'!$A$1:$B$65536,2,0)</f>
        <v>YZ-HM174164</v>
      </c>
      <c r="D423" s="33">
        <f>IFERROR(VLOOKUP(A423,[1]库存报告使用数据处理!$A:$C,3,0),0)</f>
        <v>0</v>
      </c>
      <c r="E423" s="33">
        <f>IFERROR(VLOOKUP(A423,[1]库存报告使用数据处理!$A:$D,4,0),0)</f>
        <v>0</v>
      </c>
      <c r="F423" s="33">
        <f>IFERROR(VLOOKUP(A423,[1]库存报告使用数据处理!$A:$E,5,0),0)</f>
        <v>0</v>
      </c>
      <c r="G423" s="33">
        <f>IFERROR(VLOOKUP(A423,[1]库存报告使用数据处理!$A:$F,6,0),0)</f>
        <v>0</v>
      </c>
      <c r="H423" s="34">
        <f>IFERROR(VLOOKUP(A423,[1]库存报告使用数据处理!$A:$G,7,0),0)</f>
        <v>0</v>
      </c>
      <c r="I423">
        <f>IFERROR(VLOOKUP(A423,[5]数据处理!$A:$B,2,0),0)</f>
        <v>6</v>
      </c>
      <c r="J423" s="35">
        <f>IFERROR(VLOOKUP(A423,[5]数据处理!$A:$D,4,0),0)</f>
        <v>0</v>
      </c>
      <c r="K423" s="35">
        <f>IFERROR(VLOOKUP(A423,[5]数据处理!$A:$E,5,0),0)</f>
        <v>0</v>
      </c>
      <c r="L423" s="35">
        <f>IFERROR(VLOOKUP(A423,[5]数据处理!$A:$G,7,0),0)</f>
        <v>0</v>
      </c>
      <c r="M423">
        <f t="shared" si="105"/>
        <v>6</v>
      </c>
      <c r="N423">
        <f>IFERROR(VLOOKUP(A423,[5]数据处理!$A:$C,3,0),0)</f>
        <v>0</v>
      </c>
      <c r="O423">
        <f>IFERROR(VLOOKUP(A423,[5]数据处理!$A:$N,14,0),0)</f>
        <v>5</v>
      </c>
      <c r="P423" t="str">
        <f>IFERROR(VLOOKUP(A423,[3]库存使用数据!$A:$B,2,0),"")</f>
        <v/>
      </c>
      <c r="Q423" t="str">
        <f>IFERROR(VLOOKUP(A423,[3]库存使用数据!$A:$E,5,0),"")</f>
        <v/>
      </c>
      <c r="R423" t="str">
        <f>IFERROR(VLOOKUP(A423,[3]库存使用数据!$A:$H,8,0),"")</f>
        <v/>
      </c>
      <c r="S423" t="str">
        <f>IFERROR(VLOOKUP(A423,[3]库存使用数据!$A:$K,11,0),"")</f>
        <v/>
      </c>
      <c r="T423" t="str">
        <f>IFERROR(VLOOKUP(A423,[3]库存使用数据!$A:$C,3,0),"")</f>
        <v/>
      </c>
      <c r="U423" t="str">
        <f>IFERROR(VLOOKUP(A423,[3]库存使用数据!$A:$F,6,0),"")</f>
        <v/>
      </c>
      <c r="V423" t="str">
        <f>IFERROR(VLOOKUP(A423,[3]库存使用数据!$A:$I,9,0),"")</f>
        <v/>
      </c>
      <c r="W423" t="str">
        <f>IFERROR(VLOOKUP(A423,[3]库存使用数据!$A:$L,12,0),"")</f>
        <v/>
      </c>
      <c r="X423" s="23" t="str">
        <f t="shared" si="110"/>
        <v/>
      </c>
      <c r="Y423" s="23" t="str">
        <f t="shared" si="111"/>
        <v/>
      </c>
      <c r="Z423" s="23" t="str">
        <f t="shared" si="112"/>
        <v/>
      </c>
      <c r="AA423" s="23" t="str">
        <f t="shared" si="113"/>
        <v/>
      </c>
      <c r="AB423" t="str">
        <f>IFERROR(VLOOKUP(A423,[3]库存使用数据!$A:$D,4,0),"")</f>
        <v/>
      </c>
      <c r="AC423" t="str">
        <f>IFERROR(VLOOKUP(A423,[3]库存使用数据!$A:$G,7,0),"")</f>
        <v/>
      </c>
      <c r="AD423" t="str">
        <f>IFERROR(VLOOKUP(A423,[3]库存使用数据!$A:$J,10,0),"")</f>
        <v/>
      </c>
      <c r="AE423" t="str">
        <f>IFERROR(VLOOKUP(A423,[3]库存使用数据!$A:$M,13,0),"")</f>
        <v/>
      </c>
      <c r="AF423" s="23" t="str">
        <f t="shared" si="114"/>
        <v/>
      </c>
      <c r="AG423" s="23" t="str">
        <f t="shared" si="115"/>
        <v/>
      </c>
      <c r="AH423" s="23" t="str">
        <f t="shared" si="116"/>
        <v/>
      </c>
      <c r="AI423" s="23" t="str">
        <f t="shared" si="117"/>
        <v/>
      </c>
      <c r="AJ423">
        <f>IFERROR(VLOOKUP($B423,[2]库存报告使用数据!$A$1:$B$65536,2,0),0)</f>
        <v>2</v>
      </c>
      <c r="AK423">
        <f>IFERROR(VLOOKUP($B423,[2]库存报告使用数据!$A$1:$C$65536,3,0),0)</f>
        <v>2</v>
      </c>
      <c r="AL423">
        <f>IFERROR(VLOOKUP($B423,[2]库存报告使用数据!$A$1:$D$65536,4,0),0)</f>
        <v>1</v>
      </c>
      <c r="AM423">
        <f>IFERROR(VLOOKUP($B423,[2]库存报告使用数据!$A$1:$E$65536,5,0),0)</f>
        <v>1</v>
      </c>
      <c r="AN423" s="23">
        <f t="shared" si="118"/>
        <v>0</v>
      </c>
      <c r="AO423" s="23">
        <f t="shared" si="119"/>
        <v>0</v>
      </c>
      <c r="AP423" s="23">
        <f t="shared" si="120"/>
        <v>0</v>
      </c>
      <c r="AQ423" s="23">
        <f t="shared" si="121"/>
        <v>0</v>
      </c>
      <c r="AR423" s="37">
        <f t="shared" si="106"/>
        <v>0</v>
      </c>
      <c r="AS423" s="37">
        <f t="shared" si="107"/>
        <v>0</v>
      </c>
      <c r="AT423" s="37">
        <f t="shared" si="108"/>
        <v>6</v>
      </c>
      <c r="AU423" s="33" t="str">
        <f t="shared" si="109"/>
        <v>库存为6</v>
      </c>
      <c r="AV423" s="38" t="str">
        <f>IFERROR(时间!$B$4+AU423,"上周无销量")</f>
        <v>上周无销量</v>
      </c>
    </row>
    <row r="424" spans="1:48">
      <c r="A424" s="21" t="s">
        <v>469</v>
      </c>
      <c r="B424" t="str">
        <f>VLOOKUP(A424,'[4]sku-asin（子）'!$A$1:$B$65536,2,0)</f>
        <v>B01MR0QB48</v>
      </c>
      <c r="C424" t="str">
        <f>VLOOKUP(A424,'[4]子sku-父sku'!$A$1:$B$65536,2,0)</f>
        <v>YZ-HM174164</v>
      </c>
      <c r="D424" s="33">
        <f>IFERROR(VLOOKUP(A424,[1]库存报告使用数据处理!$A:$C,3,0),0)</f>
        <v>0</v>
      </c>
      <c r="E424" s="33">
        <f>IFERROR(VLOOKUP(A424,[1]库存报告使用数据处理!$A:$D,4,0),0)</f>
        <v>0</v>
      </c>
      <c r="F424" s="33">
        <f>IFERROR(VLOOKUP(A424,[1]库存报告使用数据处理!$A:$E,5,0),0)</f>
        <v>0</v>
      </c>
      <c r="G424" s="33">
        <f>IFERROR(VLOOKUP(A424,[1]库存报告使用数据处理!$A:$F,6,0),0)</f>
        <v>0</v>
      </c>
      <c r="H424" s="34">
        <f>IFERROR(VLOOKUP(A424,[1]库存报告使用数据处理!$A:$G,7,0),0)</f>
        <v>0</v>
      </c>
      <c r="I424">
        <f>IFERROR(VLOOKUP(A424,[5]数据处理!$A:$B,2,0),0)</f>
        <v>0</v>
      </c>
      <c r="J424" s="35">
        <f>IFERROR(VLOOKUP(A424,[5]数据处理!$A:$D,4,0),0)</f>
        <v>0</v>
      </c>
      <c r="K424" s="35">
        <f>IFERROR(VLOOKUP(A424,[5]数据处理!$A:$E,5,0),0)</f>
        <v>0</v>
      </c>
      <c r="L424" s="35">
        <f>IFERROR(VLOOKUP(A424,[5]数据处理!$A:$G,7,0),0)</f>
        <v>0</v>
      </c>
      <c r="M424">
        <f t="shared" si="105"/>
        <v>0</v>
      </c>
      <c r="N424">
        <f>IFERROR(VLOOKUP(A424,[5]数据处理!$A:$C,3,0),0)</f>
        <v>0</v>
      </c>
      <c r="O424">
        <f>IFERROR(VLOOKUP(A424,[5]数据处理!$A:$N,14,0),0)</f>
        <v>0</v>
      </c>
      <c r="P424" t="str">
        <f>IFERROR(VLOOKUP(A424,[3]库存使用数据!$A:$B,2,0),"")</f>
        <v/>
      </c>
      <c r="Q424" t="str">
        <f>IFERROR(VLOOKUP(A424,[3]库存使用数据!$A:$E,5,0),"")</f>
        <v/>
      </c>
      <c r="R424" t="str">
        <f>IFERROR(VLOOKUP(A424,[3]库存使用数据!$A:$H,8,0),"")</f>
        <v/>
      </c>
      <c r="S424" t="str">
        <f>IFERROR(VLOOKUP(A424,[3]库存使用数据!$A:$K,11,0),"")</f>
        <v/>
      </c>
      <c r="T424" t="str">
        <f>IFERROR(VLOOKUP(A424,[3]库存使用数据!$A:$C,3,0),"")</f>
        <v/>
      </c>
      <c r="U424" t="str">
        <f>IFERROR(VLOOKUP(A424,[3]库存使用数据!$A:$F,6,0),"")</f>
        <v/>
      </c>
      <c r="V424" t="str">
        <f>IFERROR(VLOOKUP(A424,[3]库存使用数据!$A:$I,9,0),"")</f>
        <v/>
      </c>
      <c r="W424" t="str">
        <f>IFERROR(VLOOKUP(A424,[3]库存使用数据!$A:$L,12,0),"")</f>
        <v/>
      </c>
      <c r="X424" s="23" t="str">
        <f t="shared" si="110"/>
        <v/>
      </c>
      <c r="Y424" s="23" t="str">
        <f t="shared" si="111"/>
        <v/>
      </c>
      <c r="Z424" s="23" t="str">
        <f t="shared" si="112"/>
        <v/>
      </c>
      <c r="AA424" s="23" t="str">
        <f t="shared" si="113"/>
        <v/>
      </c>
      <c r="AB424" t="str">
        <f>IFERROR(VLOOKUP(A424,[3]库存使用数据!$A:$D,4,0),"")</f>
        <v/>
      </c>
      <c r="AC424" t="str">
        <f>IFERROR(VLOOKUP(A424,[3]库存使用数据!$A:$G,7,0),"")</f>
        <v/>
      </c>
      <c r="AD424" t="str">
        <f>IFERROR(VLOOKUP(A424,[3]库存使用数据!$A:$J,10,0),"")</f>
        <v/>
      </c>
      <c r="AE424" t="str">
        <f>IFERROR(VLOOKUP(A424,[3]库存使用数据!$A:$M,13,0),"")</f>
        <v/>
      </c>
      <c r="AF424" s="23" t="str">
        <f t="shared" si="114"/>
        <v/>
      </c>
      <c r="AG424" s="23" t="str">
        <f t="shared" si="115"/>
        <v/>
      </c>
      <c r="AH424" s="23" t="str">
        <f t="shared" si="116"/>
        <v/>
      </c>
      <c r="AI424" s="23" t="str">
        <f t="shared" si="117"/>
        <v/>
      </c>
      <c r="AJ424">
        <f>IFERROR(VLOOKUP($B424,[2]库存报告使用数据!$A$1:$B$65536,2,0),0)</f>
        <v>0</v>
      </c>
      <c r="AK424">
        <f>IFERROR(VLOOKUP($B424,[2]库存报告使用数据!$A$1:$C$65536,3,0),0)</f>
        <v>0</v>
      </c>
      <c r="AL424">
        <f>IFERROR(VLOOKUP($B424,[2]库存报告使用数据!$A$1:$D$65536,4,0),0)</f>
        <v>0</v>
      </c>
      <c r="AM424">
        <f>IFERROR(VLOOKUP($B424,[2]库存报告使用数据!$A$1:$E$65536,5,0),0)</f>
        <v>0</v>
      </c>
      <c r="AN424" s="23" t="str">
        <f t="shared" si="118"/>
        <v/>
      </c>
      <c r="AO424" s="23" t="str">
        <f t="shared" si="119"/>
        <v/>
      </c>
      <c r="AP424" s="23" t="str">
        <f t="shared" si="120"/>
        <v/>
      </c>
      <c r="AQ424" s="23" t="str">
        <f t="shared" si="121"/>
        <v/>
      </c>
      <c r="AR424" s="37">
        <f t="shared" si="106"/>
        <v>0</v>
      </c>
      <c r="AS424" s="37">
        <f t="shared" si="107"/>
        <v>0</v>
      </c>
      <c r="AT424" s="37">
        <f t="shared" si="108"/>
        <v>0</v>
      </c>
      <c r="AU424" s="33" t="str">
        <f t="shared" si="109"/>
        <v>库存为0</v>
      </c>
      <c r="AV424" s="38" t="str">
        <f>IFERROR(时间!$B$4+AU424,"上周无销量")</f>
        <v>上周无销量</v>
      </c>
    </row>
    <row r="425" spans="1:48">
      <c r="A425" s="21" t="s">
        <v>470</v>
      </c>
      <c r="B425" t="str">
        <f>VLOOKUP(A425,'[4]sku-asin（子）'!$A$1:$B$65536,2,0)</f>
        <v>B01MR0QBC4</v>
      </c>
      <c r="C425" t="str">
        <f>VLOOKUP(A425,'[4]子sku-父sku'!$A$1:$B$65536,2,0)</f>
        <v>YZ-HM174164</v>
      </c>
      <c r="D425" s="33">
        <f>IFERROR(VLOOKUP(A425,[1]库存报告使用数据处理!$A:$C,3,0),0)</f>
        <v>0</v>
      </c>
      <c r="E425" s="33">
        <f>IFERROR(VLOOKUP(A425,[1]库存报告使用数据处理!$A:$D,4,0),0)</f>
        <v>0</v>
      </c>
      <c r="F425" s="33">
        <f>IFERROR(VLOOKUP(A425,[1]库存报告使用数据处理!$A:$E,5,0),0)</f>
        <v>0</v>
      </c>
      <c r="G425" s="33">
        <f>IFERROR(VLOOKUP(A425,[1]库存报告使用数据处理!$A:$F,6,0),0)</f>
        <v>0</v>
      </c>
      <c r="H425" s="34">
        <f>IFERROR(VLOOKUP(A425,[1]库存报告使用数据处理!$A:$G,7,0),0)</f>
        <v>0</v>
      </c>
      <c r="I425">
        <f>IFERROR(VLOOKUP(A425,[5]数据处理!$A:$B,2,0),0)</f>
        <v>4</v>
      </c>
      <c r="J425" s="35">
        <f>IFERROR(VLOOKUP(A425,[5]数据处理!$A:$D,4,0),0)</f>
        <v>0</v>
      </c>
      <c r="K425" s="35">
        <f>IFERROR(VLOOKUP(A425,[5]数据处理!$A:$E,5,0),0)</f>
        <v>0</v>
      </c>
      <c r="L425" s="35">
        <f>IFERROR(VLOOKUP(A425,[5]数据处理!$A:$G,7,0),0)</f>
        <v>0</v>
      </c>
      <c r="M425">
        <f t="shared" si="105"/>
        <v>4</v>
      </c>
      <c r="N425">
        <f>IFERROR(VLOOKUP(A425,[5]数据处理!$A:$C,3,0),0)</f>
        <v>0</v>
      </c>
      <c r="O425">
        <f>IFERROR(VLOOKUP(A425,[5]数据处理!$A:$N,14,0),0)</f>
        <v>4</v>
      </c>
      <c r="P425" t="str">
        <f>IFERROR(VLOOKUP(A425,[3]库存使用数据!$A:$B,2,0),"")</f>
        <v/>
      </c>
      <c r="Q425" t="str">
        <f>IFERROR(VLOOKUP(A425,[3]库存使用数据!$A:$E,5,0),"")</f>
        <v/>
      </c>
      <c r="R425" t="str">
        <f>IFERROR(VLOOKUP(A425,[3]库存使用数据!$A:$H,8,0),"")</f>
        <v/>
      </c>
      <c r="S425" t="str">
        <f>IFERROR(VLOOKUP(A425,[3]库存使用数据!$A:$K,11,0),"")</f>
        <v/>
      </c>
      <c r="T425" t="str">
        <f>IFERROR(VLOOKUP(A425,[3]库存使用数据!$A:$C,3,0),"")</f>
        <v/>
      </c>
      <c r="U425" t="str">
        <f>IFERROR(VLOOKUP(A425,[3]库存使用数据!$A:$F,6,0),"")</f>
        <v/>
      </c>
      <c r="V425" t="str">
        <f>IFERROR(VLOOKUP(A425,[3]库存使用数据!$A:$I,9,0),"")</f>
        <v/>
      </c>
      <c r="W425" t="str">
        <f>IFERROR(VLOOKUP(A425,[3]库存使用数据!$A:$L,12,0),"")</f>
        <v/>
      </c>
      <c r="X425" s="23" t="str">
        <f t="shared" si="110"/>
        <v/>
      </c>
      <c r="Y425" s="23" t="str">
        <f t="shared" si="111"/>
        <v/>
      </c>
      <c r="Z425" s="23" t="str">
        <f t="shared" si="112"/>
        <v/>
      </c>
      <c r="AA425" s="23" t="str">
        <f t="shared" si="113"/>
        <v/>
      </c>
      <c r="AB425" t="str">
        <f>IFERROR(VLOOKUP(A425,[3]库存使用数据!$A:$D,4,0),"")</f>
        <v/>
      </c>
      <c r="AC425" t="str">
        <f>IFERROR(VLOOKUP(A425,[3]库存使用数据!$A:$G,7,0),"")</f>
        <v/>
      </c>
      <c r="AD425" t="str">
        <f>IFERROR(VLOOKUP(A425,[3]库存使用数据!$A:$J,10,0),"")</f>
        <v/>
      </c>
      <c r="AE425" t="str">
        <f>IFERROR(VLOOKUP(A425,[3]库存使用数据!$A:$M,13,0),"")</f>
        <v/>
      </c>
      <c r="AF425" s="23" t="str">
        <f t="shared" si="114"/>
        <v/>
      </c>
      <c r="AG425" s="23" t="str">
        <f t="shared" si="115"/>
        <v/>
      </c>
      <c r="AH425" s="23" t="str">
        <f t="shared" si="116"/>
        <v/>
      </c>
      <c r="AI425" s="23" t="str">
        <f t="shared" si="117"/>
        <v/>
      </c>
      <c r="AJ425">
        <f>IFERROR(VLOOKUP($B425,[2]库存报告使用数据!$A$1:$B$65536,2,0),0)</f>
        <v>2</v>
      </c>
      <c r="AK425">
        <f>IFERROR(VLOOKUP($B425,[2]库存报告使用数据!$A$1:$C$65536,3,0),0)</f>
        <v>2</v>
      </c>
      <c r="AL425">
        <f>IFERROR(VLOOKUP($B425,[2]库存报告使用数据!$A$1:$D$65536,4,0),0)</f>
        <v>2</v>
      </c>
      <c r="AM425">
        <f>IFERROR(VLOOKUP($B425,[2]库存报告使用数据!$A$1:$E$65536,5,0),0)</f>
        <v>7</v>
      </c>
      <c r="AN425" s="23">
        <f t="shared" si="118"/>
        <v>0</v>
      </c>
      <c r="AO425" s="23">
        <f t="shared" si="119"/>
        <v>0</v>
      </c>
      <c r="AP425" s="23">
        <f t="shared" si="120"/>
        <v>0</v>
      </c>
      <c r="AQ425" s="23">
        <f t="shared" si="121"/>
        <v>0</v>
      </c>
      <c r="AR425" s="37">
        <f t="shared" si="106"/>
        <v>0</v>
      </c>
      <c r="AS425" s="37">
        <f t="shared" si="107"/>
        <v>0</v>
      </c>
      <c r="AT425" s="37">
        <f t="shared" si="108"/>
        <v>4</v>
      </c>
      <c r="AU425" s="33" t="str">
        <f t="shared" si="109"/>
        <v>库存为4</v>
      </c>
      <c r="AV425" s="38" t="str">
        <f>IFERROR(时间!$B$4+AU425,"上周无销量")</f>
        <v>上周无销量</v>
      </c>
    </row>
    <row r="426" spans="1:48">
      <c r="A426" s="21" t="s">
        <v>471</v>
      </c>
      <c r="B426" t="str">
        <f>VLOOKUP(A426,'[4]sku-asin（子）'!$A$1:$B$65536,2,0)</f>
        <v>B071JRNY83</v>
      </c>
      <c r="C426" t="str">
        <f>VLOOKUP(A426,'[4]子sku-父sku'!$A$1:$B$65536,2,0)</f>
        <v>YZ-HM1757</v>
      </c>
      <c r="D426" s="33">
        <f>IFERROR(VLOOKUP(A426,[1]库存报告使用数据处理!$A:$C,3,0),0)</f>
        <v>1</v>
      </c>
      <c r="E426" s="33">
        <f>IFERROR(VLOOKUP(A426,[1]库存报告使用数据处理!$A:$D,4,0),0)</f>
        <v>0</v>
      </c>
      <c r="F426" s="33">
        <f>IFERROR(VLOOKUP(A426,[1]库存报告使用数据处理!$A:$E,5,0),0)</f>
        <v>0</v>
      </c>
      <c r="G426" s="33">
        <f>IFERROR(VLOOKUP(A426,[1]库存报告使用数据处理!$A:$F,6,0),0)</f>
        <v>2</v>
      </c>
      <c r="H426" s="34">
        <f>IFERROR(VLOOKUP(A426,[1]库存报告使用数据处理!$A:$G,7,0),0)</f>
        <v>16.99</v>
      </c>
      <c r="I426">
        <f>IFERROR(VLOOKUP(A426,[5]数据处理!$A:$B,2,0),0)</f>
        <v>0</v>
      </c>
      <c r="J426" s="35">
        <f>IFERROR(VLOOKUP(A426,[5]数据处理!$A:$D,4,0),0)</f>
        <v>0</v>
      </c>
      <c r="K426" s="35">
        <f>IFERROR(VLOOKUP(A426,[5]数据处理!$A:$E,5,0),0)</f>
        <v>0</v>
      </c>
      <c r="L426" s="35">
        <f>IFERROR(VLOOKUP(A426,[5]数据处理!$A:$G,7,0),0)</f>
        <v>0</v>
      </c>
      <c r="M426">
        <f t="shared" si="105"/>
        <v>0</v>
      </c>
      <c r="N426">
        <f>IFERROR(VLOOKUP(A426,[5]数据处理!$A:$C,3,0),0)</f>
        <v>0</v>
      </c>
      <c r="O426">
        <f>IFERROR(VLOOKUP(A426,[5]数据处理!$A:$N,14,0),0)</f>
        <v>0</v>
      </c>
      <c r="P426">
        <f>IFERROR(VLOOKUP(A426,[3]库存使用数据!$A:$B,2,0),"")</f>
        <v>0</v>
      </c>
      <c r="Q426">
        <f>IFERROR(VLOOKUP(A426,[3]库存使用数据!$A:$E,5,0),"")</f>
        <v>4516</v>
      </c>
      <c r="R426">
        <f>IFERROR(VLOOKUP(A426,[3]库存使用数据!$A:$H,8,0),"")</f>
        <v>0</v>
      </c>
      <c r="S426">
        <f>IFERROR(VLOOKUP(A426,[3]库存使用数据!$A:$K,11,0),"")</f>
        <v>5994</v>
      </c>
      <c r="T426">
        <f>IFERROR(VLOOKUP(A426,[3]库存使用数据!$A:$C,3,0),"")</f>
        <v>0</v>
      </c>
      <c r="U426">
        <f>IFERROR(VLOOKUP(A426,[3]库存使用数据!$A:$F,6,0),"")</f>
        <v>14</v>
      </c>
      <c r="V426">
        <f>IFERROR(VLOOKUP(A426,[3]库存使用数据!$A:$I,9,0),"")</f>
        <v>0</v>
      </c>
      <c r="W426">
        <f>IFERROR(VLOOKUP(A426,[3]库存使用数据!$A:$L,12,0),"")</f>
        <v>24</v>
      </c>
      <c r="X426" s="23" t="str">
        <f t="shared" si="110"/>
        <v/>
      </c>
      <c r="Y426" s="23">
        <f t="shared" si="111"/>
        <v>0.00310008857395926</v>
      </c>
      <c r="Z426" s="23" t="str">
        <f t="shared" si="112"/>
        <v/>
      </c>
      <c r="AA426" s="23">
        <f t="shared" si="113"/>
        <v>0.004004004004004</v>
      </c>
      <c r="AB426">
        <f>IFERROR(VLOOKUP(A426,[3]库存使用数据!$A:$D,4,0),"")</f>
        <v>0</v>
      </c>
      <c r="AC426">
        <f>IFERROR(VLOOKUP(A426,[3]库存使用数据!$A:$G,7,0),"")</f>
        <v>3.61</v>
      </c>
      <c r="AD426">
        <f>IFERROR(VLOOKUP(A426,[3]库存使用数据!$A:$J,10,0),"")</f>
        <v>0</v>
      </c>
      <c r="AE426">
        <f>IFERROR(VLOOKUP(A426,[3]库存使用数据!$A:$M,13,0),"")</f>
        <v>6.46</v>
      </c>
      <c r="AF426" s="23" t="str">
        <f t="shared" si="114"/>
        <v/>
      </c>
      <c r="AG426" s="23">
        <f t="shared" si="115"/>
        <v>0</v>
      </c>
      <c r="AH426" s="23" t="str">
        <f t="shared" si="116"/>
        <v/>
      </c>
      <c r="AI426" s="23">
        <f t="shared" si="117"/>
        <v>0.190111830488523</v>
      </c>
      <c r="AJ426">
        <f>IFERROR(VLOOKUP($B426,[2]库存报告使用数据!$A$1:$B$65536,2,0),0)</f>
        <v>11</v>
      </c>
      <c r="AK426">
        <f>IFERROR(VLOOKUP($B426,[2]库存报告使用数据!$A$1:$C$65536,3,0),0)</f>
        <v>11</v>
      </c>
      <c r="AL426">
        <f>IFERROR(VLOOKUP($B426,[2]库存报告使用数据!$A$1:$D$65536,4,0),0)</f>
        <v>5</v>
      </c>
      <c r="AM426">
        <f>IFERROR(VLOOKUP($B426,[2]库存报告使用数据!$A$1:$E$65536,5,0),0)</f>
        <v>18</v>
      </c>
      <c r="AN426" s="23">
        <f t="shared" si="118"/>
        <v>0.0909090909090909</v>
      </c>
      <c r="AO426" s="23">
        <f t="shared" si="119"/>
        <v>0</v>
      </c>
      <c r="AP426" s="23">
        <f t="shared" si="120"/>
        <v>0</v>
      </c>
      <c r="AQ426" s="23">
        <f t="shared" si="121"/>
        <v>0.111111111111111</v>
      </c>
      <c r="AR426" s="37">
        <f t="shared" si="106"/>
        <v>0.142857142857143</v>
      </c>
      <c r="AS426" s="37">
        <f t="shared" si="107"/>
        <v>8.57142857142857</v>
      </c>
      <c r="AT426" s="37">
        <f t="shared" si="108"/>
        <v>-8.57142857142857</v>
      </c>
      <c r="AU426" s="33">
        <f t="shared" si="109"/>
        <v>0</v>
      </c>
      <c r="AV426" s="38">
        <f>IFERROR(时间!$B$4+AU426,"上周无销量")</f>
        <v>43283</v>
      </c>
    </row>
    <row r="427" spans="1:48">
      <c r="A427" s="21" t="s">
        <v>472</v>
      </c>
      <c r="B427" t="str">
        <f>VLOOKUP(A427,'[4]sku-asin（子）'!$A$1:$B$65536,2,0)</f>
        <v>B071WPNKQC</v>
      </c>
      <c r="C427" t="str">
        <f>VLOOKUP(A427,'[4]子sku-父sku'!$A$1:$B$65536,2,0)</f>
        <v>YZ-HM1757</v>
      </c>
      <c r="D427" s="33">
        <f>IFERROR(VLOOKUP(A427,[1]库存报告使用数据处理!$A:$C,3,0),0)</f>
        <v>0</v>
      </c>
      <c r="E427" s="33">
        <f>IFERROR(VLOOKUP(A427,[1]库存报告使用数据处理!$A:$D,4,0),0)</f>
        <v>0</v>
      </c>
      <c r="F427" s="33">
        <f>IFERROR(VLOOKUP(A427,[1]库存报告使用数据处理!$A:$E,5,0),0)</f>
        <v>0</v>
      </c>
      <c r="G427" s="33">
        <f>IFERROR(VLOOKUP(A427,[1]库存报告使用数据处理!$A:$F,6,0),0)</f>
        <v>0</v>
      </c>
      <c r="H427" s="34">
        <f>IFERROR(VLOOKUP(A427,[1]库存报告使用数据处理!$A:$G,7,0),0)</f>
        <v>0</v>
      </c>
      <c r="I427">
        <f>IFERROR(VLOOKUP(A427,[5]数据处理!$A:$B,2,0),0)</f>
        <v>0</v>
      </c>
      <c r="J427" s="35">
        <f>IFERROR(VLOOKUP(A427,[5]数据处理!$A:$D,4,0),0)</f>
        <v>0</v>
      </c>
      <c r="K427" s="35">
        <f>IFERROR(VLOOKUP(A427,[5]数据处理!$A:$E,5,0),0)</f>
        <v>0</v>
      </c>
      <c r="L427" s="35">
        <f>IFERROR(VLOOKUP(A427,[5]数据处理!$A:$G,7,0),0)</f>
        <v>0</v>
      </c>
      <c r="M427">
        <f t="shared" si="105"/>
        <v>0</v>
      </c>
      <c r="N427">
        <f>IFERROR(VLOOKUP(A427,[5]数据处理!$A:$C,3,0),0)</f>
        <v>1</v>
      </c>
      <c r="O427">
        <f>IFERROR(VLOOKUP(A427,[5]数据处理!$A:$N,14,0),0)</f>
        <v>0</v>
      </c>
      <c r="P427" t="str">
        <f>IFERROR(VLOOKUP(A427,[3]库存使用数据!$A:$B,2,0),"")</f>
        <v/>
      </c>
      <c r="Q427" t="str">
        <f>IFERROR(VLOOKUP(A427,[3]库存使用数据!$A:$E,5,0),"")</f>
        <v/>
      </c>
      <c r="R427" t="str">
        <f>IFERROR(VLOOKUP(A427,[3]库存使用数据!$A:$H,8,0),"")</f>
        <v/>
      </c>
      <c r="S427" t="str">
        <f>IFERROR(VLOOKUP(A427,[3]库存使用数据!$A:$K,11,0),"")</f>
        <v/>
      </c>
      <c r="T427" t="str">
        <f>IFERROR(VLOOKUP(A427,[3]库存使用数据!$A:$C,3,0),"")</f>
        <v/>
      </c>
      <c r="U427" t="str">
        <f>IFERROR(VLOOKUP(A427,[3]库存使用数据!$A:$F,6,0),"")</f>
        <v/>
      </c>
      <c r="V427" t="str">
        <f>IFERROR(VLOOKUP(A427,[3]库存使用数据!$A:$I,9,0),"")</f>
        <v/>
      </c>
      <c r="W427" t="str">
        <f>IFERROR(VLOOKUP(A427,[3]库存使用数据!$A:$L,12,0),"")</f>
        <v/>
      </c>
      <c r="X427" s="23" t="str">
        <f t="shared" si="110"/>
        <v/>
      </c>
      <c r="Y427" s="23" t="str">
        <f t="shared" si="111"/>
        <v/>
      </c>
      <c r="Z427" s="23" t="str">
        <f t="shared" si="112"/>
        <v/>
      </c>
      <c r="AA427" s="23" t="str">
        <f t="shared" si="113"/>
        <v/>
      </c>
      <c r="AB427" t="str">
        <f>IFERROR(VLOOKUP(A427,[3]库存使用数据!$A:$D,4,0),"")</f>
        <v/>
      </c>
      <c r="AC427" t="str">
        <f>IFERROR(VLOOKUP(A427,[3]库存使用数据!$A:$G,7,0),"")</f>
        <v/>
      </c>
      <c r="AD427" t="str">
        <f>IFERROR(VLOOKUP(A427,[3]库存使用数据!$A:$J,10,0),"")</f>
        <v/>
      </c>
      <c r="AE427" t="str">
        <f>IFERROR(VLOOKUP(A427,[3]库存使用数据!$A:$M,13,0),"")</f>
        <v/>
      </c>
      <c r="AF427" s="23" t="str">
        <f t="shared" si="114"/>
        <v/>
      </c>
      <c r="AG427" s="23" t="str">
        <f t="shared" si="115"/>
        <v/>
      </c>
      <c r="AH427" s="23" t="str">
        <f t="shared" si="116"/>
        <v/>
      </c>
      <c r="AI427" s="23" t="str">
        <f t="shared" si="117"/>
        <v/>
      </c>
      <c r="AJ427">
        <f>IFERROR(VLOOKUP($B427,[2]库存报告使用数据!$A$1:$B$65536,2,0),0)</f>
        <v>9</v>
      </c>
      <c r="AK427">
        <f>IFERROR(VLOOKUP($B427,[2]库存报告使用数据!$A$1:$C$65536,3,0),0)</f>
        <v>9</v>
      </c>
      <c r="AL427">
        <f>IFERROR(VLOOKUP($B427,[2]库存报告使用数据!$A$1:$D$65536,4,0),0)</f>
        <v>10</v>
      </c>
      <c r="AM427">
        <f>IFERROR(VLOOKUP($B427,[2]库存报告使用数据!$A$1:$E$65536,5,0),0)</f>
        <v>9</v>
      </c>
      <c r="AN427" s="23">
        <f t="shared" si="118"/>
        <v>0</v>
      </c>
      <c r="AO427" s="23">
        <f t="shared" si="119"/>
        <v>0</v>
      </c>
      <c r="AP427" s="23">
        <f t="shared" si="120"/>
        <v>0</v>
      </c>
      <c r="AQ427" s="23">
        <f t="shared" si="121"/>
        <v>0</v>
      </c>
      <c r="AR427" s="37">
        <f t="shared" si="106"/>
        <v>0</v>
      </c>
      <c r="AS427" s="37">
        <f t="shared" si="107"/>
        <v>0</v>
      </c>
      <c r="AT427" s="37">
        <f t="shared" si="108"/>
        <v>0</v>
      </c>
      <c r="AU427" s="33" t="str">
        <f t="shared" si="109"/>
        <v>库存为0</v>
      </c>
      <c r="AV427" s="38" t="str">
        <f>IFERROR(时间!$B$4+AU427,"上周无销量")</f>
        <v>上周无销量</v>
      </c>
    </row>
    <row r="428" spans="1:48">
      <c r="A428" s="21" t="s">
        <v>473</v>
      </c>
      <c r="B428" t="str">
        <f>VLOOKUP(A428,'[4]sku-asin（子）'!$A$1:$B$65536,2,0)</f>
        <v>B071G5PTHM</v>
      </c>
      <c r="C428" t="str">
        <f>VLOOKUP(A428,'[4]子sku-父sku'!$A$1:$B$65536,2,0)</f>
        <v>YZ-HM1757</v>
      </c>
      <c r="D428" s="33">
        <f>IFERROR(VLOOKUP(A428,[1]库存报告使用数据处理!$A:$C,3,0),0)</f>
        <v>0</v>
      </c>
      <c r="E428" s="33">
        <f>IFERROR(VLOOKUP(A428,[1]库存报告使用数据处理!$A:$D,4,0),0)</f>
        <v>1</v>
      </c>
      <c r="F428" s="33">
        <f>IFERROR(VLOOKUP(A428,[1]库存报告使用数据处理!$A:$E,5,0),0)</f>
        <v>1</v>
      </c>
      <c r="G428" s="33">
        <f>IFERROR(VLOOKUP(A428,[1]库存报告使用数据处理!$A:$F,6,0),0)</f>
        <v>2</v>
      </c>
      <c r="H428" s="34">
        <f>IFERROR(VLOOKUP(A428,[1]库存报告使用数据处理!$A:$G,7,0),0)</f>
        <v>16.99</v>
      </c>
      <c r="I428">
        <f>IFERROR(VLOOKUP(A428,[5]数据处理!$A:$B,2,0),0)</f>
        <v>0</v>
      </c>
      <c r="J428" s="35">
        <f>IFERROR(VLOOKUP(A428,[5]数据处理!$A:$D,4,0),0)</f>
        <v>0</v>
      </c>
      <c r="K428" s="35">
        <f>IFERROR(VLOOKUP(A428,[5]数据处理!$A:$E,5,0),0)</f>
        <v>0</v>
      </c>
      <c r="L428" s="35">
        <f>IFERROR(VLOOKUP(A428,[5]数据处理!$A:$G,7,0),0)</f>
        <v>0</v>
      </c>
      <c r="M428">
        <f t="shared" si="105"/>
        <v>0</v>
      </c>
      <c r="N428">
        <f>IFERROR(VLOOKUP(A428,[5]数据处理!$A:$C,3,0),0)</f>
        <v>1</v>
      </c>
      <c r="O428">
        <f>IFERROR(VLOOKUP(A428,[5]数据处理!$A:$N,14,0),0)</f>
        <v>0</v>
      </c>
      <c r="P428" t="str">
        <f>IFERROR(VLOOKUP(A428,[3]库存使用数据!$A:$B,2,0),"")</f>
        <v/>
      </c>
      <c r="Q428" t="str">
        <f>IFERROR(VLOOKUP(A428,[3]库存使用数据!$A:$E,5,0),"")</f>
        <v/>
      </c>
      <c r="R428" t="str">
        <f>IFERROR(VLOOKUP(A428,[3]库存使用数据!$A:$H,8,0),"")</f>
        <v/>
      </c>
      <c r="S428" t="str">
        <f>IFERROR(VLOOKUP(A428,[3]库存使用数据!$A:$K,11,0),"")</f>
        <v/>
      </c>
      <c r="T428" t="str">
        <f>IFERROR(VLOOKUP(A428,[3]库存使用数据!$A:$C,3,0),"")</f>
        <v/>
      </c>
      <c r="U428" t="str">
        <f>IFERROR(VLOOKUP(A428,[3]库存使用数据!$A:$F,6,0),"")</f>
        <v/>
      </c>
      <c r="V428" t="str">
        <f>IFERROR(VLOOKUP(A428,[3]库存使用数据!$A:$I,9,0),"")</f>
        <v/>
      </c>
      <c r="W428" t="str">
        <f>IFERROR(VLOOKUP(A428,[3]库存使用数据!$A:$L,12,0),"")</f>
        <v/>
      </c>
      <c r="X428" s="23" t="str">
        <f t="shared" si="110"/>
        <v/>
      </c>
      <c r="Y428" s="23" t="str">
        <f t="shared" si="111"/>
        <v/>
      </c>
      <c r="Z428" s="23" t="str">
        <f t="shared" si="112"/>
        <v/>
      </c>
      <c r="AA428" s="23" t="str">
        <f t="shared" si="113"/>
        <v/>
      </c>
      <c r="AB428" t="str">
        <f>IFERROR(VLOOKUP(A428,[3]库存使用数据!$A:$D,4,0),"")</f>
        <v/>
      </c>
      <c r="AC428" t="str">
        <f>IFERROR(VLOOKUP(A428,[3]库存使用数据!$A:$G,7,0),"")</f>
        <v/>
      </c>
      <c r="AD428" t="str">
        <f>IFERROR(VLOOKUP(A428,[3]库存使用数据!$A:$J,10,0),"")</f>
        <v/>
      </c>
      <c r="AE428" t="str">
        <f>IFERROR(VLOOKUP(A428,[3]库存使用数据!$A:$M,13,0),"")</f>
        <v/>
      </c>
      <c r="AF428" s="23" t="str">
        <f t="shared" si="114"/>
        <v/>
      </c>
      <c r="AG428" s="23" t="str">
        <f t="shared" si="115"/>
        <v/>
      </c>
      <c r="AH428" s="23" t="str">
        <f t="shared" si="116"/>
        <v/>
      </c>
      <c r="AI428" s="23" t="str">
        <f t="shared" si="117"/>
        <v/>
      </c>
      <c r="AJ428">
        <f>IFERROR(VLOOKUP($B428,[2]库存报告使用数据!$A$1:$B$65536,2,0),0)</f>
        <v>0</v>
      </c>
      <c r="AK428">
        <f>IFERROR(VLOOKUP($B428,[2]库存报告使用数据!$A$1:$C$65536,3,0),0)</f>
        <v>0</v>
      </c>
      <c r="AL428">
        <f>IFERROR(VLOOKUP($B428,[2]库存报告使用数据!$A$1:$D$65536,4,0),0)</f>
        <v>4</v>
      </c>
      <c r="AM428">
        <f>IFERROR(VLOOKUP($B428,[2]库存报告使用数据!$A$1:$E$65536,5,0),0)</f>
        <v>13</v>
      </c>
      <c r="AN428" s="23" t="str">
        <f t="shared" si="118"/>
        <v/>
      </c>
      <c r="AO428" s="23" t="str">
        <f t="shared" si="119"/>
        <v/>
      </c>
      <c r="AP428" s="23">
        <f t="shared" si="120"/>
        <v>0.25</v>
      </c>
      <c r="AQ428" s="23">
        <f t="shared" si="121"/>
        <v>0.153846153846154</v>
      </c>
      <c r="AR428" s="37">
        <f t="shared" si="106"/>
        <v>0</v>
      </c>
      <c r="AS428" s="37">
        <f t="shared" si="107"/>
        <v>0</v>
      </c>
      <c r="AT428" s="37">
        <f t="shared" si="108"/>
        <v>0</v>
      </c>
      <c r="AU428" s="33" t="str">
        <f t="shared" si="109"/>
        <v>库存为0</v>
      </c>
      <c r="AV428" s="38" t="str">
        <f>IFERROR(时间!$B$4+AU428,"上周无销量")</f>
        <v>上周无销量</v>
      </c>
    </row>
    <row r="429" spans="1:48">
      <c r="A429" s="21" t="s">
        <v>474</v>
      </c>
      <c r="B429" t="str">
        <f>VLOOKUP(A429,'[4]sku-asin（子）'!$A$1:$B$65536,2,0)</f>
        <v>B071JRP9Y6</v>
      </c>
      <c r="C429" t="str">
        <f>VLOOKUP(A429,'[4]子sku-父sku'!$A$1:$B$65536,2,0)</f>
        <v>YZ-HM1757</v>
      </c>
      <c r="D429" s="33">
        <f>IFERROR(VLOOKUP(A429,[1]库存报告使用数据处理!$A:$C,3,0),0)</f>
        <v>0</v>
      </c>
      <c r="E429" s="33">
        <f>IFERROR(VLOOKUP(A429,[1]库存报告使用数据处理!$A:$D,4,0),0)</f>
        <v>0</v>
      </c>
      <c r="F429" s="33">
        <f>IFERROR(VLOOKUP(A429,[1]库存报告使用数据处理!$A:$E,5,0),0)</f>
        <v>0</v>
      </c>
      <c r="G429" s="33">
        <f>IFERROR(VLOOKUP(A429,[1]库存报告使用数据处理!$A:$F,6,0),0)</f>
        <v>0</v>
      </c>
      <c r="H429" s="34">
        <f>IFERROR(VLOOKUP(A429,[1]库存报告使用数据处理!$A:$G,7,0),0)</f>
        <v>0</v>
      </c>
      <c r="I429">
        <f>IFERROR(VLOOKUP(A429,[5]数据处理!$A:$B,2,0),0)</f>
        <v>0</v>
      </c>
      <c r="J429" s="35">
        <f>IFERROR(VLOOKUP(A429,[5]数据处理!$A:$D,4,0),0)</f>
        <v>0</v>
      </c>
      <c r="K429" s="35">
        <f>IFERROR(VLOOKUP(A429,[5]数据处理!$A:$E,5,0),0)</f>
        <v>0</v>
      </c>
      <c r="L429" s="35">
        <f>IFERROR(VLOOKUP(A429,[5]数据处理!$A:$G,7,0),0)</f>
        <v>0</v>
      </c>
      <c r="M429">
        <f t="shared" si="105"/>
        <v>0</v>
      </c>
      <c r="N429">
        <f>IFERROR(VLOOKUP(A429,[5]数据处理!$A:$C,3,0),0)</f>
        <v>0</v>
      </c>
      <c r="O429">
        <f>IFERROR(VLOOKUP(A429,[5]数据处理!$A:$N,14,0),0)</f>
        <v>0</v>
      </c>
      <c r="P429" t="str">
        <f>IFERROR(VLOOKUP(A429,[3]库存使用数据!$A:$B,2,0),"")</f>
        <v/>
      </c>
      <c r="Q429" t="str">
        <f>IFERROR(VLOOKUP(A429,[3]库存使用数据!$A:$E,5,0),"")</f>
        <v/>
      </c>
      <c r="R429" t="str">
        <f>IFERROR(VLOOKUP(A429,[3]库存使用数据!$A:$H,8,0),"")</f>
        <v/>
      </c>
      <c r="S429" t="str">
        <f>IFERROR(VLOOKUP(A429,[3]库存使用数据!$A:$K,11,0),"")</f>
        <v/>
      </c>
      <c r="T429" t="str">
        <f>IFERROR(VLOOKUP(A429,[3]库存使用数据!$A:$C,3,0),"")</f>
        <v/>
      </c>
      <c r="U429" t="str">
        <f>IFERROR(VLOOKUP(A429,[3]库存使用数据!$A:$F,6,0),"")</f>
        <v/>
      </c>
      <c r="V429" t="str">
        <f>IFERROR(VLOOKUP(A429,[3]库存使用数据!$A:$I,9,0),"")</f>
        <v/>
      </c>
      <c r="W429" t="str">
        <f>IFERROR(VLOOKUP(A429,[3]库存使用数据!$A:$L,12,0),"")</f>
        <v/>
      </c>
      <c r="X429" s="23" t="str">
        <f t="shared" si="110"/>
        <v/>
      </c>
      <c r="Y429" s="23" t="str">
        <f t="shared" si="111"/>
        <v/>
      </c>
      <c r="Z429" s="23" t="str">
        <f t="shared" si="112"/>
        <v/>
      </c>
      <c r="AA429" s="23" t="str">
        <f t="shared" si="113"/>
        <v/>
      </c>
      <c r="AB429" t="str">
        <f>IFERROR(VLOOKUP(A429,[3]库存使用数据!$A:$D,4,0),"")</f>
        <v/>
      </c>
      <c r="AC429" t="str">
        <f>IFERROR(VLOOKUP(A429,[3]库存使用数据!$A:$G,7,0),"")</f>
        <v/>
      </c>
      <c r="AD429" t="str">
        <f>IFERROR(VLOOKUP(A429,[3]库存使用数据!$A:$J,10,0),"")</f>
        <v/>
      </c>
      <c r="AE429" t="str">
        <f>IFERROR(VLOOKUP(A429,[3]库存使用数据!$A:$M,13,0),"")</f>
        <v/>
      </c>
      <c r="AF429" s="23" t="str">
        <f t="shared" si="114"/>
        <v/>
      </c>
      <c r="AG429" s="23" t="str">
        <f t="shared" si="115"/>
        <v/>
      </c>
      <c r="AH429" s="23" t="str">
        <f t="shared" si="116"/>
        <v/>
      </c>
      <c r="AI429" s="23" t="str">
        <f t="shared" si="117"/>
        <v/>
      </c>
      <c r="AJ429">
        <f>IFERROR(VLOOKUP($B429,[2]库存报告使用数据!$A$1:$B$65536,2,0),0)</f>
        <v>1</v>
      </c>
      <c r="AK429">
        <f>IFERROR(VLOOKUP($B429,[2]库存报告使用数据!$A$1:$C$65536,3,0),0)</f>
        <v>1</v>
      </c>
      <c r="AL429">
        <f>IFERROR(VLOOKUP($B429,[2]库存报告使用数据!$A$1:$D$65536,4,0),0)</f>
        <v>4</v>
      </c>
      <c r="AM429">
        <f>IFERROR(VLOOKUP($B429,[2]库存报告使用数据!$A$1:$E$65536,5,0),0)</f>
        <v>4</v>
      </c>
      <c r="AN429" s="23">
        <f t="shared" si="118"/>
        <v>0</v>
      </c>
      <c r="AO429" s="23">
        <f t="shared" si="119"/>
        <v>0</v>
      </c>
      <c r="AP429" s="23">
        <f t="shared" si="120"/>
        <v>0</v>
      </c>
      <c r="AQ429" s="23">
        <f t="shared" si="121"/>
        <v>0</v>
      </c>
      <c r="AR429" s="37">
        <f t="shared" si="106"/>
        <v>0</v>
      </c>
      <c r="AS429" s="37">
        <f t="shared" si="107"/>
        <v>0</v>
      </c>
      <c r="AT429" s="37">
        <f t="shared" si="108"/>
        <v>0</v>
      </c>
      <c r="AU429" s="33" t="str">
        <f t="shared" si="109"/>
        <v>库存为0</v>
      </c>
      <c r="AV429" s="38" t="str">
        <f>IFERROR(时间!$B$4+AU429,"上周无销量")</f>
        <v>上周无销量</v>
      </c>
    </row>
    <row r="430" spans="1:48">
      <c r="A430" s="21" t="s">
        <v>475</v>
      </c>
      <c r="B430" t="str">
        <f>VLOOKUP(A430,'[4]sku-asin（子）'!$A$1:$B$65536,2,0)</f>
        <v>B071WPRS8L</v>
      </c>
      <c r="C430" t="str">
        <f>VLOOKUP(A430,'[4]子sku-父sku'!$A$1:$B$65536,2,0)</f>
        <v>YZ-HM1757</v>
      </c>
      <c r="D430" s="33">
        <f>IFERROR(VLOOKUP(A430,[1]库存报告使用数据处理!$A:$C,3,0),0)</f>
        <v>0</v>
      </c>
      <c r="E430" s="33">
        <f>IFERROR(VLOOKUP(A430,[1]库存报告使用数据处理!$A:$D,4,0),0)</f>
        <v>1</v>
      </c>
      <c r="F430" s="33">
        <f>IFERROR(VLOOKUP(A430,[1]库存报告使用数据处理!$A:$E,5,0),0)</f>
        <v>0</v>
      </c>
      <c r="G430" s="33">
        <f>IFERROR(VLOOKUP(A430,[1]库存报告使用数据处理!$A:$F,6,0),0)</f>
        <v>0</v>
      </c>
      <c r="H430" s="34">
        <f>IFERROR(VLOOKUP(A430,[1]库存报告使用数据处理!$A:$G,7,0),0)</f>
        <v>16.99</v>
      </c>
      <c r="I430">
        <f>IFERROR(VLOOKUP(A430,[5]数据处理!$A:$B,2,0),0)</f>
        <v>0</v>
      </c>
      <c r="J430" s="35">
        <f>IFERROR(VLOOKUP(A430,[5]数据处理!$A:$D,4,0),0)</f>
        <v>0</v>
      </c>
      <c r="K430" s="35">
        <f>IFERROR(VLOOKUP(A430,[5]数据处理!$A:$E,5,0),0)</f>
        <v>0</v>
      </c>
      <c r="L430" s="35">
        <f>IFERROR(VLOOKUP(A430,[5]数据处理!$A:$G,7,0),0)</f>
        <v>0</v>
      </c>
      <c r="M430">
        <f t="shared" si="105"/>
        <v>0</v>
      </c>
      <c r="N430">
        <f>IFERROR(VLOOKUP(A430,[5]数据处理!$A:$C,3,0),0)</f>
        <v>1</v>
      </c>
      <c r="O430">
        <f>IFERROR(VLOOKUP(A430,[5]数据处理!$A:$N,14,0),0)</f>
        <v>0</v>
      </c>
      <c r="P430" t="str">
        <f>IFERROR(VLOOKUP(A430,[3]库存使用数据!$A:$B,2,0),"")</f>
        <v/>
      </c>
      <c r="Q430" t="str">
        <f>IFERROR(VLOOKUP(A430,[3]库存使用数据!$A:$E,5,0),"")</f>
        <v/>
      </c>
      <c r="R430" t="str">
        <f>IFERROR(VLOOKUP(A430,[3]库存使用数据!$A:$H,8,0),"")</f>
        <v/>
      </c>
      <c r="S430" t="str">
        <f>IFERROR(VLOOKUP(A430,[3]库存使用数据!$A:$K,11,0),"")</f>
        <v/>
      </c>
      <c r="T430" t="str">
        <f>IFERROR(VLOOKUP(A430,[3]库存使用数据!$A:$C,3,0),"")</f>
        <v/>
      </c>
      <c r="U430" t="str">
        <f>IFERROR(VLOOKUP(A430,[3]库存使用数据!$A:$F,6,0),"")</f>
        <v/>
      </c>
      <c r="V430" t="str">
        <f>IFERROR(VLOOKUP(A430,[3]库存使用数据!$A:$I,9,0),"")</f>
        <v/>
      </c>
      <c r="W430" t="str">
        <f>IFERROR(VLOOKUP(A430,[3]库存使用数据!$A:$L,12,0),"")</f>
        <v/>
      </c>
      <c r="X430" s="23" t="str">
        <f t="shared" si="110"/>
        <v/>
      </c>
      <c r="Y430" s="23" t="str">
        <f t="shared" si="111"/>
        <v/>
      </c>
      <c r="Z430" s="23" t="str">
        <f t="shared" si="112"/>
        <v/>
      </c>
      <c r="AA430" s="23" t="str">
        <f t="shared" si="113"/>
        <v/>
      </c>
      <c r="AB430" t="str">
        <f>IFERROR(VLOOKUP(A430,[3]库存使用数据!$A:$D,4,0),"")</f>
        <v/>
      </c>
      <c r="AC430" t="str">
        <f>IFERROR(VLOOKUP(A430,[3]库存使用数据!$A:$G,7,0),"")</f>
        <v/>
      </c>
      <c r="AD430" t="str">
        <f>IFERROR(VLOOKUP(A430,[3]库存使用数据!$A:$J,10,0),"")</f>
        <v/>
      </c>
      <c r="AE430" t="str">
        <f>IFERROR(VLOOKUP(A430,[3]库存使用数据!$A:$M,13,0),"")</f>
        <v/>
      </c>
      <c r="AF430" s="23" t="str">
        <f t="shared" si="114"/>
        <v/>
      </c>
      <c r="AG430" s="23" t="str">
        <f t="shared" si="115"/>
        <v/>
      </c>
      <c r="AH430" s="23" t="str">
        <f t="shared" si="116"/>
        <v/>
      </c>
      <c r="AI430" s="23" t="str">
        <f t="shared" si="117"/>
        <v/>
      </c>
      <c r="AJ430">
        <f>IFERROR(VLOOKUP($B430,[2]库存报告使用数据!$A$1:$B$65536,2,0),0)</f>
        <v>7</v>
      </c>
      <c r="AK430">
        <f>IFERROR(VLOOKUP($B430,[2]库存报告使用数据!$A$1:$C$65536,3,0),0)</f>
        <v>7</v>
      </c>
      <c r="AL430">
        <f>IFERROR(VLOOKUP($B430,[2]库存报告使用数据!$A$1:$D$65536,4,0),0)</f>
        <v>8</v>
      </c>
      <c r="AM430">
        <f>IFERROR(VLOOKUP($B430,[2]库存报告使用数据!$A$1:$E$65536,5,0),0)</f>
        <v>5</v>
      </c>
      <c r="AN430" s="23">
        <f t="shared" si="118"/>
        <v>0</v>
      </c>
      <c r="AO430" s="23">
        <f t="shared" si="119"/>
        <v>0.142857142857143</v>
      </c>
      <c r="AP430" s="23">
        <f t="shared" si="120"/>
        <v>0</v>
      </c>
      <c r="AQ430" s="23">
        <f t="shared" si="121"/>
        <v>0</v>
      </c>
      <c r="AR430" s="37">
        <f t="shared" si="106"/>
        <v>0</v>
      </c>
      <c r="AS430" s="37">
        <f t="shared" si="107"/>
        <v>0</v>
      </c>
      <c r="AT430" s="37">
        <f t="shared" si="108"/>
        <v>0</v>
      </c>
      <c r="AU430" s="33" t="str">
        <f t="shared" si="109"/>
        <v>库存为0</v>
      </c>
      <c r="AV430" s="38" t="str">
        <f>IFERROR(时间!$B$4+AU430,"上周无销量")</f>
        <v>上周无销量</v>
      </c>
    </row>
    <row r="431" spans="1:48">
      <c r="A431" s="21" t="s">
        <v>476</v>
      </c>
      <c r="B431" t="str">
        <f>VLOOKUP(A431,'[4]sku-asin（子）'!$A$1:$B$65536,2,0)</f>
        <v>B07214K5VF</v>
      </c>
      <c r="C431" t="str">
        <f>VLOOKUP(A431,'[4]子sku-父sku'!$A$1:$B$65536,2,0)</f>
        <v>YZ-HM1757</v>
      </c>
      <c r="D431" s="33">
        <f>IFERROR(VLOOKUP(A431,[1]库存报告使用数据处理!$A:$C,3,0),0)</f>
        <v>0</v>
      </c>
      <c r="E431" s="33">
        <f>IFERROR(VLOOKUP(A431,[1]库存报告使用数据处理!$A:$D,4,0),0)</f>
        <v>0</v>
      </c>
      <c r="F431" s="33">
        <f>IFERROR(VLOOKUP(A431,[1]库存报告使用数据处理!$A:$E,5,0),0)</f>
        <v>0</v>
      </c>
      <c r="G431" s="33">
        <f>IFERROR(VLOOKUP(A431,[1]库存报告使用数据处理!$A:$F,6,0),0)</f>
        <v>0</v>
      </c>
      <c r="H431" s="34">
        <f>IFERROR(VLOOKUP(A431,[1]库存报告使用数据处理!$A:$G,7,0),0)</f>
        <v>0</v>
      </c>
      <c r="I431">
        <f>IFERROR(VLOOKUP(A431,[5]数据处理!$A:$B,2,0),0)</f>
        <v>0</v>
      </c>
      <c r="J431" s="35">
        <f>IFERROR(VLOOKUP(A431,[5]数据处理!$A:$D,4,0),0)</f>
        <v>0</v>
      </c>
      <c r="K431" s="35">
        <f>IFERROR(VLOOKUP(A431,[5]数据处理!$A:$E,5,0),0)</f>
        <v>0</v>
      </c>
      <c r="L431" s="35">
        <f>IFERROR(VLOOKUP(A431,[5]数据处理!$A:$G,7,0),0)</f>
        <v>0</v>
      </c>
      <c r="M431">
        <f t="shared" si="105"/>
        <v>0</v>
      </c>
      <c r="N431">
        <f>IFERROR(VLOOKUP(A431,[5]数据处理!$A:$C,3,0),0)</f>
        <v>0</v>
      </c>
      <c r="O431">
        <f>IFERROR(VLOOKUP(A431,[5]数据处理!$A:$N,14,0),0)</f>
        <v>0</v>
      </c>
      <c r="P431" t="str">
        <f>IFERROR(VLOOKUP(A431,[3]库存使用数据!$A:$B,2,0),"")</f>
        <v/>
      </c>
      <c r="Q431" t="str">
        <f>IFERROR(VLOOKUP(A431,[3]库存使用数据!$A:$E,5,0),"")</f>
        <v/>
      </c>
      <c r="R431" t="str">
        <f>IFERROR(VLOOKUP(A431,[3]库存使用数据!$A:$H,8,0),"")</f>
        <v/>
      </c>
      <c r="S431" t="str">
        <f>IFERROR(VLOOKUP(A431,[3]库存使用数据!$A:$K,11,0),"")</f>
        <v/>
      </c>
      <c r="T431" t="str">
        <f>IFERROR(VLOOKUP(A431,[3]库存使用数据!$A:$C,3,0),"")</f>
        <v/>
      </c>
      <c r="U431" t="str">
        <f>IFERROR(VLOOKUP(A431,[3]库存使用数据!$A:$F,6,0),"")</f>
        <v/>
      </c>
      <c r="V431" t="str">
        <f>IFERROR(VLOOKUP(A431,[3]库存使用数据!$A:$I,9,0),"")</f>
        <v/>
      </c>
      <c r="W431" t="str">
        <f>IFERROR(VLOOKUP(A431,[3]库存使用数据!$A:$L,12,0),"")</f>
        <v/>
      </c>
      <c r="X431" s="23" t="str">
        <f t="shared" si="110"/>
        <v/>
      </c>
      <c r="Y431" s="23" t="str">
        <f t="shared" si="111"/>
        <v/>
      </c>
      <c r="Z431" s="23" t="str">
        <f t="shared" si="112"/>
        <v/>
      </c>
      <c r="AA431" s="23" t="str">
        <f t="shared" si="113"/>
        <v/>
      </c>
      <c r="AB431" t="str">
        <f>IFERROR(VLOOKUP(A431,[3]库存使用数据!$A:$D,4,0),"")</f>
        <v/>
      </c>
      <c r="AC431" t="str">
        <f>IFERROR(VLOOKUP(A431,[3]库存使用数据!$A:$G,7,0),"")</f>
        <v/>
      </c>
      <c r="AD431" t="str">
        <f>IFERROR(VLOOKUP(A431,[3]库存使用数据!$A:$J,10,0),"")</f>
        <v/>
      </c>
      <c r="AE431" t="str">
        <f>IFERROR(VLOOKUP(A431,[3]库存使用数据!$A:$M,13,0),"")</f>
        <v/>
      </c>
      <c r="AF431" s="23" t="str">
        <f t="shared" si="114"/>
        <v/>
      </c>
      <c r="AG431" s="23" t="str">
        <f t="shared" si="115"/>
        <v/>
      </c>
      <c r="AH431" s="23" t="str">
        <f t="shared" si="116"/>
        <v/>
      </c>
      <c r="AI431" s="23" t="str">
        <f t="shared" si="117"/>
        <v/>
      </c>
      <c r="AJ431">
        <f>IFERROR(VLOOKUP($B431,[2]库存报告使用数据!$A$1:$B$65536,2,0),0)</f>
        <v>0</v>
      </c>
      <c r="AK431">
        <f>IFERROR(VLOOKUP($B431,[2]库存报告使用数据!$A$1:$C$65536,3,0),0)</f>
        <v>0</v>
      </c>
      <c r="AL431">
        <f>IFERROR(VLOOKUP($B431,[2]库存报告使用数据!$A$1:$D$65536,4,0),0)</f>
        <v>0</v>
      </c>
      <c r="AM431">
        <f>IFERROR(VLOOKUP($B431,[2]库存报告使用数据!$A$1:$E$65536,5,0),0)</f>
        <v>0</v>
      </c>
      <c r="AN431" s="23" t="str">
        <f t="shared" si="118"/>
        <v/>
      </c>
      <c r="AO431" s="23" t="str">
        <f t="shared" si="119"/>
        <v/>
      </c>
      <c r="AP431" s="23" t="str">
        <f t="shared" si="120"/>
        <v/>
      </c>
      <c r="AQ431" s="23" t="str">
        <f t="shared" si="121"/>
        <v/>
      </c>
      <c r="AR431" s="37">
        <f t="shared" si="106"/>
        <v>0</v>
      </c>
      <c r="AS431" s="37">
        <f t="shared" si="107"/>
        <v>0</v>
      </c>
      <c r="AT431" s="37">
        <f t="shared" si="108"/>
        <v>0</v>
      </c>
      <c r="AU431" s="33" t="str">
        <f t="shared" si="109"/>
        <v>库存为0</v>
      </c>
      <c r="AV431" s="38" t="str">
        <f>IFERROR(时间!$B$4+AU431,"上周无销量")</f>
        <v>上周无销量</v>
      </c>
    </row>
    <row r="432" spans="1:48">
      <c r="A432" s="21" t="s">
        <v>477</v>
      </c>
      <c r="B432" t="str">
        <f>VLOOKUP(A432,'[4]sku-asin（子）'!$A$1:$B$65536,2,0)</f>
        <v>B072JXZ2R9</v>
      </c>
      <c r="C432" t="str">
        <f>VLOOKUP(A432,'[4]子sku-父sku'!$A$1:$B$65536,2,0)</f>
        <v>YZ-HM17845</v>
      </c>
      <c r="D432" s="33">
        <f>IFERROR(VLOOKUP(A432,[1]库存报告使用数据处理!$A:$C,3,0),0)</f>
        <v>1</v>
      </c>
      <c r="E432" s="33">
        <f>IFERROR(VLOOKUP(A432,[1]库存报告使用数据处理!$A:$D,4,0),0)</f>
        <v>0</v>
      </c>
      <c r="F432" s="33">
        <f>IFERROR(VLOOKUP(A432,[1]库存报告使用数据处理!$A:$E,5,0),0)</f>
        <v>0</v>
      </c>
      <c r="G432" s="33">
        <f>IFERROR(VLOOKUP(A432,[1]库存报告使用数据处理!$A:$F,6,0),0)</f>
        <v>0</v>
      </c>
      <c r="H432" s="34">
        <f>IFERROR(VLOOKUP(A432,[1]库存报告使用数据处理!$A:$G,7,0),0)</f>
        <v>16.99</v>
      </c>
      <c r="I432">
        <f>IFERROR(VLOOKUP(A432,[5]数据处理!$A:$B,2,0),0)</f>
        <v>0</v>
      </c>
      <c r="J432" s="35">
        <f>IFERROR(VLOOKUP(A432,[5]数据处理!$A:$D,4,0),0)</f>
        <v>0</v>
      </c>
      <c r="K432" s="35">
        <f>IFERROR(VLOOKUP(A432,[5]数据处理!$A:$E,5,0),0)</f>
        <v>0</v>
      </c>
      <c r="L432" s="35">
        <f>IFERROR(VLOOKUP(A432,[5]数据处理!$A:$G,7,0),0)</f>
        <v>0</v>
      </c>
      <c r="M432">
        <f t="shared" si="105"/>
        <v>0</v>
      </c>
      <c r="N432">
        <f>IFERROR(VLOOKUP(A432,[5]数据处理!$A:$C,3,0),0)</f>
        <v>0</v>
      </c>
      <c r="O432">
        <f>IFERROR(VLOOKUP(A432,[5]数据处理!$A:$N,14,0),0)</f>
        <v>0</v>
      </c>
      <c r="P432" t="str">
        <f>IFERROR(VLOOKUP(A432,[3]库存使用数据!$A:$B,2,0),"")</f>
        <v/>
      </c>
      <c r="Q432" t="str">
        <f>IFERROR(VLOOKUP(A432,[3]库存使用数据!$A:$E,5,0),"")</f>
        <v/>
      </c>
      <c r="R432" t="str">
        <f>IFERROR(VLOOKUP(A432,[3]库存使用数据!$A:$H,8,0),"")</f>
        <v/>
      </c>
      <c r="S432" t="str">
        <f>IFERROR(VLOOKUP(A432,[3]库存使用数据!$A:$K,11,0),"")</f>
        <v/>
      </c>
      <c r="T432" t="str">
        <f>IFERROR(VLOOKUP(A432,[3]库存使用数据!$A:$C,3,0),"")</f>
        <v/>
      </c>
      <c r="U432" t="str">
        <f>IFERROR(VLOOKUP(A432,[3]库存使用数据!$A:$F,6,0),"")</f>
        <v/>
      </c>
      <c r="V432" t="str">
        <f>IFERROR(VLOOKUP(A432,[3]库存使用数据!$A:$I,9,0),"")</f>
        <v/>
      </c>
      <c r="W432" t="str">
        <f>IFERROR(VLOOKUP(A432,[3]库存使用数据!$A:$L,12,0),"")</f>
        <v/>
      </c>
      <c r="X432" s="23" t="str">
        <f t="shared" si="110"/>
        <v/>
      </c>
      <c r="Y432" s="23" t="str">
        <f t="shared" si="111"/>
        <v/>
      </c>
      <c r="Z432" s="23" t="str">
        <f t="shared" si="112"/>
        <v/>
      </c>
      <c r="AA432" s="23" t="str">
        <f t="shared" si="113"/>
        <v/>
      </c>
      <c r="AB432" t="str">
        <f>IFERROR(VLOOKUP(A432,[3]库存使用数据!$A:$D,4,0),"")</f>
        <v/>
      </c>
      <c r="AC432" t="str">
        <f>IFERROR(VLOOKUP(A432,[3]库存使用数据!$A:$G,7,0),"")</f>
        <v/>
      </c>
      <c r="AD432" t="str">
        <f>IFERROR(VLOOKUP(A432,[3]库存使用数据!$A:$J,10,0),"")</f>
        <v/>
      </c>
      <c r="AE432" t="str">
        <f>IFERROR(VLOOKUP(A432,[3]库存使用数据!$A:$M,13,0),"")</f>
        <v/>
      </c>
      <c r="AF432" s="23" t="str">
        <f t="shared" si="114"/>
        <v/>
      </c>
      <c r="AG432" s="23" t="str">
        <f t="shared" si="115"/>
        <v/>
      </c>
      <c r="AH432" s="23" t="str">
        <f t="shared" si="116"/>
        <v/>
      </c>
      <c r="AI432" s="23" t="str">
        <f t="shared" si="117"/>
        <v/>
      </c>
      <c r="AJ432">
        <f>IFERROR(VLOOKUP($B432,[2]库存报告使用数据!$A$1:$B$65536,2,0),0)</f>
        <v>4</v>
      </c>
      <c r="AK432">
        <f>IFERROR(VLOOKUP($B432,[2]库存报告使用数据!$A$1:$C$65536,3,0),0)</f>
        <v>4</v>
      </c>
      <c r="AL432">
        <f>IFERROR(VLOOKUP($B432,[2]库存报告使用数据!$A$1:$D$65536,4,0),0)</f>
        <v>1</v>
      </c>
      <c r="AM432">
        <f>IFERROR(VLOOKUP($B432,[2]库存报告使用数据!$A$1:$E$65536,5,0),0)</f>
        <v>4</v>
      </c>
      <c r="AN432" s="23">
        <f t="shared" si="118"/>
        <v>0.25</v>
      </c>
      <c r="AO432" s="23">
        <f t="shared" si="119"/>
        <v>0</v>
      </c>
      <c r="AP432" s="23">
        <f t="shared" si="120"/>
        <v>0</v>
      </c>
      <c r="AQ432" s="23">
        <f t="shared" si="121"/>
        <v>0</v>
      </c>
      <c r="AR432" s="37">
        <f t="shared" si="106"/>
        <v>0.142857142857143</v>
      </c>
      <c r="AS432" s="37">
        <f t="shared" si="107"/>
        <v>8.57142857142857</v>
      </c>
      <c r="AT432" s="37">
        <f t="shared" si="108"/>
        <v>-8.57142857142857</v>
      </c>
      <c r="AU432" s="33">
        <f t="shared" si="109"/>
        <v>0</v>
      </c>
      <c r="AV432" s="38">
        <f>IFERROR(时间!$B$4+AU432,"上周无销量")</f>
        <v>43283</v>
      </c>
    </row>
    <row r="433" spans="1:48">
      <c r="A433" s="21" t="s">
        <v>478</v>
      </c>
      <c r="B433" t="str">
        <f>VLOOKUP(A433,'[4]sku-asin（子）'!$A$1:$B$65536,2,0)</f>
        <v>B06W5D2991</v>
      </c>
      <c r="C433" t="str">
        <f>VLOOKUP(A433,'[4]子sku-父sku'!$A$1:$B$65536,2,0)</f>
        <v>YZ-HM17845</v>
      </c>
      <c r="D433" s="33">
        <f>IFERROR(VLOOKUP(A433,[1]库存报告使用数据处理!$A:$C,3,0),0)</f>
        <v>0</v>
      </c>
      <c r="E433" s="33">
        <f>IFERROR(VLOOKUP(A433,[1]库存报告使用数据处理!$A:$D,4,0),0)</f>
        <v>1</v>
      </c>
      <c r="F433" s="33">
        <f>IFERROR(VLOOKUP(A433,[1]库存报告使用数据处理!$A:$E,5,0),0)</f>
        <v>2</v>
      </c>
      <c r="G433" s="33">
        <f>IFERROR(VLOOKUP(A433,[1]库存报告使用数据处理!$A:$F,6,0),0)</f>
        <v>0</v>
      </c>
      <c r="H433" s="34">
        <f>IFERROR(VLOOKUP(A433,[1]库存报告使用数据处理!$A:$G,7,0),0)</f>
        <v>16.99</v>
      </c>
      <c r="I433">
        <f>IFERROR(VLOOKUP(A433,[5]数据处理!$A:$B,2,0),0)</f>
        <v>1</v>
      </c>
      <c r="J433" s="35">
        <f>IFERROR(VLOOKUP(A433,[5]数据处理!$A:$D,4,0),0)</f>
        <v>0</v>
      </c>
      <c r="K433" s="35">
        <f>IFERROR(VLOOKUP(A433,[5]数据处理!$A:$E,5,0),0)</f>
        <v>0</v>
      </c>
      <c r="L433" s="35">
        <f>IFERROR(VLOOKUP(A433,[5]数据处理!$A:$G,7,0),0)</f>
        <v>0</v>
      </c>
      <c r="M433">
        <f t="shared" si="105"/>
        <v>1</v>
      </c>
      <c r="N433">
        <f>IFERROR(VLOOKUP(A433,[5]数据处理!$A:$C,3,0),0)</f>
        <v>1</v>
      </c>
      <c r="O433">
        <f>IFERROR(VLOOKUP(A433,[5]数据处理!$A:$N,14,0),0)</f>
        <v>0</v>
      </c>
      <c r="P433">
        <f>IFERROR(VLOOKUP(A433,[3]库存使用数据!$A:$B,2,0),"")</f>
        <v>1</v>
      </c>
      <c r="Q433">
        <f>IFERROR(VLOOKUP(A433,[3]库存使用数据!$A:$E,5,0),"")</f>
        <v>216</v>
      </c>
      <c r="R433">
        <f>IFERROR(VLOOKUP(A433,[3]库存使用数据!$A:$H,8,0),"")</f>
        <v>3003</v>
      </c>
      <c r="S433">
        <f>IFERROR(VLOOKUP(A433,[3]库存使用数据!$A:$K,11,0),"")</f>
        <v>1850</v>
      </c>
      <c r="T433">
        <f>IFERROR(VLOOKUP(A433,[3]库存使用数据!$A:$C,3,0),"")</f>
        <v>0</v>
      </c>
      <c r="U433">
        <f>IFERROR(VLOOKUP(A433,[3]库存使用数据!$A:$F,6,0),"")</f>
        <v>5</v>
      </c>
      <c r="V433">
        <f>IFERROR(VLOOKUP(A433,[3]库存使用数据!$A:$I,9,0),"")</f>
        <v>15</v>
      </c>
      <c r="W433">
        <f>IFERROR(VLOOKUP(A433,[3]库存使用数据!$A:$L,12,0),"")</f>
        <v>4</v>
      </c>
      <c r="X433" s="23">
        <f t="shared" si="110"/>
        <v>0</v>
      </c>
      <c r="Y433" s="23">
        <f t="shared" si="111"/>
        <v>0.0231481481481481</v>
      </c>
      <c r="Z433" s="23">
        <f t="shared" si="112"/>
        <v>0.00499500499500499</v>
      </c>
      <c r="AA433" s="23">
        <f t="shared" si="113"/>
        <v>0.00216216216216216</v>
      </c>
      <c r="AB433">
        <f>IFERROR(VLOOKUP(A433,[3]库存使用数据!$A:$D,4,0),"")</f>
        <v>0</v>
      </c>
      <c r="AC433">
        <f>IFERROR(VLOOKUP(A433,[3]库存使用数据!$A:$G,7,0),"")</f>
        <v>1.19</v>
      </c>
      <c r="AD433">
        <f>IFERROR(VLOOKUP(A433,[3]库存使用数据!$A:$J,10,0),"")</f>
        <v>3.28</v>
      </c>
      <c r="AE433">
        <f>IFERROR(VLOOKUP(A433,[3]库存使用数据!$A:$M,13,0),"")</f>
        <v>0.79</v>
      </c>
      <c r="AF433" s="23" t="str">
        <f t="shared" si="114"/>
        <v/>
      </c>
      <c r="AG433" s="23">
        <f t="shared" si="115"/>
        <v>0.0700412007062978</v>
      </c>
      <c r="AH433" s="23">
        <f t="shared" si="116"/>
        <v>0.0965273690406121</v>
      </c>
      <c r="AI433" s="23">
        <f t="shared" si="117"/>
        <v>0</v>
      </c>
      <c r="AJ433">
        <f>IFERROR(VLOOKUP($B433,[2]库存报告使用数据!$A$1:$B$65536,2,0),0)</f>
        <v>1</v>
      </c>
      <c r="AK433">
        <f>IFERROR(VLOOKUP($B433,[2]库存报告使用数据!$A$1:$C$65536,3,0),0)</f>
        <v>1</v>
      </c>
      <c r="AL433">
        <f>IFERROR(VLOOKUP($B433,[2]库存报告使用数据!$A$1:$D$65536,4,0),0)</f>
        <v>4</v>
      </c>
      <c r="AM433">
        <f>IFERROR(VLOOKUP($B433,[2]库存报告使用数据!$A$1:$E$65536,5,0),0)</f>
        <v>2</v>
      </c>
      <c r="AN433" s="23">
        <f t="shared" si="118"/>
        <v>0</v>
      </c>
      <c r="AO433" s="23">
        <f t="shared" si="119"/>
        <v>1</v>
      </c>
      <c r="AP433" s="23">
        <f t="shared" si="120"/>
        <v>0.5</v>
      </c>
      <c r="AQ433" s="23">
        <f t="shared" si="121"/>
        <v>0</v>
      </c>
      <c r="AR433" s="37">
        <f t="shared" si="106"/>
        <v>0</v>
      </c>
      <c r="AS433" s="37">
        <f t="shared" si="107"/>
        <v>0</v>
      </c>
      <c r="AT433" s="37">
        <f t="shared" si="108"/>
        <v>1</v>
      </c>
      <c r="AU433" s="33" t="str">
        <f t="shared" si="109"/>
        <v>库存为1</v>
      </c>
      <c r="AV433" s="38" t="str">
        <f>IFERROR(时间!$B$4+AU433,"上周无销量")</f>
        <v>上周无销量</v>
      </c>
    </row>
    <row r="434" spans="1:48">
      <c r="A434" s="21" t="s">
        <v>479</v>
      </c>
      <c r="B434" t="str">
        <f>VLOOKUP(A434,'[4]sku-asin（子）'!$A$1:$B$65536,2,0)</f>
        <v>B06X6LTGGL</v>
      </c>
      <c r="C434" t="str">
        <f>VLOOKUP(A434,'[4]子sku-父sku'!$A$1:$B$65536,2,0)</f>
        <v>YZ-HM17845</v>
      </c>
      <c r="D434" s="33">
        <f>IFERROR(VLOOKUP(A434,[1]库存报告使用数据处理!$A:$C,3,0),0)</f>
        <v>1</v>
      </c>
      <c r="E434" s="33">
        <f>IFERROR(VLOOKUP(A434,[1]库存报告使用数据处理!$A:$D,4,0),0)</f>
        <v>1</v>
      </c>
      <c r="F434" s="33">
        <f>IFERROR(VLOOKUP(A434,[1]库存报告使用数据处理!$A:$E,5,0),0)</f>
        <v>2</v>
      </c>
      <c r="G434" s="33">
        <f>IFERROR(VLOOKUP(A434,[1]库存报告使用数据处理!$A:$F,6,0),0)</f>
        <v>0</v>
      </c>
      <c r="H434" s="34">
        <f>IFERROR(VLOOKUP(A434,[1]库存报告使用数据处理!$A:$G,7,0),0)</f>
        <v>16.99</v>
      </c>
      <c r="I434">
        <f>IFERROR(VLOOKUP(A434,[5]数据处理!$A:$B,2,0),0)</f>
        <v>9</v>
      </c>
      <c r="J434" s="35">
        <f>IFERROR(VLOOKUP(A434,[5]数据处理!$A:$D,4,0),0)</f>
        <v>0</v>
      </c>
      <c r="K434" s="35">
        <f>IFERROR(VLOOKUP(A434,[5]数据处理!$A:$E,5,0),0)</f>
        <v>0</v>
      </c>
      <c r="L434" s="35">
        <f>IFERROR(VLOOKUP(A434,[5]数据处理!$A:$G,7,0),0)</f>
        <v>0</v>
      </c>
      <c r="M434">
        <f t="shared" si="105"/>
        <v>9</v>
      </c>
      <c r="N434">
        <f>IFERROR(VLOOKUP(A434,[5]数据处理!$A:$C,3,0),0)</f>
        <v>1</v>
      </c>
      <c r="O434">
        <f>IFERROR(VLOOKUP(A434,[5]数据处理!$A:$N,14,0),0)</f>
        <v>6</v>
      </c>
      <c r="P434">
        <f>IFERROR(VLOOKUP(A434,[3]库存使用数据!$A:$B,2,0),"")</f>
        <v>0</v>
      </c>
      <c r="Q434">
        <f>IFERROR(VLOOKUP(A434,[3]库存使用数据!$A:$E,5,0),"")</f>
        <v>387</v>
      </c>
      <c r="R434">
        <f>IFERROR(VLOOKUP(A434,[3]库存使用数据!$A:$H,8,0),"")</f>
        <v>2510</v>
      </c>
      <c r="S434">
        <f>IFERROR(VLOOKUP(A434,[3]库存使用数据!$A:$K,11,0),"")</f>
        <v>1587</v>
      </c>
      <c r="T434">
        <f>IFERROR(VLOOKUP(A434,[3]库存使用数据!$A:$C,3,0),"")</f>
        <v>0</v>
      </c>
      <c r="U434">
        <f>IFERROR(VLOOKUP(A434,[3]库存使用数据!$A:$F,6,0),"")</f>
        <v>8</v>
      </c>
      <c r="V434">
        <f>IFERROR(VLOOKUP(A434,[3]库存使用数据!$A:$I,9,0),"")</f>
        <v>36</v>
      </c>
      <c r="W434">
        <f>IFERROR(VLOOKUP(A434,[3]库存使用数据!$A:$L,12,0),"")</f>
        <v>30</v>
      </c>
      <c r="X434" s="23" t="str">
        <f t="shared" si="110"/>
        <v/>
      </c>
      <c r="Y434" s="23">
        <f t="shared" si="111"/>
        <v>0.020671834625323</v>
      </c>
      <c r="Z434" s="23">
        <f t="shared" si="112"/>
        <v>0.0143426294820717</v>
      </c>
      <c r="AA434" s="23">
        <f t="shared" si="113"/>
        <v>0.0189035916824197</v>
      </c>
      <c r="AB434">
        <f>IFERROR(VLOOKUP(A434,[3]库存使用数据!$A:$D,4,0),"")</f>
        <v>0</v>
      </c>
      <c r="AC434">
        <f>IFERROR(VLOOKUP(A434,[3]库存使用数据!$A:$G,7,0),"")</f>
        <v>1.77</v>
      </c>
      <c r="AD434">
        <f>IFERROR(VLOOKUP(A434,[3]库存使用数据!$A:$J,10,0),"")</f>
        <v>8.71</v>
      </c>
      <c r="AE434">
        <f>IFERROR(VLOOKUP(A434,[3]库存使用数据!$A:$M,13,0),"")</f>
        <v>7.2</v>
      </c>
      <c r="AF434" s="23" t="str">
        <f t="shared" si="114"/>
        <v/>
      </c>
      <c r="AG434" s="23">
        <f t="shared" si="115"/>
        <v>0.104178928781636</v>
      </c>
      <c r="AH434" s="23">
        <f t="shared" si="116"/>
        <v>0.256327251324308</v>
      </c>
      <c r="AI434" s="23">
        <f t="shared" si="117"/>
        <v>0</v>
      </c>
      <c r="AJ434">
        <f>IFERROR(VLOOKUP($B434,[2]库存报告使用数据!$A$1:$B$65536,2,0),0)</f>
        <v>8</v>
      </c>
      <c r="AK434">
        <f>IFERROR(VLOOKUP($B434,[2]库存报告使用数据!$A$1:$C$65536,3,0),0)</f>
        <v>8</v>
      </c>
      <c r="AL434">
        <f>IFERROR(VLOOKUP($B434,[2]库存报告使用数据!$A$1:$D$65536,4,0),0)</f>
        <v>6</v>
      </c>
      <c r="AM434">
        <f>IFERROR(VLOOKUP($B434,[2]库存报告使用数据!$A$1:$E$65536,5,0),0)</f>
        <v>13</v>
      </c>
      <c r="AN434" s="23">
        <f t="shared" si="118"/>
        <v>0.125</v>
      </c>
      <c r="AO434" s="23">
        <f t="shared" si="119"/>
        <v>0.125</v>
      </c>
      <c r="AP434" s="23">
        <f t="shared" si="120"/>
        <v>0.333333333333333</v>
      </c>
      <c r="AQ434" s="23">
        <f t="shared" si="121"/>
        <v>0</v>
      </c>
      <c r="AR434" s="37">
        <f t="shared" si="106"/>
        <v>0.142857142857143</v>
      </c>
      <c r="AS434" s="37">
        <f t="shared" si="107"/>
        <v>8.57142857142857</v>
      </c>
      <c r="AT434" s="37">
        <f t="shared" si="108"/>
        <v>0.428571428571429</v>
      </c>
      <c r="AU434" s="33">
        <f t="shared" si="109"/>
        <v>63</v>
      </c>
      <c r="AV434" s="38">
        <f>IFERROR(时间!$B$4+AU434,"上周无销量")</f>
        <v>43346</v>
      </c>
    </row>
    <row r="435" spans="1:48">
      <c r="A435" s="21" t="s">
        <v>480</v>
      </c>
      <c r="B435" t="str">
        <f>VLOOKUP(A435,'[4]sku-asin（子）'!$A$1:$B$65536,2,0)</f>
        <v>B06W2PGTD7</v>
      </c>
      <c r="C435" t="str">
        <f>VLOOKUP(A435,'[4]子sku-父sku'!$A$1:$B$65536,2,0)</f>
        <v>YZ-HM17845</v>
      </c>
      <c r="D435" s="33">
        <f>IFERROR(VLOOKUP(A435,[1]库存报告使用数据处理!$A:$C,3,0),0)</f>
        <v>0</v>
      </c>
      <c r="E435" s="33">
        <f>IFERROR(VLOOKUP(A435,[1]库存报告使用数据处理!$A:$D,4,0),0)</f>
        <v>0</v>
      </c>
      <c r="F435" s="33">
        <f>IFERROR(VLOOKUP(A435,[1]库存报告使用数据处理!$A:$E,5,0),0)</f>
        <v>0</v>
      </c>
      <c r="G435" s="33">
        <f>IFERROR(VLOOKUP(A435,[1]库存报告使用数据处理!$A:$F,6,0),0)</f>
        <v>0</v>
      </c>
      <c r="H435" s="34">
        <f>IFERROR(VLOOKUP(A435,[1]库存报告使用数据处理!$A:$G,7,0),0)</f>
        <v>0</v>
      </c>
      <c r="I435">
        <f>IFERROR(VLOOKUP(A435,[5]数据处理!$A:$B,2,0),0)</f>
        <v>11</v>
      </c>
      <c r="J435" s="35">
        <f>IFERROR(VLOOKUP(A435,[5]数据处理!$A:$D,4,0),0)</f>
        <v>0</v>
      </c>
      <c r="K435" s="35">
        <f>IFERROR(VLOOKUP(A435,[5]数据处理!$A:$E,5,0),0)</f>
        <v>0</v>
      </c>
      <c r="L435" s="35">
        <f>IFERROR(VLOOKUP(A435,[5]数据处理!$A:$G,7,0),0)</f>
        <v>0</v>
      </c>
      <c r="M435">
        <f t="shared" si="105"/>
        <v>11</v>
      </c>
      <c r="N435">
        <f>IFERROR(VLOOKUP(A435,[5]数据处理!$A:$C,3,0),0)</f>
        <v>0</v>
      </c>
      <c r="O435">
        <f>IFERROR(VLOOKUP(A435,[5]数据处理!$A:$N,14,0),0)</f>
        <v>7</v>
      </c>
      <c r="P435" t="str">
        <f>IFERROR(VLOOKUP(A435,[3]库存使用数据!$A:$B,2,0),"")</f>
        <v/>
      </c>
      <c r="Q435" t="str">
        <f>IFERROR(VLOOKUP(A435,[3]库存使用数据!$A:$E,5,0),"")</f>
        <v/>
      </c>
      <c r="R435" t="str">
        <f>IFERROR(VLOOKUP(A435,[3]库存使用数据!$A:$H,8,0),"")</f>
        <v/>
      </c>
      <c r="S435" t="str">
        <f>IFERROR(VLOOKUP(A435,[3]库存使用数据!$A:$K,11,0),"")</f>
        <v/>
      </c>
      <c r="T435" t="str">
        <f>IFERROR(VLOOKUP(A435,[3]库存使用数据!$A:$C,3,0),"")</f>
        <v/>
      </c>
      <c r="U435" t="str">
        <f>IFERROR(VLOOKUP(A435,[3]库存使用数据!$A:$F,6,0),"")</f>
        <v/>
      </c>
      <c r="V435" t="str">
        <f>IFERROR(VLOOKUP(A435,[3]库存使用数据!$A:$I,9,0),"")</f>
        <v/>
      </c>
      <c r="W435" t="str">
        <f>IFERROR(VLOOKUP(A435,[3]库存使用数据!$A:$L,12,0),"")</f>
        <v/>
      </c>
      <c r="X435" s="23" t="str">
        <f t="shared" si="110"/>
        <v/>
      </c>
      <c r="Y435" s="23" t="str">
        <f t="shared" si="111"/>
        <v/>
      </c>
      <c r="Z435" s="23" t="str">
        <f t="shared" si="112"/>
        <v/>
      </c>
      <c r="AA435" s="23" t="str">
        <f t="shared" si="113"/>
        <v/>
      </c>
      <c r="AB435" t="str">
        <f>IFERROR(VLOOKUP(A435,[3]库存使用数据!$A:$D,4,0),"")</f>
        <v/>
      </c>
      <c r="AC435" t="str">
        <f>IFERROR(VLOOKUP(A435,[3]库存使用数据!$A:$G,7,0),"")</f>
        <v/>
      </c>
      <c r="AD435" t="str">
        <f>IFERROR(VLOOKUP(A435,[3]库存使用数据!$A:$J,10,0),"")</f>
        <v/>
      </c>
      <c r="AE435" t="str">
        <f>IFERROR(VLOOKUP(A435,[3]库存使用数据!$A:$M,13,0),"")</f>
        <v/>
      </c>
      <c r="AF435" s="23" t="str">
        <f t="shared" si="114"/>
        <v/>
      </c>
      <c r="AG435" s="23" t="str">
        <f t="shared" si="115"/>
        <v/>
      </c>
      <c r="AH435" s="23" t="str">
        <f t="shared" si="116"/>
        <v/>
      </c>
      <c r="AI435" s="23" t="str">
        <f t="shared" si="117"/>
        <v/>
      </c>
      <c r="AJ435">
        <f>IFERROR(VLOOKUP($B435,[2]库存报告使用数据!$A$1:$B$65536,2,0),0)</f>
        <v>5</v>
      </c>
      <c r="AK435">
        <f>IFERROR(VLOOKUP($B435,[2]库存报告使用数据!$A$1:$C$65536,3,0),0)</f>
        <v>5</v>
      </c>
      <c r="AL435">
        <f>IFERROR(VLOOKUP($B435,[2]库存报告使用数据!$A$1:$D$65536,4,0),0)</f>
        <v>2</v>
      </c>
      <c r="AM435">
        <f>IFERROR(VLOOKUP($B435,[2]库存报告使用数据!$A$1:$E$65536,5,0),0)</f>
        <v>6</v>
      </c>
      <c r="AN435" s="23">
        <f t="shared" si="118"/>
        <v>0</v>
      </c>
      <c r="AO435" s="23">
        <f t="shared" si="119"/>
        <v>0</v>
      </c>
      <c r="AP435" s="23">
        <f t="shared" si="120"/>
        <v>0</v>
      </c>
      <c r="AQ435" s="23">
        <f t="shared" si="121"/>
        <v>0</v>
      </c>
      <c r="AR435" s="37">
        <f t="shared" si="106"/>
        <v>0</v>
      </c>
      <c r="AS435" s="37">
        <f t="shared" si="107"/>
        <v>0</v>
      </c>
      <c r="AT435" s="37">
        <f t="shared" si="108"/>
        <v>11</v>
      </c>
      <c r="AU435" s="33" t="str">
        <f t="shared" si="109"/>
        <v>库存为11</v>
      </c>
      <c r="AV435" s="38" t="str">
        <f>IFERROR(时间!$B$4+AU435,"上周无销量")</f>
        <v>上周无销量</v>
      </c>
    </row>
    <row r="436" spans="1:48">
      <c r="A436" s="21" t="s">
        <v>481</v>
      </c>
      <c r="B436" t="str">
        <f>VLOOKUP(A436,'[4]sku-asin（子）'!$A$1:$B$65536,2,0)</f>
        <v>B06WGTX4V8</v>
      </c>
      <c r="C436" t="str">
        <f>VLOOKUP(A436,'[4]子sku-父sku'!$A$1:$B$65536,2,0)</f>
        <v>YZ-HM17845</v>
      </c>
      <c r="D436" s="33">
        <f>IFERROR(VLOOKUP(A436,[1]库存报告使用数据处理!$A:$C,3,0),0)</f>
        <v>0</v>
      </c>
      <c r="E436" s="33">
        <f>IFERROR(VLOOKUP(A436,[1]库存报告使用数据处理!$A:$D,4,0),0)</f>
        <v>2</v>
      </c>
      <c r="F436" s="33">
        <f>IFERROR(VLOOKUP(A436,[1]库存报告使用数据处理!$A:$E,5,0),0)</f>
        <v>1</v>
      </c>
      <c r="G436" s="33">
        <f>IFERROR(VLOOKUP(A436,[1]库存报告使用数据处理!$A:$F,6,0),0)</f>
        <v>1</v>
      </c>
      <c r="H436" s="34">
        <f>IFERROR(VLOOKUP(A436,[1]库存报告使用数据处理!$A:$G,7,0),0)</f>
        <v>16.99</v>
      </c>
      <c r="I436">
        <f>IFERROR(VLOOKUP(A436,[5]数据处理!$A:$B,2,0),0)</f>
        <v>3</v>
      </c>
      <c r="J436" s="35">
        <f>IFERROR(VLOOKUP(A436,[5]数据处理!$A:$D,4,0),0)</f>
        <v>0</v>
      </c>
      <c r="K436" s="35">
        <f>IFERROR(VLOOKUP(A436,[5]数据处理!$A:$E,5,0),0)</f>
        <v>0</v>
      </c>
      <c r="L436" s="35">
        <f>IFERROR(VLOOKUP(A436,[5]数据处理!$A:$G,7,0),0)</f>
        <v>0</v>
      </c>
      <c r="M436">
        <f t="shared" si="105"/>
        <v>3</v>
      </c>
      <c r="N436">
        <f>IFERROR(VLOOKUP(A436,[5]数据处理!$A:$C,3,0),0)</f>
        <v>1</v>
      </c>
      <c r="O436">
        <f>IFERROR(VLOOKUP(A436,[5]数据处理!$A:$N,14,0),0)</f>
        <v>0</v>
      </c>
      <c r="P436" t="str">
        <f>IFERROR(VLOOKUP(A436,[3]库存使用数据!$A:$B,2,0),"")</f>
        <v/>
      </c>
      <c r="Q436" t="str">
        <f>IFERROR(VLOOKUP(A436,[3]库存使用数据!$A:$E,5,0),"")</f>
        <v/>
      </c>
      <c r="R436" t="str">
        <f>IFERROR(VLOOKUP(A436,[3]库存使用数据!$A:$H,8,0),"")</f>
        <v/>
      </c>
      <c r="S436" t="str">
        <f>IFERROR(VLOOKUP(A436,[3]库存使用数据!$A:$K,11,0),"")</f>
        <v/>
      </c>
      <c r="T436" t="str">
        <f>IFERROR(VLOOKUP(A436,[3]库存使用数据!$A:$C,3,0),"")</f>
        <v/>
      </c>
      <c r="U436" t="str">
        <f>IFERROR(VLOOKUP(A436,[3]库存使用数据!$A:$F,6,0),"")</f>
        <v/>
      </c>
      <c r="V436" t="str">
        <f>IFERROR(VLOOKUP(A436,[3]库存使用数据!$A:$I,9,0),"")</f>
        <v/>
      </c>
      <c r="W436" t="str">
        <f>IFERROR(VLOOKUP(A436,[3]库存使用数据!$A:$L,12,0),"")</f>
        <v/>
      </c>
      <c r="X436" s="23" t="str">
        <f t="shared" si="110"/>
        <v/>
      </c>
      <c r="Y436" s="23" t="str">
        <f t="shared" si="111"/>
        <v/>
      </c>
      <c r="Z436" s="23" t="str">
        <f t="shared" si="112"/>
        <v/>
      </c>
      <c r="AA436" s="23" t="str">
        <f t="shared" si="113"/>
        <v/>
      </c>
      <c r="AB436" t="str">
        <f>IFERROR(VLOOKUP(A436,[3]库存使用数据!$A:$D,4,0),"")</f>
        <v/>
      </c>
      <c r="AC436" t="str">
        <f>IFERROR(VLOOKUP(A436,[3]库存使用数据!$A:$G,7,0),"")</f>
        <v/>
      </c>
      <c r="AD436" t="str">
        <f>IFERROR(VLOOKUP(A436,[3]库存使用数据!$A:$J,10,0),"")</f>
        <v/>
      </c>
      <c r="AE436" t="str">
        <f>IFERROR(VLOOKUP(A436,[3]库存使用数据!$A:$M,13,0),"")</f>
        <v/>
      </c>
      <c r="AF436" s="23" t="str">
        <f t="shared" si="114"/>
        <v/>
      </c>
      <c r="AG436" s="23" t="str">
        <f t="shared" si="115"/>
        <v/>
      </c>
      <c r="AH436" s="23" t="str">
        <f t="shared" si="116"/>
        <v/>
      </c>
      <c r="AI436" s="23" t="str">
        <f t="shared" si="117"/>
        <v/>
      </c>
      <c r="AJ436">
        <f>IFERROR(VLOOKUP($B436,[2]库存报告使用数据!$A$1:$B$65536,2,0),0)</f>
        <v>2</v>
      </c>
      <c r="AK436">
        <f>IFERROR(VLOOKUP($B436,[2]库存报告使用数据!$A$1:$C$65536,3,0),0)</f>
        <v>2</v>
      </c>
      <c r="AL436">
        <f>IFERROR(VLOOKUP($B436,[2]库存报告使用数据!$A$1:$D$65536,4,0),0)</f>
        <v>0</v>
      </c>
      <c r="AM436">
        <f>IFERROR(VLOOKUP($B436,[2]库存报告使用数据!$A$1:$E$65536,5,0),0)</f>
        <v>6</v>
      </c>
      <c r="AN436" s="23">
        <f t="shared" si="118"/>
        <v>0</v>
      </c>
      <c r="AO436" s="23">
        <f t="shared" si="119"/>
        <v>1</v>
      </c>
      <c r="AP436" s="23" t="str">
        <f t="shared" si="120"/>
        <v/>
      </c>
      <c r="AQ436" s="23">
        <f t="shared" si="121"/>
        <v>0.166666666666667</v>
      </c>
      <c r="AR436" s="37">
        <f t="shared" si="106"/>
        <v>0</v>
      </c>
      <c r="AS436" s="37">
        <f t="shared" si="107"/>
        <v>0</v>
      </c>
      <c r="AT436" s="37">
        <f t="shared" si="108"/>
        <v>3</v>
      </c>
      <c r="AU436" s="33" t="str">
        <f t="shared" si="109"/>
        <v>库存为3</v>
      </c>
      <c r="AV436" s="38" t="str">
        <f>IFERROR(时间!$B$4+AU436,"上周无销量")</f>
        <v>上周无销量</v>
      </c>
    </row>
    <row r="437" spans="1:48">
      <c r="A437" s="21" t="s">
        <v>482</v>
      </c>
      <c r="B437" t="str">
        <f>VLOOKUP(A437,'[4]sku-asin（子）'!$A$1:$B$65536,2,0)</f>
        <v>B01HZ2XMYQ</v>
      </c>
      <c r="C437" t="str">
        <f>VLOOKUP(A437,'[4]子sku-父sku'!$A$1:$B$65536,2,0)</f>
        <v>YZ-HM241</v>
      </c>
      <c r="D437" s="33">
        <f>IFERROR(VLOOKUP(A437,[1]库存报告使用数据处理!$A:$C,3,0),0)</f>
        <v>1</v>
      </c>
      <c r="E437" s="33">
        <f>IFERROR(VLOOKUP(A437,[1]库存报告使用数据处理!$A:$D,4,0),0)</f>
        <v>0</v>
      </c>
      <c r="F437" s="33">
        <f>IFERROR(VLOOKUP(A437,[1]库存报告使用数据处理!$A:$E,5,0),0)</f>
        <v>0</v>
      </c>
      <c r="G437" s="33">
        <f>IFERROR(VLOOKUP(A437,[1]库存报告使用数据处理!$A:$F,6,0),0)</f>
        <v>0</v>
      </c>
      <c r="H437" s="34">
        <f>IFERROR(VLOOKUP(A437,[1]库存报告使用数据处理!$A:$G,7,0),0)</f>
        <v>16.99</v>
      </c>
      <c r="I437">
        <f>IFERROR(VLOOKUP(A437,[5]数据处理!$A:$B,2,0),0)</f>
        <v>1</v>
      </c>
      <c r="J437" s="35">
        <f>IFERROR(VLOOKUP(A437,[5]数据处理!$A:$D,4,0),0)</f>
        <v>0</v>
      </c>
      <c r="K437" s="35">
        <f>IFERROR(VLOOKUP(A437,[5]数据处理!$A:$E,5,0),0)</f>
        <v>0</v>
      </c>
      <c r="L437" s="35">
        <f>IFERROR(VLOOKUP(A437,[5]数据处理!$A:$G,7,0),0)</f>
        <v>0</v>
      </c>
      <c r="M437">
        <f t="shared" si="105"/>
        <v>1</v>
      </c>
      <c r="N437">
        <f>IFERROR(VLOOKUP(A437,[5]数据处理!$A:$C,3,0),0)</f>
        <v>0</v>
      </c>
      <c r="O437">
        <f>IFERROR(VLOOKUP(A437,[5]数据处理!$A:$N,14,0),0)</f>
        <v>1</v>
      </c>
      <c r="P437">
        <f>IFERROR(VLOOKUP(A437,[3]库存使用数据!$A:$B,2,0),"")</f>
        <v>6</v>
      </c>
      <c r="Q437">
        <f>IFERROR(VLOOKUP(A437,[3]库存使用数据!$A:$E,5,0),"")</f>
        <v>1</v>
      </c>
      <c r="R437">
        <f>IFERROR(VLOOKUP(A437,[3]库存使用数据!$A:$H,8,0),"")</f>
        <v>0</v>
      </c>
      <c r="S437">
        <f>IFERROR(VLOOKUP(A437,[3]库存使用数据!$A:$K,11,0),"")</f>
        <v>0</v>
      </c>
      <c r="T437">
        <f>IFERROR(VLOOKUP(A437,[3]库存使用数据!$A:$C,3,0),"")</f>
        <v>0</v>
      </c>
      <c r="U437">
        <f>IFERROR(VLOOKUP(A437,[3]库存使用数据!$A:$F,6,0),"")</f>
        <v>0</v>
      </c>
      <c r="V437">
        <f>IFERROR(VLOOKUP(A437,[3]库存使用数据!$A:$I,9,0),"")</f>
        <v>0</v>
      </c>
      <c r="W437">
        <f>IFERROR(VLOOKUP(A437,[3]库存使用数据!$A:$L,12,0),"")</f>
        <v>0</v>
      </c>
      <c r="X437" s="23">
        <f t="shared" si="110"/>
        <v>0</v>
      </c>
      <c r="Y437" s="23">
        <f t="shared" si="111"/>
        <v>0</v>
      </c>
      <c r="Z437" s="23" t="str">
        <f t="shared" si="112"/>
        <v/>
      </c>
      <c r="AA437" s="23" t="str">
        <f t="shared" si="113"/>
        <v/>
      </c>
      <c r="AB437">
        <f>IFERROR(VLOOKUP(A437,[3]库存使用数据!$A:$D,4,0),"")</f>
        <v>0</v>
      </c>
      <c r="AC437">
        <f>IFERROR(VLOOKUP(A437,[3]库存使用数据!$A:$G,7,0),"")</f>
        <v>0</v>
      </c>
      <c r="AD437">
        <f>IFERROR(VLOOKUP(A437,[3]库存使用数据!$A:$J,10,0),"")</f>
        <v>0</v>
      </c>
      <c r="AE437">
        <f>IFERROR(VLOOKUP(A437,[3]库存使用数据!$A:$M,13,0),"")</f>
        <v>0</v>
      </c>
      <c r="AF437" s="23" t="str">
        <f t="shared" si="114"/>
        <v/>
      </c>
      <c r="AG437" s="23" t="str">
        <f t="shared" si="115"/>
        <v/>
      </c>
      <c r="AH437" s="23" t="str">
        <f t="shared" si="116"/>
        <v/>
      </c>
      <c r="AI437" s="23" t="str">
        <f t="shared" si="117"/>
        <v/>
      </c>
      <c r="AJ437">
        <f>IFERROR(VLOOKUP($B437,[2]库存报告使用数据!$A$1:$B$65536,2,0),0)</f>
        <v>2</v>
      </c>
      <c r="AK437">
        <f>IFERROR(VLOOKUP($B437,[2]库存报告使用数据!$A$1:$C$65536,3,0),0)</f>
        <v>2</v>
      </c>
      <c r="AL437">
        <f>IFERROR(VLOOKUP($B437,[2]库存报告使用数据!$A$1:$D$65536,4,0),0)</f>
        <v>1</v>
      </c>
      <c r="AM437">
        <f>IFERROR(VLOOKUP($B437,[2]库存报告使用数据!$A$1:$E$65536,5,0),0)</f>
        <v>2</v>
      </c>
      <c r="AN437" s="23">
        <f t="shared" si="118"/>
        <v>0.5</v>
      </c>
      <c r="AO437" s="23">
        <f t="shared" si="119"/>
        <v>0</v>
      </c>
      <c r="AP437" s="23">
        <f t="shared" si="120"/>
        <v>0</v>
      </c>
      <c r="AQ437" s="23">
        <f t="shared" si="121"/>
        <v>0</v>
      </c>
      <c r="AR437" s="37">
        <f t="shared" si="106"/>
        <v>0.142857142857143</v>
      </c>
      <c r="AS437" s="37">
        <f t="shared" si="107"/>
        <v>8.57142857142857</v>
      </c>
      <c r="AT437" s="37">
        <f t="shared" si="108"/>
        <v>-7.57142857142857</v>
      </c>
      <c r="AU437" s="33">
        <f t="shared" si="109"/>
        <v>7</v>
      </c>
      <c r="AV437" s="38">
        <f>IFERROR(时间!$B$4+AU437,"上周无销量")</f>
        <v>43290</v>
      </c>
    </row>
    <row r="438" spans="1:48">
      <c r="A438" s="21" t="s">
        <v>483</v>
      </c>
      <c r="B438" t="str">
        <f>VLOOKUP(A438,'[4]sku-asin（子）'!$A$1:$B$65536,2,0)</f>
        <v>B01HZ2XKJ8</v>
      </c>
      <c r="C438" t="str">
        <f>VLOOKUP(A438,'[4]子sku-父sku'!$A$1:$B$65536,2,0)</f>
        <v>YZ-HM241</v>
      </c>
      <c r="D438" s="33">
        <f>IFERROR(VLOOKUP(A438,[1]库存报告使用数据处理!$A:$C,3,0),0)</f>
        <v>0</v>
      </c>
      <c r="E438" s="33">
        <f>IFERROR(VLOOKUP(A438,[1]库存报告使用数据处理!$A:$D,4,0),0)</f>
        <v>0</v>
      </c>
      <c r="F438" s="33">
        <f>IFERROR(VLOOKUP(A438,[1]库存报告使用数据处理!$A:$E,5,0),0)</f>
        <v>0</v>
      </c>
      <c r="G438" s="33">
        <f>IFERROR(VLOOKUP(A438,[1]库存报告使用数据处理!$A:$F,6,0),0)</f>
        <v>1</v>
      </c>
      <c r="H438" s="34">
        <f>IFERROR(VLOOKUP(A438,[1]库存报告使用数据处理!$A:$G,7,0),0)</f>
        <v>16.99</v>
      </c>
      <c r="I438">
        <f>IFERROR(VLOOKUP(A438,[5]数据处理!$A:$B,2,0),0)</f>
        <v>1</v>
      </c>
      <c r="J438" s="35">
        <f>IFERROR(VLOOKUP(A438,[5]数据处理!$A:$D,4,0),0)</f>
        <v>0</v>
      </c>
      <c r="K438" s="35">
        <f>IFERROR(VLOOKUP(A438,[5]数据处理!$A:$E,5,0),0)</f>
        <v>0</v>
      </c>
      <c r="L438" s="35">
        <f>IFERROR(VLOOKUP(A438,[5]数据处理!$A:$G,7,0),0)</f>
        <v>0</v>
      </c>
      <c r="M438">
        <f t="shared" si="105"/>
        <v>1</v>
      </c>
      <c r="N438">
        <f>IFERROR(VLOOKUP(A438,[5]数据处理!$A:$C,3,0),0)</f>
        <v>0</v>
      </c>
      <c r="O438">
        <f>IFERROR(VLOOKUP(A438,[5]数据处理!$A:$N,14,0),0)</f>
        <v>1</v>
      </c>
      <c r="P438" t="str">
        <f>IFERROR(VLOOKUP(A438,[3]库存使用数据!$A:$B,2,0),"")</f>
        <v/>
      </c>
      <c r="Q438" t="str">
        <f>IFERROR(VLOOKUP(A438,[3]库存使用数据!$A:$E,5,0),"")</f>
        <v/>
      </c>
      <c r="R438" t="str">
        <f>IFERROR(VLOOKUP(A438,[3]库存使用数据!$A:$H,8,0),"")</f>
        <v/>
      </c>
      <c r="S438" t="str">
        <f>IFERROR(VLOOKUP(A438,[3]库存使用数据!$A:$K,11,0),"")</f>
        <v/>
      </c>
      <c r="T438" t="str">
        <f>IFERROR(VLOOKUP(A438,[3]库存使用数据!$A:$C,3,0),"")</f>
        <v/>
      </c>
      <c r="U438" t="str">
        <f>IFERROR(VLOOKUP(A438,[3]库存使用数据!$A:$F,6,0),"")</f>
        <v/>
      </c>
      <c r="V438" t="str">
        <f>IFERROR(VLOOKUP(A438,[3]库存使用数据!$A:$I,9,0),"")</f>
        <v/>
      </c>
      <c r="W438" t="str">
        <f>IFERROR(VLOOKUP(A438,[3]库存使用数据!$A:$L,12,0),"")</f>
        <v/>
      </c>
      <c r="X438" s="23" t="str">
        <f t="shared" si="110"/>
        <v/>
      </c>
      <c r="Y438" s="23" t="str">
        <f t="shared" si="111"/>
        <v/>
      </c>
      <c r="Z438" s="23" t="str">
        <f t="shared" si="112"/>
        <v/>
      </c>
      <c r="AA438" s="23" t="str">
        <f t="shared" si="113"/>
        <v/>
      </c>
      <c r="AB438" t="str">
        <f>IFERROR(VLOOKUP(A438,[3]库存使用数据!$A:$D,4,0),"")</f>
        <v/>
      </c>
      <c r="AC438" t="str">
        <f>IFERROR(VLOOKUP(A438,[3]库存使用数据!$A:$G,7,0),"")</f>
        <v/>
      </c>
      <c r="AD438" t="str">
        <f>IFERROR(VLOOKUP(A438,[3]库存使用数据!$A:$J,10,0),"")</f>
        <v/>
      </c>
      <c r="AE438" t="str">
        <f>IFERROR(VLOOKUP(A438,[3]库存使用数据!$A:$M,13,0),"")</f>
        <v/>
      </c>
      <c r="AF438" s="23" t="str">
        <f t="shared" si="114"/>
        <v/>
      </c>
      <c r="AG438" s="23" t="str">
        <f t="shared" si="115"/>
        <v/>
      </c>
      <c r="AH438" s="23" t="str">
        <f t="shared" si="116"/>
        <v/>
      </c>
      <c r="AI438" s="23" t="str">
        <f t="shared" si="117"/>
        <v/>
      </c>
      <c r="AJ438">
        <f>IFERROR(VLOOKUP($B438,[2]库存报告使用数据!$A$1:$B$65536,2,0),0)</f>
        <v>21</v>
      </c>
      <c r="AK438">
        <f>IFERROR(VLOOKUP($B438,[2]库存报告使用数据!$A$1:$C$65536,3,0),0)</f>
        <v>21</v>
      </c>
      <c r="AL438">
        <f>IFERROR(VLOOKUP($B438,[2]库存报告使用数据!$A$1:$D$65536,4,0),0)</f>
        <v>24</v>
      </c>
      <c r="AM438">
        <f>IFERROR(VLOOKUP($B438,[2]库存报告使用数据!$A$1:$E$65536,5,0),0)</f>
        <v>28</v>
      </c>
      <c r="AN438" s="23">
        <f t="shared" si="118"/>
        <v>0</v>
      </c>
      <c r="AO438" s="23">
        <f t="shared" si="119"/>
        <v>0</v>
      </c>
      <c r="AP438" s="23">
        <f t="shared" si="120"/>
        <v>0</v>
      </c>
      <c r="AQ438" s="23">
        <f t="shared" si="121"/>
        <v>0.0357142857142857</v>
      </c>
      <c r="AR438" s="37">
        <f t="shared" si="106"/>
        <v>0</v>
      </c>
      <c r="AS438" s="37">
        <f t="shared" si="107"/>
        <v>0</v>
      </c>
      <c r="AT438" s="37">
        <f t="shared" si="108"/>
        <v>1</v>
      </c>
      <c r="AU438" s="33" t="str">
        <f t="shared" si="109"/>
        <v>库存为1</v>
      </c>
      <c r="AV438" s="38" t="str">
        <f>IFERROR(时间!$B$4+AU438,"上周无销量")</f>
        <v>上周无销量</v>
      </c>
    </row>
    <row r="439" spans="1:48">
      <c r="A439" s="21" t="s">
        <v>484</v>
      </c>
      <c r="B439" t="str">
        <f>VLOOKUP(A439,'[4]sku-asin（子）'!$A$1:$B$65536,2,0)</f>
        <v>B01HZ2XQSI</v>
      </c>
      <c r="C439" t="str">
        <f>VLOOKUP(A439,'[4]子sku-父sku'!$A$1:$B$65536,2,0)</f>
        <v>YZ-HM241</v>
      </c>
      <c r="D439" s="33">
        <f>IFERROR(VLOOKUP(A439,[1]库存报告使用数据处理!$A:$C,3,0),0)</f>
        <v>0</v>
      </c>
      <c r="E439" s="33">
        <f>IFERROR(VLOOKUP(A439,[1]库存报告使用数据处理!$A:$D,4,0),0)</f>
        <v>0</v>
      </c>
      <c r="F439" s="33">
        <f>IFERROR(VLOOKUP(A439,[1]库存报告使用数据处理!$A:$E,5,0),0)</f>
        <v>0</v>
      </c>
      <c r="G439" s="33">
        <f>IFERROR(VLOOKUP(A439,[1]库存报告使用数据处理!$A:$F,6,0),0)</f>
        <v>0</v>
      </c>
      <c r="H439" s="34">
        <f>IFERROR(VLOOKUP(A439,[1]库存报告使用数据处理!$A:$G,7,0),0)</f>
        <v>0</v>
      </c>
      <c r="I439">
        <f>IFERROR(VLOOKUP(A439,[5]数据处理!$A:$B,2,0),0)</f>
        <v>4</v>
      </c>
      <c r="J439" s="35">
        <f>IFERROR(VLOOKUP(A439,[5]数据处理!$A:$D,4,0),0)</f>
        <v>0</v>
      </c>
      <c r="K439" s="35">
        <f>IFERROR(VLOOKUP(A439,[5]数据处理!$A:$E,5,0),0)</f>
        <v>0</v>
      </c>
      <c r="L439" s="35">
        <f>IFERROR(VLOOKUP(A439,[5]数据处理!$A:$G,7,0),0)</f>
        <v>0</v>
      </c>
      <c r="M439">
        <f t="shared" si="105"/>
        <v>4</v>
      </c>
      <c r="N439">
        <f>IFERROR(VLOOKUP(A439,[5]数据处理!$A:$C,3,0),0)</f>
        <v>0</v>
      </c>
      <c r="O439">
        <f>IFERROR(VLOOKUP(A439,[5]数据处理!$A:$N,14,0),0)</f>
        <v>3</v>
      </c>
      <c r="P439" t="str">
        <f>IFERROR(VLOOKUP(A439,[3]库存使用数据!$A:$B,2,0),"")</f>
        <v/>
      </c>
      <c r="Q439" t="str">
        <f>IFERROR(VLOOKUP(A439,[3]库存使用数据!$A:$E,5,0),"")</f>
        <v/>
      </c>
      <c r="R439" t="str">
        <f>IFERROR(VLOOKUP(A439,[3]库存使用数据!$A:$H,8,0),"")</f>
        <v/>
      </c>
      <c r="S439" t="str">
        <f>IFERROR(VLOOKUP(A439,[3]库存使用数据!$A:$K,11,0),"")</f>
        <v/>
      </c>
      <c r="T439" t="str">
        <f>IFERROR(VLOOKUP(A439,[3]库存使用数据!$A:$C,3,0),"")</f>
        <v/>
      </c>
      <c r="U439" t="str">
        <f>IFERROR(VLOOKUP(A439,[3]库存使用数据!$A:$F,6,0),"")</f>
        <v/>
      </c>
      <c r="V439" t="str">
        <f>IFERROR(VLOOKUP(A439,[3]库存使用数据!$A:$I,9,0),"")</f>
        <v/>
      </c>
      <c r="W439" t="str">
        <f>IFERROR(VLOOKUP(A439,[3]库存使用数据!$A:$L,12,0),"")</f>
        <v/>
      </c>
      <c r="X439" s="23" t="str">
        <f t="shared" si="110"/>
        <v/>
      </c>
      <c r="Y439" s="23" t="str">
        <f t="shared" si="111"/>
        <v/>
      </c>
      <c r="Z439" s="23" t="str">
        <f t="shared" si="112"/>
        <v/>
      </c>
      <c r="AA439" s="23" t="str">
        <f t="shared" si="113"/>
        <v/>
      </c>
      <c r="AB439" t="str">
        <f>IFERROR(VLOOKUP(A439,[3]库存使用数据!$A:$D,4,0),"")</f>
        <v/>
      </c>
      <c r="AC439" t="str">
        <f>IFERROR(VLOOKUP(A439,[3]库存使用数据!$A:$G,7,0),"")</f>
        <v/>
      </c>
      <c r="AD439" t="str">
        <f>IFERROR(VLOOKUP(A439,[3]库存使用数据!$A:$J,10,0),"")</f>
        <v/>
      </c>
      <c r="AE439" t="str">
        <f>IFERROR(VLOOKUP(A439,[3]库存使用数据!$A:$M,13,0),"")</f>
        <v/>
      </c>
      <c r="AF439" s="23" t="str">
        <f t="shared" si="114"/>
        <v/>
      </c>
      <c r="AG439" s="23" t="str">
        <f t="shared" si="115"/>
        <v/>
      </c>
      <c r="AH439" s="23" t="str">
        <f t="shared" si="116"/>
        <v/>
      </c>
      <c r="AI439" s="23" t="str">
        <f t="shared" si="117"/>
        <v/>
      </c>
      <c r="AJ439">
        <f>IFERROR(VLOOKUP($B439,[2]库存报告使用数据!$A$1:$B$65536,2,0),0)</f>
        <v>11</v>
      </c>
      <c r="AK439">
        <f>IFERROR(VLOOKUP($B439,[2]库存报告使用数据!$A$1:$C$65536,3,0),0)</f>
        <v>11</v>
      </c>
      <c r="AL439">
        <f>IFERROR(VLOOKUP($B439,[2]库存报告使用数据!$A$1:$D$65536,4,0),0)</f>
        <v>5</v>
      </c>
      <c r="AM439">
        <f>IFERROR(VLOOKUP($B439,[2]库存报告使用数据!$A$1:$E$65536,5,0),0)</f>
        <v>16</v>
      </c>
      <c r="AN439" s="23">
        <f t="shared" si="118"/>
        <v>0</v>
      </c>
      <c r="AO439" s="23">
        <f t="shared" si="119"/>
        <v>0</v>
      </c>
      <c r="AP439" s="23">
        <f t="shared" si="120"/>
        <v>0</v>
      </c>
      <c r="AQ439" s="23">
        <f t="shared" si="121"/>
        <v>0</v>
      </c>
      <c r="AR439" s="37">
        <f t="shared" si="106"/>
        <v>0</v>
      </c>
      <c r="AS439" s="37">
        <f t="shared" si="107"/>
        <v>0</v>
      </c>
      <c r="AT439" s="37">
        <f t="shared" si="108"/>
        <v>4</v>
      </c>
      <c r="AU439" s="33" t="str">
        <f t="shared" si="109"/>
        <v>库存为4</v>
      </c>
      <c r="AV439" s="38" t="str">
        <f>IFERROR(时间!$B$4+AU439,"上周无销量")</f>
        <v>上周无销量</v>
      </c>
    </row>
    <row r="440" spans="1:48">
      <c r="A440" s="21" t="s">
        <v>485</v>
      </c>
      <c r="B440" t="str">
        <f>VLOOKUP(A440,'[4]sku-asin（子）'!$A$1:$B$65536,2,0)</f>
        <v>B01HZ2XLTC</v>
      </c>
      <c r="C440" t="str">
        <f>VLOOKUP(A440,'[4]子sku-父sku'!$A$1:$B$65536,2,0)</f>
        <v>YZ-HM241</v>
      </c>
      <c r="D440" s="33">
        <f>IFERROR(VLOOKUP(A440,[1]库存报告使用数据处理!$A:$C,3,0),0)</f>
        <v>0</v>
      </c>
      <c r="E440" s="33">
        <f>IFERROR(VLOOKUP(A440,[1]库存报告使用数据处理!$A:$D,4,0),0)</f>
        <v>0</v>
      </c>
      <c r="F440" s="33">
        <f>IFERROR(VLOOKUP(A440,[1]库存报告使用数据处理!$A:$E,5,0),0)</f>
        <v>0</v>
      </c>
      <c r="G440" s="33">
        <f>IFERROR(VLOOKUP(A440,[1]库存报告使用数据处理!$A:$F,6,0),0)</f>
        <v>0</v>
      </c>
      <c r="H440" s="34">
        <f>IFERROR(VLOOKUP(A440,[1]库存报告使用数据处理!$A:$G,7,0),0)</f>
        <v>0</v>
      </c>
      <c r="I440">
        <f>IFERROR(VLOOKUP(A440,[5]数据处理!$A:$B,2,0),0)</f>
        <v>0</v>
      </c>
      <c r="J440" s="35">
        <f>IFERROR(VLOOKUP(A440,[5]数据处理!$A:$D,4,0),0)</f>
        <v>0</v>
      </c>
      <c r="K440" s="35">
        <f>IFERROR(VLOOKUP(A440,[5]数据处理!$A:$E,5,0),0)</f>
        <v>0</v>
      </c>
      <c r="L440" s="35">
        <f>IFERROR(VLOOKUP(A440,[5]数据处理!$A:$G,7,0),0)</f>
        <v>0</v>
      </c>
      <c r="M440">
        <f t="shared" si="105"/>
        <v>0</v>
      </c>
      <c r="N440">
        <f>IFERROR(VLOOKUP(A440,[5]数据处理!$A:$C,3,0),0)</f>
        <v>0</v>
      </c>
      <c r="O440">
        <f>IFERROR(VLOOKUP(A440,[5]数据处理!$A:$N,14,0),0)</f>
        <v>0</v>
      </c>
      <c r="P440" t="str">
        <f>IFERROR(VLOOKUP(A440,[3]库存使用数据!$A:$B,2,0),"")</f>
        <v/>
      </c>
      <c r="Q440" t="str">
        <f>IFERROR(VLOOKUP(A440,[3]库存使用数据!$A:$E,5,0),"")</f>
        <v/>
      </c>
      <c r="R440" t="str">
        <f>IFERROR(VLOOKUP(A440,[3]库存使用数据!$A:$H,8,0),"")</f>
        <v/>
      </c>
      <c r="S440" t="str">
        <f>IFERROR(VLOOKUP(A440,[3]库存使用数据!$A:$K,11,0),"")</f>
        <v/>
      </c>
      <c r="T440" t="str">
        <f>IFERROR(VLOOKUP(A440,[3]库存使用数据!$A:$C,3,0),"")</f>
        <v/>
      </c>
      <c r="U440" t="str">
        <f>IFERROR(VLOOKUP(A440,[3]库存使用数据!$A:$F,6,0),"")</f>
        <v/>
      </c>
      <c r="V440" t="str">
        <f>IFERROR(VLOOKUP(A440,[3]库存使用数据!$A:$I,9,0),"")</f>
        <v/>
      </c>
      <c r="W440" t="str">
        <f>IFERROR(VLOOKUP(A440,[3]库存使用数据!$A:$L,12,0),"")</f>
        <v/>
      </c>
      <c r="X440" s="23" t="str">
        <f t="shared" si="110"/>
        <v/>
      </c>
      <c r="Y440" s="23" t="str">
        <f t="shared" si="111"/>
        <v/>
      </c>
      <c r="Z440" s="23" t="str">
        <f t="shared" si="112"/>
        <v/>
      </c>
      <c r="AA440" s="23" t="str">
        <f t="shared" si="113"/>
        <v/>
      </c>
      <c r="AB440" t="str">
        <f>IFERROR(VLOOKUP(A440,[3]库存使用数据!$A:$D,4,0),"")</f>
        <v/>
      </c>
      <c r="AC440" t="str">
        <f>IFERROR(VLOOKUP(A440,[3]库存使用数据!$A:$G,7,0),"")</f>
        <v/>
      </c>
      <c r="AD440" t="str">
        <f>IFERROR(VLOOKUP(A440,[3]库存使用数据!$A:$J,10,0),"")</f>
        <v/>
      </c>
      <c r="AE440" t="str">
        <f>IFERROR(VLOOKUP(A440,[3]库存使用数据!$A:$M,13,0),"")</f>
        <v/>
      </c>
      <c r="AF440" s="23" t="str">
        <f t="shared" si="114"/>
        <v/>
      </c>
      <c r="AG440" s="23" t="str">
        <f t="shared" si="115"/>
        <v/>
      </c>
      <c r="AH440" s="23" t="str">
        <f t="shared" si="116"/>
        <v/>
      </c>
      <c r="AI440" s="23" t="str">
        <f t="shared" si="117"/>
        <v/>
      </c>
      <c r="AJ440">
        <f>IFERROR(VLOOKUP($B440,[2]库存报告使用数据!$A$1:$B$65536,2,0),0)</f>
        <v>0</v>
      </c>
      <c r="AK440">
        <f>IFERROR(VLOOKUP($B440,[2]库存报告使用数据!$A$1:$C$65536,3,0),0)</f>
        <v>0</v>
      </c>
      <c r="AL440">
        <f>IFERROR(VLOOKUP($B440,[2]库存报告使用数据!$A$1:$D$65536,4,0),0)</f>
        <v>0</v>
      </c>
      <c r="AM440">
        <f>IFERROR(VLOOKUP($B440,[2]库存报告使用数据!$A$1:$E$65536,5,0),0)</f>
        <v>0</v>
      </c>
      <c r="AN440" s="23" t="str">
        <f t="shared" si="118"/>
        <v/>
      </c>
      <c r="AO440" s="23" t="str">
        <f t="shared" si="119"/>
        <v/>
      </c>
      <c r="AP440" s="23" t="str">
        <f t="shared" si="120"/>
        <v/>
      </c>
      <c r="AQ440" s="23" t="str">
        <f t="shared" si="121"/>
        <v/>
      </c>
      <c r="AR440" s="37">
        <f t="shared" si="106"/>
        <v>0</v>
      </c>
      <c r="AS440" s="37">
        <f t="shared" si="107"/>
        <v>0</v>
      </c>
      <c r="AT440" s="37">
        <f t="shared" si="108"/>
        <v>0</v>
      </c>
      <c r="AU440" s="33" t="str">
        <f t="shared" si="109"/>
        <v>库存为0</v>
      </c>
      <c r="AV440" s="38" t="str">
        <f>IFERROR(时间!$B$4+AU440,"上周无销量")</f>
        <v>上周无销量</v>
      </c>
    </row>
    <row r="441" spans="1:48">
      <c r="A441" s="21" t="s">
        <v>486</v>
      </c>
      <c r="B441" t="str">
        <f>VLOOKUP(A441,'[4]sku-asin（子）'!$A$1:$B$65536,2,0)</f>
        <v>B01MF9PTOL</v>
      </c>
      <c r="C441" t="str">
        <f>VLOOKUP(A441,'[4]子sku-父sku'!$A$1:$B$65536,2,0)</f>
        <v>YZ-HM241</v>
      </c>
      <c r="D441" s="33">
        <f>IFERROR(VLOOKUP(A441,[1]库存报告使用数据处理!$A:$C,3,0),0)</f>
        <v>0</v>
      </c>
      <c r="E441" s="33">
        <f>IFERROR(VLOOKUP(A441,[1]库存报告使用数据处理!$A:$D,4,0),0)</f>
        <v>0</v>
      </c>
      <c r="F441" s="33">
        <f>IFERROR(VLOOKUP(A441,[1]库存报告使用数据处理!$A:$E,5,0),0)</f>
        <v>0</v>
      </c>
      <c r="G441" s="33">
        <f>IFERROR(VLOOKUP(A441,[1]库存报告使用数据处理!$A:$F,6,0),0)</f>
        <v>0</v>
      </c>
      <c r="H441" s="34">
        <f>IFERROR(VLOOKUP(A441,[1]库存报告使用数据处理!$A:$G,7,0),0)</f>
        <v>0</v>
      </c>
      <c r="I441">
        <f>IFERROR(VLOOKUP(A441,[5]数据处理!$A:$B,2,0),0)</f>
        <v>5</v>
      </c>
      <c r="J441" s="35">
        <f>IFERROR(VLOOKUP(A441,[5]数据处理!$A:$D,4,0),0)</f>
        <v>0</v>
      </c>
      <c r="K441" s="35">
        <f>IFERROR(VLOOKUP(A441,[5]数据处理!$A:$E,5,0),0)</f>
        <v>0</v>
      </c>
      <c r="L441" s="35">
        <f>IFERROR(VLOOKUP(A441,[5]数据处理!$A:$G,7,0),0)</f>
        <v>0</v>
      </c>
      <c r="M441">
        <f t="shared" si="105"/>
        <v>5</v>
      </c>
      <c r="N441">
        <f>IFERROR(VLOOKUP(A441,[5]数据处理!$A:$C,3,0),0)</f>
        <v>0</v>
      </c>
      <c r="O441">
        <f>IFERROR(VLOOKUP(A441,[5]数据处理!$A:$N,14,0),0)</f>
        <v>5</v>
      </c>
      <c r="P441" t="str">
        <f>IFERROR(VLOOKUP(A441,[3]库存使用数据!$A:$B,2,0),"")</f>
        <v/>
      </c>
      <c r="Q441" t="str">
        <f>IFERROR(VLOOKUP(A441,[3]库存使用数据!$A:$E,5,0),"")</f>
        <v/>
      </c>
      <c r="R441" t="str">
        <f>IFERROR(VLOOKUP(A441,[3]库存使用数据!$A:$H,8,0),"")</f>
        <v/>
      </c>
      <c r="S441" t="str">
        <f>IFERROR(VLOOKUP(A441,[3]库存使用数据!$A:$K,11,0),"")</f>
        <v/>
      </c>
      <c r="T441" t="str">
        <f>IFERROR(VLOOKUP(A441,[3]库存使用数据!$A:$C,3,0),"")</f>
        <v/>
      </c>
      <c r="U441" t="str">
        <f>IFERROR(VLOOKUP(A441,[3]库存使用数据!$A:$F,6,0),"")</f>
        <v/>
      </c>
      <c r="V441" t="str">
        <f>IFERROR(VLOOKUP(A441,[3]库存使用数据!$A:$I,9,0),"")</f>
        <v/>
      </c>
      <c r="W441" t="str">
        <f>IFERROR(VLOOKUP(A441,[3]库存使用数据!$A:$L,12,0),"")</f>
        <v/>
      </c>
      <c r="X441" s="23" t="str">
        <f t="shared" si="110"/>
        <v/>
      </c>
      <c r="Y441" s="23" t="str">
        <f t="shared" si="111"/>
        <v/>
      </c>
      <c r="Z441" s="23" t="str">
        <f t="shared" si="112"/>
        <v/>
      </c>
      <c r="AA441" s="23" t="str">
        <f t="shared" si="113"/>
        <v/>
      </c>
      <c r="AB441" t="str">
        <f>IFERROR(VLOOKUP(A441,[3]库存使用数据!$A:$D,4,0),"")</f>
        <v/>
      </c>
      <c r="AC441" t="str">
        <f>IFERROR(VLOOKUP(A441,[3]库存使用数据!$A:$G,7,0),"")</f>
        <v/>
      </c>
      <c r="AD441" t="str">
        <f>IFERROR(VLOOKUP(A441,[3]库存使用数据!$A:$J,10,0),"")</f>
        <v/>
      </c>
      <c r="AE441" t="str">
        <f>IFERROR(VLOOKUP(A441,[3]库存使用数据!$A:$M,13,0),"")</f>
        <v/>
      </c>
      <c r="AF441" s="23" t="str">
        <f t="shared" si="114"/>
        <v/>
      </c>
      <c r="AG441" s="23" t="str">
        <f t="shared" si="115"/>
        <v/>
      </c>
      <c r="AH441" s="23" t="str">
        <f t="shared" si="116"/>
        <v/>
      </c>
      <c r="AI441" s="23" t="str">
        <f t="shared" si="117"/>
        <v/>
      </c>
      <c r="AJ441">
        <f>IFERROR(VLOOKUP($B441,[2]库存报告使用数据!$A$1:$B$65536,2,0),0)</f>
        <v>11</v>
      </c>
      <c r="AK441">
        <f>IFERROR(VLOOKUP($B441,[2]库存报告使用数据!$A$1:$C$65536,3,0),0)</f>
        <v>11</v>
      </c>
      <c r="AL441">
        <f>IFERROR(VLOOKUP($B441,[2]库存报告使用数据!$A$1:$D$65536,4,0),0)</f>
        <v>2</v>
      </c>
      <c r="AM441">
        <f>IFERROR(VLOOKUP($B441,[2]库存报告使用数据!$A$1:$E$65536,5,0),0)</f>
        <v>1</v>
      </c>
      <c r="AN441" s="23">
        <f t="shared" si="118"/>
        <v>0</v>
      </c>
      <c r="AO441" s="23">
        <f t="shared" si="119"/>
        <v>0</v>
      </c>
      <c r="AP441" s="23">
        <f t="shared" si="120"/>
        <v>0</v>
      </c>
      <c r="AQ441" s="23">
        <f t="shared" si="121"/>
        <v>0</v>
      </c>
      <c r="AR441" s="37">
        <f t="shared" si="106"/>
        <v>0</v>
      </c>
      <c r="AS441" s="37">
        <f t="shared" si="107"/>
        <v>0</v>
      </c>
      <c r="AT441" s="37">
        <f t="shared" si="108"/>
        <v>5</v>
      </c>
      <c r="AU441" s="33" t="str">
        <f t="shared" si="109"/>
        <v>库存为5</v>
      </c>
      <c r="AV441" s="38" t="str">
        <f>IFERROR(时间!$B$4+AU441,"上周无销量")</f>
        <v>上周无销量</v>
      </c>
    </row>
    <row r="442" spans="1:48">
      <c r="A442" s="21" t="s">
        <v>487</v>
      </c>
      <c r="B442" t="str">
        <f>VLOOKUP(A442,'[4]sku-asin（子）'!$A$1:$B$65536,2,0)</f>
        <v>B01MAZ1MWP</v>
      </c>
      <c r="C442" t="str">
        <f>VLOOKUP(A442,'[4]子sku-父sku'!$A$1:$B$65536,2,0)</f>
        <v>YZ-HM241</v>
      </c>
      <c r="D442" s="33">
        <f>IFERROR(VLOOKUP(A442,[1]库存报告使用数据处理!$A:$C,3,0),0)</f>
        <v>0</v>
      </c>
      <c r="E442" s="33">
        <f>IFERROR(VLOOKUP(A442,[1]库存报告使用数据处理!$A:$D,4,0),0)</f>
        <v>0</v>
      </c>
      <c r="F442" s="33">
        <f>IFERROR(VLOOKUP(A442,[1]库存报告使用数据处理!$A:$E,5,0),0)</f>
        <v>0</v>
      </c>
      <c r="G442" s="33">
        <f>IFERROR(VLOOKUP(A442,[1]库存报告使用数据处理!$A:$F,6,0),0)</f>
        <v>0</v>
      </c>
      <c r="H442" s="34">
        <f>IFERROR(VLOOKUP(A442,[1]库存报告使用数据处理!$A:$G,7,0),0)</f>
        <v>0</v>
      </c>
      <c r="I442">
        <f>IFERROR(VLOOKUP(A442,[5]数据处理!$A:$B,2,0),0)</f>
        <v>1</v>
      </c>
      <c r="J442" s="35">
        <f>IFERROR(VLOOKUP(A442,[5]数据处理!$A:$D,4,0),0)</f>
        <v>0</v>
      </c>
      <c r="K442" s="35">
        <f>IFERROR(VLOOKUP(A442,[5]数据处理!$A:$E,5,0),0)</f>
        <v>0</v>
      </c>
      <c r="L442" s="35">
        <f>IFERROR(VLOOKUP(A442,[5]数据处理!$A:$G,7,0),0)</f>
        <v>0</v>
      </c>
      <c r="M442">
        <f t="shared" si="105"/>
        <v>1</v>
      </c>
      <c r="N442">
        <f>IFERROR(VLOOKUP(A442,[5]数据处理!$A:$C,3,0),0)</f>
        <v>0</v>
      </c>
      <c r="O442">
        <f>IFERROR(VLOOKUP(A442,[5]数据处理!$A:$N,14,0),0)</f>
        <v>0</v>
      </c>
      <c r="P442" t="str">
        <f>IFERROR(VLOOKUP(A442,[3]库存使用数据!$A:$B,2,0),"")</f>
        <v/>
      </c>
      <c r="Q442" t="str">
        <f>IFERROR(VLOOKUP(A442,[3]库存使用数据!$A:$E,5,0),"")</f>
        <v/>
      </c>
      <c r="R442" t="str">
        <f>IFERROR(VLOOKUP(A442,[3]库存使用数据!$A:$H,8,0),"")</f>
        <v/>
      </c>
      <c r="S442" t="str">
        <f>IFERROR(VLOOKUP(A442,[3]库存使用数据!$A:$K,11,0),"")</f>
        <v/>
      </c>
      <c r="T442" t="str">
        <f>IFERROR(VLOOKUP(A442,[3]库存使用数据!$A:$C,3,0),"")</f>
        <v/>
      </c>
      <c r="U442" t="str">
        <f>IFERROR(VLOOKUP(A442,[3]库存使用数据!$A:$F,6,0),"")</f>
        <v/>
      </c>
      <c r="V442" t="str">
        <f>IFERROR(VLOOKUP(A442,[3]库存使用数据!$A:$I,9,0),"")</f>
        <v/>
      </c>
      <c r="W442" t="str">
        <f>IFERROR(VLOOKUP(A442,[3]库存使用数据!$A:$L,12,0),"")</f>
        <v/>
      </c>
      <c r="X442" s="23" t="str">
        <f t="shared" si="110"/>
        <v/>
      </c>
      <c r="Y442" s="23" t="str">
        <f t="shared" si="111"/>
        <v/>
      </c>
      <c r="Z442" s="23" t="str">
        <f t="shared" si="112"/>
        <v/>
      </c>
      <c r="AA442" s="23" t="str">
        <f t="shared" si="113"/>
        <v/>
      </c>
      <c r="AB442" t="str">
        <f>IFERROR(VLOOKUP(A442,[3]库存使用数据!$A:$D,4,0),"")</f>
        <v/>
      </c>
      <c r="AC442" t="str">
        <f>IFERROR(VLOOKUP(A442,[3]库存使用数据!$A:$G,7,0),"")</f>
        <v/>
      </c>
      <c r="AD442" t="str">
        <f>IFERROR(VLOOKUP(A442,[3]库存使用数据!$A:$J,10,0),"")</f>
        <v/>
      </c>
      <c r="AE442" t="str">
        <f>IFERROR(VLOOKUP(A442,[3]库存使用数据!$A:$M,13,0),"")</f>
        <v/>
      </c>
      <c r="AF442" s="23" t="str">
        <f t="shared" si="114"/>
        <v/>
      </c>
      <c r="AG442" s="23" t="str">
        <f t="shared" si="115"/>
        <v/>
      </c>
      <c r="AH442" s="23" t="str">
        <f t="shared" si="116"/>
        <v/>
      </c>
      <c r="AI442" s="23" t="str">
        <f t="shared" si="117"/>
        <v/>
      </c>
      <c r="AJ442">
        <f>IFERROR(VLOOKUP($B442,[2]库存报告使用数据!$A$1:$B$65536,2,0),0)</f>
        <v>5</v>
      </c>
      <c r="AK442">
        <f>IFERROR(VLOOKUP($B442,[2]库存报告使用数据!$A$1:$C$65536,3,0),0)</f>
        <v>5</v>
      </c>
      <c r="AL442">
        <f>IFERROR(VLOOKUP($B442,[2]库存报告使用数据!$A$1:$D$65536,4,0),0)</f>
        <v>5</v>
      </c>
      <c r="AM442">
        <f>IFERROR(VLOOKUP($B442,[2]库存报告使用数据!$A$1:$E$65536,5,0),0)</f>
        <v>0</v>
      </c>
      <c r="AN442" s="23">
        <f t="shared" si="118"/>
        <v>0</v>
      </c>
      <c r="AO442" s="23">
        <f t="shared" si="119"/>
        <v>0</v>
      </c>
      <c r="AP442" s="23">
        <f t="shared" si="120"/>
        <v>0</v>
      </c>
      <c r="AQ442" s="23" t="str">
        <f t="shared" si="121"/>
        <v/>
      </c>
      <c r="AR442" s="37">
        <f t="shared" si="106"/>
        <v>0</v>
      </c>
      <c r="AS442" s="37">
        <f t="shared" si="107"/>
        <v>0</v>
      </c>
      <c r="AT442" s="37">
        <f t="shared" si="108"/>
        <v>1</v>
      </c>
      <c r="AU442" s="33" t="str">
        <f t="shared" si="109"/>
        <v>库存为1</v>
      </c>
      <c r="AV442" s="38" t="str">
        <f>IFERROR(时间!$B$4+AU442,"上周无销量")</f>
        <v>上周无销量</v>
      </c>
    </row>
    <row r="443" spans="1:48">
      <c r="A443" s="21" t="s">
        <v>488</v>
      </c>
      <c r="B443" t="str">
        <f>VLOOKUP(A443,'[4]sku-asin（子）'!$A$1:$B$65536,2,0)</f>
        <v>B01MCW20WY</v>
      </c>
      <c r="C443" t="str">
        <f>VLOOKUP(A443,'[4]子sku-父sku'!$A$1:$B$65536,2,0)</f>
        <v>YZ-HM241</v>
      </c>
      <c r="D443" s="33">
        <f>IFERROR(VLOOKUP(A443,[1]库存报告使用数据处理!$A:$C,3,0),0)</f>
        <v>0</v>
      </c>
      <c r="E443" s="33">
        <f>IFERROR(VLOOKUP(A443,[1]库存报告使用数据处理!$A:$D,4,0),0)</f>
        <v>0</v>
      </c>
      <c r="F443" s="33">
        <f>IFERROR(VLOOKUP(A443,[1]库存报告使用数据处理!$A:$E,5,0),0)</f>
        <v>0</v>
      </c>
      <c r="G443" s="33">
        <f>IFERROR(VLOOKUP(A443,[1]库存报告使用数据处理!$A:$F,6,0),0)</f>
        <v>1</v>
      </c>
      <c r="H443" s="34">
        <f>IFERROR(VLOOKUP(A443,[1]库存报告使用数据处理!$A:$G,7,0),0)</f>
        <v>16.99</v>
      </c>
      <c r="I443">
        <f>IFERROR(VLOOKUP(A443,[5]数据处理!$A:$B,2,0),0)</f>
        <v>8</v>
      </c>
      <c r="J443" s="35">
        <f>IFERROR(VLOOKUP(A443,[5]数据处理!$A:$D,4,0),0)</f>
        <v>0</v>
      </c>
      <c r="K443" s="35">
        <f>IFERROR(VLOOKUP(A443,[5]数据处理!$A:$E,5,0),0)</f>
        <v>0</v>
      </c>
      <c r="L443" s="35">
        <f>IFERROR(VLOOKUP(A443,[5]数据处理!$A:$G,7,0),0)</f>
        <v>0</v>
      </c>
      <c r="M443">
        <f t="shared" si="105"/>
        <v>8</v>
      </c>
      <c r="N443">
        <f>IFERROR(VLOOKUP(A443,[5]数据处理!$A:$C,3,0),0)</f>
        <v>0</v>
      </c>
      <c r="O443">
        <f>IFERROR(VLOOKUP(A443,[5]数据处理!$A:$N,14,0),0)</f>
        <v>7</v>
      </c>
      <c r="P443" t="str">
        <f>IFERROR(VLOOKUP(A443,[3]库存使用数据!$A:$B,2,0),"")</f>
        <v/>
      </c>
      <c r="Q443" t="str">
        <f>IFERROR(VLOOKUP(A443,[3]库存使用数据!$A:$E,5,0),"")</f>
        <v/>
      </c>
      <c r="R443" t="str">
        <f>IFERROR(VLOOKUP(A443,[3]库存使用数据!$A:$H,8,0),"")</f>
        <v/>
      </c>
      <c r="S443" t="str">
        <f>IFERROR(VLOOKUP(A443,[3]库存使用数据!$A:$K,11,0),"")</f>
        <v/>
      </c>
      <c r="T443" t="str">
        <f>IFERROR(VLOOKUP(A443,[3]库存使用数据!$A:$C,3,0),"")</f>
        <v/>
      </c>
      <c r="U443" t="str">
        <f>IFERROR(VLOOKUP(A443,[3]库存使用数据!$A:$F,6,0),"")</f>
        <v/>
      </c>
      <c r="V443" t="str">
        <f>IFERROR(VLOOKUP(A443,[3]库存使用数据!$A:$I,9,0),"")</f>
        <v/>
      </c>
      <c r="W443" t="str">
        <f>IFERROR(VLOOKUP(A443,[3]库存使用数据!$A:$L,12,0),"")</f>
        <v/>
      </c>
      <c r="X443" s="23" t="str">
        <f t="shared" si="110"/>
        <v/>
      </c>
      <c r="Y443" s="23" t="str">
        <f t="shared" si="111"/>
        <v/>
      </c>
      <c r="Z443" s="23" t="str">
        <f t="shared" si="112"/>
        <v/>
      </c>
      <c r="AA443" s="23" t="str">
        <f t="shared" si="113"/>
        <v/>
      </c>
      <c r="AB443" t="str">
        <f>IFERROR(VLOOKUP(A443,[3]库存使用数据!$A:$D,4,0),"")</f>
        <v/>
      </c>
      <c r="AC443" t="str">
        <f>IFERROR(VLOOKUP(A443,[3]库存使用数据!$A:$G,7,0),"")</f>
        <v/>
      </c>
      <c r="AD443" t="str">
        <f>IFERROR(VLOOKUP(A443,[3]库存使用数据!$A:$J,10,0),"")</f>
        <v/>
      </c>
      <c r="AE443" t="str">
        <f>IFERROR(VLOOKUP(A443,[3]库存使用数据!$A:$M,13,0),"")</f>
        <v/>
      </c>
      <c r="AF443" s="23" t="str">
        <f t="shared" si="114"/>
        <v/>
      </c>
      <c r="AG443" s="23" t="str">
        <f t="shared" si="115"/>
        <v/>
      </c>
      <c r="AH443" s="23" t="str">
        <f t="shared" si="116"/>
        <v/>
      </c>
      <c r="AI443" s="23" t="str">
        <f t="shared" si="117"/>
        <v/>
      </c>
      <c r="AJ443">
        <f>IFERROR(VLOOKUP($B443,[2]库存报告使用数据!$A$1:$B$65536,2,0),0)</f>
        <v>13</v>
      </c>
      <c r="AK443">
        <f>IFERROR(VLOOKUP($B443,[2]库存报告使用数据!$A$1:$C$65536,3,0),0)</f>
        <v>13</v>
      </c>
      <c r="AL443">
        <f>IFERROR(VLOOKUP($B443,[2]库存报告使用数据!$A$1:$D$65536,4,0),0)</f>
        <v>28</v>
      </c>
      <c r="AM443">
        <f>IFERROR(VLOOKUP($B443,[2]库存报告使用数据!$A$1:$E$65536,5,0),0)</f>
        <v>5</v>
      </c>
      <c r="AN443" s="23">
        <f t="shared" si="118"/>
        <v>0</v>
      </c>
      <c r="AO443" s="23">
        <f t="shared" si="119"/>
        <v>0</v>
      </c>
      <c r="AP443" s="23">
        <f t="shared" si="120"/>
        <v>0</v>
      </c>
      <c r="AQ443" s="23">
        <f t="shared" si="121"/>
        <v>0.2</v>
      </c>
      <c r="AR443" s="37">
        <f t="shared" si="106"/>
        <v>0</v>
      </c>
      <c r="AS443" s="37">
        <f t="shared" si="107"/>
        <v>0</v>
      </c>
      <c r="AT443" s="37">
        <f t="shared" si="108"/>
        <v>8</v>
      </c>
      <c r="AU443" s="33" t="str">
        <f t="shared" si="109"/>
        <v>库存为8</v>
      </c>
      <c r="AV443" s="38" t="str">
        <f>IFERROR(时间!$B$4+AU443,"上周无销量")</f>
        <v>上周无销量</v>
      </c>
    </row>
    <row r="444" spans="1:48">
      <c r="A444" s="21" t="s">
        <v>489</v>
      </c>
      <c r="B444" t="str">
        <f>VLOOKUP(A444,'[4]sku-asin（子）'!$A$1:$B$65536,2,0)</f>
        <v>B01M4LK8AN</v>
      </c>
      <c r="C444" t="str">
        <f>VLOOKUP(A444,'[4]子sku-父sku'!$A$1:$B$65536,2,0)</f>
        <v>YZ-HM241</v>
      </c>
      <c r="D444" s="33">
        <f>IFERROR(VLOOKUP(A444,[1]库存报告使用数据处理!$A:$C,3,0),0)</f>
        <v>0</v>
      </c>
      <c r="E444" s="33">
        <f>IFERROR(VLOOKUP(A444,[1]库存报告使用数据处理!$A:$D,4,0),0)</f>
        <v>0</v>
      </c>
      <c r="F444" s="33">
        <f>IFERROR(VLOOKUP(A444,[1]库存报告使用数据处理!$A:$E,5,0),0)</f>
        <v>0</v>
      </c>
      <c r="G444" s="33">
        <f>IFERROR(VLOOKUP(A444,[1]库存报告使用数据处理!$A:$F,6,0),0)</f>
        <v>0</v>
      </c>
      <c r="H444" s="34">
        <f>IFERROR(VLOOKUP(A444,[1]库存报告使用数据处理!$A:$G,7,0),0)</f>
        <v>0</v>
      </c>
      <c r="I444">
        <f>IFERROR(VLOOKUP(A444,[5]数据处理!$A:$B,2,0),0)</f>
        <v>0</v>
      </c>
      <c r="J444" s="35">
        <f>IFERROR(VLOOKUP(A444,[5]数据处理!$A:$D,4,0),0)</f>
        <v>0</v>
      </c>
      <c r="K444" s="35">
        <f>IFERROR(VLOOKUP(A444,[5]数据处理!$A:$E,5,0),0)</f>
        <v>0</v>
      </c>
      <c r="L444" s="35">
        <f>IFERROR(VLOOKUP(A444,[5]数据处理!$A:$G,7,0),0)</f>
        <v>0</v>
      </c>
      <c r="M444">
        <f t="shared" si="105"/>
        <v>0</v>
      </c>
      <c r="N444">
        <f>IFERROR(VLOOKUP(A444,[5]数据处理!$A:$C,3,0),0)</f>
        <v>0</v>
      </c>
      <c r="O444">
        <f>IFERROR(VLOOKUP(A444,[5]数据处理!$A:$N,14,0),0)</f>
        <v>0</v>
      </c>
      <c r="P444" t="str">
        <f>IFERROR(VLOOKUP(A444,[3]库存使用数据!$A:$B,2,0),"")</f>
        <v/>
      </c>
      <c r="Q444" t="str">
        <f>IFERROR(VLOOKUP(A444,[3]库存使用数据!$A:$E,5,0),"")</f>
        <v/>
      </c>
      <c r="R444" t="str">
        <f>IFERROR(VLOOKUP(A444,[3]库存使用数据!$A:$H,8,0),"")</f>
        <v/>
      </c>
      <c r="S444" t="str">
        <f>IFERROR(VLOOKUP(A444,[3]库存使用数据!$A:$K,11,0),"")</f>
        <v/>
      </c>
      <c r="T444" t="str">
        <f>IFERROR(VLOOKUP(A444,[3]库存使用数据!$A:$C,3,0),"")</f>
        <v/>
      </c>
      <c r="U444" t="str">
        <f>IFERROR(VLOOKUP(A444,[3]库存使用数据!$A:$F,6,0),"")</f>
        <v/>
      </c>
      <c r="V444" t="str">
        <f>IFERROR(VLOOKUP(A444,[3]库存使用数据!$A:$I,9,0),"")</f>
        <v/>
      </c>
      <c r="W444" t="str">
        <f>IFERROR(VLOOKUP(A444,[3]库存使用数据!$A:$L,12,0),"")</f>
        <v/>
      </c>
      <c r="X444" s="23" t="str">
        <f t="shared" si="110"/>
        <v/>
      </c>
      <c r="Y444" s="23" t="str">
        <f t="shared" si="111"/>
        <v/>
      </c>
      <c r="Z444" s="23" t="str">
        <f t="shared" si="112"/>
        <v/>
      </c>
      <c r="AA444" s="23" t="str">
        <f t="shared" si="113"/>
        <v/>
      </c>
      <c r="AB444" t="str">
        <f>IFERROR(VLOOKUP(A444,[3]库存使用数据!$A:$D,4,0),"")</f>
        <v/>
      </c>
      <c r="AC444" t="str">
        <f>IFERROR(VLOOKUP(A444,[3]库存使用数据!$A:$G,7,0),"")</f>
        <v/>
      </c>
      <c r="AD444" t="str">
        <f>IFERROR(VLOOKUP(A444,[3]库存使用数据!$A:$J,10,0),"")</f>
        <v/>
      </c>
      <c r="AE444" t="str">
        <f>IFERROR(VLOOKUP(A444,[3]库存使用数据!$A:$M,13,0),"")</f>
        <v/>
      </c>
      <c r="AF444" s="23" t="str">
        <f t="shared" si="114"/>
        <v/>
      </c>
      <c r="AG444" s="23" t="str">
        <f t="shared" si="115"/>
        <v/>
      </c>
      <c r="AH444" s="23" t="str">
        <f t="shared" si="116"/>
        <v/>
      </c>
      <c r="AI444" s="23" t="str">
        <f t="shared" si="117"/>
        <v/>
      </c>
      <c r="AJ444">
        <f>IFERROR(VLOOKUP($B444,[2]库存报告使用数据!$A$1:$B$65536,2,0),0)</f>
        <v>0</v>
      </c>
      <c r="AK444">
        <f>IFERROR(VLOOKUP($B444,[2]库存报告使用数据!$A$1:$C$65536,3,0),0)</f>
        <v>0</v>
      </c>
      <c r="AL444">
        <f>IFERROR(VLOOKUP($B444,[2]库存报告使用数据!$A$1:$D$65536,4,0),0)</f>
        <v>0</v>
      </c>
      <c r="AM444">
        <f>IFERROR(VLOOKUP($B444,[2]库存报告使用数据!$A$1:$E$65536,5,0),0)</f>
        <v>0</v>
      </c>
      <c r="AN444" s="23" t="str">
        <f t="shared" si="118"/>
        <v/>
      </c>
      <c r="AO444" s="23" t="str">
        <f t="shared" si="119"/>
        <v/>
      </c>
      <c r="AP444" s="23" t="str">
        <f t="shared" si="120"/>
        <v/>
      </c>
      <c r="AQ444" s="23" t="str">
        <f t="shared" si="121"/>
        <v/>
      </c>
      <c r="AR444" s="37">
        <f t="shared" si="106"/>
        <v>0</v>
      </c>
      <c r="AS444" s="37">
        <f t="shared" si="107"/>
        <v>0</v>
      </c>
      <c r="AT444" s="37">
        <f t="shared" si="108"/>
        <v>0</v>
      </c>
      <c r="AU444" s="33" t="str">
        <f t="shared" si="109"/>
        <v>库存为0</v>
      </c>
      <c r="AV444" s="38" t="str">
        <f>IFERROR(时间!$B$4+AU444,"上周无销量")</f>
        <v>上周无销量</v>
      </c>
    </row>
    <row r="445" spans="1:48">
      <c r="A445" s="21" t="s">
        <v>490</v>
      </c>
      <c r="B445" t="str">
        <f>VLOOKUP(A445,'[4]sku-asin（子）'!$A$1:$B$65536,2,0)</f>
        <v>B01MF97PBG</v>
      </c>
      <c r="C445" t="str">
        <f>VLOOKUP(A445,'[4]子sku-父sku'!$A$1:$B$65536,2,0)</f>
        <v>YZ-HM241</v>
      </c>
      <c r="D445" s="33">
        <f>IFERROR(VLOOKUP(A445,[1]库存报告使用数据处理!$A:$C,3,0),0)</f>
        <v>0</v>
      </c>
      <c r="E445" s="33">
        <f>IFERROR(VLOOKUP(A445,[1]库存报告使用数据处理!$A:$D,4,0),0)</f>
        <v>1</v>
      </c>
      <c r="F445" s="33">
        <f>IFERROR(VLOOKUP(A445,[1]库存报告使用数据处理!$A:$E,5,0),0)</f>
        <v>0</v>
      </c>
      <c r="G445" s="33">
        <f>IFERROR(VLOOKUP(A445,[1]库存报告使用数据处理!$A:$F,6,0),0)</f>
        <v>0</v>
      </c>
      <c r="H445" s="34">
        <f>IFERROR(VLOOKUP(A445,[1]库存报告使用数据处理!$A:$G,7,0),0)</f>
        <v>16.99</v>
      </c>
      <c r="I445">
        <f>IFERROR(VLOOKUP(A445,[5]数据处理!$A:$B,2,0),0)</f>
        <v>2</v>
      </c>
      <c r="J445" s="35">
        <f>IFERROR(VLOOKUP(A445,[5]数据处理!$A:$D,4,0),0)</f>
        <v>0</v>
      </c>
      <c r="K445" s="35">
        <f>IFERROR(VLOOKUP(A445,[5]数据处理!$A:$E,5,0),0)</f>
        <v>0</v>
      </c>
      <c r="L445" s="35">
        <f>IFERROR(VLOOKUP(A445,[5]数据处理!$A:$G,7,0),0)</f>
        <v>0</v>
      </c>
      <c r="M445">
        <f t="shared" si="105"/>
        <v>2</v>
      </c>
      <c r="N445">
        <f>IFERROR(VLOOKUP(A445,[5]数据处理!$A:$C,3,0),0)</f>
        <v>0</v>
      </c>
      <c r="O445">
        <f>IFERROR(VLOOKUP(A445,[5]数据处理!$A:$N,14,0),0)</f>
        <v>2</v>
      </c>
      <c r="P445" t="str">
        <f>IFERROR(VLOOKUP(A445,[3]库存使用数据!$A:$B,2,0),"")</f>
        <v/>
      </c>
      <c r="Q445" t="str">
        <f>IFERROR(VLOOKUP(A445,[3]库存使用数据!$A:$E,5,0),"")</f>
        <v/>
      </c>
      <c r="R445" t="str">
        <f>IFERROR(VLOOKUP(A445,[3]库存使用数据!$A:$H,8,0),"")</f>
        <v/>
      </c>
      <c r="S445" t="str">
        <f>IFERROR(VLOOKUP(A445,[3]库存使用数据!$A:$K,11,0),"")</f>
        <v/>
      </c>
      <c r="T445" t="str">
        <f>IFERROR(VLOOKUP(A445,[3]库存使用数据!$A:$C,3,0),"")</f>
        <v/>
      </c>
      <c r="U445" t="str">
        <f>IFERROR(VLOOKUP(A445,[3]库存使用数据!$A:$F,6,0),"")</f>
        <v/>
      </c>
      <c r="V445" t="str">
        <f>IFERROR(VLOOKUP(A445,[3]库存使用数据!$A:$I,9,0),"")</f>
        <v/>
      </c>
      <c r="W445" t="str">
        <f>IFERROR(VLOOKUP(A445,[3]库存使用数据!$A:$L,12,0),"")</f>
        <v/>
      </c>
      <c r="X445" s="23" t="str">
        <f t="shared" si="110"/>
        <v/>
      </c>
      <c r="Y445" s="23" t="str">
        <f t="shared" si="111"/>
        <v/>
      </c>
      <c r="Z445" s="23" t="str">
        <f t="shared" si="112"/>
        <v/>
      </c>
      <c r="AA445" s="23" t="str">
        <f t="shared" si="113"/>
        <v/>
      </c>
      <c r="AB445" t="str">
        <f>IFERROR(VLOOKUP(A445,[3]库存使用数据!$A:$D,4,0),"")</f>
        <v/>
      </c>
      <c r="AC445" t="str">
        <f>IFERROR(VLOOKUP(A445,[3]库存使用数据!$A:$G,7,0),"")</f>
        <v/>
      </c>
      <c r="AD445" t="str">
        <f>IFERROR(VLOOKUP(A445,[3]库存使用数据!$A:$J,10,0),"")</f>
        <v/>
      </c>
      <c r="AE445" t="str">
        <f>IFERROR(VLOOKUP(A445,[3]库存使用数据!$A:$M,13,0),"")</f>
        <v/>
      </c>
      <c r="AF445" s="23" t="str">
        <f t="shared" si="114"/>
        <v/>
      </c>
      <c r="AG445" s="23" t="str">
        <f t="shared" si="115"/>
        <v/>
      </c>
      <c r="AH445" s="23" t="str">
        <f t="shared" si="116"/>
        <v/>
      </c>
      <c r="AI445" s="23" t="str">
        <f t="shared" si="117"/>
        <v/>
      </c>
      <c r="AJ445">
        <f>IFERROR(VLOOKUP($B445,[2]库存报告使用数据!$A$1:$B$65536,2,0),0)</f>
        <v>27</v>
      </c>
      <c r="AK445">
        <f>IFERROR(VLOOKUP($B445,[2]库存报告使用数据!$A$1:$C$65536,3,0),0)</f>
        <v>27</v>
      </c>
      <c r="AL445">
        <f>IFERROR(VLOOKUP($B445,[2]库存报告使用数据!$A$1:$D$65536,4,0),0)</f>
        <v>19</v>
      </c>
      <c r="AM445">
        <f>IFERROR(VLOOKUP($B445,[2]库存报告使用数据!$A$1:$E$65536,5,0),0)</f>
        <v>13</v>
      </c>
      <c r="AN445" s="23">
        <f t="shared" si="118"/>
        <v>0</v>
      </c>
      <c r="AO445" s="23">
        <f t="shared" si="119"/>
        <v>0.037037037037037</v>
      </c>
      <c r="AP445" s="23">
        <f t="shared" si="120"/>
        <v>0</v>
      </c>
      <c r="AQ445" s="23">
        <f t="shared" si="121"/>
        <v>0</v>
      </c>
      <c r="AR445" s="37">
        <f t="shared" si="106"/>
        <v>0</v>
      </c>
      <c r="AS445" s="37">
        <f t="shared" si="107"/>
        <v>0</v>
      </c>
      <c r="AT445" s="37">
        <f t="shared" si="108"/>
        <v>2</v>
      </c>
      <c r="AU445" s="33" t="str">
        <f t="shared" si="109"/>
        <v>库存为2</v>
      </c>
      <c r="AV445" s="38" t="str">
        <f>IFERROR(时间!$B$4+AU445,"上周无销量")</f>
        <v>上周无销量</v>
      </c>
    </row>
    <row r="446" spans="1:48">
      <c r="A446" s="21" t="s">
        <v>491</v>
      </c>
      <c r="B446" t="str">
        <f>VLOOKUP(A446,'[4]sku-asin（子）'!$A$1:$B$65536,2,0)</f>
        <v>B01MA69GN2</v>
      </c>
      <c r="C446" t="str">
        <f>VLOOKUP(A446,'[4]子sku-父sku'!$A$1:$B$65536,2,0)</f>
        <v>YZ-HM241</v>
      </c>
      <c r="D446" s="33">
        <f>IFERROR(VLOOKUP(A446,[1]库存报告使用数据处理!$A:$C,3,0),0)</f>
        <v>0</v>
      </c>
      <c r="E446" s="33">
        <f>IFERROR(VLOOKUP(A446,[1]库存报告使用数据处理!$A:$D,4,0),0)</f>
        <v>0</v>
      </c>
      <c r="F446" s="33">
        <f>IFERROR(VLOOKUP(A446,[1]库存报告使用数据处理!$A:$E,5,0),0)</f>
        <v>1</v>
      </c>
      <c r="G446" s="33">
        <f>IFERROR(VLOOKUP(A446,[1]库存报告使用数据处理!$A:$F,6,0),0)</f>
        <v>1</v>
      </c>
      <c r="H446" s="34">
        <f>IFERROR(VLOOKUP(A446,[1]库存报告使用数据处理!$A:$G,7,0),0)</f>
        <v>16.99</v>
      </c>
      <c r="I446">
        <f>IFERROR(VLOOKUP(A446,[5]数据处理!$A:$B,2,0),0)</f>
        <v>0</v>
      </c>
      <c r="J446" s="35">
        <f>IFERROR(VLOOKUP(A446,[5]数据处理!$A:$D,4,0),0)</f>
        <v>0</v>
      </c>
      <c r="K446" s="35">
        <f>IFERROR(VLOOKUP(A446,[5]数据处理!$A:$E,5,0),0)</f>
        <v>0</v>
      </c>
      <c r="L446" s="35">
        <f>IFERROR(VLOOKUP(A446,[5]数据处理!$A:$G,7,0),0)</f>
        <v>0</v>
      </c>
      <c r="M446">
        <f t="shared" si="105"/>
        <v>0</v>
      </c>
      <c r="N446">
        <f>IFERROR(VLOOKUP(A446,[5]数据处理!$A:$C,3,0),0)</f>
        <v>1</v>
      </c>
      <c r="O446">
        <f>IFERROR(VLOOKUP(A446,[5]数据处理!$A:$N,14,0),0)</f>
        <v>0</v>
      </c>
      <c r="P446" t="str">
        <f>IFERROR(VLOOKUP(A446,[3]库存使用数据!$A:$B,2,0),"")</f>
        <v/>
      </c>
      <c r="Q446" t="str">
        <f>IFERROR(VLOOKUP(A446,[3]库存使用数据!$A:$E,5,0),"")</f>
        <v/>
      </c>
      <c r="R446" t="str">
        <f>IFERROR(VLOOKUP(A446,[3]库存使用数据!$A:$H,8,0),"")</f>
        <v/>
      </c>
      <c r="S446" t="str">
        <f>IFERROR(VLOOKUP(A446,[3]库存使用数据!$A:$K,11,0),"")</f>
        <v/>
      </c>
      <c r="T446" t="str">
        <f>IFERROR(VLOOKUP(A446,[3]库存使用数据!$A:$C,3,0),"")</f>
        <v/>
      </c>
      <c r="U446" t="str">
        <f>IFERROR(VLOOKUP(A446,[3]库存使用数据!$A:$F,6,0),"")</f>
        <v/>
      </c>
      <c r="V446" t="str">
        <f>IFERROR(VLOOKUP(A446,[3]库存使用数据!$A:$I,9,0),"")</f>
        <v/>
      </c>
      <c r="W446" t="str">
        <f>IFERROR(VLOOKUP(A446,[3]库存使用数据!$A:$L,12,0),"")</f>
        <v/>
      </c>
      <c r="X446" s="23" t="str">
        <f t="shared" si="110"/>
        <v/>
      </c>
      <c r="Y446" s="23" t="str">
        <f t="shared" si="111"/>
        <v/>
      </c>
      <c r="Z446" s="23" t="str">
        <f t="shared" si="112"/>
        <v/>
      </c>
      <c r="AA446" s="23" t="str">
        <f t="shared" si="113"/>
        <v/>
      </c>
      <c r="AB446" t="str">
        <f>IFERROR(VLOOKUP(A446,[3]库存使用数据!$A:$D,4,0),"")</f>
        <v/>
      </c>
      <c r="AC446" t="str">
        <f>IFERROR(VLOOKUP(A446,[3]库存使用数据!$A:$G,7,0),"")</f>
        <v/>
      </c>
      <c r="AD446" t="str">
        <f>IFERROR(VLOOKUP(A446,[3]库存使用数据!$A:$J,10,0),"")</f>
        <v/>
      </c>
      <c r="AE446" t="str">
        <f>IFERROR(VLOOKUP(A446,[3]库存使用数据!$A:$M,13,0),"")</f>
        <v/>
      </c>
      <c r="AF446" s="23" t="str">
        <f t="shared" si="114"/>
        <v/>
      </c>
      <c r="AG446" s="23" t="str">
        <f t="shared" si="115"/>
        <v/>
      </c>
      <c r="AH446" s="23" t="str">
        <f t="shared" si="116"/>
        <v/>
      </c>
      <c r="AI446" s="23" t="str">
        <f t="shared" si="117"/>
        <v/>
      </c>
      <c r="AJ446">
        <f>IFERROR(VLOOKUP($B446,[2]库存报告使用数据!$A$1:$B$65536,2,0),0)</f>
        <v>0</v>
      </c>
      <c r="AK446">
        <f>IFERROR(VLOOKUP($B446,[2]库存报告使用数据!$A$1:$C$65536,3,0),0)</f>
        <v>0</v>
      </c>
      <c r="AL446">
        <f>IFERROR(VLOOKUP($B446,[2]库存报告使用数据!$A$1:$D$65536,4,0),0)</f>
        <v>4</v>
      </c>
      <c r="AM446">
        <f>IFERROR(VLOOKUP($B446,[2]库存报告使用数据!$A$1:$E$65536,5,0),0)</f>
        <v>4</v>
      </c>
      <c r="AN446" s="23" t="str">
        <f t="shared" si="118"/>
        <v/>
      </c>
      <c r="AO446" s="23" t="str">
        <f t="shared" si="119"/>
        <v/>
      </c>
      <c r="AP446" s="23">
        <f t="shared" si="120"/>
        <v>0.25</v>
      </c>
      <c r="AQ446" s="23">
        <f t="shared" si="121"/>
        <v>0.25</v>
      </c>
      <c r="AR446" s="37">
        <f t="shared" si="106"/>
        <v>0</v>
      </c>
      <c r="AS446" s="37">
        <f t="shared" si="107"/>
        <v>0</v>
      </c>
      <c r="AT446" s="37">
        <f t="shared" si="108"/>
        <v>0</v>
      </c>
      <c r="AU446" s="33" t="str">
        <f t="shared" si="109"/>
        <v>库存为0</v>
      </c>
      <c r="AV446" s="38" t="str">
        <f>IFERROR(时间!$B$4+AU446,"上周无销量")</f>
        <v>上周无销量</v>
      </c>
    </row>
    <row r="447" spans="1:48">
      <c r="A447" s="21" t="s">
        <v>492</v>
      </c>
      <c r="B447" t="str">
        <f>VLOOKUP(A447,'[4]sku-asin（子）'!$A$1:$B$65536,2,0)</f>
        <v>B01HZ2XMAA</v>
      </c>
      <c r="C447" t="str">
        <f>VLOOKUP(A447,'[4]子sku-父sku'!$A$1:$B$65536,2,0)</f>
        <v>YZ-HM241</v>
      </c>
      <c r="D447" s="33">
        <f>IFERROR(VLOOKUP(A447,[1]库存报告使用数据处理!$A:$C,3,0),0)</f>
        <v>0</v>
      </c>
      <c r="E447" s="33">
        <f>IFERROR(VLOOKUP(A447,[1]库存报告使用数据处理!$A:$D,4,0),0)</f>
        <v>0</v>
      </c>
      <c r="F447" s="33">
        <f>IFERROR(VLOOKUP(A447,[1]库存报告使用数据处理!$A:$E,5,0),0)</f>
        <v>0</v>
      </c>
      <c r="G447" s="33">
        <f>IFERROR(VLOOKUP(A447,[1]库存报告使用数据处理!$A:$F,6,0),0)</f>
        <v>0</v>
      </c>
      <c r="H447" s="34">
        <f>IFERROR(VLOOKUP(A447,[1]库存报告使用数据处理!$A:$G,7,0),0)</f>
        <v>0</v>
      </c>
      <c r="I447">
        <f>IFERROR(VLOOKUP(A447,[5]数据处理!$A:$B,2,0),0)</f>
        <v>3</v>
      </c>
      <c r="J447" s="35">
        <f>IFERROR(VLOOKUP(A447,[5]数据处理!$A:$D,4,0),0)</f>
        <v>0</v>
      </c>
      <c r="K447" s="35">
        <f>IFERROR(VLOOKUP(A447,[5]数据处理!$A:$E,5,0),0)</f>
        <v>0</v>
      </c>
      <c r="L447" s="35">
        <f>IFERROR(VLOOKUP(A447,[5]数据处理!$A:$G,7,0),0)</f>
        <v>0</v>
      </c>
      <c r="M447">
        <f t="shared" si="105"/>
        <v>3</v>
      </c>
      <c r="N447">
        <f>IFERROR(VLOOKUP(A447,[5]数据处理!$A:$C,3,0),0)</f>
        <v>0</v>
      </c>
      <c r="O447">
        <f>IFERROR(VLOOKUP(A447,[5]数据处理!$A:$N,14,0),0)</f>
        <v>1</v>
      </c>
      <c r="P447" t="str">
        <f>IFERROR(VLOOKUP(A447,[3]库存使用数据!$A:$B,2,0),"")</f>
        <v/>
      </c>
      <c r="Q447" t="str">
        <f>IFERROR(VLOOKUP(A447,[3]库存使用数据!$A:$E,5,0),"")</f>
        <v/>
      </c>
      <c r="R447" t="str">
        <f>IFERROR(VLOOKUP(A447,[3]库存使用数据!$A:$H,8,0),"")</f>
        <v/>
      </c>
      <c r="S447" t="str">
        <f>IFERROR(VLOOKUP(A447,[3]库存使用数据!$A:$K,11,0),"")</f>
        <v/>
      </c>
      <c r="T447" t="str">
        <f>IFERROR(VLOOKUP(A447,[3]库存使用数据!$A:$C,3,0),"")</f>
        <v/>
      </c>
      <c r="U447" t="str">
        <f>IFERROR(VLOOKUP(A447,[3]库存使用数据!$A:$F,6,0),"")</f>
        <v/>
      </c>
      <c r="V447" t="str">
        <f>IFERROR(VLOOKUP(A447,[3]库存使用数据!$A:$I,9,0),"")</f>
        <v/>
      </c>
      <c r="W447" t="str">
        <f>IFERROR(VLOOKUP(A447,[3]库存使用数据!$A:$L,12,0),"")</f>
        <v/>
      </c>
      <c r="X447" s="23" t="str">
        <f t="shared" si="110"/>
        <v/>
      </c>
      <c r="Y447" s="23" t="str">
        <f t="shared" si="111"/>
        <v/>
      </c>
      <c r="Z447" s="23" t="str">
        <f t="shared" si="112"/>
        <v/>
      </c>
      <c r="AA447" s="23" t="str">
        <f t="shared" si="113"/>
        <v/>
      </c>
      <c r="AB447" t="str">
        <f>IFERROR(VLOOKUP(A447,[3]库存使用数据!$A:$D,4,0),"")</f>
        <v/>
      </c>
      <c r="AC447" t="str">
        <f>IFERROR(VLOOKUP(A447,[3]库存使用数据!$A:$G,7,0),"")</f>
        <v/>
      </c>
      <c r="AD447" t="str">
        <f>IFERROR(VLOOKUP(A447,[3]库存使用数据!$A:$J,10,0),"")</f>
        <v/>
      </c>
      <c r="AE447" t="str">
        <f>IFERROR(VLOOKUP(A447,[3]库存使用数据!$A:$M,13,0),"")</f>
        <v/>
      </c>
      <c r="AF447" s="23" t="str">
        <f t="shared" si="114"/>
        <v/>
      </c>
      <c r="AG447" s="23" t="str">
        <f t="shared" si="115"/>
        <v/>
      </c>
      <c r="AH447" s="23" t="str">
        <f t="shared" si="116"/>
        <v/>
      </c>
      <c r="AI447" s="23" t="str">
        <f t="shared" si="117"/>
        <v/>
      </c>
      <c r="AJ447">
        <f>IFERROR(VLOOKUP($B447,[2]库存报告使用数据!$A$1:$B$65536,2,0),0)</f>
        <v>5</v>
      </c>
      <c r="AK447">
        <f>IFERROR(VLOOKUP($B447,[2]库存报告使用数据!$A$1:$C$65536,3,0),0)</f>
        <v>5</v>
      </c>
      <c r="AL447">
        <f>IFERROR(VLOOKUP($B447,[2]库存报告使用数据!$A$1:$D$65536,4,0),0)</f>
        <v>3</v>
      </c>
      <c r="AM447">
        <f>IFERROR(VLOOKUP($B447,[2]库存报告使用数据!$A$1:$E$65536,5,0),0)</f>
        <v>11</v>
      </c>
      <c r="AN447" s="23">
        <f t="shared" si="118"/>
        <v>0</v>
      </c>
      <c r="AO447" s="23">
        <f t="shared" si="119"/>
        <v>0</v>
      </c>
      <c r="AP447" s="23">
        <f t="shared" si="120"/>
        <v>0</v>
      </c>
      <c r="AQ447" s="23">
        <f t="shared" si="121"/>
        <v>0</v>
      </c>
      <c r="AR447" s="37">
        <f t="shared" si="106"/>
        <v>0</v>
      </c>
      <c r="AS447" s="37">
        <f t="shared" si="107"/>
        <v>0</v>
      </c>
      <c r="AT447" s="37">
        <f t="shared" si="108"/>
        <v>3</v>
      </c>
      <c r="AU447" s="33" t="str">
        <f t="shared" si="109"/>
        <v>库存为3</v>
      </c>
      <c r="AV447" s="38" t="str">
        <f>IFERROR(时间!$B$4+AU447,"上周无销量")</f>
        <v>上周无销量</v>
      </c>
    </row>
    <row r="448" spans="1:48">
      <c r="A448" s="21" t="s">
        <v>493</v>
      </c>
      <c r="B448" t="str">
        <f>VLOOKUP(A448,'[4]sku-asin（子）'!$A$1:$B$65536,2,0)</f>
        <v>B01HZ2XNAY</v>
      </c>
      <c r="C448" t="str">
        <f>VLOOKUP(A448,'[4]子sku-父sku'!$A$1:$B$65536,2,0)</f>
        <v>YZ-HM241</v>
      </c>
      <c r="D448" s="33">
        <f>IFERROR(VLOOKUP(A448,[1]库存报告使用数据处理!$A:$C,3,0),0)</f>
        <v>0</v>
      </c>
      <c r="E448" s="33">
        <f>IFERROR(VLOOKUP(A448,[1]库存报告使用数据处理!$A:$D,4,0),0)</f>
        <v>0</v>
      </c>
      <c r="F448" s="33">
        <f>IFERROR(VLOOKUP(A448,[1]库存报告使用数据处理!$A:$E,5,0),0)</f>
        <v>1</v>
      </c>
      <c r="G448" s="33">
        <f>IFERROR(VLOOKUP(A448,[1]库存报告使用数据处理!$A:$F,6,0),0)</f>
        <v>0</v>
      </c>
      <c r="H448" s="34">
        <f>IFERROR(VLOOKUP(A448,[1]库存报告使用数据处理!$A:$G,7,0),0)</f>
        <v>16.99</v>
      </c>
      <c r="I448">
        <f>IFERROR(VLOOKUP(A448,[5]数据处理!$A:$B,2,0),0)</f>
        <v>0</v>
      </c>
      <c r="J448" s="35">
        <f>IFERROR(VLOOKUP(A448,[5]数据处理!$A:$D,4,0),0)</f>
        <v>0</v>
      </c>
      <c r="K448" s="35">
        <f>IFERROR(VLOOKUP(A448,[5]数据处理!$A:$E,5,0),0)</f>
        <v>0</v>
      </c>
      <c r="L448" s="35">
        <f>IFERROR(VLOOKUP(A448,[5]数据处理!$A:$G,7,0),0)</f>
        <v>0</v>
      </c>
      <c r="M448">
        <f t="shared" si="105"/>
        <v>0</v>
      </c>
      <c r="N448">
        <f>IFERROR(VLOOKUP(A448,[5]数据处理!$A:$C,3,0),0)</f>
        <v>0</v>
      </c>
      <c r="O448">
        <f>IFERROR(VLOOKUP(A448,[5]数据处理!$A:$N,14,0),0)</f>
        <v>0</v>
      </c>
      <c r="P448" t="str">
        <f>IFERROR(VLOOKUP(A448,[3]库存使用数据!$A:$B,2,0),"")</f>
        <v/>
      </c>
      <c r="Q448" t="str">
        <f>IFERROR(VLOOKUP(A448,[3]库存使用数据!$A:$E,5,0),"")</f>
        <v/>
      </c>
      <c r="R448" t="str">
        <f>IFERROR(VLOOKUP(A448,[3]库存使用数据!$A:$H,8,0),"")</f>
        <v/>
      </c>
      <c r="S448" t="str">
        <f>IFERROR(VLOOKUP(A448,[3]库存使用数据!$A:$K,11,0),"")</f>
        <v/>
      </c>
      <c r="T448" t="str">
        <f>IFERROR(VLOOKUP(A448,[3]库存使用数据!$A:$C,3,0),"")</f>
        <v/>
      </c>
      <c r="U448" t="str">
        <f>IFERROR(VLOOKUP(A448,[3]库存使用数据!$A:$F,6,0),"")</f>
        <v/>
      </c>
      <c r="V448" t="str">
        <f>IFERROR(VLOOKUP(A448,[3]库存使用数据!$A:$I,9,0),"")</f>
        <v/>
      </c>
      <c r="W448" t="str">
        <f>IFERROR(VLOOKUP(A448,[3]库存使用数据!$A:$L,12,0),"")</f>
        <v/>
      </c>
      <c r="X448" s="23" t="str">
        <f t="shared" si="110"/>
        <v/>
      </c>
      <c r="Y448" s="23" t="str">
        <f t="shared" si="111"/>
        <v/>
      </c>
      <c r="Z448" s="23" t="str">
        <f t="shared" si="112"/>
        <v/>
      </c>
      <c r="AA448" s="23" t="str">
        <f t="shared" si="113"/>
        <v/>
      </c>
      <c r="AB448" t="str">
        <f>IFERROR(VLOOKUP(A448,[3]库存使用数据!$A:$D,4,0),"")</f>
        <v/>
      </c>
      <c r="AC448" t="str">
        <f>IFERROR(VLOOKUP(A448,[3]库存使用数据!$A:$G,7,0),"")</f>
        <v/>
      </c>
      <c r="AD448" t="str">
        <f>IFERROR(VLOOKUP(A448,[3]库存使用数据!$A:$J,10,0),"")</f>
        <v/>
      </c>
      <c r="AE448" t="str">
        <f>IFERROR(VLOOKUP(A448,[3]库存使用数据!$A:$M,13,0),"")</f>
        <v/>
      </c>
      <c r="AF448" s="23" t="str">
        <f t="shared" si="114"/>
        <v/>
      </c>
      <c r="AG448" s="23" t="str">
        <f t="shared" si="115"/>
        <v/>
      </c>
      <c r="AH448" s="23" t="str">
        <f t="shared" si="116"/>
        <v/>
      </c>
      <c r="AI448" s="23" t="str">
        <f t="shared" si="117"/>
        <v/>
      </c>
      <c r="AJ448">
        <f>IFERROR(VLOOKUP($B448,[2]库存报告使用数据!$A$1:$B$65536,2,0),0)</f>
        <v>0</v>
      </c>
      <c r="AK448">
        <f>IFERROR(VLOOKUP($B448,[2]库存报告使用数据!$A$1:$C$65536,3,0),0)</f>
        <v>0</v>
      </c>
      <c r="AL448">
        <f>IFERROR(VLOOKUP($B448,[2]库存报告使用数据!$A$1:$D$65536,4,0),0)</f>
        <v>0</v>
      </c>
      <c r="AM448">
        <f>IFERROR(VLOOKUP($B448,[2]库存报告使用数据!$A$1:$E$65536,5,0),0)</f>
        <v>9</v>
      </c>
      <c r="AN448" s="23" t="str">
        <f t="shared" si="118"/>
        <v/>
      </c>
      <c r="AO448" s="23" t="str">
        <f t="shared" si="119"/>
        <v/>
      </c>
      <c r="AP448" s="23" t="str">
        <f t="shared" si="120"/>
        <v/>
      </c>
      <c r="AQ448" s="23">
        <f t="shared" si="121"/>
        <v>0</v>
      </c>
      <c r="AR448" s="37">
        <f t="shared" si="106"/>
        <v>0</v>
      </c>
      <c r="AS448" s="37">
        <f t="shared" si="107"/>
        <v>0</v>
      </c>
      <c r="AT448" s="37">
        <f t="shared" si="108"/>
        <v>0</v>
      </c>
      <c r="AU448" s="33" t="str">
        <f t="shared" si="109"/>
        <v>库存为0</v>
      </c>
      <c r="AV448" s="38" t="str">
        <f>IFERROR(时间!$B$4+AU448,"上周无销量")</f>
        <v>上周无销量</v>
      </c>
    </row>
    <row r="449" spans="1:48">
      <c r="A449" s="21" t="s">
        <v>494</v>
      </c>
      <c r="B449" t="str">
        <f>VLOOKUP(A449,'[4]sku-asin（子）'!$A$1:$B$65536,2,0)</f>
        <v>B01HZ2XJW6</v>
      </c>
      <c r="C449" t="str">
        <f>VLOOKUP(A449,'[4]子sku-父sku'!$A$1:$B$65536,2,0)</f>
        <v>YZ-HM241</v>
      </c>
      <c r="D449" s="33">
        <f>IFERROR(VLOOKUP(A449,[1]库存报告使用数据处理!$A:$C,3,0),0)</f>
        <v>2</v>
      </c>
      <c r="E449" s="33">
        <f>IFERROR(VLOOKUP(A449,[1]库存报告使用数据处理!$A:$D,4,0),0)</f>
        <v>4</v>
      </c>
      <c r="F449" s="33">
        <f>IFERROR(VLOOKUP(A449,[1]库存报告使用数据处理!$A:$E,5,0),0)</f>
        <v>2</v>
      </c>
      <c r="G449" s="33">
        <f>IFERROR(VLOOKUP(A449,[1]库存报告使用数据处理!$A:$F,6,0),0)</f>
        <v>7</v>
      </c>
      <c r="H449" s="34">
        <f>IFERROR(VLOOKUP(A449,[1]库存报告使用数据处理!$A:$G,7,0),0)</f>
        <v>9.99</v>
      </c>
      <c r="I449">
        <f>IFERROR(VLOOKUP(A449,[5]数据处理!$A:$B,2,0),0)</f>
        <v>2</v>
      </c>
      <c r="J449" s="35">
        <f>IFERROR(VLOOKUP(A449,[5]数据处理!$A:$D,4,0),0)</f>
        <v>0</v>
      </c>
      <c r="K449" s="35">
        <f>IFERROR(VLOOKUP(A449,[5]数据处理!$A:$E,5,0),0)</f>
        <v>0</v>
      </c>
      <c r="L449" s="35">
        <f>IFERROR(VLOOKUP(A449,[5]数据处理!$A:$G,7,0),0)</f>
        <v>0</v>
      </c>
      <c r="M449">
        <f t="shared" si="105"/>
        <v>2</v>
      </c>
      <c r="N449">
        <f>IFERROR(VLOOKUP(A449,[5]数据处理!$A:$C,3,0),0)</f>
        <v>2</v>
      </c>
      <c r="O449">
        <f>IFERROR(VLOOKUP(A449,[5]数据处理!$A:$N,14,0),0)</f>
        <v>0</v>
      </c>
      <c r="P449">
        <f>IFERROR(VLOOKUP(A449,[3]库存使用数据!$A:$B,2,0),"")</f>
        <v>20</v>
      </c>
      <c r="Q449">
        <f>IFERROR(VLOOKUP(A449,[3]库存使用数据!$A:$E,5,0),"")</f>
        <v>2</v>
      </c>
      <c r="R449">
        <f>IFERROR(VLOOKUP(A449,[3]库存使用数据!$A:$H,8,0),"")</f>
        <v>3</v>
      </c>
      <c r="S449">
        <f>IFERROR(VLOOKUP(A449,[3]库存使用数据!$A:$K,11,0),"")</f>
        <v>1</v>
      </c>
      <c r="T449">
        <f>IFERROR(VLOOKUP(A449,[3]库存使用数据!$A:$C,3,0),"")</f>
        <v>0</v>
      </c>
      <c r="U449">
        <f>IFERROR(VLOOKUP(A449,[3]库存使用数据!$A:$F,6,0),"")</f>
        <v>0</v>
      </c>
      <c r="V449">
        <f>IFERROR(VLOOKUP(A449,[3]库存使用数据!$A:$I,9,0),"")</f>
        <v>0</v>
      </c>
      <c r="W449">
        <f>IFERROR(VLOOKUP(A449,[3]库存使用数据!$A:$L,12,0),"")</f>
        <v>0</v>
      </c>
      <c r="X449" s="23">
        <f t="shared" si="110"/>
        <v>0</v>
      </c>
      <c r="Y449" s="23">
        <f t="shared" si="111"/>
        <v>0</v>
      </c>
      <c r="Z449" s="23">
        <f t="shared" si="112"/>
        <v>0</v>
      </c>
      <c r="AA449" s="23">
        <f t="shared" si="113"/>
        <v>0</v>
      </c>
      <c r="AB449">
        <f>IFERROR(VLOOKUP(A449,[3]库存使用数据!$A:$D,4,0),"")</f>
        <v>0</v>
      </c>
      <c r="AC449">
        <f>IFERROR(VLOOKUP(A449,[3]库存使用数据!$A:$G,7,0),"")</f>
        <v>0</v>
      </c>
      <c r="AD449">
        <f>IFERROR(VLOOKUP(A449,[3]库存使用数据!$A:$J,10,0),"")</f>
        <v>0</v>
      </c>
      <c r="AE449">
        <f>IFERROR(VLOOKUP(A449,[3]库存使用数据!$A:$M,13,0),"")</f>
        <v>0</v>
      </c>
      <c r="AF449" s="23" t="str">
        <f t="shared" si="114"/>
        <v/>
      </c>
      <c r="AG449" s="23" t="str">
        <f t="shared" si="115"/>
        <v/>
      </c>
      <c r="AH449" s="23" t="str">
        <f t="shared" si="116"/>
        <v/>
      </c>
      <c r="AI449" s="23" t="str">
        <f t="shared" si="117"/>
        <v/>
      </c>
      <c r="AJ449">
        <f>IFERROR(VLOOKUP($B449,[2]库存报告使用数据!$A$1:$B$65536,2,0),0)</f>
        <v>16</v>
      </c>
      <c r="AK449">
        <f>IFERROR(VLOOKUP($B449,[2]库存报告使用数据!$A$1:$C$65536,3,0),0)</f>
        <v>16</v>
      </c>
      <c r="AL449">
        <f>IFERROR(VLOOKUP($B449,[2]库存报告使用数据!$A$1:$D$65536,4,0),0)</f>
        <v>11</v>
      </c>
      <c r="AM449">
        <f>IFERROR(VLOOKUP($B449,[2]库存报告使用数据!$A$1:$E$65536,5,0),0)</f>
        <v>30</v>
      </c>
      <c r="AN449" s="23">
        <f t="shared" si="118"/>
        <v>0.125</v>
      </c>
      <c r="AO449" s="23">
        <f t="shared" si="119"/>
        <v>0.25</v>
      </c>
      <c r="AP449" s="23">
        <f t="shared" si="120"/>
        <v>0.181818181818182</v>
      </c>
      <c r="AQ449" s="23">
        <f t="shared" si="121"/>
        <v>0.233333333333333</v>
      </c>
      <c r="AR449" s="37">
        <f t="shared" si="106"/>
        <v>0.285714285714286</v>
      </c>
      <c r="AS449" s="37">
        <f t="shared" si="107"/>
        <v>17.1428571428571</v>
      </c>
      <c r="AT449" s="37">
        <f t="shared" si="108"/>
        <v>-15.1428571428571</v>
      </c>
      <c r="AU449" s="33">
        <f t="shared" si="109"/>
        <v>7</v>
      </c>
      <c r="AV449" s="38">
        <f>IFERROR(时间!$B$4+AU449,"上周无销量")</f>
        <v>43290</v>
      </c>
    </row>
    <row r="450" spans="1:48">
      <c r="A450" s="21" t="s">
        <v>495</v>
      </c>
      <c r="B450" t="str">
        <f>VLOOKUP(A450,'[4]sku-asin（子）'!$A$1:$B$65536,2,0)</f>
        <v>B01HZ2XIO0</v>
      </c>
      <c r="C450" t="str">
        <f>VLOOKUP(A450,'[4]子sku-父sku'!$A$1:$B$65536,2,0)</f>
        <v>YZ-HM241</v>
      </c>
      <c r="D450" s="33">
        <f>IFERROR(VLOOKUP(A450,[1]库存报告使用数据处理!$A:$C,3,0),0)</f>
        <v>0</v>
      </c>
      <c r="E450" s="33">
        <f>IFERROR(VLOOKUP(A450,[1]库存报告使用数据处理!$A:$D,4,0),0)</f>
        <v>0</v>
      </c>
      <c r="F450" s="33">
        <f>IFERROR(VLOOKUP(A450,[1]库存报告使用数据处理!$A:$E,5,0),0)</f>
        <v>0</v>
      </c>
      <c r="G450" s="33">
        <f>IFERROR(VLOOKUP(A450,[1]库存报告使用数据处理!$A:$F,6,0),0)</f>
        <v>0</v>
      </c>
      <c r="H450" s="34">
        <f>IFERROR(VLOOKUP(A450,[1]库存报告使用数据处理!$A:$G,7,0),0)</f>
        <v>0</v>
      </c>
      <c r="I450">
        <f>IFERROR(VLOOKUP(A450,[5]数据处理!$A:$B,2,0),0)</f>
        <v>0</v>
      </c>
      <c r="J450" s="35">
        <f>IFERROR(VLOOKUP(A450,[5]数据处理!$A:$D,4,0),0)</f>
        <v>0</v>
      </c>
      <c r="K450" s="35">
        <f>IFERROR(VLOOKUP(A450,[5]数据处理!$A:$E,5,0),0)</f>
        <v>0</v>
      </c>
      <c r="L450" s="35">
        <f>IFERROR(VLOOKUP(A450,[5]数据处理!$A:$G,7,0),0)</f>
        <v>0</v>
      </c>
      <c r="M450">
        <f t="shared" si="105"/>
        <v>0</v>
      </c>
      <c r="N450">
        <f>IFERROR(VLOOKUP(A450,[5]数据处理!$A:$C,3,0),0)</f>
        <v>0</v>
      </c>
      <c r="O450">
        <f>IFERROR(VLOOKUP(A450,[5]数据处理!$A:$N,14,0),0)</f>
        <v>0</v>
      </c>
      <c r="P450" t="str">
        <f>IFERROR(VLOOKUP(A450,[3]库存使用数据!$A:$B,2,0),"")</f>
        <v/>
      </c>
      <c r="Q450" t="str">
        <f>IFERROR(VLOOKUP(A450,[3]库存使用数据!$A:$E,5,0),"")</f>
        <v/>
      </c>
      <c r="R450" t="str">
        <f>IFERROR(VLOOKUP(A450,[3]库存使用数据!$A:$H,8,0),"")</f>
        <v/>
      </c>
      <c r="S450" t="str">
        <f>IFERROR(VLOOKUP(A450,[3]库存使用数据!$A:$K,11,0),"")</f>
        <v/>
      </c>
      <c r="T450" t="str">
        <f>IFERROR(VLOOKUP(A450,[3]库存使用数据!$A:$C,3,0),"")</f>
        <v/>
      </c>
      <c r="U450" t="str">
        <f>IFERROR(VLOOKUP(A450,[3]库存使用数据!$A:$F,6,0),"")</f>
        <v/>
      </c>
      <c r="V450" t="str">
        <f>IFERROR(VLOOKUP(A450,[3]库存使用数据!$A:$I,9,0),"")</f>
        <v/>
      </c>
      <c r="W450" t="str">
        <f>IFERROR(VLOOKUP(A450,[3]库存使用数据!$A:$L,12,0),"")</f>
        <v/>
      </c>
      <c r="X450" s="23" t="str">
        <f t="shared" si="110"/>
        <v/>
      </c>
      <c r="Y450" s="23" t="str">
        <f t="shared" si="111"/>
        <v/>
      </c>
      <c r="Z450" s="23" t="str">
        <f t="shared" si="112"/>
        <v/>
      </c>
      <c r="AA450" s="23" t="str">
        <f t="shared" si="113"/>
        <v/>
      </c>
      <c r="AB450" t="str">
        <f>IFERROR(VLOOKUP(A450,[3]库存使用数据!$A:$D,4,0),"")</f>
        <v/>
      </c>
      <c r="AC450" t="str">
        <f>IFERROR(VLOOKUP(A450,[3]库存使用数据!$A:$G,7,0),"")</f>
        <v/>
      </c>
      <c r="AD450" t="str">
        <f>IFERROR(VLOOKUP(A450,[3]库存使用数据!$A:$J,10,0),"")</f>
        <v/>
      </c>
      <c r="AE450" t="str">
        <f>IFERROR(VLOOKUP(A450,[3]库存使用数据!$A:$M,13,0),"")</f>
        <v/>
      </c>
      <c r="AF450" s="23" t="str">
        <f t="shared" si="114"/>
        <v/>
      </c>
      <c r="AG450" s="23" t="str">
        <f t="shared" si="115"/>
        <v/>
      </c>
      <c r="AH450" s="23" t="str">
        <f t="shared" si="116"/>
        <v/>
      </c>
      <c r="AI450" s="23" t="str">
        <f t="shared" si="117"/>
        <v/>
      </c>
      <c r="AJ450">
        <f>IFERROR(VLOOKUP($B450,[2]库存报告使用数据!$A$1:$B$65536,2,0),0)</f>
        <v>0</v>
      </c>
      <c r="AK450">
        <f>IFERROR(VLOOKUP($B450,[2]库存报告使用数据!$A$1:$C$65536,3,0),0)</f>
        <v>0</v>
      </c>
      <c r="AL450">
        <f>IFERROR(VLOOKUP($B450,[2]库存报告使用数据!$A$1:$D$65536,4,0),0)</f>
        <v>0</v>
      </c>
      <c r="AM450">
        <f>IFERROR(VLOOKUP($B450,[2]库存报告使用数据!$A$1:$E$65536,5,0),0)</f>
        <v>0</v>
      </c>
      <c r="AN450" s="23" t="str">
        <f t="shared" si="118"/>
        <v/>
      </c>
      <c r="AO450" s="23" t="str">
        <f t="shared" si="119"/>
        <v/>
      </c>
      <c r="AP450" s="23" t="str">
        <f t="shared" si="120"/>
        <v/>
      </c>
      <c r="AQ450" s="23" t="str">
        <f t="shared" si="121"/>
        <v/>
      </c>
      <c r="AR450" s="37">
        <f t="shared" si="106"/>
        <v>0</v>
      </c>
      <c r="AS450" s="37">
        <f t="shared" si="107"/>
        <v>0</v>
      </c>
      <c r="AT450" s="37">
        <f t="shared" si="108"/>
        <v>0</v>
      </c>
      <c r="AU450" s="33" t="str">
        <f t="shared" si="109"/>
        <v>库存为0</v>
      </c>
      <c r="AV450" s="38" t="str">
        <f>IFERROR(时间!$B$4+AU450,"上周无销量")</f>
        <v>上周无销量</v>
      </c>
    </row>
    <row r="451" spans="1:48">
      <c r="A451" s="21" t="s">
        <v>496</v>
      </c>
      <c r="B451" t="str">
        <f>VLOOKUP(A451,'[4]sku-asin（子）'!$A$1:$B$65536,2,0)</f>
        <v>B01I4KVTG6</v>
      </c>
      <c r="C451" t="str">
        <f>VLOOKUP(A451,'[4]子sku-父sku'!$A$1:$B$65536,2,0)</f>
        <v>YZ-HM241</v>
      </c>
      <c r="D451" s="33">
        <f>IFERROR(VLOOKUP(A451,[1]库存报告使用数据处理!$A:$C,3,0),0)</f>
        <v>1</v>
      </c>
      <c r="E451" s="33">
        <f>IFERROR(VLOOKUP(A451,[1]库存报告使用数据处理!$A:$D,4,0),0)</f>
        <v>1</v>
      </c>
      <c r="F451" s="33">
        <f>IFERROR(VLOOKUP(A451,[1]库存报告使用数据处理!$A:$E,5,0),0)</f>
        <v>0</v>
      </c>
      <c r="G451" s="33">
        <f>IFERROR(VLOOKUP(A451,[1]库存报告使用数据处理!$A:$F,6,0),0)</f>
        <v>2</v>
      </c>
      <c r="H451" s="34">
        <f>IFERROR(VLOOKUP(A451,[1]库存报告使用数据处理!$A:$G,7,0),0)</f>
        <v>16.08</v>
      </c>
      <c r="I451">
        <f>IFERROR(VLOOKUP(A451,[5]数据处理!$A:$B,2,0),0)</f>
        <v>2</v>
      </c>
      <c r="J451" s="35">
        <f>IFERROR(VLOOKUP(A451,[5]数据处理!$A:$D,4,0),0)</f>
        <v>0</v>
      </c>
      <c r="K451" s="35">
        <f>IFERROR(VLOOKUP(A451,[5]数据处理!$A:$E,5,0),0)</f>
        <v>0</v>
      </c>
      <c r="L451" s="35">
        <f>IFERROR(VLOOKUP(A451,[5]数据处理!$A:$G,7,0),0)</f>
        <v>0</v>
      </c>
      <c r="M451">
        <f t="shared" si="105"/>
        <v>2</v>
      </c>
      <c r="N451">
        <f>IFERROR(VLOOKUP(A451,[5]数据处理!$A:$C,3,0),0)</f>
        <v>1</v>
      </c>
      <c r="O451">
        <f>IFERROR(VLOOKUP(A451,[5]数据处理!$A:$N,14,0),0)</f>
        <v>1</v>
      </c>
      <c r="P451" t="str">
        <f>IFERROR(VLOOKUP(A451,[3]库存使用数据!$A:$B,2,0),"")</f>
        <v/>
      </c>
      <c r="Q451" t="str">
        <f>IFERROR(VLOOKUP(A451,[3]库存使用数据!$A:$E,5,0),"")</f>
        <v/>
      </c>
      <c r="R451" t="str">
        <f>IFERROR(VLOOKUP(A451,[3]库存使用数据!$A:$H,8,0),"")</f>
        <v/>
      </c>
      <c r="S451" t="str">
        <f>IFERROR(VLOOKUP(A451,[3]库存使用数据!$A:$K,11,0),"")</f>
        <v/>
      </c>
      <c r="T451" t="str">
        <f>IFERROR(VLOOKUP(A451,[3]库存使用数据!$A:$C,3,0),"")</f>
        <v/>
      </c>
      <c r="U451" t="str">
        <f>IFERROR(VLOOKUP(A451,[3]库存使用数据!$A:$F,6,0),"")</f>
        <v/>
      </c>
      <c r="V451" t="str">
        <f>IFERROR(VLOOKUP(A451,[3]库存使用数据!$A:$I,9,0),"")</f>
        <v/>
      </c>
      <c r="W451" t="str">
        <f>IFERROR(VLOOKUP(A451,[3]库存使用数据!$A:$L,12,0),"")</f>
        <v/>
      </c>
      <c r="X451" s="23" t="str">
        <f t="shared" si="110"/>
        <v/>
      </c>
      <c r="Y451" s="23" t="str">
        <f t="shared" si="111"/>
        <v/>
      </c>
      <c r="Z451" s="23" t="str">
        <f t="shared" si="112"/>
        <v/>
      </c>
      <c r="AA451" s="23" t="str">
        <f t="shared" si="113"/>
        <v/>
      </c>
      <c r="AB451" t="str">
        <f>IFERROR(VLOOKUP(A451,[3]库存使用数据!$A:$D,4,0),"")</f>
        <v/>
      </c>
      <c r="AC451" t="str">
        <f>IFERROR(VLOOKUP(A451,[3]库存使用数据!$A:$G,7,0),"")</f>
        <v/>
      </c>
      <c r="AD451" t="str">
        <f>IFERROR(VLOOKUP(A451,[3]库存使用数据!$A:$J,10,0),"")</f>
        <v/>
      </c>
      <c r="AE451" t="str">
        <f>IFERROR(VLOOKUP(A451,[3]库存使用数据!$A:$M,13,0),"")</f>
        <v/>
      </c>
      <c r="AF451" s="23" t="str">
        <f t="shared" si="114"/>
        <v/>
      </c>
      <c r="AG451" s="23" t="str">
        <f t="shared" si="115"/>
        <v/>
      </c>
      <c r="AH451" s="23" t="str">
        <f t="shared" si="116"/>
        <v/>
      </c>
      <c r="AI451" s="23" t="str">
        <f t="shared" si="117"/>
        <v/>
      </c>
      <c r="AJ451">
        <f>IFERROR(VLOOKUP($B451,[2]库存报告使用数据!$A$1:$B$65536,2,0),0)</f>
        <v>28</v>
      </c>
      <c r="AK451">
        <f>IFERROR(VLOOKUP($B451,[2]库存报告使用数据!$A$1:$C$65536,3,0),0)</f>
        <v>28</v>
      </c>
      <c r="AL451">
        <f>IFERROR(VLOOKUP($B451,[2]库存报告使用数据!$A$1:$D$65536,4,0),0)</f>
        <v>19</v>
      </c>
      <c r="AM451">
        <f>IFERROR(VLOOKUP($B451,[2]库存报告使用数据!$A$1:$E$65536,5,0),0)</f>
        <v>29</v>
      </c>
      <c r="AN451" s="23">
        <f t="shared" si="118"/>
        <v>0.0357142857142857</v>
      </c>
      <c r="AO451" s="23">
        <f t="shared" si="119"/>
        <v>0.0357142857142857</v>
      </c>
      <c r="AP451" s="23">
        <f t="shared" si="120"/>
        <v>0</v>
      </c>
      <c r="AQ451" s="23">
        <f t="shared" si="121"/>
        <v>0.0689655172413793</v>
      </c>
      <c r="AR451" s="37">
        <f t="shared" si="106"/>
        <v>0.142857142857143</v>
      </c>
      <c r="AS451" s="37">
        <f t="shared" si="107"/>
        <v>8.57142857142857</v>
      </c>
      <c r="AT451" s="37">
        <f t="shared" si="108"/>
        <v>-6.57142857142857</v>
      </c>
      <c r="AU451" s="33">
        <f t="shared" si="109"/>
        <v>14</v>
      </c>
      <c r="AV451" s="38">
        <f>IFERROR(时间!$B$4+AU451,"上周无销量")</f>
        <v>43297</v>
      </c>
    </row>
    <row r="452" spans="1:48">
      <c r="A452" s="21" t="s">
        <v>497</v>
      </c>
      <c r="B452" t="str">
        <f>VLOOKUP(A452,'[4]sku-asin（子）'!$A$1:$B$65536,2,0)</f>
        <v>B01HZ2XL56</v>
      </c>
      <c r="C452" t="str">
        <f>VLOOKUP(A452,'[4]子sku-父sku'!$A$1:$B$65536,2,0)</f>
        <v>YZ-HM241</v>
      </c>
      <c r="D452" s="33">
        <f>IFERROR(VLOOKUP(A452,[1]库存报告使用数据处理!$A:$C,3,0),0)</f>
        <v>0</v>
      </c>
      <c r="E452" s="33">
        <f>IFERROR(VLOOKUP(A452,[1]库存报告使用数据处理!$A:$D,4,0),0)</f>
        <v>0</v>
      </c>
      <c r="F452" s="33">
        <f>IFERROR(VLOOKUP(A452,[1]库存报告使用数据处理!$A:$E,5,0),0)</f>
        <v>1</v>
      </c>
      <c r="G452" s="33">
        <f>IFERROR(VLOOKUP(A452,[1]库存报告使用数据处理!$A:$F,6,0),0)</f>
        <v>0</v>
      </c>
      <c r="H452" s="34">
        <f>IFERROR(VLOOKUP(A452,[1]库存报告使用数据处理!$A:$G,7,0),0)</f>
        <v>16.99</v>
      </c>
      <c r="I452">
        <f>IFERROR(VLOOKUP(A452,[5]数据处理!$A:$B,2,0),0)</f>
        <v>0</v>
      </c>
      <c r="J452" s="35">
        <f>IFERROR(VLOOKUP(A452,[5]数据处理!$A:$D,4,0),0)</f>
        <v>0</v>
      </c>
      <c r="K452" s="35">
        <f>IFERROR(VLOOKUP(A452,[5]数据处理!$A:$E,5,0),0)</f>
        <v>0</v>
      </c>
      <c r="L452" s="35">
        <f>IFERROR(VLOOKUP(A452,[5]数据处理!$A:$G,7,0),0)</f>
        <v>0</v>
      </c>
      <c r="M452">
        <f t="shared" si="105"/>
        <v>0</v>
      </c>
      <c r="N452">
        <f>IFERROR(VLOOKUP(A452,[5]数据处理!$A:$C,3,0),0)</f>
        <v>0</v>
      </c>
      <c r="O452">
        <f>IFERROR(VLOOKUP(A452,[5]数据处理!$A:$N,14,0),0)</f>
        <v>0</v>
      </c>
      <c r="P452" t="str">
        <f>IFERROR(VLOOKUP(A452,[3]库存使用数据!$A:$B,2,0),"")</f>
        <v/>
      </c>
      <c r="Q452" t="str">
        <f>IFERROR(VLOOKUP(A452,[3]库存使用数据!$A:$E,5,0),"")</f>
        <v/>
      </c>
      <c r="R452" t="str">
        <f>IFERROR(VLOOKUP(A452,[3]库存使用数据!$A:$H,8,0),"")</f>
        <v/>
      </c>
      <c r="S452" t="str">
        <f>IFERROR(VLOOKUP(A452,[3]库存使用数据!$A:$K,11,0),"")</f>
        <v/>
      </c>
      <c r="T452" t="str">
        <f>IFERROR(VLOOKUP(A452,[3]库存使用数据!$A:$C,3,0),"")</f>
        <v/>
      </c>
      <c r="U452" t="str">
        <f>IFERROR(VLOOKUP(A452,[3]库存使用数据!$A:$F,6,0),"")</f>
        <v/>
      </c>
      <c r="V452" t="str">
        <f>IFERROR(VLOOKUP(A452,[3]库存使用数据!$A:$I,9,0),"")</f>
        <v/>
      </c>
      <c r="W452" t="str">
        <f>IFERROR(VLOOKUP(A452,[3]库存使用数据!$A:$L,12,0),"")</f>
        <v/>
      </c>
      <c r="X452" s="23" t="str">
        <f t="shared" si="110"/>
        <v/>
      </c>
      <c r="Y452" s="23" t="str">
        <f t="shared" si="111"/>
        <v/>
      </c>
      <c r="Z452" s="23" t="str">
        <f t="shared" si="112"/>
        <v/>
      </c>
      <c r="AA452" s="23" t="str">
        <f t="shared" si="113"/>
        <v/>
      </c>
      <c r="AB452" t="str">
        <f>IFERROR(VLOOKUP(A452,[3]库存使用数据!$A:$D,4,0),"")</f>
        <v/>
      </c>
      <c r="AC452" t="str">
        <f>IFERROR(VLOOKUP(A452,[3]库存使用数据!$A:$G,7,0),"")</f>
        <v/>
      </c>
      <c r="AD452" t="str">
        <f>IFERROR(VLOOKUP(A452,[3]库存使用数据!$A:$J,10,0),"")</f>
        <v/>
      </c>
      <c r="AE452" t="str">
        <f>IFERROR(VLOOKUP(A452,[3]库存使用数据!$A:$M,13,0),"")</f>
        <v/>
      </c>
      <c r="AF452" s="23" t="str">
        <f t="shared" si="114"/>
        <v/>
      </c>
      <c r="AG452" s="23" t="str">
        <f t="shared" si="115"/>
        <v/>
      </c>
      <c r="AH452" s="23" t="str">
        <f t="shared" si="116"/>
        <v/>
      </c>
      <c r="AI452" s="23" t="str">
        <f t="shared" si="117"/>
        <v/>
      </c>
      <c r="AJ452">
        <f>IFERROR(VLOOKUP($B452,[2]库存报告使用数据!$A$1:$B$65536,2,0),0)</f>
        <v>0</v>
      </c>
      <c r="AK452">
        <f>IFERROR(VLOOKUP($B452,[2]库存报告使用数据!$A$1:$C$65536,3,0),0)</f>
        <v>0</v>
      </c>
      <c r="AL452">
        <f>IFERROR(VLOOKUP($B452,[2]库存报告使用数据!$A$1:$D$65536,4,0),0)</f>
        <v>1</v>
      </c>
      <c r="AM452">
        <f>IFERROR(VLOOKUP($B452,[2]库存报告使用数据!$A$1:$E$65536,5,0),0)</f>
        <v>17</v>
      </c>
      <c r="AN452" s="23" t="str">
        <f t="shared" si="118"/>
        <v/>
      </c>
      <c r="AO452" s="23" t="str">
        <f t="shared" si="119"/>
        <v/>
      </c>
      <c r="AP452" s="23">
        <f t="shared" si="120"/>
        <v>1</v>
      </c>
      <c r="AQ452" s="23">
        <f t="shared" si="121"/>
        <v>0</v>
      </c>
      <c r="AR452" s="37">
        <f t="shared" si="106"/>
        <v>0</v>
      </c>
      <c r="AS452" s="37">
        <f t="shared" si="107"/>
        <v>0</v>
      </c>
      <c r="AT452" s="37">
        <f t="shared" si="108"/>
        <v>0</v>
      </c>
      <c r="AU452" s="33" t="str">
        <f t="shared" si="109"/>
        <v>库存为0</v>
      </c>
      <c r="AV452" s="38" t="str">
        <f>IFERROR(时间!$B$4+AU452,"上周无销量")</f>
        <v>上周无销量</v>
      </c>
    </row>
    <row r="453" spans="1:48">
      <c r="A453" s="21" t="s">
        <v>498</v>
      </c>
      <c r="B453" t="str">
        <f>VLOOKUP(A453,'[4]sku-asin（子）'!$A$1:$B$65536,2,0)</f>
        <v>B01M2ZNWBP</v>
      </c>
      <c r="C453" t="str">
        <f>VLOOKUP(A453,'[4]子sku-父sku'!$A$1:$B$65536,2,0)</f>
        <v>YZ-HM241</v>
      </c>
      <c r="D453" s="33">
        <f>IFERROR(VLOOKUP(A453,[1]库存报告使用数据处理!$A:$C,3,0),0)</f>
        <v>0</v>
      </c>
      <c r="E453" s="33">
        <f>IFERROR(VLOOKUP(A453,[1]库存报告使用数据处理!$A:$D,4,0),0)</f>
        <v>0</v>
      </c>
      <c r="F453" s="33">
        <f>IFERROR(VLOOKUP(A453,[1]库存报告使用数据处理!$A:$E,5,0),0)</f>
        <v>0</v>
      </c>
      <c r="G453" s="33">
        <f>IFERROR(VLOOKUP(A453,[1]库存报告使用数据处理!$A:$F,6,0),0)</f>
        <v>0</v>
      </c>
      <c r="H453" s="34">
        <f>IFERROR(VLOOKUP(A453,[1]库存报告使用数据处理!$A:$G,7,0),0)</f>
        <v>0</v>
      </c>
      <c r="I453">
        <f>IFERROR(VLOOKUP(A453,[5]数据处理!$A:$B,2,0),0)</f>
        <v>0</v>
      </c>
      <c r="J453" s="35">
        <f>IFERROR(VLOOKUP(A453,[5]数据处理!$A:$D,4,0),0)</f>
        <v>0</v>
      </c>
      <c r="K453" s="35">
        <f>IFERROR(VLOOKUP(A453,[5]数据处理!$A:$E,5,0),0)</f>
        <v>0</v>
      </c>
      <c r="L453" s="35">
        <f>IFERROR(VLOOKUP(A453,[5]数据处理!$A:$G,7,0),0)</f>
        <v>0</v>
      </c>
      <c r="M453">
        <f t="shared" ref="M453:M516" si="122">SUM(I453:L453)</f>
        <v>0</v>
      </c>
      <c r="N453">
        <f>IFERROR(VLOOKUP(A453,[5]数据处理!$A:$C,3,0),0)</f>
        <v>0</v>
      </c>
      <c r="O453">
        <f>IFERROR(VLOOKUP(A453,[5]数据处理!$A:$N,14,0),0)</f>
        <v>0</v>
      </c>
      <c r="P453" t="str">
        <f>IFERROR(VLOOKUP(A453,[3]库存使用数据!$A:$B,2,0),"")</f>
        <v/>
      </c>
      <c r="Q453" t="str">
        <f>IFERROR(VLOOKUP(A453,[3]库存使用数据!$A:$E,5,0),"")</f>
        <v/>
      </c>
      <c r="R453" t="str">
        <f>IFERROR(VLOOKUP(A453,[3]库存使用数据!$A:$H,8,0),"")</f>
        <v/>
      </c>
      <c r="S453" t="str">
        <f>IFERROR(VLOOKUP(A453,[3]库存使用数据!$A:$K,11,0),"")</f>
        <v/>
      </c>
      <c r="T453" t="str">
        <f>IFERROR(VLOOKUP(A453,[3]库存使用数据!$A:$C,3,0),"")</f>
        <v/>
      </c>
      <c r="U453" t="str">
        <f>IFERROR(VLOOKUP(A453,[3]库存使用数据!$A:$F,6,0),"")</f>
        <v/>
      </c>
      <c r="V453" t="str">
        <f>IFERROR(VLOOKUP(A453,[3]库存使用数据!$A:$I,9,0),"")</f>
        <v/>
      </c>
      <c r="W453" t="str">
        <f>IFERROR(VLOOKUP(A453,[3]库存使用数据!$A:$L,12,0),"")</f>
        <v/>
      </c>
      <c r="X453" s="23" t="str">
        <f t="shared" si="110"/>
        <v/>
      </c>
      <c r="Y453" s="23" t="str">
        <f t="shared" si="111"/>
        <v/>
      </c>
      <c r="Z453" s="23" t="str">
        <f t="shared" si="112"/>
        <v/>
      </c>
      <c r="AA453" s="23" t="str">
        <f t="shared" si="113"/>
        <v/>
      </c>
      <c r="AB453" t="str">
        <f>IFERROR(VLOOKUP(A453,[3]库存使用数据!$A:$D,4,0),"")</f>
        <v/>
      </c>
      <c r="AC453" t="str">
        <f>IFERROR(VLOOKUP(A453,[3]库存使用数据!$A:$G,7,0),"")</f>
        <v/>
      </c>
      <c r="AD453" t="str">
        <f>IFERROR(VLOOKUP(A453,[3]库存使用数据!$A:$J,10,0),"")</f>
        <v/>
      </c>
      <c r="AE453" t="str">
        <f>IFERROR(VLOOKUP(A453,[3]库存使用数据!$A:$M,13,0),"")</f>
        <v/>
      </c>
      <c r="AF453" s="23" t="str">
        <f t="shared" si="114"/>
        <v/>
      </c>
      <c r="AG453" s="23" t="str">
        <f t="shared" si="115"/>
        <v/>
      </c>
      <c r="AH453" s="23" t="str">
        <f t="shared" si="116"/>
        <v/>
      </c>
      <c r="AI453" s="23" t="str">
        <f t="shared" si="117"/>
        <v/>
      </c>
      <c r="AJ453">
        <f>IFERROR(VLOOKUP($B453,[2]库存报告使用数据!$A$1:$B$65536,2,0),0)</f>
        <v>0</v>
      </c>
      <c r="AK453">
        <f>IFERROR(VLOOKUP($B453,[2]库存报告使用数据!$A$1:$C$65536,3,0),0)</f>
        <v>0</v>
      </c>
      <c r="AL453">
        <f>IFERROR(VLOOKUP($B453,[2]库存报告使用数据!$A$1:$D$65536,4,0),0)</f>
        <v>0</v>
      </c>
      <c r="AM453">
        <f>IFERROR(VLOOKUP($B453,[2]库存报告使用数据!$A$1:$E$65536,5,0),0)</f>
        <v>0</v>
      </c>
      <c r="AN453" s="23" t="str">
        <f t="shared" si="118"/>
        <v/>
      </c>
      <c r="AO453" s="23" t="str">
        <f t="shared" si="119"/>
        <v/>
      </c>
      <c r="AP453" s="23" t="str">
        <f t="shared" si="120"/>
        <v/>
      </c>
      <c r="AQ453" s="23" t="str">
        <f t="shared" si="121"/>
        <v/>
      </c>
      <c r="AR453" s="37">
        <f t="shared" ref="AR453:AR516" si="123">IFERROR(D453/7,"")</f>
        <v>0</v>
      </c>
      <c r="AS453" s="37">
        <f t="shared" ref="AS453:AS516" si="124">IF(AR453="","上周无销量",60*AR453)</f>
        <v>0</v>
      </c>
      <c r="AT453" s="37">
        <f t="shared" ref="AT453:AT516" si="125">IF(AS453="上周无销量","上周无销量/总库存"&amp;M453,M453-AS453)</f>
        <v>0</v>
      </c>
      <c r="AU453" s="33" t="str">
        <f t="shared" ref="AU453:AU516" si="126">IF(AR453="","库存为"&amp;M453,IF(AS453=0,"库存为"&amp;M453,INT(M453/AR453)))</f>
        <v>库存为0</v>
      </c>
      <c r="AV453" s="38" t="str">
        <f>IFERROR(时间!$B$4+AU453,"上周无销量")</f>
        <v>上周无销量</v>
      </c>
    </row>
    <row r="454" spans="1:48">
      <c r="A454" s="21" t="s">
        <v>499</v>
      </c>
      <c r="B454" t="str">
        <f>VLOOKUP(A454,'[4]sku-asin（子）'!$A$1:$B$65536,2,0)</f>
        <v>B01MFA53BJ</v>
      </c>
      <c r="C454" t="str">
        <f>VLOOKUP(A454,'[4]子sku-父sku'!$A$1:$B$65536,2,0)</f>
        <v>YZ-HM241</v>
      </c>
      <c r="D454" s="33">
        <f>IFERROR(VLOOKUP(A454,[1]库存报告使用数据处理!$A:$C,3,0),0)</f>
        <v>0</v>
      </c>
      <c r="E454" s="33">
        <f>IFERROR(VLOOKUP(A454,[1]库存报告使用数据处理!$A:$D,4,0),0)</f>
        <v>0</v>
      </c>
      <c r="F454" s="33">
        <f>IFERROR(VLOOKUP(A454,[1]库存报告使用数据处理!$A:$E,5,0),0)</f>
        <v>0</v>
      </c>
      <c r="G454" s="33">
        <f>IFERROR(VLOOKUP(A454,[1]库存报告使用数据处理!$A:$F,6,0),0)</f>
        <v>0</v>
      </c>
      <c r="H454" s="34">
        <f>IFERROR(VLOOKUP(A454,[1]库存报告使用数据处理!$A:$G,7,0),0)</f>
        <v>0</v>
      </c>
      <c r="I454">
        <f>IFERROR(VLOOKUP(A454,[5]数据处理!$A:$B,2,0),0)</f>
        <v>0</v>
      </c>
      <c r="J454" s="35">
        <f>IFERROR(VLOOKUP(A454,[5]数据处理!$A:$D,4,0),0)</f>
        <v>0</v>
      </c>
      <c r="K454" s="35">
        <f>IFERROR(VLOOKUP(A454,[5]数据处理!$A:$E,5,0),0)</f>
        <v>0</v>
      </c>
      <c r="L454" s="35">
        <f>IFERROR(VLOOKUP(A454,[5]数据处理!$A:$G,7,0),0)</f>
        <v>0</v>
      </c>
      <c r="M454">
        <f t="shared" si="122"/>
        <v>0</v>
      </c>
      <c r="N454">
        <f>IFERROR(VLOOKUP(A454,[5]数据处理!$A:$C,3,0),0)</f>
        <v>0</v>
      </c>
      <c r="O454">
        <f>IFERROR(VLOOKUP(A454,[5]数据处理!$A:$N,14,0),0)</f>
        <v>0</v>
      </c>
      <c r="P454" t="str">
        <f>IFERROR(VLOOKUP(A454,[3]库存使用数据!$A:$B,2,0),"")</f>
        <v/>
      </c>
      <c r="Q454" t="str">
        <f>IFERROR(VLOOKUP(A454,[3]库存使用数据!$A:$E,5,0),"")</f>
        <v/>
      </c>
      <c r="R454" t="str">
        <f>IFERROR(VLOOKUP(A454,[3]库存使用数据!$A:$H,8,0),"")</f>
        <v/>
      </c>
      <c r="S454" t="str">
        <f>IFERROR(VLOOKUP(A454,[3]库存使用数据!$A:$K,11,0),"")</f>
        <v/>
      </c>
      <c r="T454" t="str">
        <f>IFERROR(VLOOKUP(A454,[3]库存使用数据!$A:$C,3,0),"")</f>
        <v/>
      </c>
      <c r="U454" t="str">
        <f>IFERROR(VLOOKUP(A454,[3]库存使用数据!$A:$F,6,0),"")</f>
        <v/>
      </c>
      <c r="V454" t="str">
        <f>IFERROR(VLOOKUP(A454,[3]库存使用数据!$A:$I,9,0),"")</f>
        <v/>
      </c>
      <c r="W454" t="str">
        <f>IFERROR(VLOOKUP(A454,[3]库存使用数据!$A:$L,12,0),"")</f>
        <v/>
      </c>
      <c r="X454" s="23" t="str">
        <f t="shared" ref="X454:X517" si="127">IFERROR(T454/P454,"")</f>
        <v/>
      </c>
      <c r="Y454" s="23" t="str">
        <f t="shared" ref="Y454:Y517" si="128">IFERROR(U454/Q454,"")</f>
        <v/>
      </c>
      <c r="Z454" s="23" t="str">
        <f t="shared" ref="Z454:Z517" si="129">IFERROR(V454/R454,"")</f>
        <v/>
      </c>
      <c r="AA454" s="23" t="str">
        <f t="shared" ref="AA454:AA517" si="130">IFERROR(W454/S454,"")</f>
        <v/>
      </c>
      <c r="AB454" t="str">
        <f>IFERROR(VLOOKUP(A454,[3]库存使用数据!$A:$D,4,0),"")</f>
        <v/>
      </c>
      <c r="AC454" t="str">
        <f>IFERROR(VLOOKUP(A454,[3]库存使用数据!$A:$G,7,0),"")</f>
        <v/>
      </c>
      <c r="AD454" t="str">
        <f>IFERROR(VLOOKUP(A454,[3]库存使用数据!$A:$J,10,0),"")</f>
        <v/>
      </c>
      <c r="AE454" t="str">
        <f>IFERROR(VLOOKUP(A454,[3]库存使用数据!$A:$M,13,0),"")</f>
        <v/>
      </c>
      <c r="AF454" s="23" t="str">
        <f t="shared" ref="AF454:AF517" si="131">IF(OR(AB454="",AB454=0),"",IF(AND(D454*$H454=0,AB454&gt;0),0,AB454/(D454*$H454)))</f>
        <v/>
      </c>
      <c r="AG454" s="23" t="str">
        <f t="shared" ref="AG454:AG517" si="132">IF(OR(AC454="",AC454=0),"",IF(AND(E454*$H454=0,AC454&gt;0),0,AC454/(E454*$H454)))</f>
        <v/>
      </c>
      <c r="AH454" s="23" t="str">
        <f t="shared" ref="AH454:AH517" si="133">IF(OR(AD454="",AD454=0),"",IF(AND(F454*$H454=0,AD454&gt;0),0,AD454/(F454*$H454)))</f>
        <v/>
      </c>
      <c r="AI454" s="23" t="str">
        <f t="shared" ref="AI454:AI517" si="134">IF(OR(AE454="",AE454=0),"",IF(AND(G454*$H454=0,AE454&gt;0),0,AE454/(G454*$H454)))</f>
        <v/>
      </c>
      <c r="AJ454">
        <f>IFERROR(VLOOKUP($B454,[2]库存报告使用数据!$A$1:$B$65536,2,0),0)</f>
        <v>0</v>
      </c>
      <c r="AK454">
        <f>IFERROR(VLOOKUP($B454,[2]库存报告使用数据!$A$1:$C$65536,3,0),0)</f>
        <v>0</v>
      </c>
      <c r="AL454">
        <f>IFERROR(VLOOKUP($B454,[2]库存报告使用数据!$A$1:$D$65536,4,0),0)</f>
        <v>0</v>
      </c>
      <c r="AM454">
        <f>IFERROR(VLOOKUP($B454,[2]库存报告使用数据!$A$1:$E$65536,5,0),0)</f>
        <v>0</v>
      </c>
      <c r="AN454" s="23" t="str">
        <f t="shared" ref="AN454:AN517" si="135">IFERROR(D454/AJ454,"")</f>
        <v/>
      </c>
      <c r="AO454" s="23" t="str">
        <f t="shared" ref="AO454:AO517" si="136">IFERROR(E454/AK454,"")</f>
        <v/>
      </c>
      <c r="AP454" s="23" t="str">
        <f t="shared" ref="AP454:AP517" si="137">IFERROR(F454/AL454,"")</f>
        <v/>
      </c>
      <c r="AQ454" s="23" t="str">
        <f t="shared" ref="AQ454:AQ517" si="138">IFERROR(G454/AM454,"")</f>
        <v/>
      </c>
      <c r="AR454" s="37">
        <f t="shared" si="123"/>
        <v>0</v>
      </c>
      <c r="AS454" s="37">
        <f t="shared" si="124"/>
        <v>0</v>
      </c>
      <c r="AT454" s="37">
        <f t="shared" si="125"/>
        <v>0</v>
      </c>
      <c r="AU454" s="33" t="str">
        <f t="shared" si="126"/>
        <v>库存为0</v>
      </c>
      <c r="AV454" s="38" t="str">
        <f>IFERROR(时间!$B$4+AU454,"上周无销量")</f>
        <v>上周无销量</v>
      </c>
    </row>
    <row r="455" spans="1:48">
      <c r="A455" s="21" t="s">
        <v>500</v>
      </c>
      <c r="B455" t="str">
        <f>VLOOKUP(A455,'[4]sku-asin（子）'!$A$1:$B$65536,2,0)</f>
        <v>B01MFA5E72</v>
      </c>
      <c r="C455" t="str">
        <f>VLOOKUP(A455,'[4]子sku-父sku'!$A$1:$B$65536,2,0)</f>
        <v>YZ-HM241</v>
      </c>
      <c r="D455" s="33">
        <f>IFERROR(VLOOKUP(A455,[1]库存报告使用数据处理!$A:$C,3,0),0)</f>
        <v>0</v>
      </c>
      <c r="E455" s="33">
        <f>IFERROR(VLOOKUP(A455,[1]库存报告使用数据处理!$A:$D,4,0),0)</f>
        <v>0</v>
      </c>
      <c r="F455" s="33">
        <f>IFERROR(VLOOKUP(A455,[1]库存报告使用数据处理!$A:$E,5,0),0)</f>
        <v>0</v>
      </c>
      <c r="G455" s="33">
        <f>IFERROR(VLOOKUP(A455,[1]库存报告使用数据处理!$A:$F,6,0),0)</f>
        <v>0</v>
      </c>
      <c r="H455" s="34">
        <f>IFERROR(VLOOKUP(A455,[1]库存报告使用数据处理!$A:$G,7,0),0)</f>
        <v>0</v>
      </c>
      <c r="I455">
        <f>IFERROR(VLOOKUP(A455,[5]数据处理!$A:$B,2,0),0)</f>
        <v>0</v>
      </c>
      <c r="J455" s="35">
        <f>IFERROR(VLOOKUP(A455,[5]数据处理!$A:$D,4,0),0)</f>
        <v>0</v>
      </c>
      <c r="K455" s="35">
        <f>IFERROR(VLOOKUP(A455,[5]数据处理!$A:$E,5,0),0)</f>
        <v>0</v>
      </c>
      <c r="L455" s="35">
        <f>IFERROR(VLOOKUP(A455,[5]数据处理!$A:$G,7,0),0)</f>
        <v>0</v>
      </c>
      <c r="M455">
        <f t="shared" si="122"/>
        <v>0</v>
      </c>
      <c r="N455">
        <f>IFERROR(VLOOKUP(A455,[5]数据处理!$A:$C,3,0),0)</f>
        <v>0</v>
      </c>
      <c r="O455">
        <f>IFERROR(VLOOKUP(A455,[5]数据处理!$A:$N,14,0),0)</f>
        <v>0</v>
      </c>
      <c r="P455" t="str">
        <f>IFERROR(VLOOKUP(A455,[3]库存使用数据!$A:$B,2,0),"")</f>
        <v/>
      </c>
      <c r="Q455" t="str">
        <f>IFERROR(VLOOKUP(A455,[3]库存使用数据!$A:$E,5,0),"")</f>
        <v/>
      </c>
      <c r="R455" t="str">
        <f>IFERROR(VLOOKUP(A455,[3]库存使用数据!$A:$H,8,0),"")</f>
        <v/>
      </c>
      <c r="S455" t="str">
        <f>IFERROR(VLOOKUP(A455,[3]库存使用数据!$A:$K,11,0),"")</f>
        <v/>
      </c>
      <c r="T455" t="str">
        <f>IFERROR(VLOOKUP(A455,[3]库存使用数据!$A:$C,3,0),"")</f>
        <v/>
      </c>
      <c r="U455" t="str">
        <f>IFERROR(VLOOKUP(A455,[3]库存使用数据!$A:$F,6,0),"")</f>
        <v/>
      </c>
      <c r="V455" t="str">
        <f>IFERROR(VLOOKUP(A455,[3]库存使用数据!$A:$I,9,0),"")</f>
        <v/>
      </c>
      <c r="W455" t="str">
        <f>IFERROR(VLOOKUP(A455,[3]库存使用数据!$A:$L,12,0),"")</f>
        <v/>
      </c>
      <c r="X455" s="23" t="str">
        <f t="shared" si="127"/>
        <v/>
      </c>
      <c r="Y455" s="23" t="str">
        <f t="shared" si="128"/>
        <v/>
      </c>
      <c r="Z455" s="23" t="str">
        <f t="shared" si="129"/>
        <v/>
      </c>
      <c r="AA455" s="23" t="str">
        <f t="shared" si="130"/>
        <v/>
      </c>
      <c r="AB455" t="str">
        <f>IFERROR(VLOOKUP(A455,[3]库存使用数据!$A:$D,4,0),"")</f>
        <v/>
      </c>
      <c r="AC455" t="str">
        <f>IFERROR(VLOOKUP(A455,[3]库存使用数据!$A:$G,7,0),"")</f>
        <v/>
      </c>
      <c r="AD455" t="str">
        <f>IFERROR(VLOOKUP(A455,[3]库存使用数据!$A:$J,10,0),"")</f>
        <v/>
      </c>
      <c r="AE455" t="str">
        <f>IFERROR(VLOOKUP(A455,[3]库存使用数据!$A:$M,13,0),"")</f>
        <v/>
      </c>
      <c r="AF455" s="23" t="str">
        <f t="shared" si="131"/>
        <v/>
      </c>
      <c r="AG455" s="23" t="str">
        <f t="shared" si="132"/>
        <v/>
      </c>
      <c r="AH455" s="23" t="str">
        <f t="shared" si="133"/>
        <v/>
      </c>
      <c r="AI455" s="23" t="str">
        <f t="shared" si="134"/>
        <v/>
      </c>
      <c r="AJ455">
        <f>IFERROR(VLOOKUP($B455,[2]库存报告使用数据!$A$1:$B$65536,2,0),0)</f>
        <v>0</v>
      </c>
      <c r="AK455">
        <f>IFERROR(VLOOKUP($B455,[2]库存报告使用数据!$A$1:$C$65536,3,0),0)</f>
        <v>0</v>
      </c>
      <c r="AL455">
        <f>IFERROR(VLOOKUP($B455,[2]库存报告使用数据!$A$1:$D$65536,4,0),0)</f>
        <v>0</v>
      </c>
      <c r="AM455">
        <f>IFERROR(VLOOKUP($B455,[2]库存报告使用数据!$A$1:$E$65536,5,0),0)</f>
        <v>0</v>
      </c>
      <c r="AN455" s="23" t="str">
        <f t="shared" si="135"/>
        <v/>
      </c>
      <c r="AO455" s="23" t="str">
        <f t="shared" si="136"/>
        <v/>
      </c>
      <c r="AP455" s="23" t="str">
        <f t="shared" si="137"/>
        <v/>
      </c>
      <c r="AQ455" s="23" t="str">
        <f t="shared" si="138"/>
        <v/>
      </c>
      <c r="AR455" s="37">
        <f t="shared" si="123"/>
        <v>0</v>
      </c>
      <c r="AS455" s="37">
        <f t="shared" si="124"/>
        <v>0</v>
      </c>
      <c r="AT455" s="37">
        <f t="shared" si="125"/>
        <v>0</v>
      </c>
      <c r="AU455" s="33" t="str">
        <f t="shared" si="126"/>
        <v>库存为0</v>
      </c>
      <c r="AV455" s="38" t="str">
        <f>IFERROR(时间!$B$4+AU455,"上周无销量")</f>
        <v>上周无销量</v>
      </c>
    </row>
    <row r="456" spans="1:48">
      <c r="A456" s="21" t="s">
        <v>501</v>
      </c>
      <c r="B456" t="str">
        <f>VLOOKUP(A456,'[4]sku-asin（子）'!$A$1:$B$65536,2,0)</f>
        <v>B01MAZ1FP5</v>
      </c>
      <c r="C456" t="str">
        <f>VLOOKUP(A456,'[4]子sku-父sku'!$A$1:$B$65536,2,0)</f>
        <v>YZ-HM241</v>
      </c>
      <c r="D456" s="33">
        <f>IFERROR(VLOOKUP(A456,[1]库存报告使用数据处理!$A:$C,3,0),0)</f>
        <v>0</v>
      </c>
      <c r="E456" s="33">
        <f>IFERROR(VLOOKUP(A456,[1]库存报告使用数据处理!$A:$D,4,0),0)</f>
        <v>1</v>
      </c>
      <c r="F456" s="33">
        <f>IFERROR(VLOOKUP(A456,[1]库存报告使用数据处理!$A:$E,5,0),0)</f>
        <v>1</v>
      </c>
      <c r="G456" s="33">
        <f>IFERROR(VLOOKUP(A456,[1]库存报告使用数据处理!$A:$F,6,0),0)</f>
        <v>1</v>
      </c>
      <c r="H456" s="34">
        <f>IFERROR(VLOOKUP(A456,[1]库存报告使用数据处理!$A:$G,7,0),0)</f>
        <v>16.99</v>
      </c>
      <c r="I456">
        <f>IFERROR(VLOOKUP(A456,[5]数据处理!$A:$B,2,0),0)</f>
        <v>10</v>
      </c>
      <c r="J456" s="35">
        <f>IFERROR(VLOOKUP(A456,[5]数据处理!$A:$D,4,0),0)</f>
        <v>0</v>
      </c>
      <c r="K456" s="35">
        <f>IFERROR(VLOOKUP(A456,[5]数据处理!$A:$E,5,0),0)</f>
        <v>0</v>
      </c>
      <c r="L456" s="35">
        <f>IFERROR(VLOOKUP(A456,[5]数据处理!$A:$G,7,0),0)</f>
        <v>0</v>
      </c>
      <c r="M456">
        <f t="shared" si="122"/>
        <v>10</v>
      </c>
      <c r="N456">
        <f>IFERROR(VLOOKUP(A456,[5]数据处理!$A:$C,3,0),0)</f>
        <v>1</v>
      </c>
      <c r="O456">
        <f>IFERROR(VLOOKUP(A456,[5]数据处理!$A:$N,14,0),0)</f>
        <v>9</v>
      </c>
      <c r="P456" t="str">
        <f>IFERROR(VLOOKUP(A456,[3]库存使用数据!$A:$B,2,0),"")</f>
        <v/>
      </c>
      <c r="Q456" t="str">
        <f>IFERROR(VLOOKUP(A456,[3]库存使用数据!$A:$E,5,0),"")</f>
        <v/>
      </c>
      <c r="R456" t="str">
        <f>IFERROR(VLOOKUP(A456,[3]库存使用数据!$A:$H,8,0),"")</f>
        <v/>
      </c>
      <c r="S456" t="str">
        <f>IFERROR(VLOOKUP(A456,[3]库存使用数据!$A:$K,11,0),"")</f>
        <v/>
      </c>
      <c r="T456" t="str">
        <f>IFERROR(VLOOKUP(A456,[3]库存使用数据!$A:$C,3,0),"")</f>
        <v/>
      </c>
      <c r="U456" t="str">
        <f>IFERROR(VLOOKUP(A456,[3]库存使用数据!$A:$F,6,0),"")</f>
        <v/>
      </c>
      <c r="V456" t="str">
        <f>IFERROR(VLOOKUP(A456,[3]库存使用数据!$A:$I,9,0),"")</f>
        <v/>
      </c>
      <c r="W456" t="str">
        <f>IFERROR(VLOOKUP(A456,[3]库存使用数据!$A:$L,12,0),"")</f>
        <v/>
      </c>
      <c r="X456" s="23" t="str">
        <f t="shared" si="127"/>
        <v/>
      </c>
      <c r="Y456" s="23" t="str">
        <f t="shared" si="128"/>
        <v/>
      </c>
      <c r="Z456" s="23" t="str">
        <f t="shared" si="129"/>
        <v/>
      </c>
      <c r="AA456" s="23" t="str">
        <f t="shared" si="130"/>
        <v/>
      </c>
      <c r="AB456" t="str">
        <f>IFERROR(VLOOKUP(A456,[3]库存使用数据!$A:$D,4,0),"")</f>
        <v/>
      </c>
      <c r="AC456" t="str">
        <f>IFERROR(VLOOKUP(A456,[3]库存使用数据!$A:$G,7,0),"")</f>
        <v/>
      </c>
      <c r="AD456" t="str">
        <f>IFERROR(VLOOKUP(A456,[3]库存使用数据!$A:$J,10,0),"")</f>
        <v/>
      </c>
      <c r="AE456" t="str">
        <f>IFERROR(VLOOKUP(A456,[3]库存使用数据!$A:$M,13,0),"")</f>
        <v/>
      </c>
      <c r="AF456" s="23" t="str">
        <f t="shared" si="131"/>
        <v/>
      </c>
      <c r="AG456" s="23" t="str">
        <f t="shared" si="132"/>
        <v/>
      </c>
      <c r="AH456" s="23" t="str">
        <f t="shared" si="133"/>
        <v/>
      </c>
      <c r="AI456" s="23" t="str">
        <f t="shared" si="134"/>
        <v/>
      </c>
      <c r="AJ456">
        <f>IFERROR(VLOOKUP($B456,[2]库存报告使用数据!$A$1:$B$65536,2,0),0)</f>
        <v>16</v>
      </c>
      <c r="AK456">
        <f>IFERROR(VLOOKUP($B456,[2]库存报告使用数据!$A$1:$C$65536,3,0),0)</f>
        <v>16</v>
      </c>
      <c r="AL456">
        <f>IFERROR(VLOOKUP($B456,[2]库存报告使用数据!$A$1:$D$65536,4,0),0)</f>
        <v>12</v>
      </c>
      <c r="AM456">
        <f>IFERROR(VLOOKUP($B456,[2]库存报告使用数据!$A$1:$E$65536,5,0),0)</f>
        <v>19</v>
      </c>
      <c r="AN456" s="23">
        <f t="shared" si="135"/>
        <v>0</v>
      </c>
      <c r="AO456" s="23">
        <f t="shared" si="136"/>
        <v>0.0625</v>
      </c>
      <c r="AP456" s="23">
        <f t="shared" si="137"/>
        <v>0.0833333333333333</v>
      </c>
      <c r="AQ456" s="23">
        <f t="shared" si="138"/>
        <v>0.0526315789473684</v>
      </c>
      <c r="AR456" s="37">
        <f t="shared" si="123"/>
        <v>0</v>
      </c>
      <c r="AS456" s="37">
        <f t="shared" si="124"/>
        <v>0</v>
      </c>
      <c r="AT456" s="37">
        <f t="shared" si="125"/>
        <v>10</v>
      </c>
      <c r="AU456" s="33" t="str">
        <f t="shared" si="126"/>
        <v>库存为10</v>
      </c>
      <c r="AV456" s="38" t="str">
        <f>IFERROR(时间!$B$4+AU456,"上周无销量")</f>
        <v>上周无销量</v>
      </c>
    </row>
    <row r="457" spans="1:48">
      <c r="A457" s="21" t="s">
        <v>502</v>
      </c>
      <c r="B457" t="str">
        <f>VLOOKUP(A457,'[4]sku-asin（子）'!$A$1:$B$65536,2,0)</f>
        <v>B01MFA53BD</v>
      </c>
      <c r="C457" t="str">
        <f>VLOOKUP(A457,'[4]子sku-父sku'!$A$1:$B$65536,2,0)</f>
        <v>YZ-HM241</v>
      </c>
      <c r="D457" s="33">
        <f>IFERROR(VLOOKUP(A457,[1]库存报告使用数据处理!$A:$C,3,0),0)</f>
        <v>0</v>
      </c>
      <c r="E457" s="33">
        <f>IFERROR(VLOOKUP(A457,[1]库存报告使用数据处理!$A:$D,4,0),0)</f>
        <v>0</v>
      </c>
      <c r="F457" s="33">
        <f>IFERROR(VLOOKUP(A457,[1]库存报告使用数据处理!$A:$E,5,0),0)</f>
        <v>0</v>
      </c>
      <c r="G457" s="33">
        <f>IFERROR(VLOOKUP(A457,[1]库存报告使用数据处理!$A:$F,6,0),0)</f>
        <v>0</v>
      </c>
      <c r="H457" s="34">
        <f>IFERROR(VLOOKUP(A457,[1]库存报告使用数据处理!$A:$G,7,0),0)</f>
        <v>0</v>
      </c>
      <c r="I457">
        <f>IFERROR(VLOOKUP(A457,[5]数据处理!$A:$B,2,0),0)</f>
        <v>3</v>
      </c>
      <c r="J457" s="35">
        <f>IFERROR(VLOOKUP(A457,[5]数据处理!$A:$D,4,0),0)</f>
        <v>0</v>
      </c>
      <c r="K457" s="35">
        <f>IFERROR(VLOOKUP(A457,[5]数据处理!$A:$E,5,0),0)</f>
        <v>0</v>
      </c>
      <c r="L457" s="35">
        <f>IFERROR(VLOOKUP(A457,[5]数据处理!$A:$G,7,0),0)</f>
        <v>0</v>
      </c>
      <c r="M457">
        <f t="shared" si="122"/>
        <v>3</v>
      </c>
      <c r="N457">
        <f>IFERROR(VLOOKUP(A457,[5]数据处理!$A:$C,3,0),0)</f>
        <v>0</v>
      </c>
      <c r="O457">
        <f>IFERROR(VLOOKUP(A457,[5]数据处理!$A:$N,14,0),0)</f>
        <v>1</v>
      </c>
      <c r="P457" t="str">
        <f>IFERROR(VLOOKUP(A457,[3]库存使用数据!$A:$B,2,0),"")</f>
        <v/>
      </c>
      <c r="Q457" t="str">
        <f>IFERROR(VLOOKUP(A457,[3]库存使用数据!$A:$E,5,0),"")</f>
        <v/>
      </c>
      <c r="R457" t="str">
        <f>IFERROR(VLOOKUP(A457,[3]库存使用数据!$A:$H,8,0),"")</f>
        <v/>
      </c>
      <c r="S457" t="str">
        <f>IFERROR(VLOOKUP(A457,[3]库存使用数据!$A:$K,11,0),"")</f>
        <v/>
      </c>
      <c r="T457" t="str">
        <f>IFERROR(VLOOKUP(A457,[3]库存使用数据!$A:$C,3,0),"")</f>
        <v/>
      </c>
      <c r="U457" t="str">
        <f>IFERROR(VLOOKUP(A457,[3]库存使用数据!$A:$F,6,0),"")</f>
        <v/>
      </c>
      <c r="V457" t="str">
        <f>IFERROR(VLOOKUP(A457,[3]库存使用数据!$A:$I,9,0),"")</f>
        <v/>
      </c>
      <c r="W457" t="str">
        <f>IFERROR(VLOOKUP(A457,[3]库存使用数据!$A:$L,12,0),"")</f>
        <v/>
      </c>
      <c r="X457" s="23" t="str">
        <f t="shared" si="127"/>
        <v/>
      </c>
      <c r="Y457" s="23" t="str">
        <f t="shared" si="128"/>
        <v/>
      </c>
      <c r="Z457" s="23" t="str">
        <f t="shared" si="129"/>
        <v/>
      </c>
      <c r="AA457" s="23" t="str">
        <f t="shared" si="130"/>
        <v/>
      </c>
      <c r="AB457" t="str">
        <f>IFERROR(VLOOKUP(A457,[3]库存使用数据!$A:$D,4,0),"")</f>
        <v/>
      </c>
      <c r="AC457" t="str">
        <f>IFERROR(VLOOKUP(A457,[3]库存使用数据!$A:$G,7,0),"")</f>
        <v/>
      </c>
      <c r="AD457" t="str">
        <f>IFERROR(VLOOKUP(A457,[3]库存使用数据!$A:$J,10,0),"")</f>
        <v/>
      </c>
      <c r="AE457" t="str">
        <f>IFERROR(VLOOKUP(A457,[3]库存使用数据!$A:$M,13,0),"")</f>
        <v/>
      </c>
      <c r="AF457" s="23" t="str">
        <f t="shared" si="131"/>
        <v/>
      </c>
      <c r="AG457" s="23" t="str">
        <f t="shared" si="132"/>
        <v/>
      </c>
      <c r="AH457" s="23" t="str">
        <f t="shared" si="133"/>
        <v/>
      </c>
      <c r="AI457" s="23" t="str">
        <f t="shared" si="134"/>
        <v/>
      </c>
      <c r="AJ457">
        <f>IFERROR(VLOOKUP($B457,[2]库存报告使用数据!$A$1:$B$65536,2,0),0)</f>
        <v>10</v>
      </c>
      <c r="AK457">
        <f>IFERROR(VLOOKUP($B457,[2]库存报告使用数据!$A$1:$C$65536,3,0),0)</f>
        <v>10</v>
      </c>
      <c r="AL457">
        <f>IFERROR(VLOOKUP($B457,[2]库存报告使用数据!$A$1:$D$65536,4,0),0)</f>
        <v>10</v>
      </c>
      <c r="AM457">
        <f>IFERROR(VLOOKUP($B457,[2]库存报告使用数据!$A$1:$E$65536,5,0),0)</f>
        <v>13</v>
      </c>
      <c r="AN457" s="23">
        <f t="shared" si="135"/>
        <v>0</v>
      </c>
      <c r="AO457" s="23">
        <f t="shared" si="136"/>
        <v>0</v>
      </c>
      <c r="AP457" s="23">
        <f t="shared" si="137"/>
        <v>0</v>
      </c>
      <c r="AQ457" s="23">
        <f t="shared" si="138"/>
        <v>0</v>
      </c>
      <c r="AR457" s="37">
        <f t="shared" si="123"/>
        <v>0</v>
      </c>
      <c r="AS457" s="37">
        <f t="shared" si="124"/>
        <v>0</v>
      </c>
      <c r="AT457" s="37">
        <f t="shared" si="125"/>
        <v>3</v>
      </c>
      <c r="AU457" s="33" t="str">
        <f t="shared" si="126"/>
        <v>库存为3</v>
      </c>
      <c r="AV457" s="38" t="str">
        <f>IFERROR(时间!$B$4+AU457,"上周无销量")</f>
        <v>上周无销量</v>
      </c>
    </row>
    <row r="458" spans="1:48">
      <c r="A458" s="21" t="s">
        <v>503</v>
      </c>
      <c r="B458" t="str">
        <f>VLOOKUP(A458,'[4]sku-asin（子）'!$A$1:$B$65536,2,0)</f>
        <v>B01MFA54OG</v>
      </c>
      <c r="C458" t="str">
        <f>VLOOKUP(A458,'[4]子sku-父sku'!$A$1:$B$65536,2,0)</f>
        <v>YZ-HM241</v>
      </c>
      <c r="D458" s="33">
        <f>IFERROR(VLOOKUP(A458,[1]库存报告使用数据处理!$A:$C,3,0),0)</f>
        <v>0</v>
      </c>
      <c r="E458" s="33">
        <f>IFERROR(VLOOKUP(A458,[1]库存报告使用数据处理!$A:$D,4,0),0)</f>
        <v>2</v>
      </c>
      <c r="F458" s="33">
        <f>IFERROR(VLOOKUP(A458,[1]库存报告使用数据处理!$A:$E,5,0),0)</f>
        <v>1</v>
      </c>
      <c r="G458" s="33">
        <f>IFERROR(VLOOKUP(A458,[1]库存报告使用数据处理!$A:$F,6,0),0)</f>
        <v>1</v>
      </c>
      <c r="H458" s="34">
        <f>IFERROR(VLOOKUP(A458,[1]库存报告使用数据处理!$A:$G,7,0),0)</f>
        <v>15.99</v>
      </c>
      <c r="I458">
        <f>IFERROR(VLOOKUP(A458,[5]数据处理!$A:$B,2,0),0)</f>
        <v>6</v>
      </c>
      <c r="J458" s="35">
        <f>IFERROR(VLOOKUP(A458,[5]数据处理!$A:$D,4,0),0)</f>
        <v>0</v>
      </c>
      <c r="K458" s="35">
        <f>IFERROR(VLOOKUP(A458,[5]数据处理!$A:$E,5,0),0)</f>
        <v>0</v>
      </c>
      <c r="L458" s="35">
        <f>IFERROR(VLOOKUP(A458,[5]数据处理!$A:$G,7,0),0)</f>
        <v>0</v>
      </c>
      <c r="M458">
        <f t="shared" si="122"/>
        <v>6</v>
      </c>
      <c r="N458">
        <f>IFERROR(VLOOKUP(A458,[5]数据处理!$A:$C,3,0),0)</f>
        <v>0</v>
      </c>
      <c r="O458">
        <f>IFERROR(VLOOKUP(A458,[5]数据处理!$A:$N,14,0),0)</f>
        <v>5</v>
      </c>
      <c r="P458">
        <f>IFERROR(VLOOKUP(A458,[3]库存使用数据!$A:$B,2,0),"")</f>
        <v>2</v>
      </c>
      <c r="Q458">
        <f>IFERROR(VLOOKUP(A458,[3]库存使用数据!$A:$E,5,0),"")</f>
        <v>2</v>
      </c>
      <c r="R458">
        <f>IFERROR(VLOOKUP(A458,[3]库存使用数据!$A:$H,8,0),"")</f>
        <v>2</v>
      </c>
      <c r="S458">
        <f>IFERROR(VLOOKUP(A458,[3]库存使用数据!$A:$K,11,0),"")</f>
        <v>0</v>
      </c>
      <c r="T458">
        <f>IFERROR(VLOOKUP(A458,[3]库存使用数据!$A:$C,3,0),"")</f>
        <v>0</v>
      </c>
      <c r="U458">
        <f>IFERROR(VLOOKUP(A458,[3]库存使用数据!$A:$F,6,0),"")</f>
        <v>0</v>
      </c>
      <c r="V458">
        <f>IFERROR(VLOOKUP(A458,[3]库存使用数据!$A:$I,9,0),"")</f>
        <v>0</v>
      </c>
      <c r="W458">
        <f>IFERROR(VLOOKUP(A458,[3]库存使用数据!$A:$L,12,0),"")</f>
        <v>0</v>
      </c>
      <c r="X458" s="23">
        <f t="shared" si="127"/>
        <v>0</v>
      </c>
      <c r="Y458" s="23">
        <f t="shared" si="128"/>
        <v>0</v>
      </c>
      <c r="Z458" s="23">
        <f t="shared" si="129"/>
        <v>0</v>
      </c>
      <c r="AA458" s="23" t="str">
        <f t="shared" si="130"/>
        <v/>
      </c>
      <c r="AB458">
        <f>IFERROR(VLOOKUP(A458,[3]库存使用数据!$A:$D,4,0),"")</f>
        <v>0</v>
      </c>
      <c r="AC458">
        <f>IFERROR(VLOOKUP(A458,[3]库存使用数据!$A:$G,7,0),"")</f>
        <v>0</v>
      </c>
      <c r="AD458">
        <f>IFERROR(VLOOKUP(A458,[3]库存使用数据!$A:$J,10,0),"")</f>
        <v>0</v>
      </c>
      <c r="AE458">
        <f>IFERROR(VLOOKUP(A458,[3]库存使用数据!$A:$M,13,0),"")</f>
        <v>0</v>
      </c>
      <c r="AF458" s="23" t="str">
        <f t="shared" si="131"/>
        <v/>
      </c>
      <c r="AG458" s="23" t="str">
        <f t="shared" si="132"/>
        <v/>
      </c>
      <c r="AH458" s="23" t="str">
        <f t="shared" si="133"/>
        <v/>
      </c>
      <c r="AI458" s="23" t="str">
        <f t="shared" si="134"/>
        <v/>
      </c>
      <c r="AJ458">
        <f>IFERROR(VLOOKUP($B458,[2]库存报告使用数据!$A$1:$B$65536,2,0),0)</f>
        <v>9</v>
      </c>
      <c r="AK458">
        <f>IFERROR(VLOOKUP($B458,[2]库存报告使用数据!$A$1:$C$65536,3,0),0)</f>
        <v>9</v>
      </c>
      <c r="AL458">
        <f>IFERROR(VLOOKUP($B458,[2]库存报告使用数据!$A$1:$D$65536,4,0),0)</f>
        <v>3</v>
      </c>
      <c r="AM458">
        <f>IFERROR(VLOOKUP($B458,[2]库存报告使用数据!$A$1:$E$65536,5,0),0)</f>
        <v>6</v>
      </c>
      <c r="AN458" s="23">
        <f t="shared" si="135"/>
        <v>0</v>
      </c>
      <c r="AO458" s="23">
        <f t="shared" si="136"/>
        <v>0.222222222222222</v>
      </c>
      <c r="AP458" s="23">
        <f t="shared" si="137"/>
        <v>0.333333333333333</v>
      </c>
      <c r="AQ458" s="23">
        <f t="shared" si="138"/>
        <v>0.166666666666667</v>
      </c>
      <c r="AR458" s="37">
        <f t="shared" si="123"/>
        <v>0</v>
      </c>
      <c r="AS458" s="37">
        <f t="shared" si="124"/>
        <v>0</v>
      </c>
      <c r="AT458" s="37">
        <f t="shared" si="125"/>
        <v>6</v>
      </c>
      <c r="AU458" s="33" t="str">
        <f t="shared" si="126"/>
        <v>库存为6</v>
      </c>
      <c r="AV458" s="38" t="str">
        <f>IFERROR(时间!$B$4+AU458,"上周无销量")</f>
        <v>上周无销量</v>
      </c>
    </row>
    <row r="459" spans="1:48">
      <c r="A459" s="21" t="s">
        <v>504</v>
      </c>
      <c r="B459" t="str">
        <f>VLOOKUP(A459,'[4]sku-asin（子）'!$A$1:$B$65536,2,0)</f>
        <v>B01IMU4IZC</v>
      </c>
      <c r="C459" t="str">
        <f>VLOOKUP(A459,'[4]子sku-父sku'!$A$1:$B$65536,2,0)</f>
        <v>YZ-HM241</v>
      </c>
      <c r="D459" s="33">
        <f>IFERROR(VLOOKUP(A459,[1]库存报告使用数据处理!$A:$C,3,0),0)</f>
        <v>0</v>
      </c>
      <c r="E459" s="33">
        <f>IFERROR(VLOOKUP(A459,[1]库存报告使用数据处理!$A:$D,4,0),0)</f>
        <v>0</v>
      </c>
      <c r="F459" s="33">
        <f>IFERROR(VLOOKUP(A459,[1]库存报告使用数据处理!$A:$E,5,0),0)</f>
        <v>0</v>
      </c>
      <c r="G459" s="33">
        <f>IFERROR(VLOOKUP(A459,[1]库存报告使用数据处理!$A:$F,6,0),0)</f>
        <v>0</v>
      </c>
      <c r="H459" s="34">
        <f>IFERROR(VLOOKUP(A459,[1]库存报告使用数据处理!$A:$G,7,0),0)</f>
        <v>0</v>
      </c>
      <c r="I459">
        <f>IFERROR(VLOOKUP(A459,[5]数据处理!$A:$B,2,0),0)</f>
        <v>0</v>
      </c>
      <c r="J459" s="35">
        <f>IFERROR(VLOOKUP(A459,[5]数据处理!$A:$D,4,0),0)</f>
        <v>0</v>
      </c>
      <c r="K459" s="35">
        <f>IFERROR(VLOOKUP(A459,[5]数据处理!$A:$E,5,0),0)</f>
        <v>0</v>
      </c>
      <c r="L459" s="35">
        <f>IFERROR(VLOOKUP(A459,[5]数据处理!$A:$G,7,0),0)</f>
        <v>0</v>
      </c>
      <c r="M459">
        <f t="shared" si="122"/>
        <v>0</v>
      </c>
      <c r="N459">
        <f>IFERROR(VLOOKUP(A459,[5]数据处理!$A:$C,3,0),0)</f>
        <v>0</v>
      </c>
      <c r="O459">
        <f>IFERROR(VLOOKUP(A459,[5]数据处理!$A:$N,14,0),0)</f>
        <v>0</v>
      </c>
      <c r="P459" t="str">
        <f>IFERROR(VLOOKUP(A459,[3]库存使用数据!$A:$B,2,0),"")</f>
        <v/>
      </c>
      <c r="Q459" t="str">
        <f>IFERROR(VLOOKUP(A459,[3]库存使用数据!$A:$E,5,0),"")</f>
        <v/>
      </c>
      <c r="R459" t="str">
        <f>IFERROR(VLOOKUP(A459,[3]库存使用数据!$A:$H,8,0),"")</f>
        <v/>
      </c>
      <c r="S459" t="str">
        <f>IFERROR(VLOOKUP(A459,[3]库存使用数据!$A:$K,11,0),"")</f>
        <v/>
      </c>
      <c r="T459" t="str">
        <f>IFERROR(VLOOKUP(A459,[3]库存使用数据!$A:$C,3,0),"")</f>
        <v/>
      </c>
      <c r="U459" t="str">
        <f>IFERROR(VLOOKUP(A459,[3]库存使用数据!$A:$F,6,0),"")</f>
        <v/>
      </c>
      <c r="V459" t="str">
        <f>IFERROR(VLOOKUP(A459,[3]库存使用数据!$A:$I,9,0),"")</f>
        <v/>
      </c>
      <c r="W459" t="str">
        <f>IFERROR(VLOOKUP(A459,[3]库存使用数据!$A:$L,12,0),"")</f>
        <v/>
      </c>
      <c r="X459" s="23" t="str">
        <f t="shared" si="127"/>
        <v/>
      </c>
      <c r="Y459" s="23" t="str">
        <f t="shared" si="128"/>
        <v/>
      </c>
      <c r="Z459" s="23" t="str">
        <f t="shared" si="129"/>
        <v/>
      </c>
      <c r="AA459" s="23" t="str">
        <f t="shared" si="130"/>
        <v/>
      </c>
      <c r="AB459" t="str">
        <f>IFERROR(VLOOKUP(A459,[3]库存使用数据!$A:$D,4,0),"")</f>
        <v/>
      </c>
      <c r="AC459" t="str">
        <f>IFERROR(VLOOKUP(A459,[3]库存使用数据!$A:$G,7,0),"")</f>
        <v/>
      </c>
      <c r="AD459" t="str">
        <f>IFERROR(VLOOKUP(A459,[3]库存使用数据!$A:$J,10,0),"")</f>
        <v/>
      </c>
      <c r="AE459" t="str">
        <f>IFERROR(VLOOKUP(A459,[3]库存使用数据!$A:$M,13,0),"")</f>
        <v/>
      </c>
      <c r="AF459" s="23" t="str">
        <f t="shared" si="131"/>
        <v/>
      </c>
      <c r="AG459" s="23" t="str">
        <f t="shared" si="132"/>
        <v/>
      </c>
      <c r="AH459" s="23" t="str">
        <f t="shared" si="133"/>
        <v/>
      </c>
      <c r="AI459" s="23" t="str">
        <f t="shared" si="134"/>
        <v/>
      </c>
      <c r="AJ459">
        <f>IFERROR(VLOOKUP($B459,[2]库存报告使用数据!$A$1:$B$65536,2,0),0)</f>
        <v>0</v>
      </c>
      <c r="AK459">
        <f>IFERROR(VLOOKUP($B459,[2]库存报告使用数据!$A$1:$C$65536,3,0),0)</f>
        <v>0</v>
      </c>
      <c r="AL459">
        <f>IFERROR(VLOOKUP($B459,[2]库存报告使用数据!$A$1:$D$65536,4,0),0)</f>
        <v>0</v>
      </c>
      <c r="AM459">
        <f>IFERROR(VLOOKUP($B459,[2]库存报告使用数据!$A$1:$E$65536,5,0),0)</f>
        <v>0</v>
      </c>
      <c r="AN459" s="23" t="str">
        <f t="shared" si="135"/>
        <v/>
      </c>
      <c r="AO459" s="23" t="str">
        <f t="shared" si="136"/>
        <v/>
      </c>
      <c r="AP459" s="23" t="str">
        <f t="shared" si="137"/>
        <v/>
      </c>
      <c r="AQ459" s="23" t="str">
        <f t="shared" si="138"/>
        <v/>
      </c>
      <c r="AR459" s="37">
        <f t="shared" si="123"/>
        <v>0</v>
      </c>
      <c r="AS459" s="37">
        <f t="shared" si="124"/>
        <v>0</v>
      </c>
      <c r="AT459" s="37">
        <f t="shared" si="125"/>
        <v>0</v>
      </c>
      <c r="AU459" s="33" t="str">
        <f t="shared" si="126"/>
        <v>库存为0</v>
      </c>
      <c r="AV459" s="38" t="str">
        <f>IFERROR(时间!$B$4+AU459,"上周无销量")</f>
        <v>上周无销量</v>
      </c>
    </row>
    <row r="460" spans="1:48">
      <c r="A460" s="21" t="s">
        <v>505</v>
      </c>
      <c r="B460" t="str">
        <f>VLOOKUP(A460,'[4]sku-asin（子）'!$A$1:$B$65536,2,0)</f>
        <v>B01IMU4JJW</v>
      </c>
      <c r="C460" t="str">
        <f>VLOOKUP(A460,'[4]子sku-父sku'!$A$1:$B$65536,2,0)</f>
        <v>YZ-HM241</v>
      </c>
      <c r="D460" s="33">
        <f>IFERROR(VLOOKUP(A460,[1]库存报告使用数据处理!$A:$C,3,0),0)</f>
        <v>0</v>
      </c>
      <c r="E460" s="33">
        <f>IFERROR(VLOOKUP(A460,[1]库存报告使用数据处理!$A:$D,4,0),0)</f>
        <v>0</v>
      </c>
      <c r="F460" s="33">
        <f>IFERROR(VLOOKUP(A460,[1]库存报告使用数据处理!$A:$E,5,0),0)</f>
        <v>0</v>
      </c>
      <c r="G460" s="33">
        <f>IFERROR(VLOOKUP(A460,[1]库存报告使用数据处理!$A:$F,6,0),0)</f>
        <v>0</v>
      </c>
      <c r="H460" s="34">
        <f>IFERROR(VLOOKUP(A460,[1]库存报告使用数据处理!$A:$G,7,0),0)</f>
        <v>0</v>
      </c>
      <c r="I460">
        <f>IFERROR(VLOOKUP(A460,[5]数据处理!$A:$B,2,0),0)</f>
        <v>0</v>
      </c>
      <c r="J460" s="35">
        <f>IFERROR(VLOOKUP(A460,[5]数据处理!$A:$D,4,0),0)</f>
        <v>0</v>
      </c>
      <c r="K460" s="35">
        <f>IFERROR(VLOOKUP(A460,[5]数据处理!$A:$E,5,0),0)</f>
        <v>0</v>
      </c>
      <c r="L460" s="35">
        <f>IFERROR(VLOOKUP(A460,[5]数据处理!$A:$G,7,0),0)</f>
        <v>0</v>
      </c>
      <c r="M460">
        <f t="shared" si="122"/>
        <v>0</v>
      </c>
      <c r="N460">
        <f>IFERROR(VLOOKUP(A460,[5]数据处理!$A:$C,3,0),0)</f>
        <v>0</v>
      </c>
      <c r="O460">
        <f>IFERROR(VLOOKUP(A460,[5]数据处理!$A:$N,14,0),0)</f>
        <v>0</v>
      </c>
      <c r="P460" t="str">
        <f>IFERROR(VLOOKUP(A460,[3]库存使用数据!$A:$B,2,0),"")</f>
        <v/>
      </c>
      <c r="Q460" t="str">
        <f>IFERROR(VLOOKUP(A460,[3]库存使用数据!$A:$E,5,0),"")</f>
        <v/>
      </c>
      <c r="R460" t="str">
        <f>IFERROR(VLOOKUP(A460,[3]库存使用数据!$A:$H,8,0),"")</f>
        <v/>
      </c>
      <c r="S460" t="str">
        <f>IFERROR(VLOOKUP(A460,[3]库存使用数据!$A:$K,11,0),"")</f>
        <v/>
      </c>
      <c r="T460" t="str">
        <f>IFERROR(VLOOKUP(A460,[3]库存使用数据!$A:$C,3,0),"")</f>
        <v/>
      </c>
      <c r="U460" t="str">
        <f>IFERROR(VLOOKUP(A460,[3]库存使用数据!$A:$F,6,0),"")</f>
        <v/>
      </c>
      <c r="V460" t="str">
        <f>IFERROR(VLOOKUP(A460,[3]库存使用数据!$A:$I,9,0),"")</f>
        <v/>
      </c>
      <c r="W460" t="str">
        <f>IFERROR(VLOOKUP(A460,[3]库存使用数据!$A:$L,12,0),"")</f>
        <v/>
      </c>
      <c r="X460" s="23" t="str">
        <f t="shared" si="127"/>
        <v/>
      </c>
      <c r="Y460" s="23" t="str">
        <f t="shared" si="128"/>
        <v/>
      </c>
      <c r="Z460" s="23" t="str">
        <f t="shared" si="129"/>
        <v/>
      </c>
      <c r="AA460" s="23" t="str">
        <f t="shared" si="130"/>
        <v/>
      </c>
      <c r="AB460" t="str">
        <f>IFERROR(VLOOKUP(A460,[3]库存使用数据!$A:$D,4,0),"")</f>
        <v/>
      </c>
      <c r="AC460" t="str">
        <f>IFERROR(VLOOKUP(A460,[3]库存使用数据!$A:$G,7,0),"")</f>
        <v/>
      </c>
      <c r="AD460" t="str">
        <f>IFERROR(VLOOKUP(A460,[3]库存使用数据!$A:$J,10,0),"")</f>
        <v/>
      </c>
      <c r="AE460" t="str">
        <f>IFERROR(VLOOKUP(A460,[3]库存使用数据!$A:$M,13,0),"")</f>
        <v/>
      </c>
      <c r="AF460" s="23" t="str">
        <f t="shared" si="131"/>
        <v/>
      </c>
      <c r="AG460" s="23" t="str">
        <f t="shared" si="132"/>
        <v/>
      </c>
      <c r="AH460" s="23" t="str">
        <f t="shared" si="133"/>
        <v/>
      </c>
      <c r="AI460" s="23" t="str">
        <f t="shared" si="134"/>
        <v/>
      </c>
      <c r="AJ460">
        <f>IFERROR(VLOOKUP($B460,[2]库存报告使用数据!$A$1:$B$65536,2,0),0)</f>
        <v>0</v>
      </c>
      <c r="AK460">
        <f>IFERROR(VLOOKUP($B460,[2]库存报告使用数据!$A$1:$C$65536,3,0),0)</f>
        <v>0</v>
      </c>
      <c r="AL460">
        <f>IFERROR(VLOOKUP($B460,[2]库存报告使用数据!$A$1:$D$65536,4,0),0)</f>
        <v>0</v>
      </c>
      <c r="AM460">
        <f>IFERROR(VLOOKUP($B460,[2]库存报告使用数据!$A$1:$E$65536,5,0),0)</f>
        <v>0</v>
      </c>
      <c r="AN460" s="23" t="str">
        <f t="shared" si="135"/>
        <v/>
      </c>
      <c r="AO460" s="23" t="str">
        <f t="shared" si="136"/>
        <v/>
      </c>
      <c r="AP460" s="23" t="str">
        <f t="shared" si="137"/>
        <v/>
      </c>
      <c r="AQ460" s="23" t="str">
        <f t="shared" si="138"/>
        <v/>
      </c>
      <c r="AR460" s="37">
        <f t="shared" si="123"/>
        <v>0</v>
      </c>
      <c r="AS460" s="37">
        <f t="shared" si="124"/>
        <v>0</v>
      </c>
      <c r="AT460" s="37">
        <f t="shared" si="125"/>
        <v>0</v>
      </c>
      <c r="AU460" s="33" t="str">
        <f t="shared" si="126"/>
        <v>库存为0</v>
      </c>
      <c r="AV460" s="38" t="str">
        <f>IFERROR(时间!$B$4+AU460,"上周无销量")</f>
        <v>上周无销量</v>
      </c>
    </row>
    <row r="461" spans="1:48">
      <c r="A461" s="21" t="s">
        <v>506</v>
      </c>
      <c r="B461" t="str">
        <f>VLOOKUP(A461,'[4]sku-asin（子）'!$A$1:$B$65536,2,0)</f>
        <v>B01IMU4KCS</v>
      </c>
      <c r="C461" t="str">
        <f>VLOOKUP(A461,'[4]子sku-父sku'!$A$1:$B$65536,2,0)</f>
        <v>YZ-HM241</v>
      </c>
      <c r="D461" s="33">
        <f>IFERROR(VLOOKUP(A461,[1]库存报告使用数据处理!$A:$C,3,0),0)</f>
        <v>0</v>
      </c>
      <c r="E461" s="33">
        <f>IFERROR(VLOOKUP(A461,[1]库存报告使用数据处理!$A:$D,4,0),0)</f>
        <v>0</v>
      </c>
      <c r="F461" s="33">
        <f>IFERROR(VLOOKUP(A461,[1]库存报告使用数据处理!$A:$E,5,0),0)</f>
        <v>0</v>
      </c>
      <c r="G461" s="33">
        <f>IFERROR(VLOOKUP(A461,[1]库存报告使用数据处理!$A:$F,6,0),0)</f>
        <v>0</v>
      </c>
      <c r="H461" s="34">
        <f>IFERROR(VLOOKUP(A461,[1]库存报告使用数据处理!$A:$G,7,0),0)</f>
        <v>0</v>
      </c>
      <c r="I461">
        <f>IFERROR(VLOOKUP(A461,[5]数据处理!$A:$B,2,0),0)</f>
        <v>0</v>
      </c>
      <c r="J461" s="35">
        <f>IFERROR(VLOOKUP(A461,[5]数据处理!$A:$D,4,0),0)</f>
        <v>0</v>
      </c>
      <c r="K461" s="35">
        <f>IFERROR(VLOOKUP(A461,[5]数据处理!$A:$E,5,0),0)</f>
        <v>0</v>
      </c>
      <c r="L461" s="35">
        <f>IFERROR(VLOOKUP(A461,[5]数据处理!$A:$G,7,0),0)</f>
        <v>0</v>
      </c>
      <c r="M461">
        <f t="shared" si="122"/>
        <v>0</v>
      </c>
      <c r="N461">
        <f>IFERROR(VLOOKUP(A461,[5]数据处理!$A:$C,3,0),0)</f>
        <v>0</v>
      </c>
      <c r="O461">
        <f>IFERROR(VLOOKUP(A461,[5]数据处理!$A:$N,14,0),0)</f>
        <v>0</v>
      </c>
      <c r="P461" t="str">
        <f>IFERROR(VLOOKUP(A461,[3]库存使用数据!$A:$B,2,0),"")</f>
        <v/>
      </c>
      <c r="Q461" t="str">
        <f>IFERROR(VLOOKUP(A461,[3]库存使用数据!$A:$E,5,0),"")</f>
        <v/>
      </c>
      <c r="R461" t="str">
        <f>IFERROR(VLOOKUP(A461,[3]库存使用数据!$A:$H,8,0),"")</f>
        <v/>
      </c>
      <c r="S461" t="str">
        <f>IFERROR(VLOOKUP(A461,[3]库存使用数据!$A:$K,11,0),"")</f>
        <v/>
      </c>
      <c r="T461" t="str">
        <f>IFERROR(VLOOKUP(A461,[3]库存使用数据!$A:$C,3,0),"")</f>
        <v/>
      </c>
      <c r="U461" t="str">
        <f>IFERROR(VLOOKUP(A461,[3]库存使用数据!$A:$F,6,0),"")</f>
        <v/>
      </c>
      <c r="V461" t="str">
        <f>IFERROR(VLOOKUP(A461,[3]库存使用数据!$A:$I,9,0),"")</f>
        <v/>
      </c>
      <c r="W461" t="str">
        <f>IFERROR(VLOOKUP(A461,[3]库存使用数据!$A:$L,12,0),"")</f>
        <v/>
      </c>
      <c r="X461" s="23" t="str">
        <f t="shared" si="127"/>
        <v/>
      </c>
      <c r="Y461" s="23" t="str">
        <f t="shared" si="128"/>
        <v/>
      </c>
      <c r="Z461" s="23" t="str">
        <f t="shared" si="129"/>
        <v/>
      </c>
      <c r="AA461" s="23" t="str">
        <f t="shared" si="130"/>
        <v/>
      </c>
      <c r="AB461" t="str">
        <f>IFERROR(VLOOKUP(A461,[3]库存使用数据!$A:$D,4,0),"")</f>
        <v/>
      </c>
      <c r="AC461" t="str">
        <f>IFERROR(VLOOKUP(A461,[3]库存使用数据!$A:$G,7,0),"")</f>
        <v/>
      </c>
      <c r="AD461" t="str">
        <f>IFERROR(VLOOKUP(A461,[3]库存使用数据!$A:$J,10,0),"")</f>
        <v/>
      </c>
      <c r="AE461" t="str">
        <f>IFERROR(VLOOKUP(A461,[3]库存使用数据!$A:$M,13,0),"")</f>
        <v/>
      </c>
      <c r="AF461" s="23" t="str">
        <f t="shared" si="131"/>
        <v/>
      </c>
      <c r="AG461" s="23" t="str">
        <f t="shared" si="132"/>
        <v/>
      </c>
      <c r="AH461" s="23" t="str">
        <f t="shared" si="133"/>
        <v/>
      </c>
      <c r="AI461" s="23" t="str">
        <f t="shared" si="134"/>
        <v/>
      </c>
      <c r="AJ461">
        <f>IFERROR(VLOOKUP($B461,[2]库存报告使用数据!$A$1:$B$65536,2,0),0)</f>
        <v>0</v>
      </c>
      <c r="AK461">
        <f>IFERROR(VLOOKUP($B461,[2]库存报告使用数据!$A$1:$C$65536,3,0),0)</f>
        <v>0</v>
      </c>
      <c r="AL461">
        <f>IFERROR(VLOOKUP($B461,[2]库存报告使用数据!$A$1:$D$65536,4,0),0)</f>
        <v>0</v>
      </c>
      <c r="AM461">
        <f>IFERROR(VLOOKUP($B461,[2]库存报告使用数据!$A$1:$E$65536,5,0),0)</f>
        <v>0</v>
      </c>
      <c r="AN461" s="23" t="str">
        <f t="shared" si="135"/>
        <v/>
      </c>
      <c r="AO461" s="23" t="str">
        <f t="shared" si="136"/>
        <v/>
      </c>
      <c r="AP461" s="23" t="str">
        <f t="shared" si="137"/>
        <v/>
      </c>
      <c r="AQ461" s="23" t="str">
        <f t="shared" si="138"/>
        <v/>
      </c>
      <c r="AR461" s="37">
        <f t="shared" si="123"/>
        <v>0</v>
      </c>
      <c r="AS461" s="37">
        <f t="shared" si="124"/>
        <v>0</v>
      </c>
      <c r="AT461" s="37">
        <f t="shared" si="125"/>
        <v>0</v>
      </c>
      <c r="AU461" s="33" t="str">
        <f t="shared" si="126"/>
        <v>库存为0</v>
      </c>
      <c r="AV461" s="38" t="str">
        <f>IFERROR(时间!$B$4+AU461,"上周无销量")</f>
        <v>上周无销量</v>
      </c>
    </row>
    <row r="462" spans="1:48">
      <c r="A462" s="21" t="s">
        <v>507</v>
      </c>
      <c r="B462" t="str">
        <f>VLOOKUP(A462,'[4]sku-asin（子）'!$A$1:$B$65536,2,0)</f>
        <v>B01IMU4LYK</v>
      </c>
      <c r="C462" t="str">
        <f>VLOOKUP(A462,'[4]子sku-父sku'!$A$1:$B$65536,2,0)</f>
        <v>YZ-HM241</v>
      </c>
      <c r="D462" s="33">
        <f>IFERROR(VLOOKUP(A462,[1]库存报告使用数据处理!$A:$C,3,0),0)</f>
        <v>0</v>
      </c>
      <c r="E462" s="33">
        <f>IFERROR(VLOOKUP(A462,[1]库存报告使用数据处理!$A:$D,4,0),0)</f>
        <v>0</v>
      </c>
      <c r="F462" s="33">
        <f>IFERROR(VLOOKUP(A462,[1]库存报告使用数据处理!$A:$E,5,0),0)</f>
        <v>0</v>
      </c>
      <c r="G462" s="33">
        <f>IFERROR(VLOOKUP(A462,[1]库存报告使用数据处理!$A:$F,6,0),0)</f>
        <v>0</v>
      </c>
      <c r="H462" s="34">
        <f>IFERROR(VLOOKUP(A462,[1]库存报告使用数据处理!$A:$G,7,0),0)</f>
        <v>0</v>
      </c>
      <c r="I462">
        <f>IFERROR(VLOOKUP(A462,[5]数据处理!$A:$B,2,0),0)</f>
        <v>0</v>
      </c>
      <c r="J462" s="35">
        <f>IFERROR(VLOOKUP(A462,[5]数据处理!$A:$D,4,0),0)</f>
        <v>0</v>
      </c>
      <c r="K462" s="35">
        <f>IFERROR(VLOOKUP(A462,[5]数据处理!$A:$E,5,0),0)</f>
        <v>0</v>
      </c>
      <c r="L462" s="35">
        <f>IFERROR(VLOOKUP(A462,[5]数据处理!$A:$G,7,0),0)</f>
        <v>0</v>
      </c>
      <c r="M462">
        <f t="shared" si="122"/>
        <v>0</v>
      </c>
      <c r="N462">
        <f>IFERROR(VLOOKUP(A462,[5]数据处理!$A:$C,3,0),0)</f>
        <v>0</v>
      </c>
      <c r="O462">
        <f>IFERROR(VLOOKUP(A462,[5]数据处理!$A:$N,14,0),0)</f>
        <v>0</v>
      </c>
      <c r="P462" t="str">
        <f>IFERROR(VLOOKUP(A462,[3]库存使用数据!$A:$B,2,0),"")</f>
        <v/>
      </c>
      <c r="Q462" t="str">
        <f>IFERROR(VLOOKUP(A462,[3]库存使用数据!$A:$E,5,0),"")</f>
        <v/>
      </c>
      <c r="R462" t="str">
        <f>IFERROR(VLOOKUP(A462,[3]库存使用数据!$A:$H,8,0),"")</f>
        <v/>
      </c>
      <c r="S462" t="str">
        <f>IFERROR(VLOOKUP(A462,[3]库存使用数据!$A:$K,11,0),"")</f>
        <v/>
      </c>
      <c r="T462" t="str">
        <f>IFERROR(VLOOKUP(A462,[3]库存使用数据!$A:$C,3,0),"")</f>
        <v/>
      </c>
      <c r="U462" t="str">
        <f>IFERROR(VLOOKUP(A462,[3]库存使用数据!$A:$F,6,0),"")</f>
        <v/>
      </c>
      <c r="V462" t="str">
        <f>IFERROR(VLOOKUP(A462,[3]库存使用数据!$A:$I,9,0),"")</f>
        <v/>
      </c>
      <c r="W462" t="str">
        <f>IFERROR(VLOOKUP(A462,[3]库存使用数据!$A:$L,12,0),"")</f>
        <v/>
      </c>
      <c r="X462" s="23" t="str">
        <f t="shared" si="127"/>
        <v/>
      </c>
      <c r="Y462" s="23" t="str">
        <f t="shared" si="128"/>
        <v/>
      </c>
      <c r="Z462" s="23" t="str">
        <f t="shared" si="129"/>
        <v/>
      </c>
      <c r="AA462" s="23" t="str">
        <f t="shared" si="130"/>
        <v/>
      </c>
      <c r="AB462" t="str">
        <f>IFERROR(VLOOKUP(A462,[3]库存使用数据!$A:$D,4,0),"")</f>
        <v/>
      </c>
      <c r="AC462" t="str">
        <f>IFERROR(VLOOKUP(A462,[3]库存使用数据!$A:$G,7,0),"")</f>
        <v/>
      </c>
      <c r="AD462" t="str">
        <f>IFERROR(VLOOKUP(A462,[3]库存使用数据!$A:$J,10,0),"")</f>
        <v/>
      </c>
      <c r="AE462" t="str">
        <f>IFERROR(VLOOKUP(A462,[3]库存使用数据!$A:$M,13,0),"")</f>
        <v/>
      </c>
      <c r="AF462" s="23" t="str">
        <f t="shared" si="131"/>
        <v/>
      </c>
      <c r="AG462" s="23" t="str">
        <f t="shared" si="132"/>
        <v/>
      </c>
      <c r="AH462" s="23" t="str">
        <f t="shared" si="133"/>
        <v/>
      </c>
      <c r="AI462" s="23" t="str">
        <f t="shared" si="134"/>
        <v/>
      </c>
      <c r="AJ462">
        <f>IFERROR(VLOOKUP($B462,[2]库存报告使用数据!$A$1:$B$65536,2,0),0)</f>
        <v>0</v>
      </c>
      <c r="AK462">
        <f>IFERROR(VLOOKUP($B462,[2]库存报告使用数据!$A$1:$C$65536,3,0),0)</f>
        <v>0</v>
      </c>
      <c r="AL462">
        <f>IFERROR(VLOOKUP($B462,[2]库存报告使用数据!$A$1:$D$65536,4,0),0)</f>
        <v>0</v>
      </c>
      <c r="AM462">
        <f>IFERROR(VLOOKUP($B462,[2]库存报告使用数据!$A$1:$E$65536,5,0),0)</f>
        <v>0</v>
      </c>
      <c r="AN462" s="23" t="str">
        <f t="shared" si="135"/>
        <v/>
      </c>
      <c r="AO462" s="23" t="str">
        <f t="shared" si="136"/>
        <v/>
      </c>
      <c r="AP462" s="23" t="str">
        <f t="shared" si="137"/>
        <v/>
      </c>
      <c r="AQ462" s="23" t="str">
        <f t="shared" si="138"/>
        <v/>
      </c>
      <c r="AR462" s="37">
        <f t="shared" si="123"/>
        <v>0</v>
      </c>
      <c r="AS462" s="37">
        <f t="shared" si="124"/>
        <v>0</v>
      </c>
      <c r="AT462" s="37">
        <f t="shared" si="125"/>
        <v>0</v>
      </c>
      <c r="AU462" s="33" t="str">
        <f t="shared" si="126"/>
        <v>库存为0</v>
      </c>
      <c r="AV462" s="38" t="str">
        <f>IFERROR(时间!$B$4+AU462,"上周无销量")</f>
        <v>上周无销量</v>
      </c>
    </row>
    <row r="463" spans="1:48">
      <c r="A463" s="21" t="s">
        <v>508</v>
      </c>
      <c r="B463" t="str">
        <f>VLOOKUP(A463,'[4]sku-asin（子）'!$A$1:$B$65536,2,0)</f>
        <v>B01IMU4KQE</v>
      </c>
      <c r="C463" t="str">
        <f>VLOOKUP(A463,'[4]子sku-父sku'!$A$1:$B$65536,2,0)</f>
        <v>YZ-HM241</v>
      </c>
      <c r="D463" s="33">
        <f>IFERROR(VLOOKUP(A463,[1]库存报告使用数据处理!$A:$C,3,0),0)</f>
        <v>0</v>
      </c>
      <c r="E463" s="33">
        <f>IFERROR(VLOOKUP(A463,[1]库存报告使用数据处理!$A:$D,4,0),0)</f>
        <v>0</v>
      </c>
      <c r="F463" s="33">
        <f>IFERROR(VLOOKUP(A463,[1]库存报告使用数据处理!$A:$E,5,0),0)</f>
        <v>0</v>
      </c>
      <c r="G463" s="33">
        <f>IFERROR(VLOOKUP(A463,[1]库存报告使用数据处理!$A:$F,6,0),0)</f>
        <v>1</v>
      </c>
      <c r="H463" s="34">
        <f>IFERROR(VLOOKUP(A463,[1]库存报告使用数据处理!$A:$G,7,0),0)</f>
        <v>16.99</v>
      </c>
      <c r="I463">
        <f>IFERROR(VLOOKUP(A463,[5]数据处理!$A:$B,2,0),0)</f>
        <v>9</v>
      </c>
      <c r="J463" s="35">
        <f>IFERROR(VLOOKUP(A463,[5]数据处理!$A:$D,4,0),0)</f>
        <v>0</v>
      </c>
      <c r="K463" s="35">
        <f>IFERROR(VLOOKUP(A463,[5]数据处理!$A:$E,5,0),0)</f>
        <v>0</v>
      </c>
      <c r="L463" s="35">
        <f>IFERROR(VLOOKUP(A463,[5]数据处理!$A:$G,7,0),0)</f>
        <v>0</v>
      </c>
      <c r="M463">
        <f t="shared" si="122"/>
        <v>9</v>
      </c>
      <c r="N463">
        <f>IFERROR(VLOOKUP(A463,[5]数据处理!$A:$C,3,0),0)</f>
        <v>0</v>
      </c>
      <c r="O463">
        <f>IFERROR(VLOOKUP(A463,[5]数据处理!$A:$N,14,0),0)</f>
        <v>7</v>
      </c>
      <c r="P463" t="str">
        <f>IFERROR(VLOOKUP(A463,[3]库存使用数据!$A:$B,2,0),"")</f>
        <v/>
      </c>
      <c r="Q463" t="str">
        <f>IFERROR(VLOOKUP(A463,[3]库存使用数据!$A:$E,5,0),"")</f>
        <v/>
      </c>
      <c r="R463" t="str">
        <f>IFERROR(VLOOKUP(A463,[3]库存使用数据!$A:$H,8,0),"")</f>
        <v/>
      </c>
      <c r="S463" t="str">
        <f>IFERROR(VLOOKUP(A463,[3]库存使用数据!$A:$K,11,0),"")</f>
        <v/>
      </c>
      <c r="T463" t="str">
        <f>IFERROR(VLOOKUP(A463,[3]库存使用数据!$A:$C,3,0),"")</f>
        <v/>
      </c>
      <c r="U463" t="str">
        <f>IFERROR(VLOOKUP(A463,[3]库存使用数据!$A:$F,6,0),"")</f>
        <v/>
      </c>
      <c r="V463" t="str">
        <f>IFERROR(VLOOKUP(A463,[3]库存使用数据!$A:$I,9,0),"")</f>
        <v/>
      </c>
      <c r="W463" t="str">
        <f>IFERROR(VLOOKUP(A463,[3]库存使用数据!$A:$L,12,0),"")</f>
        <v/>
      </c>
      <c r="X463" s="23" t="str">
        <f t="shared" si="127"/>
        <v/>
      </c>
      <c r="Y463" s="23" t="str">
        <f t="shared" si="128"/>
        <v/>
      </c>
      <c r="Z463" s="23" t="str">
        <f t="shared" si="129"/>
        <v/>
      </c>
      <c r="AA463" s="23" t="str">
        <f t="shared" si="130"/>
        <v/>
      </c>
      <c r="AB463" t="str">
        <f>IFERROR(VLOOKUP(A463,[3]库存使用数据!$A:$D,4,0),"")</f>
        <v/>
      </c>
      <c r="AC463" t="str">
        <f>IFERROR(VLOOKUP(A463,[3]库存使用数据!$A:$G,7,0),"")</f>
        <v/>
      </c>
      <c r="AD463" t="str">
        <f>IFERROR(VLOOKUP(A463,[3]库存使用数据!$A:$J,10,0),"")</f>
        <v/>
      </c>
      <c r="AE463" t="str">
        <f>IFERROR(VLOOKUP(A463,[3]库存使用数据!$A:$M,13,0),"")</f>
        <v/>
      </c>
      <c r="AF463" s="23" t="str">
        <f t="shared" si="131"/>
        <v/>
      </c>
      <c r="AG463" s="23" t="str">
        <f t="shared" si="132"/>
        <v/>
      </c>
      <c r="AH463" s="23" t="str">
        <f t="shared" si="133"/>
        <v/>
      </c>
      <c r="AI463" s="23" t="str">
        <f t="shared" si="134"/>
        <v/>
      </c>
      <c r="AJ463">
        <f>IFERROR(VLOOKUP($B463,[2]库存报告使用数据!$A$1:$B$65536,2,0),0)</f>
        <v>7</v>
      </c>
      <c r="AK463">
        <f>IFERROR(VLOOKUP($B463,[2]库存报告使用数据!$A$1:$C$65536,3,0),0)</f>
        <v>7</v>
      </c>
      <c r="AL463">
        <f>IFERROR(VLOOKUP($B463,[2]库存报告使用数据!$A$1:$D$65536,4,0),0)</f>
        <v>9</v>
      </c>
      <c r="AM463">
        <f>IFERROR(VLOOKUP($B463,[2]库存报告使用数据!$A$1:$E$65536,5,0),0)</f>
        <v>6</v>
      </c>
      <c r="AN463" s="23">
        <f t="shared" si="135"/>
        <v>0</v>
      </c>
      <c r="AO463" s="23">
        <f t="shared" si="136"/>
        <v>0</v>
      </c>
      <c r="AP463" s="23">
        <f t="shared" si="137"/>
        <v>0</v>
      </c>
      <c r="AQ463" s="23">
        <f t="shared" si="138"/>
        <v>0.166666666666667</v>
      </c>
      <c r="AR463" s="37">
        <f t="shared" si="123"/>
        <v>0</v>
      </c>
      <c r="AS463" s="37">
        <f t="shared" si="124"/>
        <v>0</v>
      </c>
      <c r="AT463" s="37">
        <f t="shared" si="125"/>
        <v>9</v>
      </c>
      <c r="AU463" s="33" t="str">
        <f t="shared" si="126"/>
        <v>库存为9</v>
      </c>
      <c r="AV463" s="38" t="str">
        <f>IFERROR(时间!$B$4+AU463,"上周无销量")</f>
        <v>上周无销量</v>
      </c>
    </row>
    <row r="464" spans="1:48">
      <c r="A464" s="21" t="s">
        <v>509</v>
      </c>
      <c r="B464" t="str">
        <f>VLOOKUP(A464,'[4]sku-asin（子）'!$A$1:$B$65536,2,0)</f>
        <v>B01IMU4JK6</v>
      </c>
      <c r="C464" t="str">
        <f>VLOOKUP(A464,'[4]子sku-父sku'!$A$1:$B$65536,2,0)</f>
        <v>YZ-HM241</v>
      </c>
      <c r="D464" s="33">
        <f>IFERROR(VLOOKUP(A464,[1]库存报告使用数据处理!$A:$C,3,0),0)</f>
        <v>0</v>
      </c>
      <c r="E464" s="33">
        <f>IFERROR(VLOOKUP(A464,[1]库存报告使用数据处理!$A:$D,4,0),0)</f>
        <v>0</v>
      </c>
      <c r="F464" s="33">
        <f>IFERROR(VLOOKUP(A464,[1]库存报告使用数据处理!$A:$E,5,0),0)</f>
        <v>0</v>
      </c>
      <c r="G464" s="33">
        <f>IFERROR(VLOOKUP(A464,[1]库存报告使用数据处理!$A:$F,6,0),0)</f>
        <v>1</v>
      </c>
      <c r="H464" s="34">
        <f>IFERROR(VLOOKUP(A464,[1]库存报告使用数据处理!$A:$G,7,0),0)</f>
        <v>16.99</v>
      </c>
      <c r="I464">
        <f>IFERROR(VLOOKUP(A464,[5]数据处理!$A:$B,2,0),0)</f>
        <v>4</v>
      </c>
      <c r="J464" s="35">
        <f>IFERROR(VLOOKUP(A464,[5]数据处理!$A:$D,4,0),0)</f>
        <v>0</v>
      </c>
      <c r="K464" s="35">
        <f>IFERROR(VLOOKUP(A464,[5]数据处理!$A:$E,5,0),0)</f>
        <v>0</v>
      </c>
      <c r="L464" s="35">
        <f>IFERROR(VLOOKUP(A464,[5]数据处理!$A:$G,7,0),0)</f>
        <v>0</v>
      </c>
      <c r="M464">
        <f t="shared" si="122"/>
        <v>4</v>
      </c>
      <c r="N464">
        <f>IFERROR(VLOOKUP(A464,[5]数据处理!$A:$C,3,0),0)</f>
        <v>0</v>
      </c>
      <c r="O464">
        <f>IFERROR(VLOOKUP(A464,[5]数据处理!$A:$N,14,0),0)</f>
        <v>2</v>
      </c>
      <c r="P464" t="str">
        <f>IFERROR(VLOOKUP(A464,[3]库存使用数据!$A:$B,2,0),"")</f>
        <v/>
      </c>
      <c r="Q464" t="str">
        <f>IFERROR(VLOOKUP(A464,[3]库存使用数据!$A:$E,5,0),"")</f>
        <v/>
      </c>
      <c r="R464" t="str">
        <f>IFERROR(VLOOKUP(A464,[3]库存使用数据!$A:$H,8,0),"")</f>
        <v/>
      </c>
      <c r="S464" t="str">
        <f>IFERROR(VLOOKUP(A464,[3]库存使用数据!$A:$K,11,0),"")</f>
        <v/>
      </c>
      <c r="T464" t="str">
        <f>IFERROR(VLOOKUP(A464,[3]库存使用数据!$A:$C,3,0),"")</f>
        <v/>
      </c>
      <c r="U464" t="str">
        <f>IFERROR(VLOOKUP(A464,[3]库存使用数据!$A:$F,6,0),"")</f>
        <v/>
      </c>
      <c r="V464" t="str">
        <f>IFERROR(VLOOKUP(A464,[3]库存使用数据!$A:$I,9,0),"")</f>
        <v/>
      </c>
      <c r="W464" t="str">
        <f>IFERROR(VLOOKUP(A464,[3]库存使用数据!$A:$L,12,0),"")</f>
        <v/>
      </c>
      <c r="X464" s="23" t="str">
        <f t="shared" si="127"/>
        <v/>
      </c>
      <c r="Y464" s="23" t="str">
        <f t="shared" si="128"/>
        <v/>
      </c>
      <c r="Z464" s="23" t="str">
        <f t="shared" si="129"/>
        <v/>
      </c>
      <c r="AA464" s="23" t="str">
        <f t="shared" si="130"/>
        <v/>
      </c>
      <c r="AB464" t="str">
        <f>IFERROR(VLOOKUP(A464,[3]库存使用数据!$A:$D,4,0),"")</f>
        <v/>
      </c>
      <c r="AC464" t="str">
        <f>IFERROR(VLOOKUP(A464,[3]库存使用数据!$A:$G,7,0),"")</f>
        <v/>
      </c>
      <c r="AD464" t="str">
        <f>IFERROR(VLOOKUP(A464,[3]库存使用数据!$A:$J,10,0),"")</f>
        <v/>
      </c>
      <c r="AE464" t="str">
        <f>IFERROR(VLOOKUP(A464,[3]库存使用数据!$A:$M,13,0),"")</f>
        <v/>
      </c>
      <c r="AF464" s="23" t="str">
        <f t="shared" si="131"/>
        <v/>
      </c>
      <c r="AG464" s="23" t="str">
        <f t="shared" si="132"/>
        <v/>
      </c>
      <c r="AH464" s="23" t="str">
        <f t="shared" si="133"/>
        <v/>
      </c>
      <c r="AI464" s="23" t="str">
        <f t="shared" si="134"/>
        <v/>
      </c>
      <c r="AJ464">
        <f>IFERROR(VLOOKUP($B464,[2]库存报告使用数据!$A$1:$B$65536,2,0),0)</f>
        <v>7</v>
      </c>
      <c r="AK464">
        <f>IFERROR(VLOOKUP($B464,[2]库存报告使用数据!$A$1:$C$65536,3,0),0)</f>
        <v>7</v>
      </c>
      <c r="AL464">
        <f>IFERROR(VLOOKUP($B464,[2]库存报告使用数据!$A$1:$D$65536,4,0),0)</f>
        <v>6</v>
      </c>
      <c r="AM464">
        <f>IFERROR(VLOOKUP($B464,[2]库存报告使用数据!$A$1:$E$65536,5,0),0)</f>
        <v>12</v>
      </c>
      <c r="AN464" s="23">
        <f t="shared" si="135"/>
        <v>0</v>
      </c>
      <c r="AO464" s="23">
        <f t="shared" si="136"/>
        <v>0</v>
      </c>
      <c r="AP464" s="23">
        <f t="shared" si="137"/>
        <v>0</v>
      </c>
      <c r="AQ464" s="23">
        <f t="shared" si="138"/>
        <v>0.0833333333333333</v>
      </c>
      <c r="AR464" s="37">
        <f t="shared" si="123"/>
        <v>0</v>
      </c>
      <c r="AS464" s="37">
        <f t="shared" si="124"/>
        <v>0</v>
      </c>
      <c r="AT464" s="37">
        <f t="shared" si="125"/>
        <v>4</v>
      </c>
      <c r="AU464" s="33" t="str">
        <f t="shared" si="126"/>
        <v>库存为4</v>
      </c>
      <c r="AV464" s="38" t="str">
        <f>IFERROR(时间!$B$4+AU464,"上周无销量")</f>
        <v>上周无销量</v>
      </c>
    </row>
    <row r="465" spans="1:48">
      <c r="A465" s="21" t="s">
        <v>510</v>
      </c>
      <c r="B465" t="str">
        <f>VLOOKUP(A465,'[4]sku-asin（子）'!$A$1:$B$65536,2,0)</f>
        <v>B01IMU4IWK</v>
      </c>
      <c r="C465" t="str">
        <f>VLOOKUP(A465,'[4]子sku-父sku'!$A$1:$B$65536,2,0)</f>
        <v>YZ-HM241</v>
      </c>
      <c r="D465" s="33">
        <f>IFERROR(VLOOKUP(A465,[1]库存报告使用数据处理!$A:$C,3,0),0)</f>
        <v>0</v>
      </c>
      <c r="E465" s="33">
        <f>IFERROR(VLOOKUP(A465,[1]库存报告使用数据处理!$A:$D,4,0),0)</f>
        <v>0</v>
      </c>
      <c r="F465" s="33">
        <f>IFERROR(VLOOKUP(A465,[1]库存报告使用数据处理!$A:$E,5,0),0)</f>
        <v>0</v>
      </c>
      <c r="G465" s="33">
        <f>IFERROR(VLOOKUP(A465,[1]库存报告使用数据处理!$A:$F,6,0),0)</f>
        <v>0</v>
      </c>
      <c r="H465" s="34">
        <f>IFERROR(VLOOKUP(A465,[1]库存报告使用数据处理!$A:$G,7,0),0)</f>
        <v>0</v>
      </c>
      <c r="I465">
        <f>IFERROR(VLOOKUP(A465,[5]数据处理!$A:$B,2,0),0)</f>
        <v>2</v>
      </c>
      <c r="J465" s="35">
        <f>IFERROR(VLOOKUP(A465,[5]数据处理!$A:$D,4,0),0)</f>
        <v>0</v>
      </c>
      <c r="K465" s="35">
        <f>IFERROR(VLOOKUP(A465,[5]数据处理!$A:$E,5,0),0)</f>
        <v>0</v>
      </c>
      <c r="L465" s="35">
        <f>IFERROR(VLOOKUP(A465,[5]数据处理!$A:$G,7,0),0)</f>
        <v>0</v>
      </c>
      <c r="M465">
        <f t="shared" si="122"/>
        <v>2</v>
      </c>
      <c r="N465">
        <f>IFERROR(VLOOKUP(A465,[5]数据处理!$A:$C,3,0),0)</f>
        <v>0</v>
      </c>
      <c r="O465">
        <f>IFERROR(VLOOKUP(A465,[5]数据处理!$A:$N,14,0),0)</f>
        <v>1</v>
      </c>
      <c r="P465" t="str">
        <f>IFERROR(VLOOKUP(A465,[3]库存使用数据!$A:$B,2,0),"")</f>
        <v/>
      </c>
      <c r="Q465" t="str">
        <f>IFERROR(VLOOKUP(A465,[3]库存使用数据!$A:$E,5,0),"")</f>
        <v/>
      </c>
      <c r="R465" t="str">
        <f>IFERROR(VLOOKUP(A465,[3]库存使用数据!$A:$H,8,0),"")</f>
        <v/>
      </c>
      <c r="S465" t="str">
        <f>IFERROR(VLOOKUP(A465,[3]库存使用数据!$A:$K,11,0),"")</f>
        <v/>
      </c>
      <c r="T465" t="str">
        <f>IFERROR(VLOOKUP(A465,[3]库存使用数据!$A:$C,3,0),"")</f>
        <v/>
      </c>
      <c r="U465" t="str">
        <f>IFERROR(VLOOKUP(A465,[3]库存使用数据!$A:$F,6,0),"")</f>
        <v/>
      </c>
      <c r="V465" t="str">
        <f>IFERROR(VLOOKUP(A465,[3]库存使用数据!$A:$I,9,0),"")</f>
        <v/>
      </c>
      <c r="W465" t="str">
        <f>IFERROR(VLOOKUP(A465,[3]库存使用数据!$A:$L,12,0),"")</f>
        <v/>
      </c>
      <c r="X465" s="23" t="str">
        <f t="shared" si="127"/>
        <v/>
      </c>
      <c r="Y465" s="23" t="str">
        <f t="shared" si="128"/>
        <v/>
      </c>
      <c r="Z465" s="23" t="str">
        <f t="shared" si="129"/>
        <v/>
      </c>
      <c r="AA465" s="23" t="str">
        <f t="shared" si="130"/>
        <v/>
      </c>
      <c r="AB465" t="str">
        <f>IFERROR(VLOOKUP(A465,[3]库存使用数据!$A:$D,4,0),"")</f>
        <v/>
      </c>
      <c r="AC465" t="str">
        <f>IFERROR(VLOOKUP(A465,[3]库存使用数据!$A:$G,7,0),"")</f>
        <v/>
      </c>
      <c r="AD465" t="str">
        <f>IFERROR(VLOOKUP(A465,[3]库存使用数据!$A:$J,10,0),"")</f>
        <v/>
      </c>
      <c r="AE465" t="str">
        <f>IFERROR(VLOOKUP(A465,[3]库存使用数据!$A:$M,13,0),"")</f>
        <v/>
      </c>
      <c r="AF465" s="23" t="str">
        <f t="shared" si="131"/>
        <v/>
      </c>
      <c r="AG465" s="23" t="str">
        <f t="shared" si="132"/>
        <v/>
      </c>
      <c r="AH465" s="23" t="str">
        <f t="shared" si="133"/>
        <v/>
      </c>
      <c r="AI465" s="23" t="str">
        <f t="shared" si="134"/>
        <v/>
      </c>
      <c r="AJ465">
        <f>IFERROR(VLOOKUP($B465,[2]库存报告使用数据!$A$1:$B$65536,2,0),0)</f>
        <v>14</v>
      </c>
      <c r="AK465">
        <f>IFERROR(VLOOKUP($B465,[2]库存报告使用数据!$A$1:$C$65536,3,0),0)</f>
        <v>14</v>
      </c>
      <c r="AL465">
        <f>IFERROR(VLOOKUP($B465,[2]库存报告使用数据!$A$1:$D$65536,4,0),0)</f>
        <v>23</v>
      </c>
      <c r="AM465">
        <f>IFERROR(VLOOKUP($B465,[2]库存报告使用数据!$A$1:$E$65536,5,0),0)</f>
        <v>13</v>
      </c>
      <c r="AN465" s="23">
        <f t="shared" si="135"/>
        <v>0</v>
      </c>
      <c r="AO465" s="23">
        <f t="shared" si="136"/>
        <v>0</v>
      </c>
      <c r="AP465" s="23">
        <f t="shared" si="137"/>
        <v>0</v>
      </c>
      <c r="AQ465" s="23">
        <f t="shared" si="138"/>
        <v>0</v>
      </c>
      <c r="AR465" s="37">
        <f t="shared" si="123"/>
        <v>0</v>
      </c>
      <c r="AS465" s="37">
        <f t="shared" si="124"/>
        <v>0</v>
      </c>
      <c r="AT465" s="37">
        <f t="shared" si="125"/>
        <v>2</v>
      </c>
      <c r="AU465" s="33" t="str">
        <f t="shared" si="126"/>
        <v>库存为2</v>
      </c>
      <c r="AV465" s="38" t="str">
        <f>IFERROR(时间!$B$4+AU465,"上周无销量")</f>
        <v>上周无销量</v>
      </c>
    </row>
    <row r="466" spans="1:48">
      <c r="A466" s="21" t="s">
        <v>511</v>
      </c>
      <c r="B466" t="str">
        <f>VLOOKUP(A466,'[4]sku-asin（子）'!$A$1:$B$65536,2,0)</f>
        <v>B01IMU4LEK</v>
      </c>
      <c r="C466" t="str">
        <f>VLOOKUP(A466,'[4]子sku-父sku'!$A$1:$B$65536,2,0)</f>
        <v>YZ-HM241</v>
      </c>
      <c r="D466" s="33">
        <f>IFERROR(VLOOKUP(A466,[1]库存报告使用数据处理!$A:$C,3,0),0)</f>
        <v>0</v>
      </c>
      <c r="E466" s="33">
        <f>IFERROR(VLOOKUP(A466,[1]库存报告使用数据处理!$A:$D,4,0),0)</f>
        <v>1</v>
      </c>
      <c r="F466" s="33">
        <f>IFERROR(VLOOKUP(A466,[1]库存报告使用数据处理!$A:$E,5,0),0)</f>
        <v>0</v>
      </c>
      <c r="G466" s="33">
        <f>IFERROR(VLOOKUP(A466,[1]库存报告使用数据处理!$A:$F,6,0),0)</f>
        <v>0</v>
      </c>
      <c r="H466" s="34">
        <f>IFERROR(VLOOKUP(A466,[1]库存报告使用数据处理!$A:$G,7,0),0)</f>
        <v>16.99</v>
      </c>
      <c r="I466">
        <f>IFERROR(VLOOKUP(A466,[5]数据处理!$A:$B,2,0),0)</f>
        <v>2</v>
      </c>
      <c r="J466" s="35">
        <f>IFERROR(VLOOKUP(A466,[5]数据处理!$A:$D,4,0),0)</f>
        <v>0</v>
      </c>
      <c r="K466" s="35">
        <f>IFERROR(VLOOKUP(A466,[5]数据处理!$A:$E,5,0),0)</f>
        <v>0</v>
      </c>
      <c r="L466" s="35">
        <f>IFERROR(VLOOKUP(A466,[5]数据处理!$A:$G,7,0),0)</f>
        <v>0</v>
      </c>
      <c r="M466">
        <f t="shared" si="122"/>
        <v>2</v>
      </c>
      <c r="N466">
        <f>IFERROR(VLOOKUP(A466,[5]数据处理!$A:$C,3,0),0)</f>
        <v>1</v>
      </c>
      <c r="O466">
        <f>IFERROR(VLOOKUP(A466,[5]数据处理!$A:$N,14,0),0)</f>
        <v>2</v>
      </c>
      <c r="P466" t="str">
        <f>IFERROR(VLOOKUP(A466,[3]库存使用数据!$A:$B,2,0),"")</f>
        <v/>
      </c>
      <c r="Q466" t="str">
        <f>IFERROR(VLOOKUP(A466,[3]库存使用数据!$A:$E,5,0),"")</f>
        <v/>
      </c>
      <c r="R466" t="str">
        <f>IFERROR(VLOOKUP(A466,[3]库存使用数据!$A:$H,8,0),"")</f>
        <v/>
      </c>
      <c r="S466" t="str">
        <f>IFERROR(VLOOKUP(A466,[3]库存使用数据!$A:$K,11,0),"")</f>
        <v/>
      </c>
      <c r="T466" t="str">
        <f>IFERROR(VLOOKUP(A466,[3]库存使用数据!$A:$C,3,0),"")</f>
        <v/>
      </c>
      <c r="U466" t="str">
        <f>IFERROR(VLOOKUP(A466,[3]库存使用数据!$A:$F,6,0),"")</f>
        <v/>
      </c>
      <c r="V466" t="str">
        <f>IFERROR(VLOOKUP(A466,[3]库存使用数据!$A:$I,9,0),"")</f>
        <v/>
      </c>
      <c r="W466" t="str">
        <f>IFERROR(VLOOKUP(A466,[3]库存使用数据!$A:$L,12,0),"")</f>
        <v/>
      </c>
      <c r="X466" s="23" t="str">
        <f t="shared" si="127"/>
        <v/>
      </c>
      <c r="Y466" s="23" t="str">
        <f t="shared" si="128"/>
        <v/>
      </c>
      <c r="Z466" s="23" t="str">
        <f t="shared" si="129"/>
        <v/>
      </c>
      <c r="AA466" s="23" t="str">
        <f t="shared" si="130"/>
        <v/>
      </c>
      <c r="AB466" t="str">
        <f>IFERROR(VLOOKUP(A466,[3]库存使用数据!$A:$D,4,0),"")</f>
        <v/>
      </c>
      <c r="AC466" t="str">
        <f>IFERROR(VLOOKUP(A466,[3]库存使用数据!$A:$G,7,0),"")</f>
        <v/>
      </c>
      <c r="AD466" t="str">
        <f>IFERROR(VLOOKUP(A466,[3]库存使用数据!$A:$J,10,0),"")</f>
        <v/>
      </c>
      <c r="AE466" t="str">
        <f>IFERROR(VLOOKUP(A466,[3]库存使用数据!$A:$M,13,0),"")</f>
        <v/>
      </c>
      <c r="AF466" s="23" t="str">
        <f t="shared" si="131"/>
        <v/>
      </c>
      <c r="AG466" s="23" t="str">
        <f t="shared" si="132"/>
        <v/>
      </c>
      <c r="AH466" s="23" t="str">
        <f t="shared" si="133"/>
        <v/>
      </c>
      <c r="AI466" s="23" t="str">
        <f t="shared" si="134"/>
        <v/>
      </c>
      <c r="AJ466">
        <f>IFERROR(VLOOKUP($B466,[2]库存报告使用数据!$A$1:$B$65536,2,0),0)</f>
        <v>9</v>
      </c>
      <c r="AK466">
        <f>IFERROR(VLOOKUP($B466,[2]库存报告使用数据!$A$1:$C$65536,3,0),0)</f>
        <v>9</v>
      </c>
      <c r="AL466">
        <f>IFERROR(VLOOKUP($B466,[2]库存报告使用数据!$A$1:$D$65536,4,0),0)</f>
        <v>8</v>
      </c>
      <c r="AM466">
        <f>IFERROR(VLOOKUP($B466,[2]库存报告使用数据!$A$1:$E$65536,5,0),0)</f>
        <v>5</v>
      </c>
      <c r="AN466" s="23">
        <f t="shared" si="135"/>
        <v>0</v>
      </c>
      <c r="AO466" s="23">
        <f t="shared" si="136"/>
        <v>0.111111111111111</v>
      </c>
      <c r="AP466" s="23">
        <f t="shared" si="137"/>
        <v>0</v>
      </c>
      <c r="AQ466" s="23">
        <f t="shared" si="138"/>
        <v>0</v>
      </c>
      <c r="AR466" s="37">
        <f t="shared" si="123"/>
        <v>0</v>
      </c>
      <c r="AS466" s="37">
        <f t="shared" si="124"/>
        <v>0</v>
      </c>
      <c r="AT466" s="37">
        <f t="shared" si="125"/>
        <v>2</v>
      </c>
      <c r="AU466" s="33" t="str">
        <f t="shared" si="126"/>
        <v>库存为2</v>
      </c>
      <c r="AV466" s="38" t="str">
        <f>IFERROR(时间!$B$4+AU466,"上周无销量")</f>
        <v>上周无销量</v>
      </c>
    </row>
    <row r="467" spans="1:48">
      <c r="A467" s="21" t="s">
        <v>512</v>
      </c>
      <c r="B467" t="str">
        <f>VLOOKUP(A467,'[4]sku-asin（子）'!$A$1:$B$65536,2,0)</f>
        <v>B01M3SC55F</v>
      </c>
      <c r="C467" t="str">
        <f>VLOOKUP(A467,'[4]子sku-父sku'!$A$1:$B$65536,2,0)</f>
        <v>YZ-HM241</v>
      </c>
      <c r="D467" s="33">
        <f>IFERROR(VLOOKUP(A467,[1]库存报告使用数据处理!$A:$C,3,0),0)</f>
        <v>0</v>
      </c>
      <c r="E467" s="33">
        <f>IFERROR(VLOOKUP(A467,[1]库存报告使用数据处理!$A:$D,4,0),0)</f>
        <v>0</v>
      </c>
      <c r="F467" s="33">
        <f>IFERROR(VLOOKUP(A467,[1]库存报告使用数据处理!$A:$E,5,0),0)</f>
        <v>0</v>
      </c>
      <c r="G467" s="33">
        <f>IFERROR(VLOOKUP(A467,[1]库存报告使用数据处理!$A:$F,6,0),0)</f>
        <v>0</v>
      </c>
      <c r="H467" s="34">
        <f>IFERROR(VLOOKUP(A467,[1]库存报告使用数据处理!$A:$G,7,0),0)</f>
        <v>0</v>
      </c>
      <c r="I467">
        <f>IFERROR(VLOOKUP(A467,[5]数据处理!$A:$B,2,0),0)</f>
        <v>0</v>
      </c>
      <c r="J467" s="35">
        <f>IFERROR(VLOOKUP(A467,[5]数据处理!$A:$D,4,0),0)</f>
        <v>0</v>
      </c>
      <c r="K467" s="35">
        <f>IFERROR(VLOOKUP(A467,[5]数据处理!$A:$E,5,0),0)</f>
        <v>0</v>
      </c>
      <c r="L467" s="35">
        <f>IFERROR(VLOOKUP(A467,[5]数据处理!$A:$G,7,0),0)</f>
        <v>0</v>
      </c>
      <c r="M467">
        <f t="shared" si="122"/>
        <v>0</v>
      </c>
      <c r="N467">
        <f>IFERROR(VLOOKUP(A467,[5]数据处理!$A:$C,3,0),0)</f>
        <v>0</v>
      </c>
      <c r="O467">
        <f>IFERROR(VLOOKUP(A467,[5]数据处理!$A:$N,14,0),0)</f>
        <v>0</v>
      </c>
      <c r="P467" t="str">
        <f>IFERROR(VLOOKUP(A467,[3]库存使用数据!$A:$B,2,0),"")</f>
        <v/>
      </c>
      <c r="Q467" t="str">
        <f>IFERROR(VLOOKUP(A467,[3]库存使用数据!$A:$E,5,0),"")</f>
        <v/>
      </c>
      <c r="R467" t="str">
        <f>IFERROR(VLOOKUP(A467,[3]库存使用数据!$A:$H,8,0),"")</f>
        <v/>
      </c>
      <c r="S467" t="str">
        <f>IFERROR(VLOOKUP(A467,[3]库存使用数据!$A:$K,11,0),"")</f>
        <v/>
      </c>
      <c r="T467" t="str">
        <f>IFERROR(VLOOKUP(A467,[3]库存使用数据!$A:$C,3,0),"")</f>
        <v/>
      </c>
      <c r="U467" t="str">
        <f>IFERROR(VLOOKUP(A467,[3]库存使用数据!$A:$F,6,0),"")</f>
        <v/>
      </c>
      <c r="V467" t="str">
        <f>IFERROR(VLOOKUP(A467,[3]库存使用数据!$A:$I,9,0),"")</f>
        <v/>
      </c>
      <c r="W467" t="str">
        <f>IFERROR(VLOOKUP(A467,[3]库存使用数据!$A:$L,12,0),"")</f>
        <v/>
      </c>
      <c r="X467" s="23" t="str">
        <f t="shared" si="127"/>
        <v/>
      </c>
      <c r="Y467" s="23" t="str">
        <f t="shared" si="128"/>
        <v/>
      </c>
      <c r="Z467" s="23" t="str">
        <f t="shared" si="129"/>
        <v/>
      </c>
      <c r="AA467" s="23" t="str">
        <f t="shared" si="130"/>
        <v/>
      </c>
      <c r="AB467" t="str">
        <f>IFERROR(VLOOKUP(A467,[3]库存使用数据!$A:$D,4,0),"")</f>
        <v/>
      </c>
      <c r="AC467" t="str">
        <f>IFERROR(VLOOKUP(A467,[3]库存使用数据!$A:$G,7,0),"")</f>
        <v/>
      </c>
      <c r="AD467" t="str">
        <f>IFERROR(VLOOKUP(A467,[3]库存使用数据!$A:$J,10,0),"")</f>
        <v/>
      </c>
      <c r="AE467" t="str">
        <f>IFERROR(VLOOKUP(A467,[3]库存使用数据!$A:$M,13,0),"")</f>
        <v/>
      </c>
      <c r="AF467" s="23" t="str">
        <f t="shared" si="131"/>
        <v/>
      </c>
      <c r="AG467" s="23" t="str">
        <f t="shared" si="132"/>
        <v/>
      </c>
      <c r="AH467" s="23" t="str">
        <f t="shared" si="133"/>
        <v/>
      </c>
      <c r="AI467" s="23" t="str">
        <f t="shared" si="134"/>
        <v/>
      </c>
      <c r="AJ467">
        <f>IFERROR(VLOOKUP($B467,[2]库存报告使用数据!$A$1:$B$65536,2,0),0)</f>
        <v>0</v>
      </c>
      <c r="AK467">
        <f>IFERROR(VLOOKUP($B467,[2]库存报告使用数据!$A$1:$C$65536,3,0),0)</f>
        <v>0</v>
      </c>
      <c r="AL467">
        <f>IFERROR(VLOOKUP($B467,[2]库存报告使用数据!$A$1:$D$65536,4,0),0)</f>
        <v>0</v>
      </c>
      <c r="AM467">
        <f>IFERROR(VLOOKUP($B467,[2]库存报告使用数据!$A$1:$E$65536,5,0),0)</f>
        <v>0</v>
      </c>
      <c r="AN467" s="23" t="str">
        <f t="shared" si="135"/>
        <v/>
      </c>
      <c r="AO467" s="23" t="str">
        <f t="shared" si="136"/>
        <v/>
      </c>
      <c r="AP467" s="23" t="str">
        <f t="shared" si="137"/>
        <v/>
      </c>
      <c r="AQ467" s="23" t="str">
        <f t="shared" si="138"/>
        <v/>
      </c>
      <c r="AR467" s="37">
        <f t="shared" si="123"/>
        <v>0</v>
      </c>
      <c r="AS467" s="37">
        <f t="shared" si="124"/>
        <v>0</v>
      </c>
      <c r="AT467" s="37">
        <f t="shared" si="125"/>
        <v>0</v>
      </c>
      <c r="AU467" s="33" t="str">
        <f t="shared" si="126"/>
        <v>库存为0</v>
      </c>
      <c r="AV467" s="38" t="str">
        <f>IFERROR(时间!$B$4+AU467,"上周无销量")</f>
        <v>上周无销量</v>
      </c>
    </row>
    <row r="468" spans="1:48">
      <c r="A468" s="21" t="s">
        <v>513</v>
      </c>
      <c r="B468" t="str">
        <f>VLOOKUP(A468,'[4]sku-asin（子）'!$A$1:$B$65536,2,0)</f>
        <v>B01MAZ1CFG</v>
      </c>
      <c r="C468" t="str">
        <f>VLOOKUP(A468,'[4]子sku-父sku'!$A$1:$B$65536,2,0)</f>
        <v>YZ-HM241</v>
      </c>
      <c r="D468" s="33">
        <f>IFERROR(VLOOKUP(A468,[1]库存报告使用数据处理!$A:$C,3,0),0)</f>
        <v>0</v>
      </c>
      <c r="E468" s="33">
        <f>IFERROR(VLOOKUP(A468,[1]库存报告使用数据处理!$A:$D,4,0),0)</f>
        <v>0</v>
      </c>
      <c r="F468" s="33">
        <f>IFERROR(VLOOKUP(A468,[1]库存报告使用数据处理!$A:$E,5,0),0)</f>
        <v>0</v>
      </c>
      <c r="G468" s="33">
        <f>IFERROR(VLOOKUP(A468,[1]库存报告使用数据处理!$A:$F,6,0),0)</f>
        <v>0</v>
      </c>
      <c r="H468" s="34">
        <f>IFERROR(VLOOKUP(A468,[1]库存报告使用数据处理!$A:$G,7,0),0)</f>
        <v>0</v>
      </c>
      <c r="I468">
        <f>IFERROR(VLOOKUP(A468,[5]数据处理!$A:$B,2,0),0)</f>
        <v>0</v>
      </c>
      <c r="J468" s="35">
        <f>IFERROR(VLOOKUP(A468,[5]数据处理!$A:$D,4,0),0)</f>
        <v>0</v>
      </c>
      <c r="K468" s="35">
        <f>IFERROR(VLOOKUP(A468,[5]数据处理!$A:$E,5,0),0)</f>
        <v>0</v>
      </c>
      <c r="L468" s="35">
        <f>IFERROR(VLOOKUP(A468,[5]数据处理!$A:$G,7,0),0)</f>
        <v>0</v>
      </c>
      <c r="M468">
        <f t="shared" si="122"/>
        <v>0</v>
      </c>
      <c r="N468">
        <f>IFERROR(VLOOKUP(A468,[5]数据处理!$A:$C,3,0),0)</f>
        <v>0</v>
      </c>
      <c r="O468">
        <f>IFERROR(VLOOKUP(A468,[5]数据处理!$A:$N,14,0),0)</f>
        <v>0</v>
      </c>
      <c r="P468" t="str">
        <f>IFERROR(VLOOKUP(A468,[3]库存使用数据!$A:$B,2,0),"")</f>
        <v/>
      </c>
      <c r="Q468" t="str">
        <f>IFERROR(VLOOKUP(A468,[3]库存使用数据!$A:$E,5,0),"")</f>
        <v/>
      </c>
      <c r="R468" t="str">
        <f>IFERROR(VLOOKUP(A468,[3]库存使用数据!$A:$H,8,0),"")</f>
        <v/>
      </c>
      <c r="S468" t="str">
        <f>IFERROR(VLOOKUP(A468,[3]库存使用数据!$A:$K,11,0),"")</f>
        <v/>
      </c>
      <c r="T468" t="str">
        <f>IFERROR(VLOOKUP(A468,[3]库存使用数据!$A:$C,3,0),"")</f>
        <v/>
      </c>
      <c r="U468" t="str">
        <f>IFERROR(VLOOKUP(A468,[3]库存使用数据!$A:$F,6,0),"")</f>
        <v/>
      </c>
      <c r="V468" t="str">
        <f>IFERROR(VLOOKUP(A468,[3]库存使用数据!$A:$I,9,0),"")</f>
        <v/>
      </c>
      <c r="W468" t="str">
        <f>IFERROR(VLOOKUP(A468,[3]库存使用数据!$A:$L,12,0),"")</f>
        <v/>
      </c>
      <c r="X468" s="23" t="str">
        <f t="shared" si="127"/>
        <v/>
      </c>
      <c r="Y468" s="23" t="str">
        <f t="shared" si="128"/>
        <v/>
      </c>
      <c r="Z468" s="23" t="str">
        <f t="shared" si="129"/>
        <v/>
      </c>
      <c r="AA468" s="23" t="str">
        <f t="shared" si="130"/>
        <v/>
      </c>
      <c r="AB468" t="str">
        <f>IFERROR(VLOOKUP(A468,[3]库存使用数据!$A:$D,4,0),"")</f>
        <v/>
      </c>
      <c r="AC468" t="str">
        <f>IFERROR(VLOOKUP(A468,[3]库存使用数据!$A:$G,7,0),"")</f>
        <v/>
      </c>
      <c r="AD468" t="str">
        <f>IFERROR(VLOOKUP(A468,[3]库存使用数据!$A:$J,10,0),"")</f>
        <v/>
      </c>
      <c r="AE468" t="str">
        <f>IFERROR(VLOOKUP(A468,[3]库存使用数据!$A:$M,13,0),"")</f>
        <v/>
      </c>
      <c r="AF468" s="23" t="str">
        <f t="shared" si="131"/>
        <v/>
      </c>
      <c r="AG468" s="23" t="str">
        <f t="shared" si="132"/>
        <v/>
      </c>
      <c r="AH468" s="23" t="str">
        <f t="shared" si="133"/>
        <v/>
      </c>
      <c r="AI468" s="23" t="str">
        <f t="shared" si="134"/>
        <v/>
      </c>
      <c r="AJ468">
        <f>IFERROR(VLOOKUP($B468,[2]库存报告使用数据!$A$1:$B$65536,2,0),0)</f>
        <v>0</v>
      </c>
      <c r="AK468">
        <f>IFERROR(VLOOKUP($B468,[2]库存报告使用数据!$A$1:$C$65536,3,0),0)</f>
        <v>0</v>
      </c>
      <c r="AL468">
        <f>IFERROR(VLOOKUP($B468,[2]库存报告使用数据!$A$1:$D$65536,4,0),0)</f>
        <v>0</v>
      </c>
      <c r="AM468">
        <f>IFERROR(VLOOKUP($B468,[2]库存报告使用数据!$A$1:$E$65536,5,0),0)</f>
        <v>0</v>
      </c>
      <c r="AN468" s="23" t="str">
        <f t="shared" si="135"/>
        <v/>
      </c>
      <c r="AO468" s="23" t="str">
        <f t="shared" si="136"/>
        <v/>
      </c>
      <c r="AP468" s="23" t="str">
        <f t="shared" si="137"/>
        <v/>
      </c>
      <c r="AQ468" s="23" t="str">
        <f t="shared" si="138"/>
        <v/>
      </c>
      <c r="AR468" s="37">
        <f t="shared" si="123"/>
        <v>0</v>
      </c>
      <c r="AS468" s="37">
        <f t="shared" si="124"/>
        <v>0</v>
      </c>
      <c r="AT468" s="37">
        <f t="shared" si="125"/>
        <v>0</v>
      </c>
      <c r="AU468" s="33" t="str">
        <f t="shared" si="126"/>
        <v>库存为0</v>
      </c>
      <c r="AV468" s="38" t="str">
        <f>IFERROR(时间!$B$4+AU468,"上周无销量")</f>
        <v>上周无销量</v>
      </c>
    </row>
    <row r="469" spans="1:48">
      <c r="A469" s="21" t="s">
        <v>514</v>
      </c>
      <c r="B469" t="str">
        <f>VLOOKUP(A469,'[4]sku-asin（子）'!$A$1:$B$65536,2,0)</f>
        <v>B01M8KQKBA</v>
      </c>
      <c r="C469" t="str">
        <f>VLOOKUP(A469,'[4]子sku-父sku'!$A$1:$B$65536,2,0)</f>
        <v>YZ-HM241</v>
      </c>
      <c r="D469" s="33">
        <f>IFERROR(VLOOKUP(A469,[1]库存报告使用数据处理!$A:$C,3,0),0)</f>
        <v>0</v>
      </c>
      <c r="E469" s="33">
        <f>IFERROR(VLOOKUP(A469,[1]库存报告使用数据处理!$A:$D,4,0),0)</f>
        <v>1</v>
      </c>
      <c r="F469" s="33">
        <f>IFERROR(VLOOKUP(A469,[1]库存报告使用数据处理!$A:$E,5,0),0)</f>
        <v>0</v>
      </c>
      <c r="G469" s="33">
        <f>IFERROR(VLOOKUP(A469,[1]库存报告使用数据处理!$A:$F,6,0),0)</f>
        <v>0</v>
      </c>
      <c r="H469" s="34">
        <f>IFERROR(VLOOKUP(A469,[1]库存报告使用数据处理!$A:$G,7,0),0)</f>
        <v>16.99</v>
      </c>
      <c r="I469">
        <f>IFERROR(VLOOKUP(A469,[5]数据处理!$A:$B,2,0),0)</f>
        <v>0</v>
      </c>
      <c r="J469" s="35">
        <f>IFERROR(VLOOKUP(A469,[5]数据处理!$A:$D,4,0),0)</f>
        <v>0</v>
      </c>
      <c r="K469" s="35">
        <f>IFERROR(VLOOKUP(A469,[5]数据处理!$A:$E,5,0),0)</f>
        <v>0</v>
      </c>
      <c r="L469" s="35">
        <f>IFERROR(VLOOKUP(A469,[5]数据处理!$A:$G,7,0),0)</f>
        <v>0</v>
      </c>
      <c r="M469">
        <f t="shared" si="122"/>
        <v>0</v>
      </c>
      <c r="N469">
        <f>IFERROR(VLOOKUP(A469,[5]数据处理!$A:$C,3,0),0)</f>
        <v>0</v>
      </c>
      <c r="O469">
        <f>IFERROR(VLOOKUP(A469,[5]数据处理!$A:$N,14,0),0)</f>
        <v>0</v>
      </c>
      <c r="P469" t="str">
        <f>IFERROR(VLOOKUP(A469,[3]库存使用数据!$A:$B,2,0),"")</f>
        <v/>
      </c>
      <c r="Q469" t="str">
        <f>IFERROR(VLOOKUP(A469,[3]库存使用数据!$A:$E,5,0),"")</f>
        <v/>
      </c>
      <c r="R469" t="str">
        <f>IFERROR(VLOOKUP(A469,[3]库存使用数据!$A:$H,8,0),"")</f>
        <v/>
      </c>
      <c r="S469" t="str">
        <f>IFERROR(VLOOKUP(A469,[3]库存使用数据!$A:$K,11,0),"")</f>
        <v/>
      </c>
      <c r="T469" t="str">
        <f>IFERROR(VLOOKUP(A469,[3]库存使用数据!$A:$C,3,0),"")</f>
        <v/>
      </c>
      <c r="U469" t="str">
        <f>IFERROR(VLOOKUP(A469,[3]库存使用数据!$A:$F,6,0),"")</f>
        <v/>
      </c>
      <c r="V469" t="str">
        <f>IFERROR(VLOOKUP(A469,[3]库存使用数据!$A:$I,9,0),"")</f>
        <v/>
      </c>
      <c r="W469" t="str">
        <f>IFERROR(VLOOKUP(A469,[3]库存使用数据!$A:$L,12,0),"")</f>
        <v/>
      </c>
      <c r="X469" s="23" t="str">
        <f t="shared" si="127"/>
        <v/>
      </c>
      <c r="Y469" s="23" t="str">
        <f t="shared" si="128"/>
        <v/>
      </c>
      <c r="Z469" s="23" t="str">
        <f t="shared" si="129"/>
        <v/>
      </c>
      <c r="AA469" s="23" t="str">
        <f t="shared" si="130"/>
        <v/>
      </c>
      <c r="AB469" t="str">
        <f>IFERROR(VLOOKUP(A469,[3]库存使用数据!$A:$D,4,0),"")</f>
        <v/>
      </c>
      <c r="AC469" t="str">
        <f>IFERROR(VLOOKUP(A469,[3]库存使用数据!$A:$G,7,0),"")</f>
        <v/>
      </c>
      <c r="AD469" t="str">
        <f>IFERROR(VLOOKUP(A469,[3]库存使用数据!$A:$J,10,0),"")</f>
        <v/>
      </c>
      <c r="AE469" t="str">
        <f>IFERROR(VLOOKUP(A469,[3]库存使用数据!$A:$M,13,0),"")</f>
        <v/>
      </c>
      <c r="AF469" s="23" t="str">
        <f t="shared" si="131"/>
        <v/>
      </c>
      <c r="AG469" s="23" t="str">
        <f t="shared" si="132"/>
        <v/>
      </c>
      <c r="AH469" s="23" t="str">
        <f t="shared" si="133"/>
        <v/>
      </c>
      <c r="AI469" s="23" t="str">
        <f t="shared" si="134"/>
        <v/>
      </c>
      <c r="AJ469">
        <f>IFERROR(VLOOKUP($B469,[2]库存报告使用数据!$A$1:$B$65536,2,0),0)</f>
        <v>4</v>
      </c>
      <c r="AK469">
        <f>IFERROR(VLOOKUP($B469,[2]库存报告使用数据!$A$1:$C$65536,3,0),0)</f>
        <v>4</v>
      </c>
      <c r="AL469">
        <f>IFERROR(VLOOKUP($B469,[2]库存报告使用数据!$A$1:$D$65536,4,0),0)</f>
        <v>2</v>
      </c>
      <c r="AM469">
        <f>IFERROR(VLOOKUP($B469,[2]库存报告使用数据!$A$1:$E$65536,5,0),0)</f>
        <v>6</v>
      </c>
      <c r="AN469" s="23">
        <f t="shared" si="135"/>
        <v>0</v>
      </c>
      <c r="AO469" s="23">
        <f t="shared" si="136"/>
        <v>0.25</v>
      </c>
      <c r="AP469" s="23">
        <f t="shared" si="137"/>
        <v>0</v>
      </c>
      <c r="AQ469" s="23">
        <f t="shared" si="138"/>
        <v>0</v>
      </c>
      <c r="AR469" s="37">
        <f t="shared" si="123"/>
        <v>0</v>
      </c>
      <c r="AS469" s="37">
        <f t="shared" si="124"/>
        <v>0</v>
      </c>
      <c r="AT469" s="37">
        <f t="shared" si="125"/>
        <v>0</v>
      </c>
      <c r="AU469" s="33" t="str">
        <f t="shared" si="126"/>
        <v>库存为0</v>
      </c>
      <c r="AV469" s="38" t="str">
        <f>IFERROR(时间!$B$4+AU469,"上周无销量")</f>
        <v>上周无销量</v>
      </c>
    </row>
    <row r="470" spans="1:48">
      <c r="A470" s="21" t="s">
        <v>515</v>
      </c>
      <c r="B470" t="str">
        <f>VLOOKUP(A470,'[4]sku-asin（子）'!$A$1:$B$65536,2,0)</f>
        <v>B01MEHF7UE</v>
      </c>
      <c r="C470" t="str">
        <f>VLOOKUP(A470,'[4]子sku-父sku'!$A$1:$B$65536,2,0)</f>
        <v>YZ-HM241</v>
      </c>
      <c r="D470" s="33">
        <f>IFERROR(VLOOKUP(A470,[1]库存报告使用数据处理!$A:$C,3,0),0)</f>
        <v>1</v>
      </c>
      <c r="E470" s="33">
        <f>IFERROR(VLOOKUP(A470,[1]库存报告使用数据处理!$A:$D,4,0),0)</f>
        <v>0</v>
      </c>
      <c r="F470" s="33">
        <f>IFERROR(VLOOKUP(A470,[1]库存报告使用数据处理!$A:$E,5,0),0)</f>
        <v>0</v>
      </c>
      <c r="G470" s="33">
        <f>IFERROR(VLOOKUP(A470,[1]库存报告使用数据处理!$A:$F,6,0),0)</f>
        <v>0</v>
      </c>
      <c r="H470" s="34">
        <f>IFERROR(VLOOKUP(A470,[1]库存报告使用数据处理!$A:$G,7,0),0)</f>
        <v>16.99</v>
      </c>
      <c r="I470">
        <f>IFERROR(VLOOKUP(A470,[5]数据处理!$A:$B,2,0),0)</f>
        <v>0</v>
      </c>
      <c r="J470" s="35">
        <f>IFERROR(VLOOKUP(A470,[5]数据处理!$A:$D,4,0),0)</f>
        <v>0</v>
      </c>
      <c r="K470" s="35">
        <f>IFERROR(VLOOKUP(A470,[5]数据处理!$A:$E,5,0),0)</f>
        <v>0</v>
      </c>
      <c r="L470" s="35">
        <f>IFERROR(VLOOKUP(A470,[5]数据处理!$A:$G,7,0),0)</f>
        <v>0</v>
      </c>
      <c r="M470">
        <f t="shared" si="122"/>
        <v>0</v>
      </c>
      <c r="N470">
        <f>IFERROR(VLOOKUP(A470,[5]数据处理!$A:$C,3,0),0)</f>
        <v>0</v>
      </c>
      <c r="O470">
        <f>IFERROR(VLOOKUP(A470,[5]数据处理!$A:$N,14,0),0)</f>
        <v>0</v>
      </c>
      <c r="P470" t="str">
        <f>IFERROR(VLOOKUP(A470,[3]库存使用数据!$A:$B,2,0),"")</f>
        <v/>
      </c>
      <c r="Q470" t="str">
        <f>IFERROR(VLOOKUP(A470,[3]库存使用数据!$A:$E,5,0),"")</f>
        <v/>
      </c>
      <c r="R470" t="str">
        <f>IFERROR(VLOOKUP(A470,[3]库存使用数据!$A:$H,8,0),"")</f>
        <v/>
      </c>
      <c r="S470" t="str">
        <f>IFERROR(VLOOKUP(A470,[3]库存使用数据!$A:$K,11,0),"")</f>
        <v/>
      </c>
      <c r="T470" t="str">
        <f>IFERROR(VLOOKUP(A470,[3]库存使用数据!$A:$C,3,0),"")</f>
        <v/>
      </c>
      <c r="U470" t="str">
        <f>IFERROR(VLOOKUP(A470,[3]库存使用数据!$A:$F,6,0),"")</f>
        <v/>
      </c>
      <c r="V470" t="str">
        <f>IFERROR(VLOOKUP(A470,[3]库存使用数据!$A:$I,9,0),"")</f>
        <v/>
      </c>
      <c r="W470" t="str">
        <f>IFERROR(VLOOKUP(A470,[3]库存使用数据!$A:$L,12,0),"")</f>
        <v/>
      </c>
      <c r="X470" s="23" t="str">
        <f t="shared" si="127"/>
        <v/>
      </c>
      <c r="Y470" s="23" t="str">
        <f t="shared" si="128"/>
        <v/>
      </c>
      <c r="Z470" s="23" t="str">
        <f t="shared" si="129"/>
        <v/>
      </c>
      <c r="AA470" s="23" t="str">
        <f t="shared" si="130"/>
        <v/>
      </c>
      <c r="AB470" t="str">
        <f>IFERROR(VLOOKUP(A470,[3]库存使用数据!$A:$D,4,0),"")</f>
        <v/>
      </c>
      <c r="AC470" t="str">
        <f>IFERROR(VLOOKUP(A470,[3]库存使用数据!$A:$G,7,0),"")</f>
        <v/>
      </c>
      <c r="AD470" t="str">
        <f>IFERROR(VLOOKUP(A470,[3]库存使用数据!$A:$J,10,0),"")</f>
        <v/>
      </c>
      <c r="AE470" t="str">
        <f>IFERROR(VLOOKUP(A470,[3]库存使用数据!$A:$M,13,0),"")</f>
        <v/>
      </c>
      <c r="AF470" s="23" t="str">
        <f t="shared" si="131"/>
        <v/>
      </c>
      <c r="AG470" s="23" t="str">
        <f t="shared" si="132"/>
        <v/>
      </c>
      <c r="AH470" s="23" t="str">
        <f t="shared" si="133"/>
        <v/>
      </c>
      <c r="AI470" s="23" t="str">
        <f t="shared" si="134"/>
        <v/>
      </c>
      <c r="AJ470">
        <f>IFERROR(VLOOKUP($B470,[2]库存报告使用数据!$A$1:$B$65536,2,0),0)</f>
        <v>0</v>
      </c>
      <c r="AK470">
        <f>IFERROR(VLOOKUP($B470,[2]库存报告使用数据!$A$1:$C$65536,3,0),0)</f>
        <v>0</v>
      </c>
      <c r="AL470">
        <f>IFERROR(VLOOKUP($B470,[2]库存报告使用数据!$A$1:$D$65536,4,0),0)</f>
        <v>0</v>
      </c>
      <c r="AM470">
        <f>IFERROR(VLOOKUP($B470,[2]库存报告使用数据!$A$1:$E$65536,5,0),0)</f>
        <v>0</v>
      </c>
      <c r="AN470" s="23" t="str">
        <f t="shared" si="135"/>
        <v/>
      </c>
      <c r="AO470" s="23" t="str">
        <f t="shared" si="136"/>
        <v/>
      </c>
      <c r="AP470" s="23" t="str">
        <f t="shared" si="137"/>
        <v/>
      </c>
      <c r="AQ470" s="23" t="str">
        <f t="shared" si="138"/>
        <v/>
      </c>
      <c r="AR470" s="37">
        <f t="shared" si="123"/>
        <v>0.142857142857143</v>
      </c>
      <c r="AS470" s="37">
        <f t="shared" si="124"/>
        <v>8.57142857142857</v>
      </c>
      <c r="AT470" s="37">
        <f t="shared" si="125"/>
        <v>-8.57142857142857</v>
      </c>
      <c r="AU470" s="33">
        <f t="shared" si="126"/>
        <v>0</v>
      </c>
      <c r="AV470" s="38">
        <f>IFERROR(时间!$B$4+AU470,"上周无销量")</f>
        <v>43283</v>
      </c>
    </row>
    <row r="471" spans="1:48">
      <c r="A471" s="21" t="s">
        <v>516</v>
      </c>
      <c r="B471" t="str">
        <f>VLOOKUP(A471,'[4]sku-asin（子）'!$A$1:$B$65536,2,0)</f>
        <v>B01MF9XXYO</v>
      </c>
      <c r="C471" t="str">
        <f>VLOOKUP(A471,'[4]子sku-父sku'!$A$1:$B$65536,2,0)</f>
        <v>YZ-HM241</v>
      </c>
      <c r="D471" s="33">
        <f>IFERROR(VLOOKUP(A471,[1]库存报告使用数据处理!$A:$C,3,0),0)</f>
        <v>0</v>
      </c>
      <c r="E471" s="33">
        <f>IFERROR(VLOOKUP(A471,[1]库存报告使用数据处理!$A:$D,4,0),0)</f>
        <v>0</v>
      </c>
      <c r="F471" s="33">
        <f>IFERROR(VLOOKUP(A471,[1]库存报告使用数据处理!$A:$E,5,0),0)</f>
        <v>1</v>
      </c>
      <c r="G471" s="33">
        <f>IFERROR(VLOOKUP(A471,[1]库存报告使用数据处理!$A:$F,6,0),0)</f>
        <v>2</v>
      </c>
      <c r="H471" s="34">
        <f>IFERROR(VLOOKUP(A471,[1]库存报告使用数据处理!$A:$G,7,0),0)</f>
        <v>16.99</v>
      </c>
      <c r="I471">
        <f>IFERROR(VLOOKUP(A471,[5]数据处理!$A:$B,2,0),0)</f>
        <v>3</v>
      </c>
      <c r="J471" s="35">
        <f>IFERROR(VLOOKUP(A471,[5]数据处理!$A:$D,4,0),0)</f>
        <v>0</v>
      </c>
      <c r="K471" s="35">
        <f>IFERROR(VLOOKUP(A471,[5]数据处理!$A:$E,5,0),0)</f>
        <v>0</v>
      </c>
      <c r="L471" s="35">
        <f>IFERROR(VLOOKUP(A471,[5]数据处理!$A:$G,7,0),0)</f>
        <v>0</v>
      </c>
      <c r="M471">
        <f t="shared" si="122"/>
        <v>3</v>
      </c>
      <c r="N471">
        <f>IFERROR(VLOOKUP(A471,[5]数据处理!$A:$C,3,0),0)</f>
        <v>0</v>
      </c>
      <c r="O471">
        <f>IFERROR(VLOOKUP(A471,[5]数据处理!$A:$N,14,0),0)</f>
        <v>0</v>
      </c>
      <c r="P471" t="str">
        <f>IFERROR(VLOOKUP(A471,[3]库存使用数据!$A:$B,2,0),"")</f>
        <v/>
      </c>
      <c r="Q471" t="str">
        <f>IFERROR(VLOOKUP(A471,[3]库存使用数据!$A:$E,5,0),"")</f>
        <v/>
      </c>
      <c r="R471" t="str">
        <f>IFERROR(VLOOKUP(A471,[3]库存使用数据!$A:$H,8,0),"")</f>
        <v/>
      </c>
      <c r="S471" t="str">
        <f>IFERROR(VLOOKUP(A471,[3]库存使用数据!$A:$K,11,0),"")</f>
        <v/>
      </c>
      <c r="T471" t="str">
        <f>IFERROR(VLOOKUP(A471,[3]库存使用数据!$A:$C,3,0),"")</f>
        <v/>
      </c>
      <c r="U471" t="str">
        <f>IFERROR(VLOOKUP(A471,[3]库存使用数据!$A:$F,6,0),"")</f>
        <v/>
      </c>
      <c r="V471" t="str">
        <f>IFERROR(VLOOKUP(A471,[3]库存使用数据!$A:$I,9,0),"")</f>
        <v/>
      </c>
      <c r="W471" t="str">
        <f>IFERROR(VLOOKUP(A471,[3]库存使用数据!$A:$L,12,0),"")</f>
        <v/>
      </c>
      <c r="X471" s="23" t="str">
        <f t="shared" si="127"/>
        <v/>
      </c>
      <c r="Y471" s="23" t="str">
        <f t="shared" si="128"/>
        <v/>
      </c>
      <c r="Z471" s="23" t="str">
        <f t="shared" si="129"/>
        <v/>
      </c>
      <c r="AA471" s="23" t="str">
        <f t="shared" si="130"/>
        <v/>
      </c>
      <c r="AB471" t="str">
        <f>IFERROR(VLOOKUP(A471,[3]库存使用数据!$A:$D,4,0),"")</f>
        <v/>
      </c>
      <c r="AC471" t="str">
        <f>IFERROR(VLOOKUP(A471,[3]库存使用数据!$A:$G,7,0),"")</f>
        <v/>
      </c>
      <c r="AD471" t="str">
        <f>IFERROR(VLOOKUP(A471,[3]库存使用数据!$A:$J,10,0),"")</f>
        <v/>
      </c>
      <c r="AE471" t="str">
        <f>IFERROR(VLOOKUP(A471,[3]库存使用数据!$A:$M,13,0),"")</f>
        <v/>
      </c>
      <c r="AF471" s="23" t="str">
        <f t="shared" si="131"/>
        <v/>
      </c>
      <c r="AG471" s="23" t="str">
        <f t="shared" si="132"/>
        <v/>
      </c>
      <c r="AH471" s="23" t="str">
        <f t="shared" si="133"/>
        <v/>
      </c>
      <c r="AI471" s="23" t="str">
        <f t="shared" si="134"/>
        <v/>
      </c>
      <c r="AJ471">
        <f>IFERROR(VLOOKUP($B471,[2]库存报告使用数据!$A$1:$B$65536,2,0),0)</f>
        <v>10</v>
      </c>
      <c r="AK471">
        <f>IFERROR(VLOOKUP($B471,[2]库存报告使用数据!$A$1:$C$65536,3,0),0)</f>
        <v>10</v>
      </c>
      <c r="AL471">
        <f>IFERROR(VLOOKUP($B471,[2]库存报告使用数据!$A$1:$D$65536,4,0),0)</f>
        <v>11</v>
      </c>
      <c r="AM471">
        <f>IFERROR(VLOOKUP($B471,[2]库存报告使用数据!$A$1:$E$65536,5,0),0)</f>
        <v>14</v>
      </c>
      <c r="AN471" s="23">
        <f t="shared" si="135"/>
        <v>0</v>
      </c>
      <c r="AO471" s="23">
        <f t="shared" si="136"/>
        <v>0</v>
      </c>
      <c r="AP471" s="23">
        <f t="shared" si="137"/>
        <v>0.0909090909090909</v>
      </c>
      <c r="AQ471" s="23">
        <f t="shared" si="138"/>
        <v>0.142857142857143</v>
      </c>
      <c r="AR471" s="37">
        <f t="shared" si="123"/>
        <v>0</v>
      </c>
      <c r="AS471" s="37">
        <f t="shared" si="124"/>
        <v>0</v>
      </c>
      <c r="AT471" s="37">
        <f t="shared" si="125"/>
        <v>3</v>
      </c>
      <c r="AU471" s="33" t="str">
        <f t="shared" si="126"/>
        <v>库存为3</v>
      </c>
      <c r="AV471" s="38" t="str">
        <f>IFERROR(时间!$B$4+AU471,"上周无销量")</f>
        <v>上周无销量</v>
      </c>
    </row>
    <row r="472" spans="1:48">
      <c r="A472" s="21" t="s">
        <v>517</v>
      </c>
      <c r="B472" t="str">
        <f>VLOOKUP(A472,'[4]sku-asin（子）'!$A$1:$B$65536,2,0)</f>
        <v>B01M6Z8GFX</v>
      </c>
      <c r="C472" t="str">
        <f>VLOOKUP(A472,'[4]子sku-父sku'!$A$1:$B$65536,2,0)</f>
        <v>YZ-HM241</v>
      </c>
      <c r="D472" s="33">
        <f>IFERROR(VLOOKUP(A472,[1]库存报告使用数据处理!$A:$C,3,0),0)</f>
        <v>0</v>
      </c>
      <c r="E472" s="33">
        <f>IFERROR(VLOOKUP(A472,[1]库存报告使用数据处理!$A:$D,4,0),0)</f>
        <v>0</v>
      </c>
      <c r="F472" s="33">
        <f>IFERROR(VLOOKUP(A472,[1]库存报告使用数据处理!$A:$E,5,0),0)</f>
        <v>2</v>
      </c>
      <c r="G472" s="33">
        <f>IFERROR(VLOOKUP(A472,[1]库存报告使用数据处理!$A:$F,6,0),0)</f>
        <v>0</v>
      </c>
      <c r="H472" s="34">
        <f>IFERROR(VLOOKUP(A472,[1]库存报告使用数据处理!$A:$G,7,0),0)</f>
        <v>16.99</v>
      </c>
      <c r="I472">
        <f>IFERROR(VLOOKUP(A472,[5]数据处理!$A:$B,2,0),0)</f>
        <v>6</v>
      </c>
      <c r="J472" s="35">
        <f>IFERROR(VLOOKUP(A472,[5]数据处理!$A:$D,4,0),0)</f>
        <v>0</v>
      </c>
      <c r="K472" s="35">
        <f>IFERROR(VLOOKUP(A472,[5]数据处理!$A:$E,5,0),0)</f>
        <v>0</v>
      </c>
      <c r="L472" s="35">
        <f>IFERROR(VLOOKUP(A472,[5]数据处理!$A:$G,7,0),0)</f>
        <v>0</v>
      </c>
      <c r="M472">
        <f t="shared" si="122"/>
        <v>6</v>
      </c>
      <c r="N472">
        <f>IFERROR(VLOOKUP(A472,[5]数据处理!$A:$C,3,0),0)</f>
        <v>0</v>
      </c>
      <c r="O472">
        <f>IFERROR(VLOOKUP(A472,[5]数据处理!$A:$N,14,0),0)</f>
        <v>4</v>
      </c>
      <c r="P472" t="str">
        <f>IFERROR(VLOOKUP(A472,[3]库存使用数据!$A:$B,2,0),"")</f>
        <v/>
      </c>
      <c r="Q472" t="str">
        <f>IFERROR(VLOOKUP(A472,[3]库存使用数据!$A:$E,5,0),"")</f>
        <v/>
      </c>
      <c r="R472" t="str">
        <f>IFERROR(VLOOKUP(A472,[3]库存使用数据!$A:$H,8,0),"")</f>
        <v/>
      </c>
      <c r="S472" t="str">
        <f>IFERROR(VLOOKUP(A472,[3]库存使用数据!$A:$K,11,0),"")</f>
        <v/>
      </c>
      <c r="T472" t="str">
        <f>IFERROR(VLOOKUP(A472,[3]库存使用数据!$A:$C,3,0),"")</f>
        <v/>
      </c>
      <c r="U472" t="str">
        <f>IFERROR(VLOOKUP(A472,[3]库存使用数据!$A:$F,6,0),"")</f>
        <v/>
      </c>
      <c r="V472" t="str">
        <f>IFERROR(VLOOKUP(A472,[3]库存使用数据!$A:$I,9,0),"")</f>
        <v/>
      </c>
      <c r="W472" t="str">
        <f>IFERROR(VLOOKUP(A472,[3]库存使用数据!$A:$L,12,0),"")</f>
        <v/>
      </c>
      <c r="X472" s="23" t="str">
        <f t="shared" si="127"/>
        <v/>
      </c>
      <c r="Y472" s="23" t="str">
        <f t="shared" si="128"/>
        <v/>
      </c>
      <c r="Z472" s="23" t="str">
        <f t="shared" si="129"/>
        <v/>
      </c>
      <c r="AA472" s="23" t="str">
        <f t="shared" si="130"/>
        <v/>
      </c>
      <c r="AB472" t="str">
        <f>IFERROR(VLOOKUP(A472,[3]库存使用数据!$A:$D,4,0),"")</f>
        <v/>
      </c>
      <c r="AC472" t="str">
        <f>IFERROR(VLOOKUP(A472,[3]库存使用数据!$A:$G,7,0),"")</f>
        <v/>
      </c>
      <c r="AD472" t="str">
        <f>IFERROR(VLOOKUP(A472,[3]库存使用数据!$A:$J,10,0),"")</f>
        <v/>
      </c>
      <c r="AE472" t="str">
        <f>IFERROR(VLOOKUP(A472,[3]库存使用数据!$A:$M,13,0),"")</f>
        <v/>
      </c>
      <c r="AF472" s="23" t="str">
        <f t="shared" si="131"/>
        <v/>
      </c>
      <c r="AG472" s="23" t="str">
        <f t="shared" si="132"/>
        <v/>
      </c>
      <c r="AH472" s="23" t="str">
        <f t="shared" si="133"/>
        <v/>
      </c>
      <c r="AI472" s="23" t="str">
        <f t="shared" si="134"/>
        <v/>
      </c>
      <c r="AJ472">
        <f>IFERROR(VLOOKUP($B472,[2]库存报告使用数据!$A$1:$B$65536,2,0),0)</f>
        <v>2</v>
      </c>
      <c r="AK472">
        <f>IFERROR(VLOOKUP($B472,[2]库存报告使用数据!$A$1:$C$65536,3,0),0)</f>
        <v>2</v>
      </c>
      <c r="AL472">
        <f>IFERROR(VLOOKUP($B472,[2]库存报告使用数据!$A$1:$D$65536,4,0),0)</f>
        <v>8</v>
      </c>
      <c r="AM472">
        <f>IFERROR(VLOOKUP($B472,[2]库存报告使用数据!$A$1:$E$65536,5,0),0)</f>
        <v>7</v>
      </c>
      <c r="AN472" s="23">
        <f t="shared" si="135"/>
        <v>0</v>
      </c>
      <c r="AO472" s="23">
        <f t="shared" si="136"/>
        <v>0</v>
      </c>
      <c r="AP472" s="23">
        <f t="shared" si="137"/>
        <v>0.25</v>
      </c>
      <c r="AQ472" s="23">
        <f t="shared" si="138"/>
        <v>0</v>
      </c>
      <c r="AR472" s="37">
        <f t="shared" si="123"/>
        <v>0</v>
      </c>
      <c r="AS472" s="37">
        <f t="shared" si="124"/>
        <v>0</v>
      </c>
      <c r="AT472" s="37">
        <f t="shared" si="125"/>
        <v>6</v>
      </c>
      <c r="AU472" s="33" t="str">
        <f t="shared" si="126"/>
        <v>库存为6</v>
      </c>
      <c r="AV472" s="38" t="str">
        <f>IFERROR(时间!$B$4+AU472,"上周无销量")</f>
        <v>上周无销量</v>
      </c>
    </row>
    <row r="473" spans="1:48">
      <c r="A473" s="21" t="s">
        <v>518</v>
      </c>
      <c r="B473" t="str">
        <f>VLOOKUP(A473,'[4]sku-asin（子）'!$A$1:$B$65536,2,0)</f>
        <v>B071KKDKCC</v>
      </c>
      <c r="C473" t="str">
        <f>VLOOKUP(A473,'[4]子sku-父sku'!$A$1:$B$65536,2,0)</f>
        <v>YZ-HM2508</v>
      </c>
      <c r="D473" s="33">
        <f>IFERROR(VLOOKUP(A473,[1]库存报告使用数据处理!$A:$C,3,0),0)</f>
        <v>0</v>
      </c>
      <c r="E473" s="33">
        <f>IFERROR(VLOOKUP(A473,[1]库存报告使用数据处理!$A:$D,4,0),0)</f>
        <v>0</v>
      </c>
      <c r="F473" s="33">
        <f>IFERROR(VLOOKUP(A473,[1]库存报告使用数据处理!$A:$E,5,0),0)</f>
        <v>0</v>
      </c>
      <c r="G473" s="33">
        <f>IFERROR(VLOOKUP(A473,[1]库存报告使用数据处理!$A:$F,6,0),0)</f>
        <v>0</v>
      </c>
      <c r="H473" s="34">
        <f>IFERROR(VLOOKUP(A473,[1]库存报告使用数据处理!$A:$G,7,0),0)</f>
        <v>0</v>
      </c>
      <c r="I473">
        <f>IFERROR(VLOOKUP(A473,[5]数据处理!$A:$B,2,0),0)</f>
        <v>0</v>
      </c>
      <c r="J473" s="35">
        <f>IFERROR(VLOOKUP(A473,[5]数据处理!$A:$D,4,0),0)</f>
        <v>0</v>
      </c>
      <c r="K473" s="35">
        <f>IFERROR(VLOOKUP(A473,[5]数据处理!$A:$E,5,0),0)</f>
        <v>0</v>
      </c>
      <c r="L473" s="35">
        <f>IFERROR(VLOOKUP(A473,[5]数据处理!$A:$G,7,0),0)</f>
        <v>0</v>
      </c>
      <c r="M473">
        <f t="shared" si="122"/>
        <v>0</v>
      </c>
      <c r="N473">
        <f>IFERROR(VLOOKUP(A473,[5]数据处理!$A:$C,3,0),0)</f>
        <v>0</v>
      </c>
      <c r="O473">
        <f>IFERROR(VLOOKUP(A473,[5]数据处理!$A:$N,14,0),0)</f>
        <v>1</v>
      </c>
      <c r="P473" t="str">
        <f>IFERROR(VLOOKUP(A473,[3]库存使用数据!$A:$B,2,0),"")</f>
        <v/>
      </c>
      <c r="Q473" t="str">
        <f>IFERROR(VLOOKUP(A473,[3]库存使用数据!$A:$E,5,0),"")</f>
        <v/>
      </c>
      <c r="R473" t="str">
        <f>IFERROR(VLOOKUP(A473,[3]库存使用数据!$A:$H,8,0),"")</f>
        <v/>
      </c>
      <c r="S473" t="str">
        <f>IFERROR(VLOOKUP(A473,[3]库存使用数据!$A:$K,11,0),"")</f>
        <v/>
      </c>
      <c r="T473" t="str">
        <f>IFERROR(VLOOKUP(A473,[3]库存使用数据!$A:$C,3,0),"")</f>
        <v/>
      </c>
      <c r="U473" t="str">
        <f>IFERROR(VLOOKUP(A473,[3]库存使用数据!$A:$F,6,0),"")</f>
        <v/>
      </c>
      <c r="V473" t="str">
        <f>IFERROR(VLOOKUP(A473,[3]库存使用数据!$A:$I,9,0),"")</f>
        <v/>
      </c>
      <c r="W473" t="str">
        <f>IFERROR(VLOOKUP(A473,[3]库存使用数据!$A:$L,12,0),"")</f>
        <v/>
      </c>
      <c r="X473" s="23" t="str">
        <f t="shared" si="127"/>
        <v/>
      </c>
      <c r="Y473" s="23" t="str">
        <f t="shared" si="128"/>
        <v/>
      </c>
      <c r="Z473" s="23" t="str">
        <f t="shared" si="129"/>
        <v/>
      </c>
      <c r="AA473" s="23" t="str">
        <f t="shared" si="130"/>
        <v/>
      </c>
      <c r="AB473" t="str">
        <f>IFERROR(VLOOKUP(A473,[3]库存使用数据!$A:$D,4,0),"")</f>
        <v/>
      </c>
      <c r="AC473" t="str">
        <f>IFERROR(VLOOKUP(A473,[3]库存使用数据!$A:$G,7,0),"")</f>
        <v/>
      </c>
      <c r="AD473" t="str">
        <f>IFERROR(VLOOKUP(A473,[3]库存使用数据!$A:$J,10,0),"")</f>
        <v/>
      </c>
      <c r="AE473" t="str">
        <f>IFERROR(VLOOKUP(A473,[3]库存使用数据!$A:$M,13,0),"")</f>
        <v/>
      </c>
      <c r="AF473" s="23" t="str">
        <f t="shared" si="131"/>
        <v/>
      </c>
      <c r="AG473" s="23" t="str">
        <f t="shared" si="132"/>
        <v/>
      </c>
      <c r="AH473" s="23" t="str">
        <f t="shared" si="133"/>
        <v/>
      </c>
      <c r="AI473" s="23" t="str">
        <f t="shared" si="134"/>
        <v/>
      </c>
      <c r="AJ473">
        <f>IFERROR(VLOOKUP($B473,[2]库存报告使用数据!$A$1:$B$65536,2,0),0)</f>
        <v>0</v>
      </c>
      <c r="AK473">
        <f>IFERROR(VLOOKUP($B473,[2]库存报告使用数据!$A$1:$C$65536,3,0),0)</f>
        <v>0</v>
      </c>
      <c r="AL473">
        <f>IFERROR(VLOOKUP($B473,[2]库存报告使用数据!$A$1:$D$65536,4,0),0)</f>
        <v>0</v>
      </c>
      <c r="AM473">
        <f>IFERROR(VLOOKUP($B473,[2]库存报告使用数据!$A$1:$E$65536,5,0),0)</f>
        <v>0</v>
      </c>
      <c r="AN473" s="23" t="str">
        <f t="shared" si="135"/>
        <v/>
      </c>
      <c r="AO473" s="23" t="str">
        <f t="shared" si="136"/>
        <v/>
      </c>
      <c r="AP473" s="23" t="str">
        <f t="shared" si="137"/>
        <v/>
      </c>
      <c r="AQ473" s="23" t="str">
        <f t="shared" si="138"/>
        <v/>
      </c>
      <c r="AR473" s="37">
        <f t="shared" si="123"/>
        <v>0</v>
      </c>
      <c r="AS473" s="37">
        <f t="shared" si="124"/>
        <v>0</v>
      </c>
      <c r="AT473" s="37">
        <f t="shared" si="125"/>
        <v>0</v>
      </c>
      <c r="AU473" s="33" t="str">
        <f t="shared" si="126"/>
        <v>库存为0</v>
      </c>
      <c r="AV473" s="38" t="str">
        <f>IFERROR(时间!$B$4+AU473,"上周无销量")</f>
        <v>上周无销量</v>
      </c>
    </row>
    <row r="474" spans="1:48">
      <c r="A474" s="21" t="s">
        <v>519</v>
      </c>
      <c r="B474" t="str">
        <f>VLOOKUP(A474,'[4]sku-asin（子）'!$A$1:$B$65536,2,0)</f>
        <v>B01J5AL88S</v>
      </c>
      <c r="C474" t="str">
        <f>VLOOKUP(A474,'[4]子sku-父sku'!$A$1:$B$65536,2,0)</f>
        <v>YZ-HM5048</v>
      </c>
      <c r="D474" s="33">
        <f>IFERROR(VLOOKUP(A474,[1]库存报告使用数据处理!$A:$C,3,0),0)</f>
        <v>0</v>
      </c>
      <c r="E474" s="33">
        <f>IFERROR(VLOOKUP(A474,[1]库存报告使用数据处理!$A:$D,4,0),0)</f>
        <v>0</v>
      </c>
      <c r="F474" s="33">
        <f>IFERROR(VLOOKUP(A474,[1]库存报告使用数据处理!$A:$E,5,0),0)</f>
        <v>0</v>
      </c>
      <c r="G474" s="33">
        <f>IFERROR(VLOOKUP(A474,[1]库存报告使用数据处理!$A:$F,6,0),0)</f>
        <v>0</v>
      </c>
      <c r="H474" s="34">
        <f>IFERROR(VLOOKUP(A474,[1]库存报告使用数据处理!$A:$G,7,0),0)</f>
        <v>0</v>
      </c>
      <c r="I474">
        <f>IFERROR(VLOOKUP(A474,[5]数据处理!$A:$B,2,0),0)</f>
        <v>1</v>
      </c>
      <c r="J474" s="35">
        <f>IFERROR(VLOOKUP(A474,[5]数据处理!$A:$D,4,0),0)</f>
        <v>0</v>
      </c>
      <c r="K474" s="35">
        <f>IFERROR(VLOOKUP(A474,[5]数据处理!$A:$E,5,0),0)</f>
        <v>0</v>
      </c>
      <c r="L474" s="35">
        <f>IFERROR(VLOOKUP(A474,[5]数据处理!$A:$G,7,0),0)</f>
        <v>0</v>
      </c>
      <c r="M474">
        <f t="shared" si="122"/>
        <v>1</v>
      </c>
      <c r="N474">
        <f>IFERROR(VLOOKUP(A474,[5]数据处理!$A:$C,3,0),0)</f>
        <v>0</v>
      </c>
      <c r="O474">
        <f>IFERROR(VLOOKUP(A474,[5]数据处理!$A:$N,14,0),0)</f>
        <v>1</v>
      </c>
      <c r="P474" t="str">
        <f>IFERROR(VLOOKUP(A474,[3]库存使用数据!$A:$B,2,0),"")</f>
        <v/>
      </c>
      <c r="Q474" t="str">
        <f>IFERROR(VLOOKUP(A474,[3]库存使用数据!$A:$E,5,0),"")</f>
        <v/>
      </c>
      <c r="R474" t="str">
        <f>IFERROR(VLOOKUP(A474,[3]库存使用数据!$A:$H,8,0),"")</f>
        <v/>
      </c>
      <c r="S474" t="str">
        <f>IFERROR(VLOOKUP(A474,[3]库存使用数据!$A:$K,11,0),"")</f>
        <v/>
      </c>
      <c r="T474" t="str">
        <f>IFERROR(VLOOKUP(A474,[3]库存使用数据!$A:$C,3,0),"")</f>
        <v/>
      </c>
      <c r="U474" t="str">
        <f>IFERROR(VLOOKUP(A474,[3]库存使用数据!$A:$F,6,0),"")</f>
        <v/>
      </c>
      <c r="V474" t="str">
        <f>IFERROR(VLOOKUP(A474,[3]库存使用数据!$A:$I,9,0),"")</f>
        <v/>
      </c>
      <c r="W474" t="str">
        <f>IFERROR(VLOOKUP(A474,[3]库存使用数据!$A:$L,12,0),"")</f>
        <v/>
      </c>
      <c r="X474" s="23" t="str">
        <f t="shared" si="127"/>
        <v/>
      </c>
      <c r="Y474" s="23" t="str">
        <f t="shared" si="128"/>
        <v/>
      </c>
      <c r="Z474" s="23" t="str">
        <f t="shared" si="129"/>
        <v/>
      </c>
      <c r="AA474" s="23" t="str">
        <f t="shared" si="130"/>
        <v/>
      </c>
      <c r="AB474" t="str">
        <f>IFERROR(VLOOKUP(A474,[3]库存使用数据!$A:$D,4,0),"")</f>
        <v/>
      </c>
      <c r="AC474" t="str">
        <f>IFERROR(VLOOKUP(A474,[3]库存使用数据!$A:$G,7,0),"")</f>
        <v/>
      </c>
      <c r="AD474" t="str">
        <f>IFERROR(VLOOKUP(A474,[3]库存使用数据!$A:$J,10,0),"")</f>
        <v/>
      </c>
      <c r="AE474" t="str">
        <f>IFERROR(VLOOKUP(A474,[3]库存使用数据!$A:$M,13,0),"")</f>
        <v/>
      </c>
      <c r="AF474" s="23" t="str">
        <f t="shared" si="131"/>
        <v/>
      </c>
      <c r="AG474" s="23" t="str">
        <f t="shared" si="132"/>
        <v/>
      </c>
      <c r="AH474" s="23" t="str">
        <f t="shared" si="133"/>
        <v/>
      </c>
      <c r="AI474" s="23" t="str">
        <f t="shared" si="134"/>
        <v/>
      </c>
      <c r="AJ474">
        <f>IFERROR(VLOOKUP($B474,[2]库存报告使用数据!$A$1:$B$65536,2,0),0)</f>
        <v>2</v>
      </c>
      <c r="AK474">
        <f>IFERROR(VLOOKUP($B474,[2]库存报告使用数据!$A$1:$C$65536,3,0),0)</f>
        <v>2</v>
      </c>
      <c r="AL474">
        <f>IFERROR(VLOOKUP($B474,[2]库存报告使用数据!$A$1:$D$65536,4,0),0)</f>
        <v>2</v>
      </c>
      <c r="AM474">
        <f>IFERROR(VLOOKUP($B474,[2]库存报告使用数据!$A$1:$E$65536,5,0),0)</f>
        <v>0</v>
      </c>
      <c r="AN474" s="23">
        <f t="shared" si="135"/>
        <v>0</v>
      </c>
      <c r="AO474" s="23">
        <f t="shared" si="136"/>
        <v>0</v>
      </c>
      <c r="AP474" s="23">
        <f t="shared" si="137"/>
        <v>0</v>
      </c>
      <c r="AQ474" s="23" t="str">
        <f t="shared" si="138"/>
        <v/>
      </c>
      <c r="AR474" s="37">
        <f t="shared" si="123"/>
        <v>0</v>
      </c>
      <c r="AS474" s="37">
        <f t="shared" si="124"/>
        <v>0</v>
      </c>
      <c r="AT474" s="37">
        <f t="shared" si="125"/>
        <v>1</v>
      </c>
      <c r="AU474" s="33" t="str">
        <f t="shared" si="126"/>
        <v>库存为1</v>
      </c>
      <c r="AV474" s="38" t="str">
        <f>IFERROR(时间!$B$4+AU474,"上周无销量")</f>
        <v>上周无销量</v>
      </c>
    </row>
    <row r="475" spans="1:48">
      <c r="A475" s="21" t="s">
        <v>520</v>
      </c>
      <c r="B475" t="str">
        <f>VLOOKUP(A475,'[4]sku-asin（子）'!$A$1:$B$65536,2,0)</f>
        <v>B01J5AL630</v>
      </c>
      <c r="C475" t="str">
        <f>VLOOKUP(A475,'[4]子sku-父sku'!$A$1:$B$65536,2,0)</f>
        <v>YZ-HM5048</v>
      </c>
      <c r="D475" s="33">
        <f>IFERROR(VLOOKUP(A475,[1]库存报告使用数据处理!$A:$C,3,0),0)</f>
        <v>0</v>
      </c>
      <c r="E475" s="33">
        <f>IFERROR(VLOOKUP(A475,[1]库存报告使用数据处理!$A:$D,4,0),0)</f>
        <v>0</v>
      </c>
      <c r="F475" s="33">
        <f>IFERROR(VLOOKUP(A475,[1]库存报告使用数据处理!$A:$E,5,0),0)</f>
        <v>0</v>
      </c>
      <c r="G475" s="33">
        <f>IFERROR(VLOOKUP(A475,[1]库存报告使用数据处理!$A:$F,6,0),0)</f>
        <v>0</v>
      </c>
      <c r="H475" s="34">
        <f>IFERROR(VLOOKUP(A475,[1]库存报告使用数据处理!$A:$G,7,0),0)</f>
        <v>0</v>
      </c>
      <c r="I475">
        <f>IFERROR(VLOOKUP(A475,[5]数据处理!$A:$B,2,0),0)</f>
        <v>4</v>
      </c>
      <c r="J475" s="35">
        <f>IFERROR(VLOOKUP(A475,[5]数据处理!$A:$D,4,0),0)</f>
        <v>0</v>
      </c>
      <c r="K475" s="35">
        <f>IFERROR(VLOOKUP(A475,[5]数据处理!$A:$E,5,0),0)</f>
        <v>0</v>
      </c>
      <c r="L475" s="35">
        <f>IFERROR(VLOOKUP(A475,[5]数据处理!$A:$G,7,0),0)</f>
        <v>0</v>
      </c>
      <c r="M475">
        <f t="shared" si="122"/>
        <v>4</v>
      </c>
      <c r="N475">
        <f>IFERROR(VLOOKUP(A475,[5]数据处理!$A:$C,3,0),0)</f>
        <v>0</v>
      </c>
      <c r="O475">
        <f>IFERROR(VLOOKUP(A475,[5]数据处理!$A:$N,14,0),0)</f>
        <v>4</v>
      </c>
      <c r="P475" t="str">
        <f>IFERROR(VLOOKUP(A475,[3]库存使用数据!$A:$B,2,0),"")</f>
        <v/>
      </c>
      <c r="Q475" t="str">
        <f>IFERROR(VLOOKUP(A475,[3]库存使用数据!$A:$E,5,0),"")</f>
        <v/>
      </c>
      <c r="R475" t="str">
        <f>IFERROR(VLOOKUP(A475,[3]库存使用数据!$A:$H,8,0),"")</f>
        <v/>
      </c>
      <c r="S475" t="str">
        <f>IFERROR(VLOOKUP(A475,[3]库存使用数据!$A:$K,11,0),"")</f>
        <v/>
      </c>
      <c r="T475" t="str">
        <f>IFERROR(VLOOKUP(A475,[3]库存使用数据!$A:$C,3,0),"")</f>
        <v/>
      </c>
      <c r="U475" t="str">
        <f>IFERROR(VLOOKUP(A475,[3]库存使用数据!$A:$F,6,0),"")</f>
        <v/>
      </c>
      <c r="V475" t="str">
        <f>IFERROR(VLOOKUP(A475,[3]库存使用数据!$A:$I,9,0),"")</f>
        <v/>
      </c>
      <c r="W475" t="str">
        <f>IFERROR(VLOOKUP(A475,[3]库存使用数据!$A:$L,12,0),"")</f>
        <v/>
      </c>
      <c r="X475" s="23" t="str">
        <f t="shared" si="127"/>
        <v/>
      </c>
      <c r="Y475" s="23" t="str">
        <f t="shared" si="128"/>
        <v/>
      </c>
      <c r="Z475" s="23" t="str">
        <f t="shared" si="129"/>
        <v/>
      </c>
      <c r="AA475" s="23" t="str">
        <f t="shared" si="130"/>
        <v/>
      </c>
      <c r="AB475" t="str">
        <f>IFERROR(VLOOKUP(A475,[3]库存使用数据!$A:$D,4,0),"")</f>
        <v/>
      </c>
      <c r="AC475" t="str">
        <f>IFERROR(VLOOKUP(A475,[3]库存使用数据!$A:$G,7,0),"")</f>
        <v/>
      </c>
      <c r="AD475" t="str">
        <f>IFERROR(VLOOKUP(A475,[3]库存使用数据!$A:$J,10,0),"")</f>
        <v/>
      </c>
      <c r="AE475" t="str">
        <f>IFERROR(VLOOKUP(A475,[3]库存使用数据!$A:$M,13,0),"")</f>
        <v/>
      </c>
      <c r="AF475" s="23" t="str">
        <f t="shared" si="131"/>
        <v/>
      </c>
      <c r="AG475" s="23" t="str">
        <f t="shared" si="132"/>
        <v/>
      </c>
      <c r="AH475" s="23" t="str">
        <f t="shared" si="133"/>
        <v/>
      </c>
      <c r="AI475" s="23" t="str">
        <f t="shared" si="134"/>
        <v/>
      </c>
      <c r="AJ475">
        <f>IFERROR(VLOOKUP($B475,[2]库存报告使用数据!$A$1:$B$65536,2,0),0)</f>
        <v>0</v>
      </c>
      <c r="AK475">
        <f>IFERROR(VLOOKUP($B475,[2]库存报告使用数据!$A$1:$C$65536,3,0),0)</f>
        <v>0</v>
      </c>
      <c r="AL475">
        <f>IFERROR(VLOOKUP($B475,[2]库存报告使用数据!$A$1:$D$65536,4,0),0)</f>
        <v>2</v>
      </c>
      <c r="AM475">
        <f>IFERROR(VLOOKUP($B475,[2]库存报告使用数据!$A$1:$E$65536,5,0),0)</f>
        <v>1</v>
      </c>
      <c r="AN475" s="23" t="str">
        <f t="shared" si="135"/>
        <v/>
      </c>
      <c r="AO475" s="23" t="str">
        <f t="shared" si="136"/>
        <v/>
      </c>
      <c r="AP475" s="23">
        <f t="shared" si="137"/>
        <v>0</v>
      </c>
      <c r="AQ475" s="23">
        <f t="shared" si="138"/>
        <v>0</v>
      </c>
      <c r="AR475" s="37">
        <f t="shared" si="123"/>
        <v>0</v>
      </c>
      <c r="AS475" s="37">
        <f t="shared" si="124"/>
        <v>0</v>
      </c>
      <c r="AT475" s="37">
        <f t="shared" si="125"/>
        <v>4</v>
      </c>
      <c r="AU475" s="33" t="str">
        <f t="shared" si="126"/>
        <v>库存为4</v>
      </c>
      <c r="AV475" s="38" t="str">
        <f>IFERROR(时间!$B$4+AU475,"上周无销量")</f>
        <v>上周无销量</v>
      </c>
    </row>
    <row r="476" spans="1:48">
      <c r="A476" s="21" t="s">
        <v>521</v>
      </c>
      <c r="B476" t="str">
        <f>VLOOKUP(A476,'[4]sku-asin（子）'!$A$1:$B$65536,2,0)</f>
        <v>B01J5AL720</v>
      </c>
      <c r="C476" t="str">
        <f>VLOOKUP(A476,'[4]子sku-父sku'!$A$1:$B$65536,2,0)</f>
        <v>YZ-HM5048</v>
      </c>
      <c r="D476" s="33">
        <f>IFERROR(VLOOKUP(A476,[1]库存报告使用数据处理!$A:$C,3,0),0)</f>
        <v>0</v>
      </c>
      <c r="E476" s="33">
        <f>IFERROR(VLOOKUP(A476,[1]库存报告使用数据处理!$A:$D,4,0),0)</f>
        <v>0</v>
      </c>
      <c r="F476" s="33">
        <f>IFERROR(VLOOKUP(A476,[1]库存报告使用数据处理!$A:$E,5,0),0)</f>
        <v>0</v>
      </c>
      <c r="G476" s="33">
        <f>IFERROR(VLOOKUP(A476,[1]库存报告使用数据处理!$A:$F,6,0),0)</f>
        <v>0</v>
      </c>
      <c r="H476" s="34">
        <f>IFERROR(VLOOKUP(A476,[1]库存报告使用数据处理!$A:$G,7,0),0)</f>
        <v>0</v>
      </c>
      <c r="I476">
        <f>IFERROR(VLOOKUP(A476,[5]数据处理!$A:$B,2,0),0)</f>
        <v>0</v>
      </c>
      <c r="J476" s="35">
        <f>IFERROR(VLOOKUP(A476,[5]数据处理!$A:$D,4,0),0)</f>
        <v>0</v>
      </c>
      <c r="K476" s="35">
        <f>IFERROR(VLOOKUP(A476,[5]数据处理!$A:$E,5,0),0)</f>
        <v>0</v>
      </c>
      <c r="L476" s="35">
        <f>IFERROR(VLOOKUP(A476,[5]数据处理!$A:$G,7,0),0)</f>
        <v>0</v>
      </c>
      <c r="M476">
        <f t="shared" si="122"/>
        <v>0</v>
      </c>
      <c r="N476">
        <f>IFERROR(VLOOKUP(A476,[5]数据处理!$A:$C,3,0),0)</f>
        <v>0</v>
      </c>
      <c r="O476">
        <f>IFERROR(VLOOKUP(A476,[5]数据处理!$A:$N,14,0),0)</f>
        <v>0</v>
      </c>
      <c r="P476" t="str">
        <f>IFERROR(VLOOKUP(A476,[3]库存使用数据!$A:$B,2,0),"")</f>
        <v/>
      </c>
      <c r="Q476" t="str">
        <f>IFERROR(VLOOKUP(A476,[3]库存使用数据!$A:$E,5,0),"")</f>
        <v/>
      </c>
      <c r="R476" t="str">
        <f>IFERROR(VLOOKUP(A476,[3]库存使用数据!$A:$H,8,0),"")</f>
        <v/>
      </c>
      <c r="S476" t="str">
        <f>IFERROR(VLOOKUP(A476,[3]库存使用数据!$A:$K,11,0),"")</f>
        <v/>
      </c>
      <c r="T476" t="str">
        <f>IFERROR(VLOOKUP(A476,[3]库存使用数据!$A:$C,3,0),"")</f>
        <v/>
      </c>
      <c r="U476" t="str">
        <f>IFERROR(VLOOKUP(A476,[3]库存使用数据!$A:$F,6,0),"")</f>
        <v/>
      </c>
      <c r="V476" t="str">
        <f>IFERROR(VLOOKUP(A476,[3]库存使用数据!$A:$I,9,0),"")</f>
        <v/>
      </c>
      <c r="W476" t="str">
        <f>IFERROR(VLOOKUP(A476,[3]库存使用数据!$A:$L,12,0),"")</f>
        <v/>
      </c>
      <c r="X476" s="23" t="str">
        <f t="shared" si="127"/>
        <v/>
      </c>
      <c r="Y476" s="23" t="str">
        <f t="shared" si="128"/>
        <v/>
      </c>
      <c r="Z476" s="23" t="str">
        <f t="shared" si="129"/>
        <v/>
      </c>
      <c r="AA476" s="23" t="str">
        <f t="shared" si="130"/>
        <v/>
      </c>
      <c r="AB476" t="str">
        <f>IFERROR(VLOOKUP(A476,[3]库存使用数据!$A:$D,4,0),"")</f>
        <v/>
      </c>
      <c r="AC476" t="str">
        <f>IFERROR(VLOOKUP(A476,[3]库存使用数据!$A:$G,7,0),"")</f>
        <v/>
      </c>
      <c r="AD476" t="str">
        <f>IFERROR(VLOOKUP(A476,[3]库存使用数据!$A:$J,10,0),"")</f>
        <v/>
      </c>
      <c r="AE476" t="str">
        <f>IFERROR(VLOOKUP(A476,[3]库存使用数据!$A:$M,13,0),"")</f>
        <v/>
      </c>
      <c r="AF476" s="23" t="str">
        <f t="shared" si="131"/>
        <v/>
      </c>
      <c r="AG476" s="23" t="str">
        <f t="shared" si="132"/>
        <v/>
      </c>
      <c r="AH476" s="23" t="str">
        <f t="shared" si="133"/>
        <v/>
      </c>
      <c r="AI476" s="23" t="str">
        <f t="shared" si="134"/>
        <v/>
      </c>
      <c r="AJ476">
        <f>IFERROR(VLOOKUP($B476,[2]库存报告使用数据!$A$1:$B$65536,2,0),0)</f>
        <v>0</v>
      </c>
      <c r="AK476">
        <f>IFERROR(VLOOKUP($B476,[2]库存报告使用数据!$A$1:$C$65536,3,0),0)</f>
        <v>0</v>
      </c>
      <c r="AL476">
        <f>IFERROR(VLOOKUP($B476,[2]库存报告使用数据!$A$1:$D$65536,4,0),0)</f>
        <v>0</v>
      </c>
      <c r="AM476">
        <f>IFERROR(VLOOKUP($B476,[2]库存报告使用数据!$A$1:$E$65536,5,0),0)</f>
        <v>1</v>
      </c>
      <c r="AN476" s="23" t="str">
        <f t="shared" si="135"/>
        <v/>
      </c>
      <c r="AO476" s="23" t="str">
        <f t="shared" si="136"/>
        <v/>
      </c>
      <c r="AP476" s="23" t="str">
        <f t="shared" si="137"/>
        <v/>
      </c>
      <c r="AQ476" s="23">
        <f t="shared" si="138"/>
        <v>0</v>
      </c>
      <c r="AR476" s="37">
        <f t="shared" si="123"/>
        <v>0</v>
      </c>
      <c r="AS476" s="37">
        <f t="shared" si="124"/>
        <v>0</v>
      </c>
      <c r="AT476" s="37">
        <f t="shared" si="125"/>
        <v>0</v>
      </c>
      <c r="AU476" s="33" t="str">
        <f t="shared" si="126"/>
        <v>库存为0</v>
      </c>
      <c r="AV476" s="38" t="str">
        <f>IFERROR(时间!$B$4+AU476,"上周无销量")</f>
        <v>上周无销量</v>
      </c>
    </row>
    <row r="477" spans="1:48">
      <c r="A477" s="21" t="s">
        <v>522</v>
      </c>
      <c r="B477" t="str">
        <f>VLOOKUP(A477,'[4]sku-asin（子）'!$A$1:$B$65536,2,0)</f>
        <v>B06XYHXMWL</v>
      </c>
      <c r="C477" t="str">
        <f>VLOOKUP(A477,'[4]子sku-父sku'!$A$1:$B$65536,2,0)</f>
        <v>YZ-HM5263</v>
      </c>
      <c r="D477" s="33">
        <f>IFERROR(VLOOKUP(A477,[1]库存报告使用数据处理!$A:$C,3,0),0)</f>
        <v>0</v>
      </c>
      <c r="E477" s="33">
        <f>IFERROR(VLOOKUP(A477,[1]库存报告使用数据处理!$A:$D,4,0),0)</f>
        <v>0</v>
      </c>
      <c r="F477" s="33">
        <f>IFERROR(VLOOKUP(A477,[1]库存报告使用数据处理!$A:$E,5,0),0)</f>
        <v>0</v>
      </c>
      <c r="G477" s="33">
        <f>IFERROR(VLOOKUP(A477,[1]库存报告使用数据处理!$A:$F,6,0),0)</f>
        <v>0</v>
      </c>
      <c r="H477" s="34">
        <f>IFERROR(VLOOKUP(A477,[1]库存报告使用数据处理!$A:$G,7,0),0)</f>
        <v>0</v>
      </c>
      <c r="I477">
        <f>IFERROR(VLOOKUP(A477,[5]数据处理!$A:$B,2,0),0)</f>
        <v>1</v>
      </c>
      <c r="J477" s="35">
        <f>IFERROR(VLOOKUP(A477,[5]数据处理!$A:$D,4,0),0)</f>
        <v>0</v>
      </c>
      <c r="K477" s="35">
        <f>IFERROR(VLOOKUP(A477,[5]数据处理!$A:$E,5,0),0)</f>
        <v>0</v>
      </c>
      <c r="L477" s="35">
        <f>IFERROR(VLOOKUP(A477,[5]数据处理!$A:$G,7,0),0)</f>
        <v>0</v>
      </c>
      <c r="M477">
        <f t="shared" si="122"/>
        <v>1</v>
      </c>
      <c r="N477">
        <f>IFERROR(VLOOKUP(A477,[5]数据处理!$A:$C,3,0),0)</f>
        <v>0</v>
      </c>
      <c r="O477">
        <f>IFERROR(VLOOKUP(A477,[5]数据处理!$A:$N,14,0),0)</f>
        <v>1</v>
      </c>
      <c r="P477" t="str">
        <f>IFERROR(VLOOKUP(A477,[3]库存使用数据!$A:$B,2,0),"")</f>
        <v/>
      </c>
      <c r="Q477" t="str">
        <f>IFERROR(VLOOKUP(A477,[3]库存使用数据!$A:$E,5,0),"")</f>
        <v/>
      </c>
      <c r="R477" t="str">
        <f>IFERROR(VLOOKUP(A477,[3]库存使用数据!$A:$H,8,0),"")</f>
        <v/>
      </c>
      <c r="S477" t="str">
        <f>IFERROR(VLOOKUP(A477,[3]库存使用数据!$A:$K,11,0),"")</f>
        <v/>
      </c>
      <c r="T477" t="str">
        <f>IFERROR(VLOOKUP(A477,[3]库存使用数据!$A:$C,3,0),"")</f>
        <v/>
      </c>
      <c r="U477" t="str">
        <f>IFERROR(VLOOKUP(A477,[3]库存使用数据!$A:$F,6,0),"")</f>
        <v/>
      </c>
      <c r="V477" t="str">
        <f>IFERROR(VLOOKUP(A477,[3]库存使用数据!$A:$I,9,0),"")</f>
        <v/>
      </c>
      <c r="W477" t="str">
        <f>IFERROR(VLOOKUP(A477,[3]库存使用数据!$A:$L,12,0),"")</f>
        <v/>
      </c>
      <c r="X477" s="23" t="str">
        <f t="shared" si="127"/>
        <v/>
      </c>
      <c r="Y477" s="23" t="str">
        <f t="shared" si="128"/>
        <v/>
      </c>
      <c r="Z477" s="23" t="str">
        <f t="shared" si="129"/>
        <v/>
      </c>
      <c r="AA477" s="23" t="str">
        <f t="shared" si="130"/>
        <v/>
      </c>
      <c r="AB477" t="str">
        <f>IFERROR(VLOOKUP(A477,[3]库存使用数据!$A:$D,4,0),"")</f>
        <v/>
      </c>
      <c r="AC477" t="str">
        <f>IFERROR(VLOOKUP(A477,[3]库存使用数据!$A:$G,7,0),"")</f>
        <v/>
      </c>
      <c r="AD477" t="str">
        <f>IFERROR(VLOOKUP(A477,[3]库存使用数据!$A:$J,10,0),"")</f>
        <v/>
      </c>
      <c r="AE477" t="str">
        <f>IFERROR(VLOOKUP(A477,[3]库存使用数据!$A:$M,13,0),"")</f>
        <v/>
      </c>
      <c r="AF477" s="23" t="str">
        <f t="shared" si="131"/>
        <v/>
      </c>
      <c r="AG477" s="23" t="str">
        <f t="shared" si="132"/>
        <v/>
      </c>
      <c r="AH477" s="23" t="str">
        <f t="shared" si="133"/>
        <v/>
      </c>
      <c r="AI477" s="23" t="str">
        <f t="shared" si="134"/>
        <v/>
      </c>
      <c r="AJ477">
        <f>IFERROR(VLOOKUP($B477,[2]库存报告使用数据!$A$1:$B$65536,2,0),0)</f>
        <v>0</v>
      </c>
      <c r="AK477">
        <f>IFERROR(VLOOKUP($B477,[2]库存报告使用数据!$A$1:$C$65536,3,0),0)</f>
        <v>0</v>
      </c>
      <c r="AL477">
        <f>IFERROR(VLOOKUP($B477,[2]库存报告使用数据!$A$1:$D$65536,4,0),0)</f>
        <v>0</v>
      </c>
      <c r="AM477">
        <f>IFERROR(VLOOKUP($B477,[2]库存报告使用数据!$A$1:$E$65536,5,0),0)</f>
        <v>0</v>
      </c>
      <c r="AN477" s="23" t="str">
        <f t="shared" si="135"/>
        <v/>
      </c>
      <c r="AO477" s="23" t="str">
        <f t="shared" si="136"/>
        <v/>
      </c>
      <c r="AP477" s="23" t="str">
        <f t="shared" si="137"/>
        <v/>
      </c>
      <c r="AQ477" s="23" t="str">
        <f t="shared" si="138"/>
        <v/>
      </c>
      <c r="AR477" s="37">
        <f t="shared" si="123"/>
        <v>0</v>
      </c>
      <c r="AS477" s="37">
        <f t="shared" si="124"/>
        <v>0</v>
      </c>
      <c r="AT477" s="37">
        <f t="shared" si="125"/>
        <v>1</v>
      </c>
      <c r="AU477" s="33" t="str">
        <f t="shared" si="126"/>
        <v>库存为1</v>
      </c>
      <c r="AV477" s="38" t="str">
        <f>IFERROR(时间!$B$4+AU477,"上周无销量")</f>
        <v>上周无销量</v>
      </c>
    </row>
    <row r="478" spans="1:48">
      <c r="A478" s="21" t="s">
        <v>523</v>
      </c>
      <c r="B478" t="str">
        <f>VLOOKUP(A478,'[4]sku-asin（子）'!$A$1:$B$65536,2,0)</f>
        <v>B06XYL2F6S</v>
      </c>
      <c r="C478" t="str">
        <f>VLOOKUP(A478,'[4]子sku-父sku'!$A$1:$B$65536,2,0)</f>
        <v>YZ-HM5263</v>
      </c>
      <c r="D478" s="33">
        <f>IFERROR(VLOOKUP(A478,[1]库存报告使用数据处理!$A:$C,3,0),0)</f>
        <v>0</v>
      </c>
      <c r="E478" s="33">
        <f>IFERROR(VLOOKUP(A478,[1]库存报告使用数据处理!$A:$D,4,0),0)</f>
        <v>0</v>
      </c>
      <c r="F478" s="33">
        <f>IFERROR(VLOOKUP(A478,[1]库存报告使用数据处理!$A:$E,5,0),0)</f>
        <v>0</v>
      </c>
      <c r="G478" s="33">
        <f>IFERROR(VLOOKUP(A478,[1]库存报告使用数据处理!$A:$F,6,0),0)</f>
        <v>0</v>
      </c>
      <c r="H478" s="34">
        <f>IFERROR(VLOOKUP(A478,[1]库存报告使用数据处理!$A:$G,7,0),0)</f>
        <v>0</v>
      </c>
      <c r="I478">
        <f>IFERROR(VLOOKUP(A478,[5]数据处理!$A:$B,2,0),0)</f>
        <v>1</v>
      </c>
      <c r="J478" s="35">
        <f>IFERROR(VLOOKUP(A478,[5]数据处理!$A:$D,4,0),0)</f>
        <v>0</v>
      </c>
      <c r="K478" s="35">
        <f>IFERROR(VLOOKUP(A478,[5]数据处理!$A:$E,5,0),0)</f>
        <v>0</v>
      </c>
      <c r="L478" s="35">
        <f>IFERROR(VLOOKUP(A478,[5]数据处理!$A:$G,7,0),0)</f>
        <v>0</v>
      </c>
      <c r="M478">
        <f t="shared" si="122"/>
        <v>1</v>
      </c>
      <c r="N478">
        <f>IFERROR(VLOOKUP(A478,[5]数据处理!$A:$C,3,0),0)</f>
        <v>0</v>
      </c>
      <c r="O478">
        <f>IFERROR(VLOOKUP(A478,[5]数据处理!$A:$N,14,0),0)</f>
        <v>1</v>
      </c>
      <c r="P478" t="str">
        <f>IFERROR(VLOOKUP(A478,[3]库存使用数据!$A:$B,2,0),"")</f>
        <v/>
      </c>
      <c r="Q478" t="str">
        <f>IFERROR(VLOOKUP(A478,[3]库存使用数据!$A:$E,5,0),"")</f>
        <v/>
      </c>
      <c r="R478" t="str">
        <f>IFERROR(VLOOKUP(A478,[3]库存使用数据!$A:$H,8,0),"")</f>
        <v/>
      </c>
      <c r="S478" t="str">
        <f>IFERROR(VLOOKUP(A478,[3]库存使用数据!$A:$K,11,0),"")</f>
        <v/>
      </c>
      <c r="T478" t="str">
        <f>IFERROR(VLOOKUP(A478,[3]库存使用数据!$A:$C,3,0),"")</f>
        <v/>
      </c>
      <c r="U478" t="str">
        <f>IFERROR(VLOOKUP(A478,[3]库存使用数据!$A:$F,6,0),"")</f>
        <v/>
      </c>
      <c r="V478" t="str">
        <f>IFERROR(VLOOKUP(A478,[3]库存使用数据!$A:$I,9,0),"")</f>
        <v/>
      </c>
      <c r="W478" t="str">
        <f>IFERROR(VLOOKUP(A478,[3]库存使用数据!$A:$L,12,0),"")</f>
        <v/>
      </c>
      <c r="X478" s="23" t="str">
        <f t="shared" si="127"/>
        <v/>
      </c>
      <c r="Y478" s="23" t="str">
        <f t="shared" si="128"/>
        <v/>
      </c>
      <c r="Z478" s="23" t="str">
        <f t="shared" si="129"/>
        <v/>
      </c>
      <c r="AA478" s="23" t="str">
        <f t="shared" si="130"/>
        <v/>
      </c>
      <c r="AB478" t="str">
        <f>IFERROR(VLOOKUP(A478,[3]库存使用数据!$A:$D,4,0),"")</f>
        <v/>
      </c>
      <c r="AC478" t="str">
        <f>IFERROR(VLOOKUP(A478,[3]库存使用数据!$A:$G,7,0),"")</f>
        <v/>
      </c>
      <c r="AD478" t="str">
        <f>IFERROR(VLOOKUP(A478,[3]库存使用数据!$A:$J,10,0),"")</f>
        <v/>
      </c>
      <c r="AE478" t="str">
        <f>IFERROR(VLOOKUP(A478,[3]库存使用数据!$A:$M,13,0),"")</f>
        <v/>
      </c>
      <c r="AF478" s="23" t="str">
        <f t="shared" si="131"/>
        <v/>
      </c>
      <c r="AG478" s="23" t="str">
        <f t="shared" si="132"/>
        <v/>
      </c>
      <c r="AH478" s="23" t="str">
        <f t="shared" si="133"/>
        <v/>
      </c>
      <c r="AI478" s="23" t="str">
        <f t="shared" si="134"/>
        <v/>
      </c>
      <c r="AJ478">
        <f>IFERROR(VLOOKUP($B478,[2]库存报告使用数据!$A$1:$B$65536,2,0),0)</f>
        <v>0</v>
      </c>
      <c r="AK478">
        <f>IFERROR(VLOOKUP($B478,[2]库存报告使用数据!$A$1:$C$65536,3,0),0)</f>
        <v>0</v>
      </c>
      <c r="AL478">
        <f>IFERROR(VLOOKUP($B478,[2]库存报告使用数据!$A$1:$D$65536,4,0),0)</f>
        <v>0</v>
      </c>
      <c r="AM478">
        <f>IFERROR(VLOOKUP($B478,[2]库存报告使用数据!$A$1:$E$65536,5,0),0)</f>
        <v>0</v>
      </c>
      <c r="AN478" s="23" t="str">
        <f t="shared" si="135"/>
        <v/>
      </c>
      <c r="AO478" s="23" t="str">
        <f t="shared" si="136"/>
        <v/>
      </c>
      <c r="AP478" s="23" t="str">
        <f t="shared" si="137"/>
        <v/>
      </c>
      <c r="AQ478" s="23" t="str">
        <f t="shared" si="138"/>
        <v/>
      </c>
      <c r="AR478" s="37">
        <f t="shared" si="123"/>
        <v>0</v>
      </c>
      <c r="AS478" s="37">
        <f t="shared" si="124"/>
        <v>0</v>
      </c>
      <c r="AT478" s="37">
        <f t="shared" si="125"/>
        <v>1</v>
      </c>
      <c r="AU478" s="33" t="str">
        <f t="shared" si="126"/>
        <v>库存为1</v>
      </c>
      <c r="AV478" s="38" t="str">
        <f>IFERROR(时间!$B$4+AU478,"上周无销量")</f>
        <v>上周无销量</v>
      </c>
    </row>
    <row r="479" spans="1:48">
      <c r="A479" s="21" t="s">
        <v>524</v>
      </c>
      <c r="B479" t="str">
        <f>VLOOKUP(A479,'[4]sku-asin（子）'!$A$1:$B$65536,2,0)</f>
        <v>B06XYLNQ1F</v>
      </c>
      <c r="C479" t="str">
        <f>VLOOKUP(A479,'[4]子sku-父sku'!$A$1:$B$65536,2,0)</f>
        <v>YZ-HM5263</v>
      </c>
      <c r="D479" s="33">
        <f>IFERROR(VLOOKUP(A479,[1]库存报告使用数据处理!$A:$C,3,0),0)</f>
        <v>0</v>
      </c>
      <c r="E479" s="33">
        <f>IFERROR(VLOOKUP(A479,[1]库存报告使用数据处理!$A:$D,4,0),0)</f>
        <v>0</v>
      </c>
      <c r="F479" s="33">
        <f>IFERROR(VLOOKUP(A479,[1]库存报告使用数据处理!$A:$E,5,0),0)</f>
        <v>0</v>
      </c>
      <c r="G479" s="33">
        <f>IFERROR(VLOOKUP(A479,[1]库存报告使用数据处理!$A:$F,6,0),0)</f>
        <v>0</v>
      </c>
      <c r="H479" s="34">
        <f>IFERROR(VLOOKUP(A479,[1]库存报告使用数据处理!$A:$G,7,0),0)</f>
        <v>0</v>
      </c>
      <c r="I479">
        <f>IFERROR(VLOOKUP(A479,[5]数据处理!$A:$B,2,0),0)</f>
        <v>2</v>
      </c>
      <c r="J479" s="35">
        <f>IFERROR(VLOOKUP(A479,[5]数据处理!$A:$D,4,0),0)</f>
        <v>0</v>
      </c>
      <c r="K479" s="35">
        <f>IFERROR(VLOOKUP(A479,[5]数据处理!$A:$E,5,0),0)</f>
        <v>0</v>
      </c>
      <c r="L479" s="35">
        <f>IFERROR(VLOOKUP(A479,[5]数据处理!$A:$G,7,0),0)</f>
        <v>0</v>
      </c>
      <c r="M479">
        <f t="shared" si="122"/>
        <v>2</v>
      </c>
      <c r="N479">
        <f>IFERROR(VLOOKUP(A479,[5]数据处理!$A:$C,3,0),0)</f>
        <v>0</v>
      </c>
      <c r="O479">
        <f>IFERROR(VLOOKUP(A479,[5]数据处理!$A:$N,14,0),0)</f>
        <v>2</v>
      </c>
      <c r="P479" t="str">
        <f>IFERROR(VLOOKUP(A479,[3]库存使用数据!$A:$B,2,0),"")</f>
        <v/>
      </c>
      <c r="Q479" t="str">
        <f>IFERROR(VLOOKUP(A479,[3]库存使用数据!$A:$E,5,0),"")</f>
        <v/>
      </c>
      <c r="R479" t="str">
        <f>IFERROR(VLOOKUP(A479,[3]库存使用数据!$A:$H,8,0),"")</f>
        <v/>
      </c>
      <c r="S479" t="str">
        <f>IFERROR(VLOOKUP(A479,[3]库存使用数据!$A:$K,11,0),"")</f>
        <v/>
      </c>
      <c r="T479" t="str">
        <f>IFERROR(VLOOKUP(A479,[3]库存使用数据!$A:$C,3,0),"")</f>
        <v/>
      </c>
      <c r="U479" t="str">
        <f>IFERROR(VLOOKUP(A479,[3]库存使用数据!$A:$F,6,0),"")</f>
        <v/>
      </c>
      <c r="V479" t="str">
        <f>IFERROR(VLOOKUP(A479,[3]库存使用数据!$A:$I,9,0),"")</f>
        <v/>
      </c>
      <c r="W479" t="str">
        <f>IFERROR(VLOOKUP(A479,[3]库存使用数据!$A:$L,12,0),"")</f>
        <v/>
      </c>
      <c r="X479" s="23" t="str">
        <f t="shared" si="127"/>
        <v/>
      </c>
      <c r="Y479" s="23" t="str">
        <f t="shared" si="128"/>
        <v/>
      </c>
      <c r="Z479" s="23" t="str">
        <f t="shared" si="129"/>
        <v/>
      </c>
      <c r="AA479" s="23" t="str">
        <f t="shared" si="130"/>
        <v/>
      </c>
      <c r="AB479" t="str">
        <f>IFERROR(VLOOKUP(A479,[3]库存使用数据!$A:$D,4,0),"")</f>
        <v/>
      </c>
      <c r="AC479" t="str">
        <f>IFERROR(VLOOKUP(A479,[3]库存使用数据!$A:$G,7,0),"")</f>
        <v/>
      </c>
      <c r="AD479" t="str">
        <f>IFERROR(VLOOKUP(A479,[3]库存使用数据!$A:$J,10,0),"")</f>
        <v/>
      </c>
      <c r="AE479" t="str">
        <f>IFERROR(VLOOKUP(A479,[3]库存使用数据!$A:$M,13,0),"")</f>
        <v/>
      </c>
      <c r="AF479" s="23" t="str">
        <f t="shared" si="131"/>
        <v/>
      </c>
      <c r="AG479" s="23" t="str">
        <f t="shared" si="132"/>
        <v/>
      </c>
      <c r="AH479" s="23" t="str">
        <f t="shared" si="133"/>
        <v/>
      </c>
      <c r="AI479" s="23" t="str">
        <f t="shared" si="134"/>
        <v/>
      </c>
      <c r="AJ479">
        <f>IFERROR(VLOOKUP($B479,[2]库存报告使用数据!$A$1:$B$65536,2,0),0)</f>
        <v>0</v>
      </c>
      <c r="AK479">
        <f>IFERROR(VLOOKUP($B479,[2]库存报告使用数据!$A$1:$C$65536,3,0),0)</f>
        <v>0</v>
      </c>
      <c r="AL479">
        <f>IFERROR(VLOOKUP($B479,[2]库存报告使用数据!$A$1:$D$65536,4,0),0)</f>
        <v>1</v>
      </c>
      <c r="AM479">
        <f>IFERROR(VLOOKUP($B479,[2]库存报告使用数据!$A$1:$E$65536,5,0),0)</f>
        <v>1</v>
      </c>
      <c r="AN479" s="23" t="str">
        <f t="shared" si="135"/>
        <v/>
      </c>
      <c r="AO479" s="23" t="str">
        <f t="shared" si="136"/>
        <v/>
      </c>
      <c r="AP479" s="23">
        <f t="shared" si="137"/>
        <v>0</v>
      </c>
      <c r="AQ479" s="23">
        <f t="shared" si="138"/>
        <v>0</v>
      </c>
      <c r="AR479" s="37">
        <f t="shared" si="123"/>
        <v>0</v>
      </c>
      <c r="AS479" s="37">
        <f t="shared" si="124"/>
        <v>0</v>
      </c>
      <c r="AT479" s="37">
        <f t="shared" si="125"/>
        <v>2</v>
      </c>
      <c r="AU479" s="33" t="str">
        <f t="shared" si="126"/>
        <v>库存为2</v>
      </c>
      <c r="AV479" s="38" t="str">
        <f>IFERROR(时间!$B$4+AU479,"上周无销量")</f>
        <v>上周无销量</v>
      </c>
    </row>
    <row r="480" spans="1:48">
      <c r="A480" s="21" t="s">
        <v>525</v>
      </c>
      <c r="B480" t="str">
        <f>VLOOKUP(A480,'[4]sku-asin（子）'!$A$1:$B$65536,2,0)</f>
        <v>B06XYK5PPM</v>
      </c>
      <c r="C480" t="str">
        <f>VLOOKUP(A480,'[4]子sku-父sku'!$A$1:$B$65536,2,0)</f>
        <v>YZ-HM5263</v>
      </c>
      <c r="D480" s="33">
        <f>IFERROR(VLOOKUP(A480,[1]库存报告使用数据处理!$A:$C,3,0),0)</f>
        <v>0</v>
      </c>
      <c r="E480" s="33">
        <f>IFERROR(VLOOKUP(A480,[1]库存报告使用数据处理!$A:$D,4,0),0)</f>
        <v>0</v>
      </c>
      <c r="F480" s="33">
        <f>IFERROR(VLOOKUP(A480,[1]库存报告使用数据处理!$A:$E,5,0),0)</f>
        <v>0</v>
      </c>
      <c r="G480" s="33">
        <f>IFERROR(VLOOKUP(A480,[1]库存报告使用数据处理!$A:$F,6,0),0)</f>
        <v>0</v>
      </c>
      <c r="H480" s="34">
        <f>IFERROR(VLOOKUP(A480,[1]库存报告使用数据处理!$A:$G,7,0),0)</f>
        <v>0</v>
      </c>
      <c r="I480">
        <f>IFERROR(VLOOKUP(A480,[5]数据处理!$A:$B,2,0),0)</f>
        <v>1</v>
      </c>
      <c r="J480" s="35">
        <f>IFERROR(VLOOKUP(A480,[5]数据处理!$A:$D,4,0),0)</f>
        <v>0</v>
      </c>
      <c r="K480" s="35">
        <f>IFERROR(VLOOKUP(A480,[5]数据处理!$A:$E,5,0),0)</f>
        <v>0</v>
      </c>
      <c r="L480" s="35">
        <f>IFERROR(VLOOKUP(A480,[5]数据处理!$A:$G,7,0),0)</f>
        <v>0</v>
      </c>
      <c r="M480">
        <f t="shared" si="122"/>
        <v>1</v>
      </c>
      <c r="N480">
        <f>IFERROR(VLOOKUP(A480,[5]数据处理!$A:$C,3,0),0)</f>
        <v>0</v>
      </c>
      <c r="O480">
        <f>IFERROR(VLOOKUP(A480,[5]数据处理!$A:$N,14,0),0)</f>
        <v>1</v>
      </c>
      <c r="P480" t="str">
        <f>IFERROR(VLOOKUP(A480,[3]库存使用数据!$A:$B,2,0),"")</f>
        <v/>
      </c>
      <c r="Q480" t="str">
        <f>IFERROR(VLOOKUP(A480,[3]库存使用数据!$A:$E,5,0),"")</f>
        <v/>
      </c>
      <c r="R480" t="str">
        <f>IFERROR(VLOOKUP(A480,[3]库存使用数据!$A:$H,8,0),"")</f>
        <v/>
      </c>
      <c r="S480" t="str">
        <f>IFERROR(VLOOKUP(A480,[3]库存使用数据!$A:$K,11,0),"")</f>
        <v/>
      </c>
      <c r="T480" t="str">
        <f>IFERROR(VLOOKUP(A480,[3]库存使用数据!$A:$C,3,0),"")</f>
        <v/>
      </c>
      <c r="U480" t="str">
        <f>IFERROR(VLOOKUP(A480,[3]库存使用数据!$A:$F,6,0),"")</f>
        <v/>
      </c>
      <c r="V480" t="str">
        <f>IFERROR(VLOOKUP(A480,[3]库存使用数据!$A:$I,9,0),"")</f>
        <v/>
      </c>
      <c r="W480" t="str">
        <f>IFERROR(VLOOKUP(A480,[3]库存使用数据!$A:$L,12,0),"")</f>
        <v/>
      </c>
      <c r="X480" s="23" t="str">
        <f t="shared" si="127"/>
        <v/>
      </c>
      <c r="Y480" s="23" t="str">
        <f t="shared" si="128"/>
        <v/>
      </c>
      <c r="Z480" s="23" t="str">
        <f t="shared" si="129"/>
        <v/>
      </c>
      <c r="AA480" s="23" t="str">
        <f t="shared" si="130"/>
        <v/>
      </c>
      <c r="AB480" t="str">
        <f>IFERROR(VLOOKUP(A480,[3]库存使用数据!$A:$D,4,0),"")</f>
        <v/>
      </c>
      <c r="AC480" t="str">
        <f>IFERROR(VLOOKUP(A480,[3]库存使用数据!$A:$G,7,0),"")</f>
        <v/>
      </c>
      <c r="AD480" t="str">
        <f>IFERROR(VLOOKUP(A480,[3]库存使用数据!$A:$J,10,0),"")</f>
        <v/>
      </c>
      <c r="AE480" t="str">
        <f>IFERROR(VLOOKUP(A480,[3]库存使用数据!$A:$M,13,0),"")</f>
        <v/>
      </c>
      <c r="AF480" s="23" t="str">
        <f t="shared" si="131"/>
        <v/>
      </c>
      <c r="AG480" s="23" t="str">
        <f t="shared" si="132"/>
        <v/>
      </c>
      <c r="AH480" s="23" t="str">
        <f t="shared" si="133"/>
        <v/>
      </c>
      <c r="AI480" s="23" t="str">
        <f t="shared" si="134"/>
        <v/>
      </c>
      <c r="AJ480">
        <f>IFERROR(VLOOKUP($B480,[2]库存报告使用数据!$A$1:$B$65536,2,0),0)</f>
        <v>1</v>
      </c>
      <c r="AK480">
        <f>IFERROR(VLOOKUP($B480,[2]库存报告使用数据!$A$1:$C$65536,3,0),0)</f>
        <v>1</v>
      </c>
      <c r="AL480">
        <f>IFERROR(VLOOKUP($B480,[2]库存报告使用数据!$A$1:$D$65536,4,0),0)</f>
        <v>1</v>
      </c>
      <c r="AM480">
        <f>IFERROR(VLOOKUP($B480,[2]库存报告使用数据!$A$1:$E$65536,5,0),0)</f>
        <v>0</v>
      </c>
      <c r="AN480" s="23">
        <f t="shared" si="135"/>
        <v>0</v>
      </c>
      <c r="AO480" s="23">
        <f t="shared" si="136"/>
        <v>0</v>
      </c>
      <c r="AP480" s="23">
        <f t="shared" si="137"/>
        <v>0</v>
      </c>
      <c r="AQ480" s="23" t="str">
        <f t="shared" si="138"/>
        <v/>
      </c>
      <c r="AR480" s="37">
        <f t="shared" si="123"/>
        <v>0</v>
      </c>
      <c r="AS480" s="37">
        <f t="shared" si="124"/>
        <v>0</v>
      </c>
      <c r="AT480" s="37">
        <f t="shared" si="125"/>
        <v>1</v>
      </c>
      <c r="AU480" s="33" t="str">
        <f t="shared" si="126"/>
        <v>库存为1</v>
      </c>
      <c r="AV480" s="38" t="str">
        <f>IFERROR(时间!$B$4+AU480,"上周无销量")</f>
        <v>上周无销量</v>
      </c>
    </row>
    <row r="481" spans="1:48">
      <c r="A481" s="21" t="s">
        <v>526</v>
      </c>
      <c r="B481" t="str">
        <f>VLOOKUP(A481,'[4]sku-asin（子）'!$A$1:$B$65536,2,0)</f>
        <v>B06VWQQZLK</v>
      </c>
      <c r="C481" t="str">
        <f>VLOOKUP(A481,'[4]子sku-父sku'!$A$1:$B$65536,2,0)</f>
        <v>YZ-HM6175</v>
      </c>
      <c r="D481" s="33">
        <f>IFERROR(VLOOKUP(A481,[1]库存报告使用数据处理!$A:$C,3,0),0)</f>
        <v>0</v>
      </c>
      <c r="E481" s="33">
        <f>IFERROR(VLOOKUP(A481,[1]库存报告使用数据处理!$A:$D,4,0),0)</f>
        <v>0</v>
      </c>
      <c r="F481" s="33">
        <f>IFERROR(VLOOKUP(A481,[1]库存报告使用数据处理!$A:$E,5,0),0)</f>
        <v>0</v>
      </c>
      <c r="G481" s="33">
        <f>IFERROR(VLOOKUP(A481,[1]库存报告使用数据处理!$A:$F,6,0),0)</f>
        <v>0</v>
      </c>
      <c r="H481" s="34">
        <f>IFERROR(VLOOKUP(A481,[1]库存报告使用数据处理!$A:$G,7,0),0)</f>
        <v>0</v>
      </c>
      <c r="I481">
        <f>IFERROR(VLOOKUP(A481,[5]数据处理!$A:$B,2,0),0)</f>
        <v>1</v>
      </c>
      <c r="J481" s="35">
        <f>IFERROR(VLOOKUP(A481,[5]数据处理!$A:$D,4,0),0)</f>
        <v>0</v>
      </c>
      <c r="K481" s="35">
        <f>IFERROR(VLOOKUP(A481,[5]数据处理!$A:$E,5,0),0)</f>
        <v>0</v>
      </c>
      <c r="L481" s="35">
        <f>IFERROR(VLOOKUP(A481,[5]数据处理!$A:$G,7,0),0)</f>
        <v>0</v>
      </c>
      <c r="M481">
        <f t="shared" si="122"/>
        <v>1</v>
      </c>
      <c r="N481">
        <f>IFERROR(VLOOKUP(A481,[5]数据处理!$A:$C,3,0),0)</f>
        <v>0</v>
      </c>
      <c r="O481">
        <f>IFERROR(VLOOKUP(A481,[5]数据处理!$A:$N,14,0),0)</f>
        <v>1</v>
      </c>
      <c r="P481" t="str">
        <f>IFERROR(VLOOKUP(A481,[3]库存使用数据!$A:$B,2,0),"")</f>
        <v/>
      </c>
      <c r="Q481" t="str">
        <f>IFERROR(VLOOKUP(A481,[3]库存使用数据!$A:$E,5,0),"")</f>
        <v/>
      </c>
      <c r="R481" t="str">
        <f>IFERROR(VLOOKUP(A481,[3]库存使用数据!$A:$H,8,0),"")</f>
        <v/>
      </c>
      <c r="S481" t="str">
        <f>IFERROR(VLOOKUP(A481,[3]库存使用数据!$A:$K,11,0),"")</f>
        <v/>
      </c>
      <c r="T481" t="str">
        <f>IFERROR(VLOOKUP(A481,[3]库存使用数据!$A:$C,3,0),"")</f>
        <v/>
      </c>
      <c r="U481" t="str">
        <f>IFERROR(VLOOKUP(A481,[3]库存使用数据!$A:$F,6,0),"")</f>
        <v/>
      </c>
      <c r="V481" t="str">
        <f>IFERROR(VLOOKUP(A481,[3]库存使用数据!$A:$I,9,0),"")</f>
        <v/>
      </c>
      <c r="W481" t="str">
        <f>IFERROR(VLOOKUP(A481,[3]库存使用数据!$A:$L,12,0),"")</f>
        <v/>
      </c>
      <c r="X481" s="23" t="str">
        <f t="shared" si="127"/>
        <v/>
      </c>
      <c r="Y481" s="23" t="str">
        <f t="shared" si="128"/>
        <v/>
      </c>
      <c r="Z481" s="23" t="str">
        <f t="shared" si="129"/>
        <v/>
      </c>
      <c r="AA481" s="23" t="str">
        <f t="shared" si="130"/>
        <v/>
      </c>
      <c r="AB481" t="str">
        <f>IFERROR(VLOOKUP(A481,[3]库存使用数据!$A:$D,4,0),"")</f>
        <v/>
      </c>
      <c r="AC481" t="str">
        <f>IFERROR(VLOOKUP(A481,[3]库存使用数据!$A:$G,7,0),"")</f>
        <v/>
      </c>
      <c r="AD481" t="str">
        <f>IFERROR(VLOOKUP(A481,[3]库存使用数据!$A:$J,10,0),"")</f>
        <v/>
      </c>
      <c r="AE481" t="str">
        <f>IFERROR(VLOOKUP(A481,[3]库存使用数据!$A:$M,13,0),"")</f>
        <v/>
      </c>
      <c r="AF481" s="23" t="str">
        <f t="shared" si="131"/>
        <v/>
      </c>
      <c r="AG481" s="23" t="str">
        <f t="shared" si="132"/>
        <v/>
      </c>
      <c r="AH481" s="23" t="str">
        <f t="shared" si="133"/>
        <v/>
      </c>
      <c r="AI481" s="23" t="str">
        <f t="shared" si="134"/>
        <v/>
      </c>
      <c r="AJ481">
        <f>IFERROR(VLOOKUP($B481,[2]库存报告使用数据!$A$1:$B$65536,2,0),0)</f>
        <v>1</v>
      </c>
      <c r="AK481">
        <f>IFERROR(VLOOKUP($B481,[2]库存报告使用数据!$A$1:$C$65536,3,0),0)</f>
        <v>1</v>
      </c>
      <c r="AL481">
        <f>IFERROR(VLOOKUP($B481,[2]库存报告使用数据!$A$1:$D$65536,4,0),0)</f>
        <v>1</v>
      </c>
      <c r="AM481">
        <f>IFERROR(VLOOKUP($B481,[2]库存报告使用数据!$A$1:$E$65536,5,0),0)</f>
        <v>0</v>
      </c>
      <c r="AN481" s="23">
        <f t="shared" si="135"/>
        <v>0</v>
      </c>
      <c r="AO481" s="23">
        <f t="shared" si="136"/>
        <v>0</v>
      </c>
      <c r="AP481" s="23">
        <f t="shared" si="137"/>
        <v>0</v>
      </c>
      <c r="AQ481" s="23" t="str">
        <f t="shared" si="138"/>
        <v/>
      </c>
      <c r="AR481" s="37">
        <f t="shared" si="123"/>
        <v>0</v>
      </c>
      <c r="AS481" s="37">
        <f t="shared" si="124"/>
        <v>0</v>
      </c>
      <c r="AT481" s="37">
        <f t="shared" si="125"/>
        <v>1</v>
      </c>
      <c r="AU481" s="33" t="str">
        <f t="shared" si="126"/>
        <v>库存为1</v>
      </c>
      <c r="AV481" s="38" t="str">
        <f>IFERROR(时间!$B$4+AU481,"上周无销量")</f>
        <v>上周无销量</v>
      </c>
    </row>
    <row r="482" spans="1:48">
      <c r="A482" s="21" t="s">
        <v>527</v>
      </c>
      <c r="B482" t="str">
        <f>VLOOKUP(A482,'[4]sku-asin（子）'!$A$1:$B$65536,2,0)</f>
        <v>B06W2MDDQL</v>
      </c>
      <c r="C482" t="str">
        <f>VLOOKUP(A482,'[4]子sku-父sku'!$A$1:$B$65536,2,0)</f>
        <v>YZ-HM6175</v>
      </c>
      <c r="D482" s="33">
        <f>IFERROR(VLOOKUP(A482,[1]库存报告使用数据处理!$A:$C,3,0),0)</f>
        <v>0</v>
      </c>
      <c r="E482" s="33">
        <f>IFERROR(VLOOKUP(A482,[1]库存报告使用数据处理!$A:$D,4,0),0)</f>
        <v>0</v>
      </c>
      <c r="F482" s="33">
        <f>IFERROR(VLOOKUP(A482,[1]库存报告使用数据处理!$A:$E,5,0),0)</f>
        <v>0</v>
      </c>
      <c r="G482" s="33">
        <f>IFERROR(VLOOKUP(A482,[1]库存报告使用数据处理!$A:$F,6,0),0)</f>
        <v>0</v>
      </c>
      <c r="H482" s="34">
        <f>IFERROR(VLOOKUP(A482,[1]库存报告使用数据处理!$A:$G,7,0),0)</f>
        <v>0</v>
      </c>
      <c r="I482">
        <f>IFERROR(VLOOKUP(A482,[5]数据处理!$A:$B,2,0),0)</f>
        <v>2</v>
      </c>
      <c r="J482" s="35">
        <f>IFERROR(VLOOKUP(A482,[5]数据处理!$A:$D,4,0),0)</f>
        <v>0</v>
      </c>
      <c r="K482" s="35">
        <f>IFERROR(VLOOKUP(A482,[5]数据处理!$A:$E,5,0),0)</f>
        <v>0</v>
      </c>
      <c r="L482" s="35">
        <f>IFERROR(VLOOKUP(A482,[5]数据处理!$A:$G,7,0),0)</f>
        <v>0</v>
      </c>
      <c r="M482">
        <f t="shared" si="122"/>
        <v>2</v>
      </c>
      <c r="N482">
        <f>IFERROR(VLOOKUP(A482,[5]数据处理!$A:$C,3,0),0)</f>
        <v>0</v>
      </c>
      <c r="O482">
        <f>IFERROR(VLOOKUP(A482,[5]数据处理!$A:$N,14,0),0)</f>
        <v>2</v>
      </c>
      <c r="P482" t="str">
        <f>IFERROR(VLOOKUP(A482,[3]库存使用数据!$A:$B,2,0),"")</f>
        <v/>
      </c>
      <c r="Q482" t="str">
        <f>IFERROR(VLOOKUP(A482,[3]库存使用数据!$A:$E,5,0),"")</f>
        <v/>
      </c>
      <c r="R482" t="str">
        <f>IFERROR(VLOOKUP(A482,[3]库存使用数据!$A:$H,8,0),"")</f>
        <v/>
      </c>
      <c r="S482" t="str">
        <f>IFERROR(VLOOKUP(A482,[3]库存使用数据!$A:$K,11,0),"")</f>
        <v/>
      </c>
      <c r="T482" t="str">
        <f>IFERROR(VLOOKUP(A482,[3]库存使用数据!$A:$C,3,0),"")</f>
        <v/>
      </c>
      <c r="U482" t="str">
        <f>IFERROR(VLOOKUP(A482,[3]库存使用数据!$A:$F,6,0),"")</f>
        <v/>
      </c>
      <c r="V482" t="str">
        <f>IFERROR(VLOOKUP(A482,[3]库存使用数据!$A:$I,9,0),"")</f>
        <v/>
      </c>
      <c r="W482" t="str">
        <f>IFERROR(VLOOKUP(A482,[3]库存使用数据!$A:$L,12,0),"")</f>
        <v/>
      </c>
      <c r="X482" s="23" t="str">
        <f t="shared" si="127"/>
        <v/>
      </c>
      <c r="Y482" s="23" t="str">
        <f t="shared" si="128"/>
        <v/>
      </c>
      <c r="Z482" s="23" t="str">
        <f t="shared" si="129"/>
        <v/>
      </c>
      <c r="AA482" s="23" t="str">
        <f t="shared" si="130"/>
        <v/>
      </c>
      <c r="AB482" t="str">
        <f>IFERROR(VLOOKUP(A482,[3]库存使用数据!$A:$D,4,0),"")</f>
        <v/>
      </c>
      <c r="AC482" t="str">
        <f>IFERROR(VLOOKUP(A482,[3]库存使用数据!$A:$G,7,0),"")</f>
        <v/>
      </c>
      <c r="AD482" t="str">
        <f>IFERROR(VLOOKUP(A482,[3]库存使用数据!$A:$J,10,0),"")</f>
        <v/>
      </c>
      <c r="AE482" t="str">
        <f>IFERROR(VLOOKUP(A482,[3]库存使用数据!$A:$M,13,0),"")</f>
        <v/>
      </c>
      <c r="AF482" s="23" t="str">
        <f t="shared" si="131"/>
        <v/>
      </c>
      <c r="AG482" s="23" t="str">
        <f t="shared" si="132"/>
        <v/>
      </c>
      <c r="AH482" s="23" t="str">
        <f t="shared" si="133"/>
        <v/>
      </c>
      <c r="AI482" s="23" t="str">
        <f t="shared" si="134"/>
        <v/>
      </c>
      <c r="AJ482">
        <f>IFERROR(VLOOKUP($B482,[2]库存报告使用数据!$A$1:$B$65536,2,0),0)</f>
        <v>0</v>
      </c>
      <c r="AK482">
        <f>IFERROR(VLOOKUP($B482,[2]库存报告使用数据!$A$1:$C$65536,3,0),0)</f>
        <v>0</v>
      </c>
      <c r="AL482">
        <f>IFERROR(VLOOKUP($B482,[2]库存报告使用数据!$A$1:$D$65536,4,0),0)</f>
        <v>2</v>
      </c>
      <c r="AM482">
        <f>IFERROR(VLOOKUP($B482,[2]库存报告使用数据!$A$1:$E$65536,5,0),0)</f>
        <v>0</v>
      </c>
      <c r="AN482" s="23" t="str">
        <f t="shared" si="135"/>
        <v/>
      </c>
      <c r="AO482" s="23" t="str">
        <f t="shared" si="136"/>
        <v/>
      </c>
      <c r="AP482" s="23">
        <f t="shared" si="137"/>
        <v>0</v>
      </c>
      <c r="AQ482" s="23" t="str">
        <f t="shared" si="138"/>
        <v/>
      </c>
      <c r="AR482" s="37">
        <f t="shared" si="123"/>
        <v>0</v>
      </c>
      <c r="AS482" s="37">
        <f t="shared" si="124"/>
        <v>0</v>
      </c>
      <c r="AT482" s="37">
        <f t="shared" si="125"/>
        <v>2</v>
      </c>
      <c r="AU482" s="33" t="str">
        <f t="shared" si="126"/>
        <v>库存为2</v>
      </c>
      <c r="AV482" s="38" t="str">
        <f>IFERROR(时间!$B$4+AU482,"上周无销量")</f>
        <v>上周无销量</v>
      </c>
    </row>
    <row r="483" spans="1:48">
      <c r="A483" s="21" t="s">
        <v>528</v>
      </c>
      <c r="B483" t="str">
        <f>VLOOKUP(A483,'[4]sku-asin（子）'!$A$1:$B$65536,2,0)</f>
        <v>B06WD5WS19</v>
      </c>
      <c r="C483" t="str">
        <f>VLOOKUP(A483,'[4]子sku-父sku'!$A$1:$B$65536,2,0)</f>
        <v>YZ-HM6175</v>
      </c>
      <c r="D483" s="33">
        <f>IFERROR(VLOOKUP(A483,[1]库存报告使用数据处理!$A:$C,3,0),0)</f>
        <v>0</v>
      </c>
      <c r="E483" s="33">
        <f>IFERROR(VLOOKUP(A483,[1]库存报告使用数据处理!$A:$D,4,0),0)</f>
        <v>0</v>
      </c>
      <c r="F483" s="33">
        <f>IFERROR(VLOOKUP(A483,[1]库存报告使用数据处理!$A:$E,5,0),0)</f>
        <v>0</v>
      </c>
      <c r="G483" s="33">
        <f>IFERROR(VLOOKUP(A483,[1]库存报告使用数据处理!$A:$F,6,0),0)</f>
        <v>0</v>
      </c>
      <c r="H483" s="34">
        <f>IFERROR(VLOOKUP(A483,[1]库存报告使用数据处理!$A:$G,7,0),0)</f>
        <v>0</v>
      </c>
      <c r="I483">
        <f>IFERROR(VLOOKUP(A483,[5]数据处理!$A:$B,2,0),0)</f>
        <v>1</v>
      </c>
      <c r="J483" s="35">
        <f>IFERROR(VLOOKUP(A483,[5]数据处理!$A:$D,4,0),0)</f>
        <v>0</v>
      </c>
      <c r="K483" s="35">
        <f>IFERROR(VLOOKUP(A483,[5]数据处理!$A:$E,5,0),0)</f>
        <v>0</v>
      </c>
      <c r="L483" s="35">
        <f>IFERROR(VLOOKUP(A483,[5]数据处理!$A:$G,7,0),0)</f>
        <v>0</v>
      </c>
      <c r="M483">
        <f t="shared" si="122"/>
        <v>1</v>
      </c>
      <c r="N483">
        <f>IFERROR(VLOOKUP(A483,[5]数据处理!$A:$C,3,0),0)</f>
        <v>0</v>
      </c>
      <c r="O483">
        <f>IFERROR(VLOOKUP(A483,[5]数据处理!$A:$N,14,0),0)</f>
        <v>1</v>
      </c>
      <c r="P483" t="str">
        <f>IFERROR(VLOOKUP(A483,[3]库存使用数据!$A:$B,2,0),"")</f>
        <v/>
      </c>
      <c r="Q483" t="str">
        <f>IFERROR(VLOOKUP(A483,[3]库存使用数据!$A:$E,5,0),"")</f>
        <v/>
      </c>
      <c r="R483" t="str">
        <f>IFERROR(VLOOKUP(A483,[3]库存使用数据!$A:$H,8,0),"")</f>
        <v/>
      </c>
      <c r="S483" t="str">
        <f>IFERROR(VLOOKUP(A483,[3]库存使用数据!$A:$K,11,0),"")</f>
        <v/>
      </c>
      <c r="T483" t="str">
        <f>IFERROR(VLOOKUP(A483,[3]库存使用数据!$A:$C,3,0),"")</f>
        <v/>
      </c>
      <c r="U483" t="str">
        <f>IFERROR(VLOOKUP(A483,[3]库存使用数据!$A:$F,6,0),"")</f>
        <v/>
      </c>
      <c r="V483" t="str">
        <f>IFERROR(VLOOKUP(A483,[3]库存使用数据!$A:$I,9,0),"")</f>
        <v/>
      </c>
      <c r="W483" t="str">
        <f>IFERROR(VLOOKUP(A483,[3]库存使用数据!$A:$L,12,0),"")</f>
        <v/>
      </c>
      <c r="X483" s="23" t="str">
        <f t="shared" si="127"/>
        <v/>
      </c>
      <c r="Y483" s="23" t="str">
        <f t="shared" si="128"/>
        <v/>
      </c>
      <c r="Z483" s="23" t="str">
        <f t="shared" si="129"/>
        <v/>
      </c>
      <c r="AA483" s="23" t="str">
        <f t="shared" si="130"/>
        <v/>
      </c>
      <c r="AB483" t="str">
        <f>IFERROR(VLOOKUP(A483,[3]库存使用数据!$A:$D,4,0),"")</f>
        <v/>
      </c>
      <c r="AC483" t="str">
        <f>IFERROR(VLOOKUP(A483,[3]库存使用数据!$A:$G,7,0),"")</f>
        <v/>
      </c>
      <c r="AD483" t="str">
        <f>IFERROR(VLOOKUP(A483,[3]库存使用数据!$A:$J,10,0),"")</f>
        <v/>
      </c>
      <c r="AE483" t="str">
        <f>IFERROR(VLOOKUP(A483,[3]库存使用数据!$A:$M,13,0),"")</f>
        <v/>
      </c>
      <c r="AF483" s="23" t="str">
        <f t="shared" si="131"/>
        <v/>
      </c>
      <c r="AG483" s="23" t="str">
        <f t="shared" si="132"/>
        <v/>
      </c>
      <c r="AH483" s="23" t="str">
        <f t="shared" si="133"/>
        <v/>
      </c>
      <c r="AI483" s="23" t="str">
        <f t="shared" si="134"/>
        <v/>
      </c>
      <c r="AJ483">
        <f>IFERROR(VLOOKUP($B483,[2]库存报告使用数据!$A$1:$B$65536,2,0),0)</f>
        <v>1</v>
      </c>
      <c r="AK483">
        <f>IFERROR(VLOOKUP($B483,[2]库存报告使用数据!$A$1:$C$65536,3,0),0)</f>
        <v>1</v>
      </c>
      <c r="AL483">
        <f>IFERROR(VLOOKUP($B483,[2]库存报告使用数据!$A$1:$D$65536,4,0),0)</f>
        <v>0</v>
      </c>
      <c r="AM483">
        <f>IFERROR(VLOOKUP($B483,[2]库存报告使用数据!$A$1:$E$65536,5,0),0)</f>
        <v>1</v>
      </c>
      <c r="AN483" s="23">
        <f t="shared" si="135"/>
        <v>0</v>
      </c>
      <c r="AO483" s="23">
        <f t="shared" si="136"/>
        <v>0</v>
      </c>
      <c r="AP483" s="23" t="str">
        <f t="shared" si="137"/>
        <v/>
      </c>
      <c r="AQ483" s="23">
        <f t="shared" si="138"/>
        <v>0</v>
      </c>
      <c r="AR483" s="37">
        <f t="shared" si="123"/>
        <v>0</v>
      </c>
      <c r="AS483" s="37">
        <f t="shared" si="124"/>
        <v>0</v>
      </c>
      <c r="AT483" s="37">
        <f t="shared" si="125"/>
        <v>1</v>
      </c>
      <c r="AU483" s="33" t="str">
        <f t="shared" si="126"/>
        <v>库存为1</v>
      </c>
      <c r="AV483" s="38" t="str">
        <f>IFERROR(时间!$B$4+AU483,"上周无销量")</f>
        <v>上周无销量</v>
      </c>
    </row>
    <row r="484" spans="1:48">
      <c r="A484" s="21" t="s">
        <v>529</v>
      </c>
      <c r="B484" t="str">
        <f>VLOOKUP(A484,'[4]sku-asin（子）'!$A$1:$B$65536,2,0)</f>
        <v>B06W2MGY1F</v>
      </c>
      <c r="C484" t="str">
        <f>VLOOKUP(A484,'[4]子sku-父sku'!$A$1:$B$65536,2,0)</f>
        <v>YZ-HM6175</v>
      </c>
      <c r="D484" s="33">
        <f>IFERROR(VLOOKUP(A484,[1]库存报告使用数据处理!$A:$C,3,0),0)</f>
        <v>0</v>
      </c>
      <c r="E484" s="33">
        <f>IFERROR(VLOOKUP(A484,[1]库存报告使用数据处理!$A:$D,4,0),0)</f>
        <v>0</v>
      </c>
      <c r="F484" s="33">
        <f>IFERROR(VLOOKUP(A484,[1]库存报告使用数据处理!$A:$E,5,0),0)</f>
        <v>0</v>
      </c>
      <c r="G484" s="33">
        <f>IFERROR(VLOOKUP(A484,[1]库存报告使用数据处理!$A:$F,6,0),0)</f>
        <v>0</v>
      </c>
      <c r="H484" s="34">
        <f>IFERROR(VLOOKUP(A484,[1]库存报告使用数据处理!$A:$G,7,0),0)</f>
        <v>0</v>
      </c>
      <c r="I484">
        <f>IFERROR(VLOOKUP(A484,[5]数据处理!$A:$B,2,0),0)</f>
        <v>2</v>
      </c>
      <c r="J484" s="35">
        <f>IFERROR(VLOOKUP(A484,[5]数据处理!$A:$D,4,0),0)</f>
        <v>0</v>
      </c>
      <c r="K484" s="35">
        <f>IFERROR(VLOOKUP(A484,[5]数据处理!$A:$E,5,0),0)</f>
        <v>0</v>
      </c>
      <c r="L484" s="35">
        <f>IFERROR(VLOOKUP(A484,[5]数据处理!$A:$G,7,0),0)</f>
        <v>0</v>
      </c>
      <c r="M484">
        <f t="shared" si="122"/>
        <v>2</v>
      </c>
      <c r="N484">
        <f>IFERROR(VLOOKUP(A484,[5]数据处理!$A:$C,3,0),0)</f>
        <v>0</v>
      </c>
      <c r="O484">
        <f>IFERROR(VLOOKUP(A484,[5]数据处理!$A:$N,14,0),0)</f>
        <v>2</v>
      </c>
      <c r="P484" t="str">
        <f>IFERROR(VLOOKUP(A484,[3]库存使用数据!$A:$B,2,0),"")</f>
        <v/>
      </c>
      <c r="Q484" t="str">
        <f>IFERROR(VLOOKUP(A484,[3]库存使用数据!$A:$E,5,0),"")</f>
        <v/>
      </c>
      <c r="R484" t="str">
        <f>IFERROR(VLOOKUP(A484,[3]库存使用数据!$A:$H,8,0),"")</f>
        <v/>
      </c>
      <c r="S484" t="str">
        <f>IFERROR(VLOOKUP(A484,[3]库存使用数据!$A:$K,11,0),"")</f>
        <v/>
      </c>
      <c r="T484" t="str">
        <f>IFERROR(VLOOKUP(A484,[3]库存使用数据!$A:$C,3,0),"")</f>
        <v/>
      </c>
      <c r="U484" t="str">
        <f>IFERROR(VLOOKUP(A484,[3]库存使用数据!$A:$F,6,0),"")</f>
        <v/>
      </c>
      <c r="V484" t="str">
        <f>IFERROR(VLOOKUP(A484,[3]库存使用数据!$A:$I,9,0),"")</f>
        <v/>
      </c>
      <c r="W484" t="str">
        <f>IFERROR(VLOOKUP(A484,[3]库存使用数据!$A:$L,12,0),"")</f>
        <v/>
      </c>
      <c r="X484" s="23" t="str">
        <f t="shared" si="127"/>
        <v/>
      </c>
      <c r="Y484" s="23" t="str">
        <f t="shared" si="128"/>
        <v/>
      </c>
      <c r="Z484" s="23" t="str">
        <f t="shared" si="129"/>
        <v/>
      </c>
      <c r="AA484" s="23" t="str">
        <f t="shared" si="130"/>
        <v/>
      </c>
      <c r="AB484" t="str">
        <f>IFERROR(VLOOKUP(A484,[3]库存使用数据!$A:$D,4,0),"")</f>
        <v/>
      </c>
      <c r="AC484" t="str">
        <f>IFERROR(VLOOKUP(A484,[3]库存使用数据!$A:$G,7,0),"")</f>
        <v/>
      </c>
      <c r="AD484" t="str">
        <f>IFERROR(VLOOKUP(A484,[3]库存使用数据!$A:$J,10,0),"")</f>
        <v/>
      </c>
      <c r="AE484" t="str">
        <f>IFERROR(VLOOKUP(A484,[3]库存使用数据!$A:$M,13,0),"")</f>
        <v/>
      </c>
      <c r="AF484" s="23" t="str">
        <f t="shared" si="131"/>
        <v/>
      </c>
      <c r="AG484" s="23" t="str">
        <f t="shared" si="132"/>
        <v/>
      </c>
      <c r="AH484" s="23" t="str">
        <f t="shared" si="133"/>
        <v/>
      </c>
      <c r="AI484" s="23" t="str">
        <f t="shared" si="134"/>
        <v/>
      </c>
      <c r="AJ484">
        <f>IFERROR(VLOOKUP($B484,[2]库存报告使用数据!$A$1:$B$65536,2,0),0)</f>
        <v>0</v>
      </c>
      <c r="AK484">
        <f>IFERROR(VLOOKUP($B484,[2]库存报告使用数据!$A$1:$C$65536,3,0),0)</f>
        <v>0</v>
      </c>
      <c r="AL484">
        <f>IFERROR(VLOOKUP($B484,[2]库存报告使用数据!$A$1:$D$65536,4,0),0)</f>
        <v>1</v>
      </c>
      <c r="AM484">
        <f>IFERROR(VLOOKUP($B484,[2]库存报告使用数据!$A$1:$E$65536,5,0),0)</f>
        <v>1</v>
      </c>
      <c r="AN484" s="23" t="str">
        <f t="shared" si="135"/>
        <v/>
      </c>
      <c r="AO484" s="23" t="str">
        <f t="shared" si="136"/>
        <v/>
      </c>
      <c r="AP484" s="23">
        <f t="shared" si="137"/>
        <v>0</v>
      </c>
      <c r="AQ484" s="23">
        <f t="shared" si="138"/>
        <v>0</v>
      </c>
      <c r="AR484" s="37">
        <f t="shared" si="123"/>
        <v>0</v>
      </c>
      <c r="AS484" s="37">
        <f t="shared" si="124"/>
        <v>0</v>
      </c>
      <c r="AT484" s="37">
        <f t="shared" si="125"/>
        <v>2</v>
      </c>
      <c r="AU484" s="33" t="str">
        <f t="shared" si="126"/>
        <v>库存为2</v>
      </c>
      <c r="AV484" s="38" t="str">
        <f>IFERROR(时间!$B$4+AU484,"上周无销量")</f>
        <v>上周无销量</v>
      </c>
    </row>
    <row r="485" spans="1:48">
      <c r="A485" s="21" t="s">
        <v>530</v>
      </c>
      <c r="B485" t="str">
        <f>VLOOKUP(A485,'[4]sku-asin（子）'!$A$1:$B$65536,2,0)</f>
        <v>B06W57JDKH</v>
      </c>
      <c r="C485" t="str">
        <f>VLOOKUP(A485,'[4]子sku-父sku'!$A$1:$B$65536,2,0)</f>
        <v>YZ-HM6175</v>
      </c>
      <c r="D485" s="33">
        <f>IFERROR(VLOOKUP(A485,[1]库存报告使用数据处理!$A:$C,3,0),0)</f>
        <v>0</v>
      </c>
      <c r="E485" s="33">
        <f>IFERROR(VLOOKUP(A485,[1]库存报告使用数据处理!$A:$D,4,0),0)</f>
        <v>0</v>
      </c>
      <c r="F485" s="33">
        <f>IFERROR(VLOOKUP(A485,[1]库存报告使用数据处理!$A:$E,5,0),0)</f>
        <v>0</v>
      </c>
      <c r="G485" s="33">
        <f>IFERROR(VLOOKUP(A485,[1]库存报告使用数据处理!$A:$F,6,0),0)</f>
        <v>0</v>
      </c>
      <c r="H485" s="34">
        <f>IFERROR(VLOOKUP(A485,[1]库存报告使用数据处理!$A:$G,7,0),0)</f>
        <v>0</v>
      </c>
      <c r="I485">
        <f>IFERROR(VLOOKUP(A485,[5]数据处理!$A:$B,2,0),0)</f>
        <v>2</v>
      </c>
      <c r="J485" s="35">
        <f>IFERROR(VLOOKUP(A485,[5]数据处理!$A:$D,4,0),0)</f>
        <v>0</v>
      </c>
      <c r="K485" s="35">
        <f>IFERROR(VLOOKUP(A485,[5]数据处理!$A:$E,5,0),0)</f>
        <v>0</v>
      </c>
      <c r="L485" s="35">
        <f>IFERROR(VLOOKUP(A485,[5]数据处理!$A:$G,7,0),0)</f>
        <v>0</v>
      </c>
      <c r="M485">
        <f t="shared" si="122"/>
        <v>2</v>
      </c>
      <c r="N485">
        <f>IFERROR(VLOOKUP(A485,[5]数据处理!$A:$C,3,0),0)</f>
        <v>0</v>
      </c>
      <c r="O485">
        <f>IFERROR(VLOOKUP(A485,[5]数据处理!$A:$N,14,0),0)</f>
        <v>2</v>
      </c>
      <c r="P485" t="str">
        <f>IFERROR(VLOOKUP(A485,[3]库存使用数据!$A:$B,2,0),"")</f>
        <v/>
      </c>
      <c r="Q485" t="str">
        <f>IFERROR(VLOOKUP(A485,[3]库存使用数据!$A:$E,5,0),"")</f>
        <v/>
      </c>
      <c r="R485" t="str">
        <f>IFERROR(VLOOKUP(A485,[3]库存使用数据!$A:$H,8,0),"")</f>
        <v/>
      </c>
      <c r="S485" t="str">
        <f>IFERROR(VLOOKUP(A485,[3]库存使用数据!$A:$K,11,0),"")</f>
        <v/>
      </c>
      <c r="T485" t="str">
        <f>IFERROR(VLOOKUP(A485,[3]库存使用数据!$A:$C,3,0),"")</f>
        <v/>
      </c>
      <c r="U485" t="str">
        <f>IFERROR(VLOOKUP(A485,[3]库存使用数据!$A:$F,6,0),"")</f>
        <v/>
      </c>
      <c r="V485" t="str">
        <f>IFERROR(VLOOKUP(A485,[3]库存使用数据!$A:$I,9,0),"")</f>
        <v/>
      </c>
      <c r="W485" t="str">
        <f>IFERROR(VLOOKUP(A485,[3]库存使用数据!$A:$L,12,0),"")</f>
        <v/>
      </c>
      <c r="X485" s="23" t="str">
        <f t="shared" si="127"/>
        <v/>
      </c>
      <c r="Y485" s="23" t="str">
        <f t="shared" si="128"/>
        <v/>
      </c>
      <c r="Z485" s="23" t="str">
        <f t="shared" si="129"/>
        <v/>
      </c>
      <c r="AA485" s="23" t="str">
        <f t="shared" si="130"/>
        <v/>
      </c>
      <c r="AB485" t="str">
        <f>IFERROR(VLOOKUP(A485,[3]库存使用数据!$A:$D,4,0),"")</f>
        <v/>
      </c>
      <c r="AC485" t="str">
        <f>IFERROR(VLOOKUP(A485,[3]库存使用数据!$A:$G,7,0),"")</f>
        <v/>
      </c>
      <c r="AD485" t="str">
        <f>IFERROR(VLOOKUP(A485,[3]库存使用数据!$A:$J,10,0),"")</f>
        <v/>
      </c>
      <c r="AE485" t="str">
        <f>IFERROR(VLOOKUP(A485,[3]库存使用数据!$A:$M,13,0),"")</f>
        <v/>
      </c>
      <c r="AF485" s="23" t="str">
        <f t="shared" si="131"/>
        <v/>
      </c>
      <c r="AG485" s="23" t="str">
        <f t="shared" si="132"/>
        <v/>
      </c>
      <c r="AH485" s="23" t="str">
        <f t="shared" si="133"/>
        <v/>
      </c>
      <c r="AI485" s="23" t="str">
        <f t="shared" si="134"/>
        <v/>
      </c>
      <c r="AJ485">
        <f>IFERROR(VLOOKUP($B485,[2]库存报告使用数据!$A$1:$B$65536,2,0),0)</f>
        <v>1</v>
      </c>
      <c r="AK485">
        <f>IFERROR(VLOOKUP($B485,[2]库存报告使用数据!$A$1:$C$65536,3,0),0)</f>
        <v>1</v>
      </c>
      <c r="AL485">
        <f>IFERROR(VLOOKUP($B485,[2]库存报告使用数据!$A$1:$D$65536,4,0),0)</f>
        <v>0</v>
      </c>
      <c r="AM485">
        <f>IFERROR(VLOOKUP($B485,[2]库存报告使用数据!$A$1:$E$65536,5,0),0)</f>
        <v>1</v>
      </c>
      <c r="AN485" s="23">
        <f t="shared" si="135"/>
        <v>0</v>
      </c>
      <c r="AO485" s="23">
        <f t="shared" si="136"/>
        <v>0</v>
      </c>
      <c r="AP485" s="23" t="str">
        <f t="shared" si="137"/>
        <v/>
      </c>
      <c r="AQ485" s="23">
        <f t="shared" si="138"/>
        <v>0</v>
      </c>
      <c r="AR485" s="37">
        <f t="shared" si="123"/>
        <v>0</v>
      </c>
      <c r="AS485" s="37">
        <f t="shared" si="124"/>
        <v>0</v>
      </c>
      <c r="AT485" s="37">
        <f t="shared" si="125"/>
        <v>2</v>
      </c>
      <c r="AU485" s="33" t="str">
        <f t="shared" si="126"/>
        <v>库存为2</v>
      </c>
      <c r="AV485" s="38" t="str">
        <f>IFERROR(时间!$B$4+AU485,"上周无销量")</f>
        <v>上周无销量</v>
      </c>
    </row>
    <row r="486" spans="1:48">
      <c r="A486" s="21" t="s">
        <v>531</v>
      </c>
      <c r="B486" t="str">
        <f>VLOOKUP(A486,'[4]sku-asin（子）'!$A$1:$B$65536,2,0)</f>
        <v>B01N02OUSI</v>
      </c>
      <c r="C486" t="str">
        <f>VLOOKUP(A486,'[4]子sku-父sku'!$A$1:$B$65536,2,0)</f>
        <v>YZ-HM688</v>
      </c>
      <c r="D486" s="33">
        <f>IFERROR(VLOOKUP(A486,[1]库存报告使用数据处理!$A:$C,3,0),0)</f>
        <v>0</v>
      </c>
      <c r="E486" s="33">
        <f>IFERROR(VLOOKUP(A486,[1]库存报告使用数据处理!$A:$D,4,0),0)</f>
        <v>0</v>
      </c>
      <c r="F486" s="33">
        <f>IFERROR(VLOOKUP(A486,[1]库存报告使用数据处理!$A:$E,5,0),0)</f>
        <v>0</v>
      </c>
      <c r="G486" s="33">
        <f>IFERROR(VLOOKUP(A486,[1]库存报告使用数据处理!$A:$F,6,0),0)</f>
        <v>0</v>
      </c>
      <c r="H486" s="34">
        <f>IFERROR(VLOOKUP(A486,[1]库存报告使用数据处理!$A:$G,7,0),0)</f>
        <v>0</v>
      </c>
      <c r="I486">
        <f>IFERROR(VLOOKUP(A486,[5]数据处理!$A:$B,2,0),0)</f>
        <v>3</v>
      </c>
      <c r="J486" s="35">
        <f>IFERROR(VLOOKUP(A486,[5]数据处理!$A:$D,4,0),0)</f>
        <v>0</v>
      </c>
      <c r="K486" s="35">
        <f>IFERROR(VLOOKUP(A486,[5]数据处理!$A:$E,5,0),0)</f>
        <v>0</v>
      </c>
      <c r="L486" s="35">
        <f>IFERROR(VLOOKUP(A486,[5]数据处理!$A:$G,7,0),0)</f>
        <v>0</v>
      </c>
      <c r="M486">
        <f t="shared" si="122"/>
        <v>3</v>
      </c>
      <c r="N486">
        <f>IFERROR(VLOOKUP(A486,[5]数据处理!$A:$C,3,0),0)</f>
        <v>0</v>
      </c>
      <c r="O486">
        <f>IFERROR(VLOOKUP(A486,[5]数据处理!$A:$N,14,0),0)</f>
        <v>3</v>
      </c>
      <c r="P486" t="str">
        <f>IFERROR(VLOOKUP(A486,[3]库存使用数据!$A:$B,2,0),"")</f>
        <v/>
      </c>
      <c r="Q486" t="str">
        <f>IFERROR(VLOOKUP(A486,[3]库存使用数据!$A:$E,5,0),"")</f>
        <v/>
      </c>
      <c r="R486" t="str">
        <f>IFERROR(VLOOKUP(A486,[3]库存使用数据!$A:$H,8,0),"")</f>
        <v/>
      </c>
      <c r="S486" t="str">
        <f>IFERROR(VLOOKUP(A486,[3]库存使用数据!$A:$K,11,0),"")</f>
        <v/>
      </c>
      <c r="T486" t="str">
        <f>IFERROR(VLOOKUP(A486,[3]库存使用数据!$A:$C,3,0),"")</f>
        <v/>
      </c>
      <c r="U486" t="str">
        <f>IFERROR(VLOOKUP(A486,[3]库存使用数据!$A:$F,6,0),"")</f>
        <v/>
      </c>
      <c r="V486" t="str">
        <f>IFERROR(VLOOKUP(A486,[3]库存使用数据!$A:$I,9,0),"")</f>
        <v/>
      </c>
      <c r="W486" t="str">
        <f>IFERROR(VLOOKUP(A486,[3]库存使用数据!$A:$L,12,0),"")</f>
        <v/>
      </c>
      <c r="X486" s="23" t="str">
        <f t="shared" si="127"/>
        <v/>
      </c>
      <c r="Y486" s="23" t="str">
        <f t="shared" si="128"/>
        <v/>
      </c>
      <c r="Z486" s="23" t="str">
        <f t="shared" si="129"/>
        <v/>
      </c>
      <c r="AA486" s="23" t="str">
        <f t="shared" si="130"/>
        <v/>
      </c>
      <c r="AB486" t="str">
        <f>IFERROR(VLOOKUP(A486,[3]库存使用数据!$A:$D,4,0),"")</f>
        <v/>
      </c>
      <c r="AC486" t="str">
        <f>IFERROR(VLOOKUP(A486,[3]库存使用数据!$A:$G,7,0),"")</f>
        <v/>
      </c>
      <c r="AD486" t="str">
        <f>IFERROR(VLOOKUP(A486,[3]库存使用数据!$A:$J,10,0),"")</f>
        <v/>
      </c>
      <c r="AE486" t="str">
        <f>IFERROR(VLOOKUP(A486,[3]库存使用数据!$A:$M,13,0),"")</f>
        <v/>
      </c>
      <c r="AF486" s="23" t="str">
        <f t="shared" si="131"/>
        <v/>
      </c>
      <c r="AG486" s="23" t="str">
        <f t="shared" si="132"/>
        <v/>
      </c>
      <c r="AH486" s="23" t="str">
        <f t="shared" si="133"/>
        <v/>
      </c>
      <c r="AI486" s="23" t="str">
        <f t="shared" si="134"/>
        <v/>
      </c>
      <c r="AJ486">
        <f>IFERROR(VLOOKUP($B486,[2]库存报告使用数据!$A$1:$B$65536,2,0),0)</f>
        <v>2</v>
      </c>
      <c r="AK486">
        <f>IFERROR(VLOOKUP($B486,[2]库存报告使用数据!$A$1:$C$65536,3,0),0)</f>
        <v>2</v>
      </c>
      <c r="AL486">
        <f>IFERROR(VLOOKUP($B486,[2]库存报告使用数据!$A$1:$D$65536,4,0),0)</f>
        <v>1</v>
      </c>
      <c r="AM486">
        <f>IFERROR(VLOOKUP($B486,[2]库存报告使用数据!$A$1:$E$65536,5,0),0)</f>
        <v>0</v>
      </c>
      <c r="AN486" s="23">
        <f t="shared" si="135"/>
        <v>0</v>
      </c>
      <c r="AO486" s="23">
        <f t="shared" si="136"/>
        <v>0</v>
      </c>
      <c r="AP486" s="23">
        <f t="shared" si="137"/>
        <v>0</v>
      </c>
      <c r="AQ486" s="23" t="str">
        <f t="shared" si="138"/>
        <v/>
      </c>
      <c r="AR486" s="37">
        <f t="shared" si="123"/>
        <v>0</v>
      </c>
      <c r="AS486" s="37">
        <f t="shared" si="124"/>
        <v>0</v>
      </c>
      <c r="AT486" s="37">
        <f t="shared" si="125"/>
        <v>3</v>
      </c>
      <c r="AU486" s="33" t="str">
        <f t="shared" si="126"/>
        <v>库存为3</v>
      </c>
      <c r="AV486" s="38" t="str">
        <f>IFERROR(时间!$B$4+AU486,"上周无销量")</f>
        <v>上周无销量</v>
      </c>
    </row>
    <row r="487" spans="1:48">
      <c r="A487" s="21" t="s">
        <v>532</v>
      </c>
      <c r="B487" t="str">
        <f>VLOOKUP(A487,'[4]sku-asin（子）'!$A$1:$B$65536,2,0)</f>
        <v>B01N0AY376</v>
      </c>
      <c r="C487" t="str">
        <f>VLOOKUP(A487,'[4]子sku-父sku'!$A$1:$B$65536,2,0)</f>
        <v>YZ-HM688</v>
      </c>
      <c r="D487" s="33">
        <f>IFERROR(VLOOKUP(A487,[1]库存报告使用数据处理!$A:$C,3,0),0)</f>
        <v>0</v>
      </c>
      <c r="E487" s="33">
        <f>IFERROR(VLOOKUP(A487,[1]库存报告使用数据处理!$A:$D,4,0),0)</f>
        <v>0</v>
      </c>
      <c r="F487" s="33">
        <f>IFERROR(VLOOKUP(A487,[1]库存报告使用数据处理!$A:$E,5,0),0)</f>
        <v>0</v>
      </c>
      <c r="G487" s="33">
        <f>IFERROR(VLOOKUP(A487,[1]库存报告使用数据处理!$A:$F,6,0),0)</f>
        <v>0</v>
      </c>
      <c r="H487" s="34">
        <f>IFERROR(VLOOKUP(A487,[1]库存报告使用数据处理!$A:$G,7,0),0)</f>
        <v>0</v>
      </c>
      <c r="I487">
        <f>IFERROR(VLOOKUP(A487,[5]数据处理!$A:$B,2,0),0)</f>
        <v>2</v>
      </c>
      <c r="J487" s="35">
        <f>IFERROR(VLOOKUP(A487,[5]数据处理!$A:$D,4,0),0)</f>
        <v>0</v>
      </c>
      <c r="K487" s="35">
        <f>IFERROR(VLOOKUP(A487,[5]数据处理!$A:$E,5,0),0)</f>
        <v>0</v>
      </c>
      <c r="L487" s="35">
        <f>IFERROR(VLOOKUP(A487,[5]数据处理!$A:$G,7,0),0)</f>
        <v>0</v>
      </c>
      <c r="M487">
        <f t="shared" si="122"/>
        <v>2</v>
      </c>
      <c r="N487">
        <f>IFERROR(VLOOKUP(A487,[5]数据处理!$A:$C,3,0),0)</f>
        <v>0</v>
      </c>
      <c r="O487">
        <f>IFERROR(VLOOKUP(A487,[5]数据处理!$A:$N,14,0),0)</f>
        <v>2</v>
      </c>
      <c r="P487" t="str">
        <f>IFERROR(VLOOKUP(A487,[3]库存使用数据!$A:$B,2,0),"")</f>
        <v/>
      </c>
      <c r="Q487" t="str">
        <f>IFERROR(VLOOKUP(A487,[3]库存使用数据!$A:$E,5,0),"")</f>
        <v/>
      </c>
      <c r="R487" t="str">
        <f>IFERROR(VLOOKUP(A487,[3]库存使用数据!$A:$H,8,0),"")</f>
        <v/>
      </c>
      <c r="S487" t="str">
        <f>IFERROR(VLOOKUP(A487,[3]库存使用数据!$A:$K,11,0),"")</f>
        <v/>
      </c>
      <c r="T487" t="str">
        <f>IFERROR(VLOOKUP(A487,[3]库存使用数据!$A:$C,3,0),"")</f>
        <v/>
      </c>
      <c r="U487" t="str">
        <f>IFERROR(VLOOKUP(A487,[3]库存使用数据!$A:$F,6,0),"")</f>
        <v/>
      </c>
      <c r="V487" t="str">
        <f>IFERROR(VLOOKUP(A487,[3]库存使用数据!$A:$I,9,0),"")</f>
        <v/>
      </c>
      <c r="W487" t="str">
        <f>IFERROR(VLOOKUP(A487,[3]库存使用数据!$A:$L,12,0),"")</f>
        <v/>
      </c>
      <c r="X487" s="23" t="str">
        <f t="shared" si="127"/>
        <v/>
      </c>
      <c r="Y487" s="23" t="str">
        <f t="shared" si="128"/>
        <v/>
      </c>
      <c r="Z487" s="23" t="str">
        <f t="shared" si="129"/>
        <v/>
      </c>
      <c r="AA487" s="23" t="str">
        <f t="shared" si="130"/>
        <v/>
      </c>
      <c r="AB487" t="str">
        <f>IFERROR(VLOOKUP(A487,[3]库存使用数据!$A:$D,4,0),"")</f>
        <v/>
      </c>
      <c r="AC487" t="str">
        <f>IFERROR(VLOOKUP(A487,[3]库存使用数据!$A:$G,7,0),"")</f>
        <v/>
      </c>
      <c r="AD487" t="str">
        <f>IFERROR(VLOOKUP(A487,[3]库存使用数据!$A:$J,10,0),"")</f>
        <v/>
      </c>
      <c r="AE487" t="str">
        <f>IFERROR(VLOOKUP(A487,[3]库存使用数据!$A:$M,13,0),"")</f>
        <v/>
      </c>
      <c r="AF487" s="23" t="str">
        <f t="shared" si="131"/>
        <v/>
      </c>
      <c r="AG487" s="23" t="str">
        <f t="shared" si="132"/>
        <v/>
      </c>
      <c r="AH487" s="23" t="str">
        <f t="shared" si="133"/>
        <v/>
      </c>
      <c r="AI487" s="23" t="str">
        <f t="shared" si="134"/>
        <v/>
      </c>
      <c r="AJ487">
        <f>IFERROR(VLOOKUP($B487,[2]库存报告使用数据!$A$1:$B$65536,2,0),0)</f>
        <v>1</v>
      </c>
      <c r="AK487">
        <f>IFERROR(VLOOKUP($B487,[2]库存报告使用数据!$A$1:$C$65536,3,0),0)</f>
        <v>1</v>
      </c>
      <c r="AL487">
        <f>IFERROR(VLOOKUP($B487,[2]库存报告使用数据!$A$1:$D$65536,4,0),0)</f>
        <v>1</v>
      </c>
      <c r="AM487">
        <f>IFERROR(VLOOKUP($B487,[2]库存报告使用数据!$A$1:$E$65536,5,0),0)</f>
        <v>0</v>
      </c>
      <c r="AN487" s="23">
        <f t="shared" si="135"/>
        <v>0</v>
      </c>
      <c r="AO487" s="23">
        <f t="shared" si="136"/>
        <v>0</v>
      </c>
      <c r="AP487" s="23">
        <f t="shared" si="137"/>
        <v>0</v>
      </c>
      <c r="AQ487" s="23" t="str">
        <f t="shared" si="138"/>
        <v/>
      </c>
      <c r="AR487" s="37">
        <f t="shared" si="123"/>
        <v>0</v>
      </c>
      <c r="AS487" s="37">
        <f t="shared" si="124"/>
        <v>0</v>
      </c>
      <c r="AT487" s="37">
        <f t="shared" si="125"/>
        <v>2</v>
      </c>
      <c r="AU487" s="33" t="str">
        <f t="shared" si="126"/>
        <v>库存为2</v>
      </c>
      <c r="AV487" s="38" t="str">
        <f>IFERROR(时间!$B$4+AU487,"上周无销量")</f>
        <v>上周无销量</v>
      </c>
    </row>
    <row r="488" spans="1:48">
      <c r="A488" s="21" t="s">
        <v>533</v>
      </c>
      <c r="B488" t="str">
        <f>VLOOKUP(A488,'[4]sku-asin（子）'!$A$1:$B$65536,2,0)</f>
        <v>B071WP4TYK</v>
      </c>
      <c r="C488" t="str">
        <f>VLOOKUP(A488,'[4]子sku-父sku'!$A$1:$B$65536,2,0)</f>
        <v>YZ-HM7035</v>
      </c>
      <c r="D488" s="33">
        <f>IFERROR(VLOOKUP(A488,[1]库存报告使用数据处理!$A:$C,3,0),0)</f>
        <v>0</v>
      </c>
      <c r="E488" s="33">
        <f>IFERROR(VLOOKUP(A488,[1]库存报告使用数据处理!$A:$D,4,0),0)</f>
        <v>0</v>
      </c>
      <c r="F488" s="33">
        <f>IFERROR(VLOOKUP(A488,[1]库存报告使用数据处理!$A:$E,5,0),0)</f>
        <v>0</v>
      </c>
      <c r="G488" s="33">
        <f>IFERROR(VLOOKUP(A488,[1]库存报告使用数据处理!$A:$F,6,0),0)</f>
        <v>0</v>
      </c>
      <c r="H488" s="34">
        <f>IFERROR(VLOOKUP(A488,[1]库存报告使用数据处理!$A:$G,7,0),0)</f>
        <v>0</v>
      </c>
      <c r="I488">
        <f>IFERROR(VLOOKUP(A488,[5]数据处理!$A:$B,2,0),0)</f>
        <v>2</v>
      </c>
      <c r="J488" s="35">
        <f>IFERROR(VLOOKUP(A488,[5]数据处理!$A:$D,4,0),0)</f>
        <v>0</v>
      </c>
      <c r="K488" s="35">
        <f>IFERROR(VLOOKUP(A488,[5]数据处理!$A:$E,5,0),0)</f>
        <v>0</v>
      </c>
      <c r="L488" s="35">
        <f>IFERROR(VLOOKUP(A488,[5]数据处理!$A:$G,7,0),0)</f>
        <v>0</v>
      </c>
      <c r="M488">
        <f t="shared" si="122"/>
        <v>2</v>
      </c>
      <c r="N488">
        <f>IFERROR(VLOOKUP(A488,[5]数据处理!$A:$C,3,0),0)</f>
        <v>0</v>
      </c>
      <c r="O488">
        <f>IFERROR(VLOOKUP(A488,[5]数据处理!$A:$N,14,0),0)</f>
        <v>2</v>
      </c>
      <c r="P488" t="str">
        <f>IFERROR(VLOOKUP(A488,[3]库存使用数据!$A:$B,2,0),"")</f>
        <v/>
      </c>
      <c r="Q488" t="str">
        <f>IFERROR(VLOOKUP(A488,[3]库存使用数据!$A:$E,5,0),"")</f>
        <v/>
      </c>
      <c r="R488" t="str">
        <f>IFERROR(VLOOKUP(A488,[3]库存使用数据!$A:$H,8,0),"")</f>
        <v/>
      </c>
      <c r="S488" t="str">
        <f>IFERROR(VLOOKUP(A488,[3]库存使用数据!$A:$K,11,0),"")</f>
        <v/>
      </c>
      <c r="T488" t="str">
        <f>IFERROR(VLOOKUP(A488,[3]库存使用数据!$A:$C,3,0),"")</f>
        <v/>
      </c>
      <c r="U488" t="str">
        <f>IFERROR(VLOOKUP(A488,[3]库存使用数据!$A:$F,6,0),"")</f>
        <v/>
      </c>
      <c r="V488" t="str">
        <f>IFERROR(VLOOKUP(A488,[3]库存使用数据!$A:$I,9,0),"")</f>
        <v/>
      </c>
      <c r="W488" t="str">
        <f>IFERROR(VLOOKUP(A488,[3]库存使用数据!$A:$L,12,0),"")</f>
        <v/>
      </c>
      <c r="X488" s="23" t="str">
        <f t="shared" si="127"/>
        <v/>
      </c>
      <c r="Y488" s="23" t="str">
        <f t="shared" si="128"/>
        <v/>
      </c>
      <c r="Z488" s="23" t="str">
        <f t="shared" si="129"/>
        <v/>
      </c>
      <c r="AA488" s="23" t="str">
        <f t="shared" si="130"/>
        <v/>
      </c>
      <c r="AB488" t="str">
        <f>IFERROR(VLOOKUP(A488,[3]库存使用数据!$A:$D,4,0),"")</f>
        <v/>
      </c>
      <c r="AC488" t="str">
        <f>IFERROR(VLOOKUP(A488,[3]库存使用数据!$A:$G,7,0),"")</f>
        <v/>
      </c>
      <c r="AD488" t="str">
        <f>IFERROR(VLOOKUP(A488,[3]库存使用数据!$A:$J,10,0),"")</f>
        <v/>
      </c>
      <c r="AE488" t="str">
        <f>IFERROR(VLOOKUP(A488,[3]库存使用数据!$A:$M,13,0),"")</f>
        <v/>
      </c>
      <c r="AF488" s="23" t="str">
        <f t="shared" si="131"/>
        <v/>
      </c>
      <c r="AG488" s="23" t="str">
        <f t="shared" si="132"/>
        <v/>
      </c>
      <c r="AH488" s="23" t="str">
        <f t="shared" si="133"/>
        <v/>
      </c>
      <c r="AI488" s="23" t="str">
        <f t="shared" si="134"/>
        <v/>
      </c>
      <c r="AJ488">
        <f>IFERROR(VLOOKUP($B488,[2]库存报告使用数据!$A$1:$B$65536,2,0),0)</f>
        <v>1</v>
      </c>
      <c r="AK488">
        <f>IFERROR(VLOOKUP($B488,[2]库存报告使用数据!$A$1:$C$65536,3,0),0)</f>
        <v>1</v>
      </c>
      <c r="AL488">
        <f>IFERROR(VLOOKUP($B488,[2]库存报告使用数据!$A$1:$D$65536,4,0),0)</f>
        <v>1</v>
      </c>
      <c r="AM488">
        <f>IFERROR(VLOOKUP($B488,[2]库存报告使用数据!$A$1:$E$65536,5,0),0)</f>
        <v>4</v>
      </c>
      <c r="AN488" s="23">
        <f t="shared" si="135"/>
        <v>0</v>
      </c>
      <c r="AO488" s="23">
        <f t="shared" si="136"/>
        <v>0</v>
      </c>
      <c r="AP488" s="23">
        <f t="shared" si="137"/>
        <v>0</v>
      </c>
      <c r="AQ488" s="23">
        <f t="shared" si="138"/>
        <v>0</v>
      </c>
      <c r="AR488" s="37">
        <f t="shared" si="123"/>
        <v>0</v>
      </c>
      <c r="AS488" s="37">
        <f t="shared" si="124"/>
        <v>0</v>
      </c>
      <c r="AT488" s="37">
        <f t="shared" si="125"/>
        <v>2</v>
      </c>
      <c r="AU488" s="33" t="str">
        <f t="shared" si="126"/>
        <v>库存为2</v>
      </c>
      <c r="AV488" s="38" t="str">
        <f>IFERROR(时间!$B$4+AU488,"上周无销量")</f>
        <v>上周无销量</v>
      </c>
    </row>
    <row r="489" spans="1:48">
      <c r="A489" s="21" t="s">
        <v>534</v>
      </c>
      <c r="B489" t="str">
        <f>VLOOKUP(A489,'[4]sku-asin（子）'!$A$1:$B$65536,2,0)</f>
        <v>B07214CVZK</v>
      </c>
      <c r="C489" t="str">
        <f>VLOOKUP(A489,'[4]子sku-父sku'!$A$1:$B$65536,2,0)</f>
        <v>YZ-HM7035</v>
      </c>
      <c r="D489" s="33">
        <f>IFERROR(VLOOKUP(A489,[1]库存报告使用数据处理!$A:$C,3,0),0)</f>
        <v>0</v>
      </c>
      <c r="E489" s="33">
        <f>IFERROR(VLOOKUP(A489,[1]库存报告使用数据处理!$A:$D,4,0),0)</f>
        <v>0</v>
      </c>
      <c r="F489" s="33">
        <f>IFERROR(VLOOKUP(A489,[1]库存报告使用数据处理!$A:$E,5,0),0)</f>
        <v>0</v>
      </c>
      <c r="G489" s="33">
        <f>IFERROR(VLOOKUP(A489,[1]库存报告使用数据处理!$A:$F,6,0),0)</f>
        <v>1</v>
      </c>
      <c r="H489" s="34">
        <f>IFERROR(VLOOKUP(A489,[1]库存报告使用数据处理!$A:$G,7,0),0)</f>
        <v>16.99</v>
      </c>
      <c r="I489">
        <f>IFERROR(VLOOKUP(A489,[5]数据处理!$A:$B,2,0),0)</f>
        <v>0</v>
      </c>
      <c r="J489" s="35">
        <f>IFERROR(VLOOKUP(A489,[5]数据处理!$A:$D,4,0),0)</f>
        <v>0</v>
      </c>
      <c r="K489" s="35">
        <f>IFERROR(VLOOKUP(A489,[5]数据处理!$A:$E,5,0),0)</f>
        <v>0</v>
      </c>
      <c r="L489" s="35">
        <f>IFERROR(VLOOKUP(A489,[5]数据处理!$A:$G,7,0),0)</f>
        <v>0</v>
      </c>
      <c r="M489">
        <f t="shared" si="122"/>
        <v>0</v>
      </c>
      <c r="N489">
        <f>IFERROR(VLOOKUP(A489,[5]数据处理!$A:$C,3,0),0)</f>
        <v>0</v>
      </c>
      <c r="O489">
        <f>IFERROR(VLOOKUP(A489,[5]数据处理!$A:$N,14,0),0)</f>
        <v>0</v>
      </c>
      <c r="P489" t="str">
        <f>IFERROR(VLOOKUP(A489,[3]库存使用数据!$A:$B,2,0),"")</f>
        <v/>
      </c>
      <c r="Q489" t="str">
        <f>IFERROR(VLOOKUP(A489,[3]库存使用数据!$A:$E,5,0),"")</f>
        <v/>
      </c>
      <c r="R489" t="str">
        <f>IFERROR(VLOOKUP(A489,[3]库存使用数据!$A:$H,8,0),"")</f>
        <v/>
      </c>
      <c r="S489" t="str">
        <f>IFERROR(VLOOKUP(A489,[3]库存使用数据!$A:$K,11,0),"")</f>
        <v/>
      </c>
      <c r="T489" t="str">
        <f>IFERROR(VLOOKUP(A489,[3]库存使用数据!$A:$C,3,0),"")</f>
        <v/>
      </c>
      <c r="U489" t="str">
        <f>IFERROR(VLOOKUP(A489,[3]库存使用数据!$A:$F,6,0),"")</f>
        <v/>
      </c>
      <c r="V489" t="str">
        <f>IFERROR(VLOOKUP(A489,[3]库存使用数据!$A:$I,9,0),"")</f>
        <v/>
      </c>
      <c r="W489" t="str">
        <f>IFERROR(VLOOKUP(A489,[3]库存使用数据!$A:$L,12,0),"")</f>
        <v/>
      </c>
      <c r="X489" s="23" t="str">
        <f t="shared" si="127"/>
        <v/>
      </c>
      <c r="Y489" s="23" t="str">
        <f t="shared" si="128"/>
        <v/>
      </c>
      <c r="Z489" s="23" t="str">
        <f t="shared" si="129"/>
        <v/>
      </c>
      <c r="AA489" s="23" t="str">
        <f t="shared" si="130"/>
        <v/>
      </c>
      <c r="AB489" t="str">
        <f>IFERROR(VLOOKUP(A489,[3]库存使用数据!$A:$D,4,0),"")</f>
        <v/>
      </c>
      <c r="AC489" t="str">
        <f>IFERROR(VLOOKUP(A489,[3]库存使用数据!$A:$G,7,0),"")</f>
        <v/>
      </c>
      <c r="AD489" t="str">
        <f>IFERROR(VLOOKUP(A489,[3]库存使用数据!$A:$J,10,0),"")</f>
        <v/>
      </c>
      <c r="AE489" t="str">
        <f>IFERROR(VLOOKUP(A489,[3]库存使用数据!$A:$M,13,0),"")</f>
        <v/>
      </c>
      <c r="AF489" s="23" t="str">
        <f t="shared" si="131"/>
        <v/>
      </c>
      <c r="AG489" s="23" t="str">
        <f t="shared" si="132"/>
        <v/>
      </c>
      <c r="AH489" s="23" t="str">
        <f t="shared" si="133"/>
        <v/>
      </c>
      <c r="AI489" s="23" t="str">
        <f t="shared" si="134"/>
        <v/>
      </c>
      <c r="AJ489">
        <f>IFERROR(VLOOKUP($B489,[2]库存报告使用数据!$A$1:$B$65536,2,0),0)</f>
        <v>3</v>
      </c>
      <c r="AK489">
        <f>IFERROR(VLOOKUP($B489,[2]库存报告使用数据!$A$1:$C$65536,3,0),0)</f>
        <v>3</v>
      </c>
      <c r="AL489">
        <f>IFERROR(VLOOKUP($B489,[2]库存报告使用数据!$A$1:$D$65536,4,0),0)</f>
        <v>0</v>
      </c>
      <c r="AM489">
        <f>IFERROR(VLOOKUP($B489,[2]库存报告使用数据!$A$1:$E$65536,5,0),0)</f>
        <v>0</v>
      </c>
      <c r="AN489" s="23">
        <f t="shared" si="135"/>
        <v>0</v>
      </c>
      <c r="AO489" s="23">
        <f t="shared" si="136"/>
        <v>0</v>
      </c>
      <c r="AP489" s="23" t="str">
        <f t="shared" si="137"/>
        <v/>
      </c>
      <c r="AQ489" s="23" t="str">
        <f t="shared" si="138"/>
        <v/>
      </c>
      <c r="AR489" s="37">
        <f t="shared" si="123"/>
        <v>0</v>
      </c>
      <c r="AS489" s="37">
        <f t="shared" si="124"/>
        <v>0</v>
      </c>
      <c r="AT489" s="37">
        <f t="shared" si="125"/>
        <v>0</v>
      </c>
      <c r="AU489" s="33" t="str">
        <f t="shared" si="126"/>
        <v>库存为0</v>
      </c>
      <c r="AV489" s="38" t="str">
        <f>IFERROR(时间!$B$4+AU489,"上周无销量")</f>
        <v>上周无销量</v>
      </c>
    </row>
    <row r="490" spans="1:48">
      <c r="A490" s="21" t="s">
        <v>535</v>
      </c>
      <c r="B490" t="str">
        <f>VLOOKUP(A490,'[4]sku-asin（子）'!$A$1:$B$65536,2,0)</f>
        <v>B07214KML1</v>
      </c>
      <c r="C490" t="str">
        <f>VLOOKUP(A490,'[4]子sku-父sku'!$A$1:$B$65536,2,0)</f>
        <v>YZ-HM7035</v>
      </c>
      <c r="D490" s="33">
        <f>IFERROR(VLOOKUP(A490,[1]库存报告使用数据处理!$A:$C,3,0),0)</f>
        <v>0</v>
      </c>
      <c r="E490" s="33">
        <f>IFERROR(VLOOKUP(A490,[1]库存报告使用数据处理!$A:$D,4,0),0)</f>
        <v>0</v>
      </c>
      <c r="F490" s="33">
        <f>IFERROR(VLOOKUP(A490,[1]库存报告使用数据处理!$A:$E,5,0),0)</f>
        <v>0</v>
      </c>
      <c r="G490" s="33">
        <f>IFERROR(VLOOKUP(A490,[1]库存报告使用数据处理!$A:$F,6,0),0)</f>
        <v>0</v>
      </c>
      <c r="H490" s="34">
        <f>IFERROR(VLOOKUP(A490,[1]库存报告使用数据处理!$A:$G,7,0),0)</f>
        <v>0</v>
      </c>
      <c r="I490">
        <f>IFERROR(VLOOKUP(A490,[5]数据处理!$A:$B,2,0),0)</f>
        <v>3</v>
      </c>
      <c r="J490" s="35">
        <f>IFERROR(VLOOKUP(A490,[5]数据处理!$A:$D,4,0),0)</f>
        <v>0</v>
      </c>
      <c r="K490" s="35">
        <f>IFERROR(VLOOKUP(A490,[5]数据处理!$A:$E,5,0),0)</f>
        <v>0</v>
      </c>
      <c r="L490" s="35">
        <f>IFERROR(VLOOKUP(A490,[5]数据处理!$A:$G,7,0),0)</f>
        <v>0</v>
      </c>
      <c r="M490">
        <f t="shared" si="122"/>
        <v>3</v>
      </c>
      <c r="N490">
        <f>IFERROR(VLOOKUP(A490,[5]数据处理!$A:$C,3,0),0)</f>
        <v>0</v>
      </c>
      <c r="O490">
        <f>IFERROR(VLOOKUP(A490,[5]数据处理!$A:$N,14,0),0)</f>
        <v>3</v>
      </c>
      <c r="P490" t="str">
        <f>IFERROR(VLOOKUP(A490,[3]库存使用数据!$A:$B,2,0),"")</f>
        <v/>
      </c>
      <c r="Q490" t="str">
        <f>IFERROR(VLOOKUP(A490,[3]库存使用数据!$A:$E,5,0),"")</f>
        <v/>
      </c>
      <c r="R490" t="str">
        <f>IFERROR(VLOOKUP(A490,[3]库存使用数据!$A:$H,8,0),"")</f>
        <v/>
      </c>
      <c r="S490" t="str">
        <f>IFERROR(VLOOKUP(A490,[3]库存使用数据!$A:$K,11,0),"")</f>
        <v/>
      </c>
      <c r="T490" t="str">
        <f>IFERROR(VLOOKUP(A490,[3]库存使用数据!$A:$C,3,0),"")</f>
        <v/>
      </c>
      <c r="U490" t="str">
        <f>IFERROR(VLOOKUP(A490,[3]库存使用数据!$A:$F,6,0),"")</f>
        <v/>
      </c>
      <c r="V490" t="str">
        <f>IFERROR(VLOOKUP(A490,[3]库存使用数据!$A:$I,9,0),"")</f>
        <v/>
      </c>
      <c r="W490" t="str">
        <f>IFERROR(VLOOKUP(A490,[3]库存使用数据!$A:$L,12,0),"")</f>
        <v/>
      </c>
      <c r="X490" s="23" t="str">
        <f t="shared" si="127"/>
        <v/>
      </c>
      <c r="Y490" s="23" t="str">
        <f t="shared" si="128"/>
        <v/>
      </c>
      <c r="Z490" s="23" t="str">
        <f t="shared" si="129"/>
        <v/>
      </c>
      <c r="AA490" s="23" t="str">
        <f t="shared" si="130"/>
        <v/>
      </c>
      <c r="AB490" t="str">
        <f>IFERROR(VLOOKUP(A490,[3]库存使用数据!$A:$D,4,0),"")</f>
        <v/>
      </c>
      <c r="AC490" t="str">
        <f>IFERROR(VLOOKUP(A490,[3]库存使用数据!$A:$G,7,0),"")</f>
        <v/>
      </c>
      <c r="AD490" t="str">
        <f>IFERROR(VLOOKUP(A490,[3]库存使用数据!$A:$J,10,0),"")</f>
        <v/>
      </c>
      <c r="AE490" t="str">
        <f>IFERROR(VLOOKUP(A490,[3]库存使用数据!$A:$M,13,0),"")</f>
        <v/>
      </c>
      <c r="AF490" s="23" t="str">
        <f t="shared" si="131"/>
        <v/>
      </c>
      <c r="AG490" s="23" t="str">
        <f t="shared" si="132"/>
        <v/>
      </c>
      <c r="AH490" s="23" t="str">
        <f t="shared" si="133"/>
        <v/>
      </c>
      <c r="AI490" s="23" t="str">
        <f t="shared" si="134"/>
        <v/>
      </c>
      <c r="AJ490">
        <f>IFERROR(VLOOKUP($B490,[2]库存报告使用数据!$A$1:$B$65536,2,0),0)</f>
        <v>5</v>
      </c>
      <c r="AK490">
        <f>IFERROR(VLOOKUP($B490,[2]库存报告使用数据!$A$1:$C$65536,3,0),0)</f>
        <v>5</v>
      </c>
      <c r="AL490">
        <f>IFERROR(VLOOKUP($B490,[2]库存报告使用数据!$A$1:$D$65536,4,0),0)</f>
        <v>4</v>
      </c>
      <c r="AM490">
        <f>IFERROR(VLOOKUP($B490,[2]库存报告使用数据!$A$1:$E$65536,5,0),0)</f>
        <v>3</v>
      </c>
      <c r="AN490" s="23">
        <f t="shared" si="135"/>
        <v>0</v>
      </c>
      <c r="AO490" s="23">
        <f t="shared" si="136"/>
        <v>0</v>
      </c>
      <c r="AP490" s="23">
        <f t="shared" si="137"/>
        <v>0</v>
      </c>
      <c r="AQ490" s="23">
        <f t="shared" si="138"/>
        <v>0</v>
      </c>
      <c r="AR490" s="37">
        <f t="shared" si="123"/>
        <v>0</v>
      </c>
      <c r="AS490" s="37">
        <f t="shared" si="124"/>
        <v>0</v>
      </c>
      <c r="AT490" s="37">
        <f t="shared" si="125"/>
        <v>3</v>
      </c>
      <c r="AU490" s="33" t="str">
        <f t="shared" si="126"/>
        <v>库存为3</v>
      </c>
      <c r="AV490" s="38" t="str">
        <f>IFERROR(时间!$B$4+AU490,"上周无销量")</f>
        <v>上周无销量</v>
      </c>
    </row>
    <row r="491" spans="1:48">
      <c r="A491" s="21" t="s">
        <v>536</v>
      </c>
      <c r="B491" t="str">
        <f>VLOOKUP(A491,'[4]sku-asin（子）'!$A$1:$B$65536,2,0)</f>
        <v>B071G5C3M3</v>
      </c>
      <c r="C491" t="str">
        <f>VLOOKUP(A491,'[4]子sku-父sku'!$A$1:$B$65536,2,0)</f>
        <v>YZ-HM7035</v>
      </c>
      <c r="D491" s="33">
        <f>IFERROR(VLOOKUP(A491,[1]库存报告使用数据处理!$A:$C,3,0),0)</f>
        <v>0</v>
      </c>
      <c r="E491" s="33">
        <f>IFERROR(VLOOKUP(A491,[1]库存报告使用数据处理!$A:$D,4,0),0)</f>
        <v>0</v>
      </c>
      <c r="F491" s="33">
        <f>IFERROR(VLOOKUP(A491,[1]库存报告使用数据处理!$A:$E,5,0),0)</f>
        <v>0</v>
      </c>
      <c r="G491" s="33">
        <f>IFERROR(VLOOKUP(A491,[1]库存报告使用数据处理!$A:$F,6,0),0)</f>
        <v>1</v>
      </c>
      <c r="H491" s="34">
        <f>IFERROR(VLOOKUP(A491,[1]库存报告使用数据处理!$A:$G,7,0),0)</f>
        <v>16.99</v>
      </c>
      <c r="I491">
        <f>IFERROR(VLOOKUP(A491,[5]数据处理!$A:$B,2,0),0)</f>
        <v>0</v>
      </c>
      <c r="J491" s="35">
        <f>IFERROR(VLOOKUP(A491,[5]数据处理!$A:$D,4,0),0)</f>
        <v>0</v>
      </c>
      <c r="K491" s="35">
        <f>IFERROR(VLOOKUP(A491,[5]数据处理!$A:$E,5,0),0)</f>
        <v>0</v>
      </c>
      <c r="L491" s="35">
        <f>IFERROR(VLOOKUP(A491,[5]数据处理!$A:$G,7,0),0)</f>
        <v>0</v>
      </c>
      <c r="M491">
        <f t="shared" si="122"/>
        <v>0</v>
      </c>
      <c r="N491">
        <f>IFERROR(VLOOKUP(A491,[5]数据处理!$A:$C,3,0),0)</f>
        <v>0</v>
      </c>
      <c r="O491">
        <f>IFERROR(VLOOKUP(A491,[5]数据处理!$A:$N,14,0),0)</f>
        <v>0</v>
      </c>
      <c r="P491" t="str">
        <f>IFERROR(VLOOKUP(A491,[3]库存使用数据!$A:$B,2,0),"")</f>
        <v/>
      </c>
      <c r="Q491" t="str">
        <f>IFERROR(VLOOKUP(A491,[3]库存使用数据!$A:$E,5,0),"")</f>
        <v/>
      </c>
      <c r="R491" t="str">
        <f>IFERROR(VLOOKUP(A491,[3]库存使用数据!$A:$H,8,0),"")</f>
        <v/>
      </c>
      <c r="S491" t="str">
        <f>IFERROR(VLOOKUP(A491,[3]库存使用数据!$A:$K,11,0),"")</f>
        <v/>
      </c>
      <c r="T491" t="str">
        <f>IFERROR(VLOOKUP(A491,[3]库存使用数据!$A:$C,3,0),"")</f>
        <v/>
      </c>
      <c r="U491" t="str">
        <f>IFERROR(VLOOKUP(A491,[3]库存使用数据!$A:$F,6,0),"")</f>
        <v/>
      </c>
      <c r="V491" t="str">
        <f>IFERROR(VLOOKUP(A491,[3]库存使用数据!$A:$I,9,0),"")</f>
        <v/>
      </c>
      <c r="W491" t="str">
        <f>IFERROR(VLOOKUP(A491,[3]库存使用数据!$A:$L,12,0),"")</f>
        <v/>
      </c>
      <c r="X491" s="23" t="str">
        <f t="shared" si="127"/>
        <v/>
      </c>
      <c r="Y491" s="23" t="str">
        <f t="shared" si="128"/>
        <v/>
      </c>
      <c r="Z491" s="23" t="str">
        <f t="shared" si="129"/>
        <v/>
      </c>
      <c r="AA491" s="23" t="str">
        <f t="shared" si="130"/>
        <v/>
      </c>
      <c r="AB491" t="str">
        <f>IFERROR(VLOOKUP(A491,[3]库存使用数据!$A:$D,4,0),"")</f>
        <v/>
      </c>
      <c r="AC491" t="str">
        <f>IFERROR(VLOOKUP(A491,[3]库存使用数据!$A:$G,7,0),"")</f>
        <v/>
      </c>
      <c r="AD491" t="str">
        <f>IFERROR(VLOOKUP(A491,[3]库存使用数据!$A:$J,10,0),"")</f>
        <v/>
      </c>
      <c r="AE491" t="str">
        <f>IFERROR(VLOOKUP(A491,[3]库存使用数据!$A:$M,13,0),"")</f>
        <v/>
      </c>
      <c r="AF491" s="23" t="str">
        <f t="shared" si="131"/>
        <v/>
      </c>
      <c r="AG491" s="23" t="str">
        <f t="shared" si="132"/>
        <v/>
      </c>
      <c r="AH491" s="23" t="str">
        <f t="shared" si="133"/>
        <v/>
      </c>
      <c r="AI491" s="23" t="str">
        <f t="shared" si="134"/>
        <v/>
      </c>
      <c r="AJ491">
        <f>IFERROR(VLOOKUP($B491,[2]库存报告使用数据!$A$1:$B$65536,2,0),0)</f>
        <v>0</v>
      </c>
      <c r="AK491">
        <f>IFERROR(VLOOKUP($B491,[2]库存报告使用数据!$A$1:$C$65536,3,0),0)</f>
        <v>0</v>
      </c>
      <c r="AL491">
        <f>IFERROR(VLOOKUP($B491,[2]库存报告使用数据!$A$1:$D$65536,4,0),0)</f>
        <v>0</v>
      </c>
      <c r="AM491">
        <f>IFERROR(VLOOKUP($B491,[2]库存报告使用数据!$A$1:$E$65536,5,0),0)</f>
        <v>0</v>
      </c>
      <c r="AN491" s="23" t="str">
        <f t="shared" si="135"/>
        <v/>
      </c>
      <c r="AO491" s="23" t="str">
        <f t="shared" si="136"/>
        <v/>
      </c>
      <c r="AP491" s="23" t="str">
        <f t="shared" si="137"/>
        <v/>
      </c>
      <c r="AQ491" s="23" t="str">
        <f t="shared" si="138"/>
        <v/>
      </c>
      <c r="AR491" s="37">
        <f t="shared" si="123"/>
        <v>0</v>
      </c>
      <c r="AS491" s="37">
        <f t="shared" si="124"/>
        <v>0</v>
      </c>
      <c r="AT491" s="37">
        <f t="shared" si="125"/>
        <v>0</v>
      </c>
      <c r="AU491" s="33" t="str">
        <f t="shared" si="126"/>
        <v>库存为0</v>
      </c>
      <c r="AV491" s="38" t="str">
        <f>IFERROR(时间!$B$4+AU491,"上周无销量")</f>
        <v>上周无销量</v>
      </c>
    </row>
    <row r="492" spans="1:48">
      <c r="A492" s="21" t="s">
        <v>537</v>
      </c>
      <c r="B492" t="str">
        <f>VLOOKUP(A492,'[4]sku-asin（子）'!$A$1:$B$65536,2,0)</f>
        <v>B071G5K8VC</v>
      </c>
      <c r="C492" t="str">
        <f>VLOOKUP(A492,'[4]子sku-父sku'!$A$1:$B$65536,2,0)</f>
        <v>YZ-HM7035</v>
      </c>
      <c r="D492" s="33">
        <f>IFERROR(VLOOKUP(A492,[1]库存报告使用数据处理!$A:$C,3,0),0)</f>
        <v>0</v>
      </c>
      <c r="E492" s="33">
        <f>IFERROR(VLOOKUP(A492,[1]库存报告使用数据处理!$A:$D,4,0),0)</f>
        <v>0</v>
      </c>
      <c r="F492" s="33">
        <f>IFERROR(VLOOKUP(A492,[1]库存报告使用数据处理!$A:$E,5,0),0)</f>
        <v>0</v>
      </c>
      <c r="G492" s="33">
        <f>IFERROR(VLOOKUP(A492,[1]库存报告使用数据处理!$A:$F,6,0),0)</f>
        <v>1</v>
      </c>
      <c r="H492" s="34">
        <f>IFERROR(VLOOKUP(A492,[1]库存报告使用数据处理!$A:$G,7,0),0)</f>
        <v>16.99</v>
      </c>
      <c r="I492">
        <f>IFERROR(VLOOKUP(A492,[5]数据处理!$A:$B,2,0),0)</f>
        <v>0</v>
      </c>
      <c r="J492" s="35">
        <f>IFERROR(VLOOKUP(A492,[5]数据处理!$A:$D,4,0),0)</f>
        <v>0</v>
      </c>
      <c r="K492" s="35">
        <f>IFERROR(VLOOKUP(A492,[5]数据处理!$A:$E,5,0),0)</f>
        <v>0</v>
      </c>
      <c r="L492" s="35">
        <f>IFERROR(VLOOKUP(A492,[5]数据处理!$A:$G,7,0),0)</f>
        <v>0</v>
      </c>
      <c r="M492">
        <f t="shared" si="122"/>
        <v>0</v>
      </c>
      <c r="N492">
        <f>IFERROR(VLOOKUP(A492,[5]数据处理!$A:$C,3,0),0)</f>
        <v>0</v>
      </c>
      <c r="O492">
        <f>IFERROR(VLOOKUP(A492,[5]数据处理!$A:$N,14,0),0)</f>
        <v>0</v>
      </c>
      <c r="P492" t="str">
        <f>IFERROR(VLOOKUP(A492,[3]库存使用数据!$A:$B,2,0),"")</f>
        <v/>
      </c>
      <c r="Q492" t="str">
        <f>IFERROR(VLOOKUP(A492,[3]库存使用数据!$A:$E,5,0),"")</f>
        <v/>
      </c>
      <c r="R492" t="str">
        <f>IFERROR(VLOOKUP(A492,[3]库存使用数据!$A:$H,8,0),"")</f>
        <v/>
      </c>
      <c r="S492" t="str">
        <f>IFERROR(VLOOKUP(A492,[3]库存使用数据!$A:$K,11,0),"")</f>
        <v/>
      </c>
      <c r="T492" t="str">
        <f>IFERROR(VLOOKUP(A492,[3]库存使用数据!$A:$C,3,0),"")</f>
        <v/>
      </c>
      <c r="U492" t="str">
        <f>IFERROR(VLOOKUP(A492,[3]库存使用数据!$A:$F,6,0),"")</f>
        <v/>
      </c>
      <c r="V492" t="str">
        <f>IFERROR(VLOOKUP(A492,[3]库存使用数据!$A:$I,9,0),"")</f>
        <v/>
      </c>
      <c r="W492" t="str">
        <f>IFERROR(VLOOKUP(A492,[3]库存使用数据!$A:$L,12,0),"")</f>
        <v/>
      </c>
      <c r="X492" s="23" t="str">
        <f t="shared" si="127"/>
        <v/>
      </c>
      <c r="Y492" s="23" t="str">
        <f t="shared" si="128"/>
        <v/>
      </c>
      <c r="Z492" s="23" t="str">
        <f t="shared" si="129"/>
        <v/>
      </c>
      <c r="AA492" s="23" t="str">
        <f t="shared" si="130"/>
        <v/>
      </c>
      <c r="AB492" t="str">
        <f>IFERROR(VLOOKUP(A492,[3]库存使用数据!$A:$D,4,0),"")</f>
        <v/>
      </c>
      <c r="AC492" t="str">
        <f>IFERROR(VLOOKUP(A492,[3]库存使用数据!$A:$G,7,0),"")</f>
        <v/>
      </c>
      <c r="AD492" t="str">
        <f>IFERROR(VLOOKUP(A492,[3]库存使用数据!$A:$J,10,0),"")</f>
        <v/>
      </c>
      <c r="AE492" t="str">
        <f>IFERROR(VLOOKUP(A492,[3]库存使用数据!$A:$M,13,0),"")</f>
        <v/>
      </c>
      <c r="AF492" s="23" t="str">
        <f t="shared" si="131"/>
        <v/>
      </c>
      <c r="AG492" s="23" t="str">
        <f t="shared" si="132"/>
        <v/>
      </c>
      <c r="AH492" s="23" t="str">
        <f t="shared" si="133"/>
        <v/>
      </c>
      <c r="AI492" s="23" t="str">
        <f t="shared" si="134"/>
        <v/>
      </c>
      <c r="AJ492">
        <f>IFERROR(VLOOKUP($B492,[2]库存报告使用数据!$A$1:$B$65536,2,0),0)</f>
        <v>0</v>
      </c>
      <c r="AK492">
        <f>IFERROR(VLOOKUP($B492,[2]库存报告使用数据!$A$1:$C$65536,3,0),0)</f>
        <v>0</v>
      </c>
      <c r="AL492">
        <f>IFERROR(VLOOKUP($B492,[2]库存报告使用数据!$A$1:$D$65536,4,0),0)</f>
        <v>0</v>
      </c>
      <c r="AM492">
        <f>IFERROR(VLOOKUP($B492,[2]库存报告使用数据!$A$1:$E$65536,5,0),0)</f>
        <v>0</v>
      </c>
      <c r="AN492" s="23" t="str">
        <f t="shared" si="135"/>
        <v/>
      </c>
      <c r="AO492" s="23" t="str">
        <f t="shared" si="136"/>
        <v/>
      </c>
      <c r="AP492" s="23" t="str">
        <f t="shared" si="137"/>
        <v/>
      </c>
      <c r="AQ492" s="23" t="str">
        <f t="shared" si="138"/>
        <v/>
      </c>
      <c r="AR492" s="37">
        <f t="shared" si="123"/>
        <v>0</v>
      </c>
      <c r="AS492" s="37">
        <f t="shared" si="124"/>
        <v>0</v>
      </c>
      <c r="AT492" s="37">
        <f t="shared" si="125"/>
        <v>0</v>
      </c>
      <c r="AU492" s="33" t="str">
        <f t="shared" si="126"/>
        <v>库存为0</v>
      </c>
      <c r="AV492" s="38" t="str">
        <f>IFERROR(时间!$B$4+AU492,"上周无销量")</f>
        <v>上周无销量</v>
      </c>
    </row>
    <row r="493" spans="1:48">
      <c r="A493" s="21" t="s">
        <v>538</v>
      </c>
      <c r="B493" t="str">
        <f>VLOOKUP(A493,'[4]sku-asin（子）'!$A$1:$B$65536,2,0)</f>
        <v>B0721433YC</v>
      </c>
      <c r="C493" t="str">
        <f>VLOOKUP(A493,'[4]子sku-父sku'!$A$1:$B$65536,2,0)</f>
        <v>YZ-HM7035</v>
      </c>
      <c r="D493" s="33">
        <f>IFERROR(VLOOKUP(A493,[1]库存报告使用数据处理!$A:$C,3,0),0)</f>
        <v>0</v>
      </c>
      <c r="E493" s="33">
        <f>IFERROR(VLOOKUP(A493,[1]库存报告使用数据处理!$A:$D,4,0),0)</f>
        <v>0</v>
      </c>
      <c r="F493" s="33">
        <f>IFERROR(VLOOKUP(A493,[1]库存报告使用数据处理!$A:$E,5,0),0)</f>
        <v>0</v>
      </c>
      <c r="G493" s="33">
        <f>IFERROR(VLOOKUP(A493,[1]库存报告使用数据处理!$A:$F,6,0),0)</f>
        <v>0</v>
      </c>
      <c r="H493" s="34">
        <f>IFERROR(VLOOKUP(A493,[1]库存报告使用数据处理!$A:$G,7,0),0)</f>
        <v>0</v>
      </c>
      <c r="I493">
        <f>IFERROR(VLOOKUP(A493,[5]数据处理!$A:$B,2,0),0)</f>
        <v>0</v>
      </c>
      <c r="J493" s="35">
        <f>IFERROR(VLOOKUP(A493,[5]数据处理!$A:$D,4,0),0)</f>
        <v>0</v>
      </c>
      <c r="K493" s="35">
        <f>IFERROR(VLOOKUP(A493,[5]数据处理!$A:$E,5,0),0)</f>
        <v>0</v>
      </c>
      <c r="L493" s="35">
        <f>IFERROR(VLOOKUP(A493,[5]数据处理!$A:$G,7,0),0)</f>
        <v>0</v>
      </c>
      <c r="M493">
        <f t="shared" si="122"/>
        <v>0</v>
      </c>
      <c r="N493">
        <f>IFERROR(VLOOKUP(A493,[5]数据处理!$A:$C,3,0),0)</f>
        <v>0</v>
      </c>
      <c r="O493">
        <f>IFERROR(VLOOKUP(A493,[5]数据处理!$A:$N,14,0),0)</f>
        <v>0</v>
      </c>
      <c r="P493" t="str">
        <f>IFERROR(VLOOKUP(A493,[3]库存使用数据!$A:$B,2,0),"")</f>
        <v/>
      </c>
      <c r="Q493" t="str">
        <f>IFERROR(VLOOKUP(A493,[3]库存使用数据!$A:$E,5,0),"")</f>
        <v/>
      </c>
      <c r="R493" t="str">
        <f>IFERROR(VLOOKUP(A493,[3]库存使用数据!$A:$H,8,0),"")</f>
        <v/>
      </c>
      <c r="S493" t="str">
        <f>IFERROR(VLOOKUP(A493,[3]库存使用数据!$A:$K,11,0),"")</f>
        <v/>
      </c>
      <c r="T493" t="str">
        <f>IFERROR(VLOOKUP(A493,[3]库存使用数据!$A:$C,3,0),"")</f>
        <v/>
      </c>
      <c r="U493" t="str">
        <f>IFERROR(VLOOKUP(A493,[3]库存使用数据!$A:$F,6,0),"")</f>
        <v/>
      </c>
      <c r="V493" t="str">
        <f>IFERROR(VLOOKUP(A493,[3]库存使用数据!$A:$I,9,0),"")</f>
        <v/>
      </c>
      <c r="W493" t="str">
        <f>IFERROR(VLOOKUP(A493,[3]库存使用数据!$A:$L,12,0),"")</f>
        <v/>
      </c>
      <c r="X493" s="23" t="str">
        <f t="shared" si="127"/>
        <v/>
      </c>
      <c r="Y493" s="23" t="str">
        <f t="shared" si="128"/>
        <v/>
      </c>
      <c r="Z493" s="23" t="str">
        <f t="shared" si="129"/>
        <v/>
      </c>
      <c r="AA493" s="23" t="str">
        <f t="shared" si="130"/>
        <v/>
      </c>
      <c r="AB493" t="str">
        <f>IFERROR(VLOOKUP(A493,[3]库存使用数据!$A:$D,4,0),"")</f>
        <v/>
      </c>
      <c r="AC493" t="str">
        <f>IFERROR(VLOOKUP(A493,[3]库存使用数据!$A:$G,7,0),"")</f>
        <v/>
      </c>
      <c r="AD493" t="str">
        <f>IFERROR(VLOOKUP(A493,[3]库存使用数据!$A:$J,10,0),"")</f>
        <v/>
      </c>
      <c r="AE493" t="str">
        <f>IFERROR(VLOOKUP(A493,[3]库存使用数据!$A:$M,13,0),"")</f>
        <v/>
      </c>
      <c r="AF493" s="23" t="str">
        <f t="shared" si="131"/>
        <v/>
      </c>
      <c r="AG493" s="23" t="str">
        <f t="shared" si="132"/>
        <v/>
      </c>
      <c r="AH493" s="23" t="str">
        <f t="shared" si="133"/>
        <v/>
      </c>
      <c r="AI493" s="23" t="str">
        <f t="shared" si="134"/>
        <v/>
      </c>
      <c r="AJ493">
        <f>IFERROR(VLOOKUP($B493,[2]库存报告使用数据!$A$1:$B$65536,2,0),0)</f>
        <v>0</v>
      </c>
      <c r="AK493">
        <f>IFERROR(VLOOKUP($B493,[2]库存报告使用数据!$A$1:$C$65536,3,0),0)</f>
        <v>0</v>
      </c>
      <c r="AL493">
        <f>IFERROR(VLOOKUP($B493,[2]库存报告使用数据!$A$1:$D$65536,4,0),0)</f>
        <v>0</v>
      </c>
      <c r="AM493">
        <f>IFERROR(VLOOKUP($B493,[2]库存报告使用数据!$A$1:$E$65536,5,0),0)</f>
        <v>0</v>
      </c>
      <c r="AN493" s="23" t="str">
        <f t="shared" si="135"/>
        <v/>
      </c>
      <c r="AO493" s="23" t="str">
        <f t="shared" si="136"/>
        <v/>
      </c>
      <c r="AP493" s="23" t="str">
        <f t="shared" si="137"/>
        <v/>
      </c>
      <c r="AQ493" s="23" t="str">
        <f t="shared" si="138"/>
        <v/>
      </c>
      <c r="AR493" s="37">
        <f t="shared" si="123"/>
        <v>0</v>
      </c>
      <c r="AS493" s="37">
        <f t="shared" si="124"/>
        <v>0</v>
      </c>
      <c r="AT493" s="37">
        <f t="shared" si="125"/>
        <v>0</v>
      </c>
      <c r="AU493" s="33" t="str">
        <f t="shared" si="126"/>
        <v>库存为0</v>
      </c>
      <c r="AV493" s="38" t="str">
        <f>IFERROR(时间!$B$4+AU493,"上周无销量")</f>
        <v>上周无销量</v>
      </c>
    </row>
    <row r="494" spans="1:48">
      <c r="A494" s="21" t="s">
        <v>539</v>
      </c>
      <c r="B494" t="str">
        <f>VLOOKUP(A494,'[4]sku-asin（子）'!$A$1:$B$65536,2,0)</f>
        <v>B072JXRSN6</v>
      </c>
      <c r="C494" t="str">
        <f>VLOOKUP(A494,'[4]子sku-父sku'!$A$1:$B$65536,2,0)</f>
        <v>YZ-HM7035</v>
      </c>
      <c r="D494" s="33">
        <f>IFERROR(VLOOKUP(A494,[1]库存报告使用数据处理!$A:$C,3,0),0)</f>
        <v>0</v>
      </c>
      <c r="E494" s="33">
        <f>IFERROR(VLOOKUP(A494,[1]库存报告使用数据处理!$A:$D,4,0),0)</f>
        <v>0</v>
      </c>
      <c r="F494" s="33">
        <f>IFERROR(VLOOKUP(A494,[1]库存报告使用数据处理!$A:$E,5,0),0)</f>
        <v>0</v>
      </c>
      <c r="G494" s="33">
        <f>IFERROR(VLOOKUP(A494,[1]库存报告使用数据处理!$A:$F,6,0),0)</f>
        <v>0</v>
      </c>
      <c r="H494" s="34">
        <f>IFERROR(VLOOKUP(A494,[1]库存报告使用数据处理!$A:$G,7,0),0)</f>
        <v>0</v>
      </c>
      <c r="I494">
        <f>IFERROR(VLOOKUP(A494,[5]数据处理!$A:$B,2,0),0)</f>
        <v>0</v>
      </c>
      <c r="J494" s="35">
        <f>IFERROR(VLOOKUP(A494,[5]数据处理!$A:$D,4,0),0)</f>
        <v>0</v>
      </c>
      <c r="K494" s="35">
        <f>IFERROR(VLOOKUP(A494,[5]数据处理!$A:$E,5,0),0)</f>
        <v>0</v>
      </c>
      <c r="L494" s="35">
        <f>IFERROR(VLOOKUP(A494,[5]数据处理!$A:$G,7,0),0)</f>
        <v>0</v>
      </c>
      <c r="M494">
        <f t="shared" si="122"/>
        <v>0</v>
      </c>
      <c r="N494">
        <f>IFERROR(VLOOKUP(A494,[5]数据处理!$A:$C,3,0),0)</f>
        <v>0</v>
      </c>
      <c r="O494">
        <f>IFERROR(VLOOKUP(A494,[5]数据处理!$A:$N,14,0),0)</f>
        <v>0</v>
      </c>
      <c r="P494" t="str">
        <f>IFERROR(VLOOKUP(A494,[3]库存使用数据!$A:$B,2,0),"")</f>
        <v/>
      </c>
      <c r="Q494" t="str">
        <f>IFERROR(VLOOKUP(A494,[3]库存使用数据!$A:$E,5,0),"")</f>
        <v/>
      </c>
      <c r="R494" t="str">
        <f>IFERROR(VLOOKUP(A494,[3]库存使用数据!$A:$H,8,0),"")</f>
        <v/>
      </c>
      <c r="S494" t="str">
        <f>IFERROR(VLOOKUP(A494,[3]库存使用数据!$A:$K,11,0),"")</f>
        <v/>
      </c>
      <c r="T494" t="str">
        <f>IFERROR(VLOOKUP(A494,[3]库存使用数据!$A:$C,3,0),"")</f>
        <v/>
      </c>
      <c r="U494" t="str">
        <f>IFERROR(VLOOKUP(A494,[3]库存使用数据!$A:$F,6,0),"")</f>
        <v/>
      </c>
      <c r="V494" t="str">
        <f>IFERROR(VLOOKUP(A494,[3]库存使用数据!$A:$I,9,0),"")</f>
        <v/>
      </c>
      <c r="W494" t="str">
        <f>IFERROR(VLOOKUP(A494,[3]库存使用数据!$A:$L,12,0),"")</f>
        <v/>
      </c>
      <c r="X494" s="23" t="str">
        <f t="shared" si="127"/>
        <v/>
      </c>
      <c r="Y494" s="23" t="str">
        <f t="shared" si="128"/>
        <v/>
      </c>
      <c r="Z494" s="23" t="str">
        <f t="shared" si="129"/>
        <v/>
      </c>
      <c r="AA494" s="23" t="str">
        <f t="shared" si="130"/>
        <v/>
      </c>
      <c r="AB494" t="str">
        <f>IFERROR(VLOOKUP(A494,[3]库存使用数据!$A:$D,4,0),"")</f>
        <v/>
      </c>
      <c r="AC494" t="str">
        <f>IFERROR(VLOOKUP(A494,[3]库存使用数据!$A:$G,7,0),"")</f>
        <v/>
      </c>
      <c r="AD494" t="str">
        <f>IFERROR(VLOOKUP(A494,[3]库存使用数据!$A:$J,10,0),"")</f>
        <v/>
      </c>
      <c r="AE494" t="str">
        <f>IFERROR(VLOOKUP(A494,[3]库存使用数据!$A:$M,13,0),"")</f>
        <v/>
      </c>
      <c r="AF494" s="23" t="str">
        <f t="shared" si="131"/>
        <v/>
      </c>
      <c r="AG494" s="23" t="str">
        <f t="shared" si="132"/>
        <v/>
      </c>
      <c r="AH494" s="23" t="str">
        <f t="shared" si="133"/>
        <v/>
      </c>
      <c r="AI494" s="23" t="str">
        <f t="shared" si="134"/>
        <v/>
      </c>
      <c r="AJ494">
        <f>IFERROR(VLOOKUP($B494,[2]库存报告使用数据!$A$1:$B$65536,2,0),0)</f>
        <v>0</v>
      </c>
      <c r="AK494">
        <f>IFERROR(VLOOKUP($B494,[2]库存报告使用数据!$A$1:$C$65536,3,0),0)</f>
        <v>0</v>
      </c>
      <c r="AL494">
        <f>IFERROR(VLOOKUP($B494,[2]库存报告使用数据!$A$1:$D$65536,4,0),0)</f>
        <v>0</v>
      </c>
      <c r="AM494">
        <f>IFERROR(VLOOKUP($B494,[2]库存报告使用数据!$A$1:$E$65536,5,0),0)</f>
        <v>0</v>
      </c>
      <c r="AN494" s="23" t="str">
        <f t="shared" si="135"/>
        <v/>
      </c>
      <c r="AO494" s="23" t="str">
        <f t="shared" si="136"/>
        <v/>
      </c>
      <c r="AP494" s="23" t="str">
        <f t="shared" si="137"/>
        <v/>
      </c>
      <c r="AQ494" s="23" t="str">
        <f t="shared" si="138"/>
        <v/>
      </c>
      <c r="AR494" s="37">
        <f t="shared" si="123"/>
        <v>0</v>
      </c>
      <c r="AS494" s="37">
        <f t="shared" si="124"/>
        <v>0</v>
      </c>
      <c r="AT494" s="37">
        <f t="shared" si="125"/>
        <v>0</v>
      </c>
      <c r="AU494" s="33" t="str">
        <f t="shared" si="126"/>
        <v>库存为0</v>
      </c>
      <c r="AV494" s="38" t="str">
        <f>IFERROR(时间!$B$4+AU494,"上周无销量")</f>
        <v>上周无销量</v>
      </c>
    </row>
    <row r="495" spans="1:48">
      <c r="A495" s="21" t="s">
        <v>540</v>
      </c>
      <c r="B495" t="str">
        <f>VLOOKUP(A495,'[4]sku-asin（子）'!$A$1:$B$65536,2,0)</f>
        <v>B07213Q8SN</v>
      </c>
      <c r="C495" t="str">
        <f>VLOOKUP(A495,'[4]子sku-父sku'!$A$1:$B$65536,2,0)</f>
        <v>YZ-HM7035</v>
      </c>
      <c r="D495" s="33">
        <f>IFERROR(VLOOKUP(A495,[1]库存报告使用数据处理!$A:$C,3,0),0)</f>
        <v>0</v>
      </c>
      <c r="E495" s="33">
        <f>IFERROR(VLOOKUP(A495,[1]库存报告使用数据处理!$A:$D,4,0),0)</f>
        <v>0</v>
      </c>
      <c r="F495" s="33">
        <f>IFERROR(VLOOKUP(A495,[1]库存报告使用数据处理!$A:$E,5,0),0)</f>
        <v>0</v>
      </c>
      <c r="G495" s="33">
        <f>IFERROR(VLOOKUP(A495,[1]库存报告使用数据处理!$A:$F,6,0),0)</f>
        <v>0</v>
      </c>
      <c r="H495" s="34">
        <f>IFERROR(VLOOKUP(A495,[1]库存报告使用数据处理!$A:$G,7,0),0)</f>
        <v>0</v>
      </c>
      <c r="I495">
        <f>IFERROR(VLOOKUP(A495,[5]数据处理!$A:$B,2,0),0)</f>
        <v>0</v>
      </c>
      <c r="J495" s="35">
        <f>IFERROR(VLOOKUP(A495,[5]数据处理!$A:$D,4,0),0)</f>
        <v>0</v>
      </c>
      <c r="K495" s="35">
        <f>IFERROR(VLOOKUP(A495,[5]数据处理!$A:$E,5,0),0)</f>
        <v>0</v>
      </c>
      <c r="L495" s="35">
        <f>IFERROR(VLOOKUP(A495,[5]数据处理!$A:$G,7,0),0)</f>
        <v>0</v>
      </c>
      <c r="M495">
        <f t="shared" si="122"/>
        <v>0</v>
      </c>
      <c r="N495">
        <f>IFERROR(VLOOKUP(A495,[5]数据处理!$A:$C,3,0),0)</f>
        <v>1</v>
      </c>
      <c r="O495">
        <f>IFERROR(VLOOKUP(A495,[5]数据处理!$A:$N,14,0),0)</f>
        <v>0</v>
      </c>
      <c r="P495" t="str">
        <f>IFERROR(VLOOKUP(A495,[3]库存使用数据!$A:$B,2,0),"")</f>
        <v/>
      </c>
      <c r="Q495" t="str">
        <f>IFERROR(VLOOKUP(A495,[3]库存使用数据!$A:$E,5,0),"")</f>
        <v/>
      </c>
      <c r="R495" t="str">
        <f>IFERROR(VLOOKUP(A495,[3]库存使用数据!$A:$H,8,0),"")</f>
        <v/>
      </c>
      <c r="S495" t="str">
        <f>IFERROR(VLOOKUP(A495,[3]库存使用数据!$A:$K,11,0),"")</f>
        <v/>
      </c>
      <c r="T495" t="str">
        <f>IFERROR(VLOOKUP(A495,[3]库存使用数据!$A:$C,3,0),"")</f>
        <v/>
      </c>
      <c r="U495" t="str">
        <f>IFERROR(VLOOKUP(A495,[3]库存使用数据!$A:$F,6,0),"")</f>
        <v/>
      </c>
      <c r="V495" t="str">
        <f>IFERROR(VLOOKUP(A495,[3]库存使用数据!$A:$I,9,0),"")</f>
        <v/>
      </c>
      <c r="W495" t="str">
        <f>IFERROR(VLOOKUP(A495,[3]库存使用数据!$A:$L,12,0),"")</f>
        <v/>
      </c>
      <c r="X495" s="23" t="str">
        <f t="shared" si="127"/>
        <v/>
      </c>
      <c r="Y495" s="23" t="str">
        <f t="shared" si="128"/>
        <v/>
      </c>
      <c r="Z495" s="23" t="str">
        <f t="shared" si="129"/>
        <v/>
      </c>
      <c r="AA495" s="23" t="str">
        <f t="shared" si="130"/>
        <v/>
      </c>
      <c r="AB495" t="str">
        <f>IFERROR(VLOOKUP(A495,[3]库存使用数据!$A:$D,4,0),"")</f>
        <v/>
      </c>
      <c r="AC495" t="str">
        <f>IFERROR(VLOOKUP(A495,[3]库存使用数据!$A:$G,7,0),"")</f>
        <v/>
      </c>
      <c r="AD495" t="str">
        <f>IFERROR(VLOOKUP(A495,[3]库存使用数据!$A:$J,10,0),"")</f>
        <v/>
      </c>
      <c r="AE495" t="str">
        <f>IFERROR(VLOOKUP(A495,[3]库存使用数据!$A:$M,13,0),"")</f>
        <v/>
      </c>
      <c r="AF495" s="23" t="str">
        <f t="shared" si="131"/>
        <v/>
      </c>
      <c r="AG495" s="23" t="str">
        <f t="shared" si="132"/>
        <v/>
      </c>
      <c r="AH495" s="23" t="str">
        <f t="shared" si="133"/>
        <v/>
      </c>
      <c r="AI495" s="23" t="str">
        <f t="shared" si="134"/>
        <v/>
      </c>
      <c r="AJ495">
        <f>IFERROR(VLOOKUP($B495,[2]库存报告使用数据!$A$1:$B$65536,2,0),0)</f>
        <v>0</v>
      </c>
      <c r="AK495">
        <f>IFERROR(VLOOKUP($B495,[2]库存报告使用数据!$A$1:$C$65536,3,0),0)</f>
        <v>0</v>
      </c>
      <c r="AL495">
        <f>IFERROR(VLOOKUP($B495,[2]库存报告使用数据!$A$1:$D$65536,4,0),0)</f>
        <v>0</v>
      </c>
      <c r="AM495">
        <f>IFERROR(VLOOKUP($B495,[2]库存报告使用数据!$A$1:$E$65536,5,0),0)</f>
        <v>0</v>
      </c>
      <c r="AN495" s="23" t="str">
        <f t="shared" si="135"/>
        <v/>
      </c>
      <c r="AO495" s="23" t="str">
        <f t="shared" si="136"/>
        <v/>
      </c>
      <c r="AP495" s="23" t="str">
        <f t="shared" si="137"/>
        <v/>
      </c>
      <c r="AQ495" s="23" t="str">
        <f t="shared" si="138"/>
        <v/>
      </c>
      <c r="AR495" s="37">
        <f t="shared" si="123"/>
        <v>0</v>
      </c>
      <c r="AS495" s="37">
        <f t="shared" si="124"/>
        <v>0</v>
      </c>
      <c r="AT495" s="37">
        <f t="shared" si="125"/>
        <v>0</v>
      </c>
      <c r="AU495" s="33" t="str">
        <f t="shared" si="126"/>
        <v>库存为0</v>
      </c>
      <c r="AV495" s="38" t="str">
        <f>IFERROR(时间!$B$4+AU495,"上周无销量")</f>
        <v>上周无销量</v>
      </c>
    </row>
    <row r="496" spans="1:48">
      <c r="A496" s="21" t="s">
        <v>541</v>
      </c>
      <c r="B496" t="str">
        <f>VLOOKUP(A496,'[4]sku-asin（子）'!$A$1:$B$65536,2,0)</f>
        <v>B072XBZ442</v>
      </c>
      <c r="C496" t="str">
        <f>VLOOKUP(A496,'[4]子sku-父sku'!$A$1:$B$65536,2,0)</f>
        <v>YZ-HM7040</v>
      </c>
      <c r="D496" s="33">
        <f>IFERROR(VLOOKUP(A496,[1]库存报告使用数据处理!$A:$C,3,0),0)</f>
        <v>0</v>
      </c>
      <c r="E496" s="33">
        <f>IFERROR(VLOOKUP(A496,[1]库存报告使用数据处理!$A:$D,4,0),0)</f>
        <v>0</v>
      </c>
      <c r="F496" s="33">
        <f>IFERROR(VLOOKUP(A496,[1]库存报告使用数据处理!$A:$E,5,0),0)</f>
        <v>0</v>
      </c>
      <c r="G496" s="33">
        <f>IFERROR(VLOOKUP(A496,[1]库存报告使用数据处理!$A:$F,6,0),0)</f>
        <v>0</v>
      </c>
      <c r="H496" s="34">
        <f>IFERROR(VLOOKUP(A496,[1]库存报告使用数据处理!$A:$G,7,0),0)</f>
        <v>0</v>
      </c>
      <c r="I496">
        <f>IFERROR(VLOOKUP(A496,[5]数据处理!$A:$B,2,0),0)</f>
        <v>1</v>
      </c>
      <c r="J496" s="35">
        <f>IFERROR(VLOOKUP(A496,[5]数据处理!$A:$D,4,0),0)</f>
        <v>0</v>
      </c>
      <c r="K496" s="35">
        <f>IFERROR(VLOOKUP(A496,[5]数据处理!$A:$E,5,0),0)</f>
        <v>0</v>
      </c>
      <c r="L496" s="35">
        <f>IFERROR(VLOOKUP(A496,[5]数据处理!$A:$G,7,0),0)</f>
        <v>0</v>
      </c>
      <c r="M496">
        <f t="shared" si="122"/>
        <v>1</v>
      </c>
      <c r="N496">
        <f>IFERROR(VLOOKUP(A496,[5]数据处理!$A:$C,3,0),0)</f>
        <v>0</v>
      </c>
      <c r="O496">
        <f>IFERROR(VLOOKUP(A496,[5]数据处理!$A:$N,14,0),0)</f>
        <v>1</v>
      </c>
      <c r="P496" t="str">
        <f>IFERROR(VLOOKUP(A496,[3]库存使用数据!$A:$B,2,0),"")</f>
        <v/>
      </c>
      <c r="Q496" t="str">
        <f>IFERROR(VLOOKUP(A496,[3]库存使用数据!$A:$E,5,0),"")</f>
        <v/>
      </c>
      <c r="R496" t="str">
        <f>IFERROR(VLOOKUP(A496,[3]库存使用数据!$A:$H,8,0),"")</f>
        <v/>
      </c>
      <c r="S496" t="str">
        <f>IFERROR(VLOOKUP(A496,[3]库存使用数据!$A:$K,11,0),"")</f>
        <v/>
      </c>
      <c r="T496" t="str">
        <f>IFERROR(VLOOKUP(A496,[3]库存使用数据!$A:$C,3,0),"")</f>
        <v/>
      </c>
      <c r="U496" t="str">
        <f>IFERROR(VLOOKUP(A496,[3]库存使用数据!$A:$F,6,0),"")</f>
        <v/>
      </c>
      <c r="V496" t="str">
        <f>IFERROR(VLOOKUP(A496,[3]库存使用数据!$A:$I,9,0),"")</f>
        <v/>
      </c>
      <c r="W496" t="str">
        <f>IFERROR(VLOOKUP(A496,[3]库存使用数据!$A:$L,12,0),"")</f>
        <v/>
      </c>
      <c r="X496" s="23" t="str">
        <f t="shared" si="127"/>
        <v/>
      </c>
      <c r="Y496" s="23" t="str">
        <f t="shared" si="128"/>
        <v/>
      </c>
      <c r="Z496" s="23" t="str">
        <f t="shared" si="129"/>
        <v/>
      </c>
      <c r="AA496" s="23" t="str">
        <f t="shared" si="130"/>
        <v/>
      </c>
      <c r="AB496" t="str">
        <f>IFERROR(VLOOKUP(A496,[3]库存使用数据!$A:$D,4,0),"")</f>
        <v/>
      </c>
      <c r="AC496" t="str">
        <f>IFERROR(VLOOKUP(A496,[3]库存使用数据!$A:$G,7,0),"")</f>
        <v/>
      </c>
      <c r="AD496" t="str">
        <f>IFERROR(VLOOKUP(A496,[3]库存使用数据!$A:$J,10,0),"")</f>
        <v/>
      </c>
      <c r="AE496" t="str">
        <f>IFERROR(VLOOKUP(A496,[3]库存使用数据!$A:$M,13,0),"")</f>
        <v/>
      </c>
      <c r="AF496" s="23" t="str">
        <f t="shared" si="131"/>
        <v/>
      </c>
      <c r="AG496" s="23" t="str">
        <f t="shared" si="132"/>
        <v/>
      </c>
      <c r="AH496" s="23" t="str">
        <f t="shared" si="133"/>
        <v/>
      </c>
      <c r="AI496" s="23" t="str">
        <f t="shared" si="134"/>
        <v/>
      </c>
      <c r="AJ496">
        <f>IFERROR(VLOOKUP($B496,[2]库存报告使用数据!$A$1:$B$65536,2,0),0)</f>
        <v>0</v>
      </c>
      <c r="AK496">
        <f>IFERROR(VLOOKUP($B496,[2]库存报告使用数据!$A$1:$C$65536,3,0),0)</f>
        <v>0</v>
      </c>
      <c r="AL496">
        <f>IFERROR(VLOOKUP($B496,[2]库存报告使用数据!$A$1:$D$65536,4,0),0)</f>
        <v>0</v>
      </c>
      <c r="AM496">
        <f>IFERROR(VLOOKUP($B496,[2]库存报告使用数据!$A$1:$E$65536,5,0),0)</f>
        <v>0</v>
      </c>
      <c r="AN496" s="23" t="str">
        <f t="shared" si="135"/>
        <v/>
      </c>
      <c r="AO496" s="23" t="str">
        <f t="shared" si="136"/>
        <v/>
      </c>
      <c r="AP496" s="23" t="str">
        <f t="shared" si="137"/>
        <v/>
      </c>
      <c r="AQ496" s="23" t="str">
        <f t="shared" si="138"/>
        <v/>
      </c>
      <c r="AR496" s="37">
        <f t="shared" si="123"/>
        <v>0</v>
      </c>
      <c r="AS496" s="37">
        <f t="shared" si="124"/>
        <v>0</v>
      </c>
      <c r="AT496" s="37">
        <f t="shared" si="125"/>
        <v>1</v>
      </c>
      <c r="AU496" s="33" t="str">
        <f t="shared" si="126"/>
        <v>库存为1</v>
      </c>
      <c r="AV496" s="38" t="str">
        <f>IFERROR(时间!$B$4+AU496,"上周无销量")</f>
        <v>上周无销量</v>
      </c>
    </row>
    <row r="497" spans="1:48">
      <c r="A497" s="21" t="s">
        <v>542</v>
      </c>
      <c r="B497" t="str">
        <f>VLOOKUP(A497,'[4]sku-asin（子）'!$A$1:$B$65536,2,0)</f>
        <v>B072XFCM1L</v>
      </c>
      <c r="C497" t="str">
        <f>VLOOKUP(A497,'[4]子sku-父sku'!$A$1:$B$65536,2,0)</f>
        <v>YZ-HM7040</v>
      </c>
      <c r="D497" s="33">
        <f>IFERROR(VLOOKUP(A497,[1]库存报告使用数据处理!$A:$C,3,0),0)</f>
        <v>0</v>
      </c>
      <c r="E497" s="33">
        <f>IFERROR(VLOOKUP(A497,[1]库存报告使用数据处理!$A:$D,4,0),0)</f>
        <v>0</v>
      </c>
      <c r="F497" s="33">
        <f>IFERROR(VLOOKUP(A497,[1]库存报告使用数据处理!$A:$E,5,0),0)</f>
        <v>0</v>
      </c>
      <c r="G497" s="33">
        <f>IFERROR(VLOOKUP(A497,[1]库存报告使用数据处理!$A:$F,6,0),0)</f>
        <v>0</v>
      </c>
      <c r="H497" s="34">
        <f>IFERROR(VLOOKUP(A497,[1]库存报告使用数据处理!$A:$G,7,0),0)</f>
        <v>0</v>
      </c>
      <c r="I497">
        <f>IFERROR(VLOOKUP(A497,[5]数据处理!$A:$B,2,0),0)</f>
        <v>0</v>
      </c>
      <c r="J497" s="35">
        <f>IFERROR(VLOOKUP(A497,[5]数据处理!$A:$D,4,0),0)</f>
        <v>0</v>
      </c>
      <c r="K497" s="35">
        <f>IFERROR(VLOOKUP(A497,[5]数据处理!$A:$E,5,0),0)</f>
        <v>0</v>
      </c>
      <c r="L497" s="35">
        <f>IFERROR(VLOOKUP(A497,[5]数据处理!$A:$G,7,0),0)</f>
        <v>0</v>
      </c>
      <c r="M497">
        <f t="shared" si="122"/>
        <v>0</v>
      </c>
      <c r="N497">
        <f>IFERROR(VLOOKUP(A497,[5]数据处理!$A:$C,3,0),0)</f>
        <v>0</v>
      </c>
      <c r="O497">
        <f>IFERROR(VLOOKUP(A497,[5]数据处理!$A:$N,14,0),0)</f>
        <v>0</v>
      </c>
      <c r="P497" t="str">
        <f>IFERROR(VLOOKUP(A497,[3]库存使用数据!$A:$B,2,0),"")</f>
        <v/>
      </c>
      <c r="Q497" t="str">
        <f>IFERROR(VLOOKUP(A497,[3]库存使用数据!$A:$E,5,0),"")</f>
        <v/>
      </c>
      <c r="R497" t="str">
        <f>IFERROR(VLOOKUP(A497,[3]库存使用数据!$A:$H,8,0),"")</f>
        <v/>
      </c>
      <c r="S497" t="str">
        <f>IFERROR(VLOOKUP(A497,[3]库存使用数据!$A:$K,11,0),"")</f>
        <v/>
      </c>
      <c r="T497" t="str">
        <f>IFERROR(VLOOKUP(A497,[3]库存使用数据!$A:$C,3,0),"")</f>
        <v/>
      </c>
      <c r="U497" t="str">
        <f>IFERROR(VLOOKUP(A497,[3]库存使用数据!$A:$F,6,0),"")</f>
        <v/>
      </c>
      <c r="V497" t="str">
        <f>IFERROR(VLOOKUP(A497,[3]库存使用数据!$A:$I,9,0),"")</f>
        <v/>
      </c>
      <c r="W497" t="str">
        <f>IFERROR(VLOOKUP(A497,[3]库存使用数据!$A:$L,12,0),"")</f>
        <v/>
      </c>
      <c r="X497" s="23" t="str">
        <f t="shared" si="127"/>
        <v/>
      </c>
      <c r="Y497" s="23" t="str">
        <f t="shared" si="128"/>
        <v/>
      </c>
      <c r="Z497" s="23" t="str">
        <f t="shared" si="129"/>
        <v/>
      </c>
      <c r="AA497" s="23" t="str">
        <f t="shared" si="130"/>
        <v/>
      </c>
      <c r="AB497" t="str">
        <f>IFERROR(VLOOKUP(A497,[3]库存使用数据!$A:$D,4,0),"")</f>
        <v/>
      </c>
      <c r="AC497" t="str">
        <f>IFERROR(VLOOKUP(A497,[3]库存使用数据!$A:$G,7,0),"")</f>
        <v/>
      </c>
      <c r="AD497" t="str">
        <f>IFERROR(VLOOKUP(A497,[3]库存使用数据!$A:$J,10,0),"")</f>
        <v/>
      </c>
      <c r="AE497" t="str">
        <f>IFERROR(VLOOKUP(A497,[3]库存使用数据!$A:$M,13,0),"")</f>
        <v/>
      </c>
      <c r="AF497" s="23" t="str">
        <f t="shared" si="131"/>
        <v/>
      </c>
      <c r="AG497" s="23" t="str">
        <f t="shared" si="132"/>
        <v/>
      </c>
      <c r="AH497" s="23" t="str">
        <f t="shared" si="133"/>
        <v/>
      </c>
      <c r="AI497" s="23" t="str">
        <f t="shared" si="134"/>
        <v/>
      </c>
      <c r="AJ497">
        <f>IFERROR(VLOOKUP($B497,[2]库存报告使用数据!$A$1:$B$65536,2,0),0)</f>
        <v>0</v>
      </c>
      <c r="AK497">
        <f>IFERROR(VLOOKUP($B497,[2]库存报告使用数据!$A$1:$C$65536,3,0),0)</f>
        <v>0</v>
      </c>
      <c r="AL497">
        <f>IFERROR(VLOOKUP($B497,[2]库存报告使用数据!$A$1:$D$65536,4,0),0)</f>
        <v>0</v>
      </c>
      <c r="AM497">
        <f>IFERROR(VLOOKUP($B497,[2]库存报告使用数据!$A$1:$E$65536,5,0),0)</f>
        <v>0</v>
      </c>
      <c r="AN497" s="23" t="str">
        <f t="shared" si="135"/>
        <v/>
      </c>
      <c r="AO497" s="23" t="str">
        <f t="shared" si="136"/>
        <v/>
      </c>
      <c r="AP497" s="23" t="str">
        <f t="shared" si="137"/>
        <v/>
      </c>
      <c r="AQ497" s="23" t="str">
        <f t="shared" si="138"/>
        <v/>
      </c>
      <c r="AR497" s="37">
        <f t="shared" si="123"/>
        <v>0</v>
      </c>
      <c r="AS497" s="37">
        <f t="shared" si="124"/>
        <v>0</v>
      </c>
      <c r="AT497" s="37">
        <f t="shared" si="125"/>
        <v>0</v>
      </c>
      <c r="AU497" s="33" t="str">
        <f t="shared" si="126"/>
        <v>库存为0</v>
      </c>
      <c r="AV497" s="38" t="str">
        <f>IFERROR(时间!$B$4+AU497,"上周无销量")</f>
        <v>上周无销量</v>
      </c>
    </row>
    <row r="498" spans="1:48">
      <c r="A498" s="21" t="s">
        <v>543</v>
      </c>
      <c r="B498" t="str">
        <f>VLOOKUP(A498,'[4]sku-asin（子）'!$A$1:$B$65536,2,0)</f>
        <v>B072XCPKG1</v>
      </c>
      <c r="C498" t="str">
        <f>VLOOKUP(A498,'[4]子sku-父sku'!$A$1:$B$65536,2,0)</f>
        <v>YZ-HM7040</v>
      </c>
      <c r="D498" s="33">
        <f>IFERROR(VLOOKUP(A498,[1]库存报告使用数据处理!$A:$C,3,0),0)</f>
        <v>0</v>
      </c>
      <c r="E498" s="33">
        <f>IFERROR(VLOOKUP(A498,[1]库存报告使用数据处理!$A:$D,4,0),0)</f>
        <v>0</v>
      </c>
      <c r="F498" s="33">
        <f>IFERROR(VLOOKUP(A498,[1]库存报告使用数据处理!$A:$E,5,0),0)</f>
        <v>0</v>
      </c>
      <c r="G498" s="33">
        <f>IFERROR(VLOOKUP(A498,[1]库存报告使用数据处理!$A:$F,6,0),0)</f>
        <v>0</v>
      </c>
      <c r="H498" s="34">
        <f>IFERROR(VLOOKUP(A498,[1]库存报告使用数据处理!$A:$G,7,0),0)</f>
        <v>0</v>
      </c>
      <c r="I498">
        <f>IFERROR(VLOOKUP(A498,[5]数据处理!$A:$B,2,0),0)</f>
        <v>1</v>
      </c>
      <c r="J498" s="35">
        <f>IFERROR(VLOOKUP(A498,[5]数据处理!$A:$D,4,0),0)</f>
        <v>0</v>
      </c>
      <c r="K498" s="35">
        <f>IFERROR(VLOOKUP(A498,[5]数据处理!$A:$E,5,0),0)</f>
        <v>0</v>
      </c>
      <c r="L498" s="35">
        <f>IFERROR(VLOOKUP(A498,[5]数据处理!$A:$G,7,0),0)</f>
        <v>0</v>
      </c>
      <c r="M498">
        <f t="shared" si="122"/>
        <v>1</v>
      </c>
      <c r="N498">
        <f>IFERROR(VLOOKUP(A498,[5]数据处理!$A:$C,3,0),0)</f>
        <v>0</v>
      </c>
      <c r="O498">
        <f>IFERROR(VLOOKUP(A498,[5]数据处理!$A:$N,14,0),0)</f>
        <v>1</v>
      </c>
      <c r="P498" t="str">
        <f>IFERROR(VLOOKUP(A498,[3]库存使用数据!$A:$B,2,0),"")</f>
        <v/>
      </c>
      <c r="Q498" t="str">
        <f>IFERROR(VLOOKUP(A498,[3]库存使用数据!$A:$E,5,0),"")</f>
        <v/>
      </c>
      <c r="R498" t="str">
        <f>IFERROR(VLOOKUP(A498,[3]库存使用数据!$A:$H,8,0),"")</f>
        <v/>
      </c>
      <c r="S498" t="str">
        <f>IFERROR(VLOOKUP(A498,[3]库存使用数据!$A:$K,11,0),"")</f>
        <v/>
      </c>
      <c r="T498" t="str">
        <f>IFERROR(VLOOKUP(A498,[3]库存使用数据!$A:$C,3,0),"")</f>
        <v/>
      </c>
      <c r="U498" t="str">
        <f>IFERROR(VLOOKUP(A498,[3]库存使用数据!$A:$F,6,0),"")</f>
        <v/>
      </c>
      <c r="V498" t="str">
        <f>IFERROR(VLOOKUP(A498,[3]库存使用数据!$A:$I,9,0),"")</f>
        <v/>
      </c>
      <c r="W498" t="str">
        <f>IFERROR(VLOOKUP(A498,[3]库存使用数据!$A:$L,12,0),"")</f>
        <v/>
      </c>
      <c r="X498" s="23" t="str">
        <f t="shared" si="127"/>
        <v/>
      </c>
      <c r="Y498" s="23" t="str">
        <f t="shared" si="128"/>
        <v/>
      </c>
      <c r="Z498" s="23" t="str">
        <f t="shared" si="129"/>
        <v/>
      </c>
      <c r="AA498" s="23" t="str">
        <f t="shared" si="130"/>
        <v/>
      </c>
      <c r="AB498" t="str">
        <f>IFERROR(VLOOKUP(A498,[3]库存使用数据!$A:$D,4,0),"")</f>
        <v/>
      </c>
      <c r="AC498" t="str">
        <f>IFERROR(VLOOKUP(A498,[3]库存使用数据!$A:$G,7,0),"")</f>
        <v/>
      </c>
      <c r="AD498" t="str">
        <f>IFERROR(VLOOKUP(A498,[3]库存使用数据!$A:$J,10,0),"")</f>
        <v/>
      </c>
      <c r="AE498" t="str">
        <f>IFERROR(VLOOKUP(A498,[3]库存使用数据!$A:$M,13,0),"")</f>
        <v/>
      </c>
      <c r="AF498" s="23" t="str">
        <f t="shared" si="131"/>
        <v/>
      </c>
      <c r="AG498" s="23" t="str">
        <f t="shared" si="132"/>
        <v/>
      </c>
      <c r="AH498" s="23" t="str">
        <f t="shared" si="133"/>
        <v/>
      </c>
      <c r="AI498" s="23" t="str">
        <f t="shared" si="134"/>
        <v/>
      </c>
      <c r="AJ498">
        <f>IFERROR(VLOOKUP($B498,[2]库存报告使用数据!$A$1:$B$65536,2,0),0)</f>
        <v>1</v>
      </c>
      <c r="AK498">
        <f>IFERROR(VLOOKUP($B498,[2]库存报告使用数据!$A$1:$C$65536,3,0),0)</f>
        <v>1</v>
      </c>
      <c r="AL498">
        <f>IFERROR(VLOOKUP($B498,[2]库存报告使用数据!$A$1:$D$65536,4,0),0)</f>
        <v>0</v>
      </c>
      <c r="AM498">
        <f>IFERROR(VLOOKUP($B498,[2]库存报告使用数据!$A$1:$E$65536,5,0),0)</f>
        <v>0</v>
      </c>
      <c r="AN498" s="23">
        <f t="shared" si="135"/>
        <v>0</v>
      </c>
      <c r="AO498" s="23">
        <f t="shared" si="136"/>
        <v>0</v>
      </c>
      <c r="AP498" s="23" t="str">
        <f t="shared" si="137"/>
        <v/>
      </c>
      <c r="AQ498" s="23" t="str">
        <f t="shared" si="138"/>
        <v/>
      </c>
      <c r="AR498" s="37">
        <f t="shared" si="123"/>
        <v>0</v>
      </c>
      <c r="AS498" s="37">
        <f t="shared" si="124"/>
        <v>0</v>
      </c>
      <c r="AT498" s="37">
        <f t="shared" si="125"/>
        <v>1</v>
      </c>
      <c r="AU498" s="33" t="str">
        <f t="shared" si="126"/>
        <v>库存为1</v>
      </c>
      <c r="AV498" s="38" t="str">
        <f>IFERROR(时间!$B$4+AU498,"上周无销量")</f>
        <v>上周无销量</v>
      </c>
    </row>
    <row r="499" spans="1:48">
      <c r="A499" s="21" t="s">
        <v>544</v>
      </c>
      <c r="B499" t="str">
        <f>VLOOKUP(A499,'[4]sku-asin（子）'!$A$1:$B$65536,2,0)</f>
        <v>B071LG1GCV</v>
      </c>
      <c r="C499" t="str">
        <f>VLOOKUP(A499,'[4]子sku-父sku'!$A$1:$B$65536,2,0)</f>
        <v>YZ-HM7889</v>
      </c>
      <c r="D499" s="33">
        <f>IFERROR(VLOOKUP(A499,[1]库存报告使用数据处理!$A:$C,3,0),0)</f>
        <v>0</v>
      </c>
      <c r="E499" s="33">
        <f>IFERROR(VLOOKUP(A499,[1]库存报告使用数据处理!$A:$D,4,0),0)</f>
        <v>0</v>
      </c>
      <c r="F499" s="33">
        <f>IFERROR(VLOOKUP(A499,[1]库存报告使用数据处理!$A:$E,5,0),0)</f>
        <v>0</v>
      </c>
      <c r="G499" s="33">
        <f>IFERROR(VLOOKUP(A499,[1]库存报告使用数据处理!$A:$F,6,0),0)</f>
        <v>0</v>
      </c>
      <c r="H499" s="34">
        <f>IFERROR(VLOOKUP(A499,[1]库存报告使用数据处理!$A:$G,7,0),0)</f>
        <v>0</v>
      </c>
      <c r="I499">
        <f>IFERROR(VLOOKUP(A499,[5]数据处理!$A:$B,2,0),0)</f>
        <v>3</v>
      </c>
      <c r="J499" s="35">
        <f>IFERROR(VLOOKUP(A499,[5]数据处理!$A:$D,4,0),0)</f>
        <v>0</v>
      </c>
      <c r="K499" s="35">
        <f>IFERROR(VLOOKUP(A499,[5]数据处理!$A:$E,5,0),0)</f>
        <v>0</v>
      </c>
      <c r="L499" s="35">
        <f>IFERROR(VLOOKUP(A499,[5]数据处理!$A:$G,7,0),0)</f>
        <v>0</v>
      </c>
      <c r="M499">
        <f t="shared" si="122"/>
        <v>3</v>
      </c>
      <c r="N499">
        <f>IFERROR(VLOOKUP(A499,[5]数据处理!$A:$C,3,0),0)</f>
        <v>0</v>
      </c>
      <c r="O499">
        <f>IFERROR(VLOOKUP(A499,[5]数据处理!$A:$N,14,0),0)</f>
        <v>3</v>
      </c>
      <c r="P499" t="str">
        <f>IFERROR(VLOOKUP(A499,[3]库存使用数据!$A:$B,2,0),"")</f>
        <v/>
      </c>
      <c r="Q499" t="str">
        <f>IFERROR(VLOOKUP(A499,[3]库存使用数据!$A:$E,5,0),"")</f>
        <v/>
      </c>
      <c r="R499" t="str">
        <f>IFERROR(VLOOKUP(A499,[3]库存使用数据!$A:$H,8,0),"")</f>
        <v/>
      </c>
      <c r="S499" t="str">
        <f>IFERROR(VLOOKUP(A499,[3]库存使用数据!$A:$K,11,0),"")</f>
        <v/>
      </c>
      <c r="T499" t="str">
        <f>IFERROR(VLOOKUP(A499,[3]库存使用数据!$A:$C,3,0),"")</f>
        <v/>
      </c>
      <c r="U499" t="str">
        <f>IFERROR(VLOOKUP(A499,[3]库存使用数据!$A:$F,6,0),"")</f>
        <v/>
      </c>
      <c r="V499" t="str">
        <f>IFERROR(VLOOKUP(A499,[3]库存使用数据!$A:$I,9,0),"")</f>
        <v/>
      </c>
      <c r="W499" t="str">
        <f>IFERROR(VLOOKUP(A499,[3]库存使用数据!$A:$L,12,0),"")</f>
        <v/>
      </c>
      <c r="X499" s="23" t="str">
        <f t="shared" si="127"/>
        <v/>
      </c>
      <c r="Y499" s="23" t="str">
        <f t="shared" si="128"/>
        <v/>
      </c>
      <c r="Z499" s="23" t="str">
        <f t="shared" si="129"/>
        <v/>
      </c>
      <c r="AA499" s="23" t="str">
        <f t="shared" si="130"/>
        <v/>
      </c>
      <c r="AB499" t="str">
        <f>IFERROR(VLOOKUP(A499,[3]库存使用数据!$A:$D,4,0),"")</f>
        <v/>
      </c>
      <c r="AC499" t="str">
        <f>IFERROR(VLOOKUP(A499,[3]库存使用数据!$A:$G,7,0),"")</f>
        <v/>
      </c>
      <c r="AD499" t="str">
        <f>IFERROR(VLOOKUP(A499,[3]库存使用数据!$A:$J,10,0),"")</f>
        <v/>
      </c>
      <c r="AE499" t="str">
        <f>IFERROR(VLOOKUP(A499,[3]库存使用数据!$A:$M,13,0),"")</f>
        <v/>
      </c>
      <c r="AF499" s="23" t="str">
        <f t="shared" si="131"/>
        <v/>
      </c>
      <c r="AG499" s="23" t="str">
        <f t="shared" si="132"/>
        <v/>
      </c>
      <c r="AH499" s="23" t="str">
        <f t="shared" si="133"/>
        <v/>
      </c>
      <c r="AI499" s="23" t="str">
        <f t="shared" si="134"/>
        <v/>
      </c>
      <c r="AJ499">
        <f>IFERROR(VLOOKUP($B499,[2]库存报告使用数据!$A$1:$B$65536,2,0),0)</f>
        <v>1</v>
      </c>
      <c r="AK499">
        <f>IFERROR(VLOOKUP($B499,[2]库存报告使用数据!$A$1:$C$65536,3,0),0)</f>
        <v>1</v>
      </c>
      <c r="AL499">
        <f>IFERROR(VLOOKUP($B499,[2]库存报告使用数据!$A$1:$D$65536,4,0),0)</f>
        <v>0</v>
      </c>
      <c r="AM499">
        <f>IFERROR(VLOOKUP($B499,[2]库存报告使用数据!$A$1:$E$65536,5,0),0)</f>
        <v>0</v>
      </c>
      <c r="AN499" s="23">
        <f t="shared" si="135"/>
        <v>0</v>
      </c>
      <c r="AO499" s="23">
        <f t="shared" si="136"/>
        <v>0</v>
      </c>
      <c r="AP499" s="23" t="str">
        <f t="shared" si="137"/>
        <v/>
      </c>
      <c r="AQ499" s="23" t="str">
        <f t="shared" si="138"/>
        <v/>
      </c>
      <c r="AR499" s="37">
        <f t="shared" si="123"/>
        <v>0</v>
      </c>
      <c r="AS499" s="37">
        <f t="shared" si="124"/>
        <v>0</v>
      </c>
      <c r="AT499" s="37">
        <f t="shared" si="125"/>
        <v>3</v>
      </c>
      <c r="AU499" s="33" t="str">
        <f t="shared" si="126"/>
        <v>库存为3</v>
      </c>
      <c r="AV499" s="38" t="str">
        <f>IFERROR(时间!$B$4+AU499,"上周无销量")</f>
        <v>上周无销量</v>
      </c>
    </row>
    <row r="500" spans="1:48">
      <c r="A500" s="21" t="s">
        <v>545</v>
      </c>
      <c r="B500" t="str">
        <f>VLOOKUP(A500,'[4]sku-asin（子）'!$A$1:$B$65536,2,0)</f>
        <v>B0723428Q9</v>
      </c>
      <c r="C500" t="str">
        <f>VLOOKUP(A500,'[4]子sku-父sku'!$A$1:$B$65536,2,0)</f>
        <v>YZ-HM7889</v>
      </c>
      <c r="D500" s="33">
        <f>IFERROR(VLOOKUP(A500,[1]库存报告使用数据处理!$A:$C,3,0),0)</f>
        <v>0</v>
      </c>
      <c r="E500" s="33">
        <f>IFERROR(VLOOKUP(A500,[1]库存报告使用数据处理!$A:$D,4,0),0)</f>
        <v>0</v>
      </c>
      <c r="F500" s="33">
        <f>IFERROR(VLOOKUP(A500,[1]库存报告使用数据处理!$A:$E,5,0),0)</f>
        <v>0</v>
      </c>
      <c r="G500" s="33">
        <f>IFERROR(VLOOKUP(A500,[1]库存报告使用数据处理!$A:$F,6,0),0)</f>
        <v>0</v>
      </c>
      <c r="H500" s="34">
        <f>IFERROR(VLOOKUP(A500,[1]库存报告使用数据处理!$A:$G,7,0),0)</f>
        <v>0</v>
      </c>
      <c r="I500">
        <f>IFERROR(VLOOKUP(A500,[5]数据处理!$A:$B,2,0),0)</f>
        <v>3</v>
      </c>
      <c r="J500" s="35">
        <f>IFERROR(VLOOKUP(A500,[5]数据处理!$A:$D,4,0),0)</f>
        <v>0</v>
      </c>
      <c r="K500" s="35">
        <f>IFERROR(VLOOKUP(A500,[5]数据处理!$A:$E,5,0),0)</f>
        <v>0</v>
      </c>
      <c r="L500" s="35">
        <f>IFERROR(VLOOKUP(A500,[5]数据处理!$A:$G,7,0),0)</f>
        <v>0</v>
      </c>
      <c r="M500">
        <f t="shared" si="122"/>
        <v>3</v>
      </c>
      <c r="N500">
        <f>IFERROR(VLOOKUP(A500,[5]数据处理!$A:$C,3,0),0)</f>
        <v>0</v>
      </c>
      <c r="O500">
        <f>IFERROR(VLOOKUP(A500,[5]数据处理!$A:$N,14,0),0)</f>
        <v>3</v>
      </c>
      <c r="P500" t="str">
        <f>IFERROR(VLOOKUP(A500,[3]库存使用数据!$A:$B,2,0),"")</f>
        <v/>
      </c>
      <c r="Q500" t="str">
        <f>IFERROR(VLOOKUP(A500,[3]库存使用数据!$A:$E,5,0),"")</f>
        <v/>
      </c>
      <c r="R500" t="str">
        <f>IFERROR(VLOOKUP(A500,[3]库存使用数据!$A:$H,8,0),"")</f>
        <v/>
      </c>
      <c r="S500" t="str">
        <f>IFERROR(VLOOKUP(A500,[3]库存使用数据!$A:$K,11,0),"")</f>
        <v/>
      </c>
      <c r="T500" t="str">
        <f>IFERROR(VLOOKUP(A500,[3]库存使用数据!$A:$C,3,0),"")</f>
        <v/>
      </c>
      <c r="U500" t="str">
        <f>IFERROR(VLOOKUP(A500,[3]库存使用数据!$A:$F,6,0),"")</f>
        <v/>
      </c>
      <c r="V500" t="str">
        <f>IFERROR(VLOOKUP(A500,[3]库存使用数据!$A:$I,9,0),"")</f>
        <v/>
      </c>
      <c r="W500" t="str">
        <f>IFERROR(VLOOKUP(A500,[3]库存使用数据!$A:$L,12,0),"")</f>
        <v/>
      </c>
      <c r="X500" s="23" t="str">
        <f t="shared" si="127"/>
        <v/>
      </c>
      <c r="Y500" s="23" t="str">
        <f t="shared" si="128"/>
        <v/>
      </c>
      <c r="Z500" s="23" t="str">
        <f t="shared" si="129"/>
        <v/>
      </c>
      <c r="AA500" s="23" t="str">
        <f t="shared" si="130"/>
        <v/>
      </c>
      <c r="AB500" t="str">
        <f>IFERROR(VLOOKUP(A500,[3]库存使用数据!$A:$D,4,0),"")</f>
        <v/>
      </c>
      <c r="AC500" t="str">
        <f>IFERROR(VLOOKUP(A500,[3]库存使用数据!$A:$G,7,0),"")</f>
        <v/>
      </c>
      <c r="AD500" t="str">
        <f>IFERROR(VLOOKUP(A500,[3]库存使用数据!$A:$J,10,0),"")</f>
        <v/>
      </c>
      <c r="AE500" t="str">
        <f>IFERROR(VLOOKUP(A500,[3]库存使用数据!$A:$M,13,0),"")</f>
        <v/>
      </c>
      <c r="AF500" s="23" t="str">
        <f t="shared" si="131"/>
        <v/>
      </c>
      <c r="AG500" s="23" t="str">
        <f t="shared" si="132"/>
        <v/>
      </c>
      <c r="AH500" s="23" t="str">
        <f t="shared" si="133"/>
        <v/>
      </c>
      <c r="AI500" s="23" t="str">
        <f t="shared" si="134"/>
        <v/>
      </c>
      <c r="AJ500">
        <f>IFERROR(VLOOKUP($B500,[2]库存报告使用数据!$A$1:$B$65536,2,0),0)</f>
        <v>1</v>
      </c>
      <c r="AK500">
        <f>IFERROR(VLOOKUP($B500,[2]库存报告使用数据!$A$1:$C$65536,3,0),0)</f>
        <v>1</v>
      </c>
      <c r="AL500">
        <f>IFERROR(VLOOKUP($B500,[2]库存报告使用数据!$A$1:$D$65536,4,0),0)</f>
        <v>0</v>
      </c>
      <c r="AM500">
        <f>IFERROR(VLOOKUP($B500,[2]库存报告使用数据!$A$1:$E$65536,5,0),0)</f>
        <v>0</v>
      </c>
      <c r="AN500" s="23">
        <f t="shared" si="135"/>
        <v>0</v>
      </c>
      <c r="AO500" s="23">
        <f t="shared" si="136"/>
        <v>0</v>
      </c>
      <c r="AP500" s="23" t="str">
        <f t="shared" si="137"/>
        <v/>
      </c>
      <c r="AQ500" s="23" t="str">
        <f t="shared" si="138"/>
        <v/>
      </c>
      <c r="AR500" s="37">
        <f t="shared" si="123"/>
        <v>0</v>
      </c>
      <c r="AS500" s="37">
        <f t="shared" si="124"/>
        <v>0</v>
      </c>
      <c r="AT500" s="37">
        <f t="shared" si="125"/>
        <v>3</v>
      </c>
      <c r="AU500" s="33" t="str">
        <f t="shared" si="126"/>
        <v>库存为3</v>
      </c>
      <c r="AV500" s="38" t="str">
        <f>IFERROR(时间!$B$4+AU500,"上周无销量")</f>
        <v>上周无销量</v>
      </c>
    </row>
    <row r="501" spans="1:48">
      <c r="A501" s="21" t="s">
        <v>546</v>
      </c>
      <c r="B501" t="str">
        <f>VLOOKUP(A501,'[4]sku-asin（子）'!$A$1:$B$65536,2,0)</f>
        <v>B0711RJCRZ</v>
      </c>
      <c r="C501" t="str">
        <f>VLOOKUP(A501,'[4]子sku-父sku'!$A$1:$B$65536,2,0)</f>
        <v>YZ-HM7889</v>
      </c>
      <c r="D501" s="33">
        <f>IFERROR(VLOOKUP(A501,[1]库存报告使用数据处理!$A:$C,3,0),0)</f>
        <v>0</v>
      </c>
      <c r="E501" s="33">
        <f>IFERROR(VLOOKUP(A501,[1]库存报告使用数据处理!$A:$D,4,0),0)</f>
        <v>0</v>
      </c>
      <c r="F501" s="33">
        <f>IFERROR(VLOOKUP(A501,[1]库存报告使用数据处理!$A:$E,5,0),0)</f>
        <v>0</v>
      </c>
      <c r="G501" s="33">
        <f>IFERROR(VLOOKUP(A501,[1]库存报告使用数据处理!$A:$F,6,0),0)</f>
        <v>0</v>
      </c>
      <c r="H501" s="34">
        <f>IFERROR(VLOOKUP(A501,[1]库存报告使用数据处理!$A:$G,7,0),0)</f>
        <v>0</v>
      </c>
      <c r="I501">
        <f>IFERROR(VLOOKUP(A501,[5]数据处理!$A:$B,2,0),0)</f>
        <v>4</v>
      </c>
      <c r="J501" s="35">
        <f>IFERROR(VLOOKUP(A501,[5]数据处理!$A:$D,4,0),0)</f>
        <v>0</v>
      </c>
      <c r="K501" s="35">
        <f>IFERROR(VLOOKUP(A501,[5]数据处理!$A:$E,5,0),0)</f>
        <v>0</v>
      </c>
      <c r="L501" s="35">
        <f>IFERROR(VLOOKUP(A501,[5]数据处理!$A:$G,7,0),0)</f>
        <v>0</v>
      </c>
      <c r="M501">
        <f t="shared" si="122"/>
        <v>4</v>
      </c>
      <c r="N501">
        <f>IFERROR(VLOOKUP(A501,[5]数据处理!$A:$C,3,0),0)</f>
        <v>0</v>
      </c>
      <c r="O501">
        <f>IFERROR(VLOOKUP(A501,[5]数据处理!$A:$N,14,0),0)</f>
        <v>4</v>
      </c>
      <c r="P501" t="str">
        <f>IFERROR(VLOOKUP(A501,[3]库存使用数据!$A:$B,2,0),"")</f>
        <v/>
      </c>
      <c r="Q501" t="str">
        <f>IFERROR(VLOOKUP(A501,[3]库存使用数据!$A:$E,5,0),"")</f>
        <v/>
      </c>
      <c r="R501" t="str">
        <f>IFERROR(VLOOKUP(A501,[3]库存使用数据!$A:$H,8,0),"")</f>
        <v/>
      </c>
      <c r="S501" t="str">
        <f>IFERROR(VLOOKUP(A501,[3]库存使用数据!$A:$K,11,0),"")</f>
        <v/>
      </c>
      <c r="T501" t="str">
        <f>IFERROR(VLOOKUP(A501,[3]库存使用数据!$A:$C,3,0),"")</f>
        <v/>
      </c>
      <c r="U501" t="str">
        <f>IFERROR(VLOOKUP(A501,[3]库存使用数据!$A:$F,6,0),"")</f>
        <v/>
      </c>
      <c r="V501" t="str">
        <f>IFERROR(VLOOKUP(A501,[3]库存使用数据!$A:$I,9,0),"")</f>
        <v/>
      </c>
      <c r="W501" t="str">
        <f>IFERROR(VLOOKUP(A501,[3]库存使用数据!$A:$L,12,0),"")</f>
        <v/>
      </c>
      <c r="X501" s="23" t="str">
        <f t="shared" si="127"/>
        <v/>
      </c>
      <c r="Y501" s="23" t="str">
        <f t="shared" si="128"/>
        <v/>
      </c>
      <c r="Z501" s="23" t="str">
        <f t="shared" si="129"/>
        <v/>
      </c>
      <c r="AA501" s="23" t="str">
        <f t="shared" si="130"/>
        <v/>
      </c>
      <c r="AB501" t="str">
        <f>IFERROR(VLOOKUP(A501,[3]库存使用数据!$A:$D,4,0),"")</f>
        <v/>
      </c>
      <c r="AC501" t="str">
        <f>IFERROR(VLOOKUP(A501,[3]库存使用数据!$A:$G,7,0),"")</f>
        <v/>
      </c>
      <c r="AD501" t="str">
        <f>IFERROR(VLOOKUP(A501,[3]库存使用数据!$A:$J,10,0),"")</f>
        <v/>
      </c>
      <c r="AE501" t="str">
        <f>IFERROR(VLOOKUP(A501,[3]库存使用数据!$A:$M,13,0),"")</f>
        <v/>
      </c>
      <c r="AF501" s="23" t="str">
        <f t="shared" si="131"/>
        <v/>
      </c>
      <c r="AG501" s="23" t="str">
        <f t="shared" si="132"/>
        <v/>
      </c>
      <c r="AH501" s="23" t="str">
        <f t="shared" si="133"/>
        <v/>
      </c>
      <c r="AI501" s="23" t="str">
        <f t="shared" si="134"/>
        <v/>
      </c>
      <c r="AJ501">
        <f>IFERROR(VLOOKUP($B501,[2]库存报告使用数据!$A$1:$B$65536,2,0),0)</f>
        <v>1</v>
      </c>
      <c r="AK501">
        <f>IFERROR(VLOOKUP($B501,[2]库存报告使用数据!$A$1:$C$65536,3,0),0)</f>
        <v>1</v>
      </c>
      <c r="AL501">
        <f>IFERROR(VLOOKUP($B501,[2]库存报告使用数据!$A$1:$D$65536,4,0),0)</f>
        <v>2</v>
      </c>
      <c r="AM501">
        <f>IFERROR(VLOOKUP($B501,[2]库存报告使用数据!$A$1:$E$65536,5,0),0)</f>
        <v>0</v>
      </c>
      <c r="AN501" s="23">
        <f t="shared" si="135"/>
        <v>0</v>
      </c>
      <c r="AO501" s="23">
        <f t="shared" si="136"/>
        <v>0</v>
      </c>
      <c r="AP501" s="23">
        <f t="shared" si="137"/>
        <v>0</v>
      </c>
      <c r="AQ501" s="23" t="str">
        <f t="shared" si="138"/>
        <v/>
      </c>
      <c r="AR501" s="37">
        <f t="shared" si="123"/>
        <v>0</v>
      </c>
      <c r="AS501" s="37">
        <f t="shared" si="124"/>
        <v>0</v>
      </c>
      <c r="AT501" s="37">
        <f t="shared" si="125"/>
        <v>4</v>
      </c>
      <c r="AU501" s="33" t="str">
        <f t="shared" si="126"/>
        <v>库存为4</v>
      </c>
      <c r="AV501" s="38" t="str">
        <f>IFERROR(时间!$B$4+AU501,"上周无销量")</f>
        <v>上周无销量</v>
      </c>
    </row>
    <row r="502" spans="1:48">
      <c r="A502" s="21" t="s">
        <v>547</v>
      </c>
      <c r="B502" t="str">
        <f>VLOOKUP(A502,'[4]sku-asin（子）'!$A$1:$B$65536,2,0)</f>
        <v>B072342844</v>
      </c>
      <c r="C502" t="str">
        <f>VLOOKUP(A502,'[4]子sku-父sku'!$A$1:$B$65536,2,0)</f>
        <v>YZ-HM7889</v>
      </c>
      <c r="D502" s="33">
        <f>IFERROR(VLOOKUP(A502,[1]库存报告使用数据处理!$A:$C,3,0),0)</f>
        <v>0</v>
      </c>
      <c r="E502" s="33">
        <f>IFERROR(VLOOKUP(A502,[1]库存报告使用数据处理!$A:$D,4,0),0)</f>
        <v>0</v>
      </c>
      <c r="F502" s="33">
        <f>IFERROR(VLOOKUP(A502,[1]库存报告使用数据处理!$A:$E,5,0),0)</f>
        <v>0</v>
      </c>
      <c r="G502" s="33">
        <f>IFERROR(VLOOKUP(A502,[1]库存报告使用数据处理!$A:$F,6,0),0)</f>
        <v>0</v>
      </c>
      <c r="H502" s="34">
        <f>IFERROR(VLOOKUP(A502,[1]库存报告使用数据处理!$A:$G,7,0),0)</f>
        <v>0</v>
      </c>
      <c r="I502">
        <f>IFERROR(VLOOKUP(A502,[5]数据处理!$A:$B,2,0),0)</f>
        <v>1</v>
      </c>
      <c r="J502" s="35">
        <f>IFERROR(VLOOKUP(A502,[5]数据处理!$A:$D,4,0),0)</f>
        <v>0</v>
      </c>
      <c r="K502" s="35">
        <f>IFERROR(VLOOKUP(A502,[5]数据处理!$A:$E,5,0),0)</f>
        <v>0</v>
      </c>
      <c r="L502" s="35">
        <f>IFERROR(VLOOKUP(A502,[5]数据处理!$A:$G,7,0),0)</f>
        <v>0</v>
      </c>
      <c r="M502">
        <f t="shared" si="122"/>
        <v>1</v>
      </c>
      <c r="N502">
        <f>IFERROR(VLOOKUP(A502,[5]数据处理!$A:$C,3,0),0)</f>
        <v>0</v>
      </c>
      <c r="O502">
        <f>IFERROR(VLOOKUP(A502,[5]数据处理!$A:$N,14,0),0)</f>
        <v>0</v>
      </c>
      <c r="P502" t="str">
        <f>IFERROR(VLOOKUP(A502,[3]库存使用数据!$A:$B,2,0),"")</f>
        <v/>
      </c>
      <c r="Q502" t="str">
        <f>IFERROR(VLOOKUP(A502,[3]库存使用数据!$A:$E,5,0),"")</f>
        <v/>
      </c>
      <c r="R502" t="str">
        <f>IFERROR(VLOOKUP(A502,[3]库存使用数据!$A:$H,8,0),"")</f>
        <v/>
      </c>
      <c r="S502" t="str">
        <f>IFERROR(VLOOKUP(A502,[3]库存使用数据!$A:$K,11,0),"")</f>
        <v/>
      </c>
      <c r="T502" t="str">
        <f>IFERROR(VLOOKUP(A502,[3]库存使用数据!$A:$C,3,0),"")</f>
        <v/>
      </c>
      <c r="U502" t="str">
        <f>IFERROR(VLOOKUP(A502,[3]库存使用数据!$A:$F,6,0),"")</f>
        <v/>
      </c>
      <c r="V502" t="str">
        <f>IFERROR(VLOOKUP(A502,[3]库存使用数据!$A:$I,9,0),"")</f>
        <v/>
      </c>
      <c r="W502" t="str">
        <f>IFERROR(VLOOKUP(A502,[3]库存使用数据!$A:$L,12,0),"")</f>
        <v/>
      </c>
      <c r="X502" s="23" t="str">
        <f t="shared" si="127"/>
        <v/>
      </c>
      <c r="Y502" s="23" t="str">
        <f t="shared" si="128"/>
        <v/>
      </c>
      <c r="Z502" s="23" t="str">
        <f t="shared" si="129"/>
        <v/>
      </c>
      <c r="AA502" s="23" t="str">
        <f t="shared" si="130"/>
        <v/>
      </c>
      <c r="AB502" t="str">
        <f>IFERROR(VLOOKUP(A502,[3]库存使用数据!$A:$D,4,0),"")</f>
        <v/>
      </c>
      <c r="AC502" t="str">
        <f>IFERROR(VLOOKUP(A502,[3]库存使用数据!$A:$G,7,0),"")</f>
        <v/>
      </c>
      <c r="AD502" t="str">
        <f>IFERROR(VLOOKUP(A502,[3]库存使用数据!$A:$J,10,0),"")</f>
        <v/>
      </c>
      <c r="AE502" t="str">
        <f>IFERROR(VLOOKUP(A502,[3]库存使用数据!$A:$M,13,0),"")</f>
        <v/>
      </c>
      <c r="AF502" s="23" t="str">
        <f t="shared" si="131"/>
        <v/>
      </c>
      <c r="AG502" s="23" t="str">
        <f t="shared" si="132"/>
        <v/>
      </c>
      <c r="AH502" s="23" t="str">
        <f t="shared" si="133"/>
        <v/>
      </c>
      <c r="AI502" s="23" t="str">
        <f t="shared" si="134"/>
        <v/>
      </c>
      <c r="AJ502">
        <f>IFERROR(VLOOKUP($B502,[2]库存报告使用数据!$A$1:$B$65536,2,0),0)</f>
        <v>0</v>
      </c>
      <c r="AK502">
        <f>IFERROR(VLOOKUP($B502,[2]库存报告使用数据!$A$1:$C$65536,3,0),0)</f>
        <v>0</v>
      </c>
      <c r="AL502">
        <f>IFERROR(VLOOKUP($B502,[2]库存报告使用数据!$A$1:$D$65536,4,0),0)</f>
        <v>1</v>
      </c>
      <c r="AM502">
        <f>IFERROR(VLOOKUP($B502,[2]库存报告使用数据!$A$1:$E$65536,5,0),0)</f>
        <v>1</v>
      </c>
      <c r="AN502" s="23" t="str">
        <f t="shared" si="135"/>
        <v/>
      </c>
      <c r="AO502" s="23" t="str">
        <f t="shared" si="136"/>
        <v/>
      </c>
      <c r="AP502" s="23">
        <f t="shared" si="137"/>
        <v>0</v>
      </c>
      <c r="AQ502" s="23">
        <f t="shared" si="138"/>
        <v>0</v>
      </c>
      <c r="AR502" s="37">
        <f t="shared" si="123"/>
        <v>0</v>
      </c>
      <c r="AS502" s="37">
        <f t="shared" si="124"/>
        <v>0</v>
      </c>
      <c r="AT502" s="37">
        <f t="shared" si="125"/>
        <v>1</v>
      </c>
      <c r="AU502" s="33" t="str">
        <f t="shared" si="126"/>
        <v>库存为1</v>
      </c>
      <c r="AV502" s="38" t="str">
        <f>IFERROR(时间!$B$4+AU502,"上周无销量")</f>
        <v>上周无销量</v>
      </c>
    </row>
    <row r="503" spans="1:48">
      <c r="A503" s="21" t="s">
        <v>548</v>
      </c>
      <c r="B503" t="str">
        <f>VLOOKUP(A503,'[4]sku-asin（子）'!$A$1:$B$65536,2,0)</f>
        <v>B071VSGVFX</v>
      </c>
      <c r="C503" t="str">
        <f>VLOOKUP(A503,'[4]子sku-父sku'!$A$1:$B$65536,2,0)</f>
        <v>YZ-HM7889</v>
      </c>
      <c r="D503" s="33">
        <f>IFERROR(VLOOKUP(A503,[1]库存报告使用数据处理!$A:$C,3,0),0)</f>
        <v>0</v>
      </c>
      <c r="E503" s="33">
        <f>IFERROR(VLOOKUP(A503,[1]库存报告使用数据处理!$A:$D,4,0),0)</f>
        <v>0</v>
      </c>
      <c r="F503" s="33">
        <f>IFERROR(VLOOKUP(A503,[1]库存报告使用数据处理!$A:$E,5,0),0)</f>
        <v>0</v>
      </c>
      <c r="G503" s="33">
        <f>IFERROR(VLOOKUP(A503,[1]库存报告使用数据处理!$A:$F,6,0),0)</f>
        <v>0</v>
      </c>
      <c r="H503" s="34">
        <f>IFERROR(VLOOKUP(A503,[1]库存报告使用数据处理!$A:$G,7,0),0)</f>
        <v>0</v>
      </c>
      <c r="I503">
        <f>IFERROR(VLOOKUP(A503,[5]数据处理!$A:$B,2,0),0)</f>
        <v>1</v>
      </c>
      <c r="J503" s="35">
        <f>IFERROR(VLOOKUP(A503,[5]数据处理!$A:$D,4,0),0)</f>
        <v>0</v>
      </c>
      <c r="K503" s="35">
        <f>IFERROR(VLOOKUP(A503,[5]数据处理!$A:$E,5,0),0)</f>
        <v>0</v>
      </c>
      <c r="L503" s="35">
        <f>IFERROR(VLOOKUP(A503,[5]数据处理!$A:$G,7,0),0)</f>
        <v>0</v>
      </c>
      <c r="M503">
        <f t="shared" si="122"/>
        <v>1</v>
      </c>
      <c r="N503">
        <f>IFERROR(VLOOKUP(A503,[5]数据处理!$A:$C,3,0),0)</f>
        <v>0</v>
      </c>
      <c r="O503">
        <f>IFERROR(VLOOKUP(A503,[5]数据处理!$A:$N,14,0),0)</f>
        <v>1</v>
      </c>
      <c r="P503" t="str">
        <f>IFERROR(VLOOKUP(A503,[3]库存使用数据!$A:$B,2,0),"")</f>
        <v/>
      </c>
      <c r="Q503" t="str">
        <f>IFERROR(VLOOKUP(A503,[3]库存使用数据!$A:$E,5,0),"")</f>
        <v/>
      </c>
      <c r="R503" t="str">
        <f>IFERROR(VLOOKUP(A503,[3]库存使用数据!$A:$H,8,0),"")</f>
        <v/>
      </c>
      <c r="S503" t="str">
        <f>IFERROR(VLOOKUP(A503,[3]库存使用数据!$A:$K,11,0),"")</f>
        <v/>
      </c>
      <c r="T503" t="str">
        <f>IFERROR(VLOOKUP(A503,[3]库存使用数据!$A:$C,3,0),"")</f>
        <v/>
      </c>
      <c r="U503" t="str">
        <f>IFERROR(VLOOKUP(A503,[3]库存使用数据!$A:$F,6,0),"")</f>
        <v/>
      </c>
      <c r="V503" t="str">
        <f>IFERROR(VLOOKUP(A503,[3]库存使用数据!$A:$I,9,0),"")</f>
        <v/>
      </c>
      <c r="W503" t="str">
        <f>IFERROR(VLOOKUP(A503,[3]库存使用数据!$A:$L,12,0),"")</f>
        <v/>
      </c>
      <c r="X503" s="23" t="str">
        <f t="shared" si="127"/>
        <v/>
      </c>
      <c r="Y503" s="23" t="str">
        <f t="shared" si="128"/>
        <v/>
      </c>
      <c r="Z503" s="23" t="str">
        <f t="shared" si="129"/>
        <v/>
      </c>
      <c r="AA503" s="23" t="str">
        <f t="shared" si="130"/>
        <v/>
      </c>
      <c r="AB503" t="str">
        <f>IFERROR(VLOOKUP(A503,[3]库存使用数据!$A:$D,4,0),"")</f>
        <v/>
      </c>
      <c r="AC503" t="str">
        <f>IFERROR(VLOOKUP(A503,[3]库存使用数据!$A:$G,7,0),"")</f>
        <v/>
      </c>
      <c r="AD503" t="str">
        <f>IFERROR(VLOOKUP(A503,[3]库存使用数据!$A:$J,10,0),"")</f>
        <v/>
      </c>
      <c r="AE503" t="str">
        <f>IFERROR(VLOOKUP(A503,[3]库存使用数据!$A:$M,13,0),"")</f>
        <v/>
      </c>
      <c r="AF503" s="23" t="str">
        <f t="shared" si="131"/>
        <v/>
      </c>
      <c r="AG503" s="23" t="str">
        <f t="shared" si="132"/>
        <v/>
      </c>
      <c r="AH503" s="23" t="str">
        <f t="shared" si="133"/>
        <v/>
      </c>
      <c r="AI503" s="23" t="str">
        <f t="shared" si="134"/>
        <v/>
      </c>
      <c r="AJ503">
        <f>IFERROR(VLOOKUP($B503,[2]库存报告使用数据!$A$1:$B$65536,2,0),0)</f>
        <v>1</v>
      </c>
      <c r="AK503">
        <f>IFERROR(VLOOKUP($B503,[2]库存报告使用数据!$A$1:$C$65536,3,0),0)</f>
        <v>1</v>
      </c>
      <c r="AL503">
        <f>IFERROR(VLOOKUP($B503,[2]库存报告使用数据!$A$1:$D$65536,4,0),0)</f>
        <v>0</v>
      </c>
      <c r="AM503">
        <f>IFERROR(VLOOKUP($B503,[2]库存报告使用数据!$A$1:$E$65536,5,0),0)</f>
        <v>0</v>
      </c>
      <c r="AN503" s="23">
        <f t="shared" si="135"/>
        <v>0</v>
      </c>
      <c r="AO503" s="23">
        <f t="shared" si="136"/>
        <v>0</v>
      </c>
      <c r="AP503" s="23" t="str">
        <f t="shared" si="137"/>
        <v/>
      </c>
      <c r="AQ503" s="23" t="str">
        <f t="shared" si="138"/>
        <v/>
      </c>
      <c r="AR503" s="37">
        <f t="shared" si="123"/>
        <v>0</v>
      </c>
      <c r="AS503" s="37">
        <f t="shared" si="124"/>
        <v>0</v>
      </c>
      <c r="AT503" s="37">
        <f t="shared" si="125"/>
        <v>1</v>
      </c>
      <c r="AU503" s="33" t="str">
        <f t="shared" si="126"/>
        <v>库存为1</v>
      </c>
      <c r="AV503" s="38" t="str">
        <f>IFERROR(时间!$B$4+AU503,"上周无销量")</f>
        <v>上周无销量</v>
      </c>
    </row>
    <row r="504" spans="1:48">
      <c r="A504" s="21" t="s">
        <v>549</v>
      </c>
      <c r="B504" t="str">
        <f>VLOOKUP(A504,'[4]sku-asin（子）'!$A$1:$B$65536,2,0)</f>
        <v>B072BWC6S6</v>
      </c>
      <c r="C504" t="str">
        <f>VLOOKUP(A504,'[4]子sku-父sku'!$A$1:$B$65536,2,0)</f>
        <v>YZ-HM7889</v>
      </c>
      <c r="D504" s="33">
        <f>IFERROR(VLOOKUP(A504,[1]库存报告使用数据处理!$A:$C,3,0),0)</f>
        <v>0</v>
      </c>
      <c r="E504" s="33">
        <f>IFERROR(VLOOKUP(A504,[1]库存报告使用数据处理!$A:$D,4,0),0)</f>
        <v>0</v>
      </c>
      <c r="F504" s="33">
        <f>IFERROR(VLOOKUP(A504,[1]库存报告使用数据处理!$A:$E,5,0),0)</f>
        <v>0</v>
      </c>
      <c r="G504" s="33">
        <f>IFERROR(VLOOKUP(A504,[1]库存报告使用数据处理!$A:$F,6,0),0)</f>
        <v>0</v>
      </c>
      <c r="H504" s="34">
        <f>IFERROR(VLOOKUP(A504,[1]库存报告使用数据处理!$A:$G,7,0),0)</f>
        <v>0</v>
      </c>
      <c r="I504">
        <f>IFERROR(VLOOKUP(A504,[5]数据处理!$A:$B,2,0),0)</f>
        <v>6</v>
      </c>
      <c r="J504" s="35">
        <f>IFERROR(VLOOKUP(A504,[5]数据处理!$A:$D,4,0),0)</f>
        <v>0</v>
      </c>
      <c r="K504" s="35">
        <f>IFERROR(VLOOKUP(A504,[5]数据处理!$A:$E,5,0),0)</f>
        <v>0</v>
      </c>
      <c r="L504" s="35">
        <f>IFERROR(VLOOKUP(A504,[5]数据处理!$A:$G,7,0),0)</f>
        <v>0</v>
      </c>
      <c r="M504">
        <f t="shared" si="122"/>
        <v>6</v>
      </c>
      <c r="N504">
        <f>IFERROR(VLOOKUP(A504,[5]数据处理!$A:$C,3,0),0)</f>
        <v>0</v>
      </c>
      <c r="O504">
        <f>IFERROR(VLOOKUP(A504,[5]数据处理!$A:$N,14,0),0)</f>
        <v>6</v>
      </c>
      <c r="P504" t="str">
        <f>IFERROR(VLOOKUP(A504,[3]库存使用数据!$A:$B,2,0),"")</f>
        <v/>
      </c>
      <c r="Q504" t="str">
        <f>IFERROR(VLOOKUP(A504,[3]库存使用数据!$A:$E,5,0),"")</f>
        <v/>
      </c>
      <c r="R504" t="str">
        <f>IFERROR(VLOOKUP(A504,[3]库存使用数据!$A:$H,8,0),"")</f>
        <v/>
      </c>
      <c r="S504" t="str">
        <f>IFERROR(VLOOKUP(A504,[3]库存使用数据!$A:$K,11,0),"")</f>
        <v/>
      </c>
      <c r="T504" t="str">
        <f>IFERROR(VLOOKUP(A504,[3]库存使用数据!$A:$C,3,0),"")</f>
        <v/>
      </c>
      <c r="U504" t="str">
        <f>IFERROR(VLOOKUP(A504,[3]库存使用数据!$A:$F,6,0),"")</f>
        <v/>
      </c>
      <c r="V504" t="str">
        <f>IFERROR(VLOOKUP(A504,[3]库存使用数据!$A:$I,9,0),"")</f>
        <v/>
      </c>
      <c r="W504" t="str">
        <f>IFERROR(VLOOKUP(A504,[3]库存使用数据!$A:$L,12,0),"")</f>
        <v/>
      </c>
      <c r="X504" s="23" t="str">
        <f t="shared" si="127"/>
        <v/>
      </c>
      <c r="Y504" s="23" t="str">
        <f t="shared" si="128"/>
        <v/>
      </c>
      <c r="Z504" s="23" t="str">
        <f t="shared" si="129"/>
        <v/>
      </c>
      <c r="AA504" s="23" t="str">
        <f t="shared" si="130"/>
        <v/>
      </c>
      <c r="AB504" t="str">
        <f>IFERROR(VLOOKUP(A504,[3]库存使用数据!$A:$D,4,0),"")</f>
        <v/>
      </c>
      <c r="AC504" t="str">
        <f>IFERROR(VLOOKUP(A504,[3]库存使用数据!$A:$G,7,0),"")</f>
        <v/>
      </c>
      <c r="AD504" t="str">
        <f>IFERROR(VLOOKUP(A504,[3]库存使用数据!$A:$J,10,0),"")</f>
        <v/>
      </c>
      <c r="AE504" t="str">
        <f>IFERROR(VLOOKUP(A504,[3]库存使用数据!$A:$M,13,0),"")</f>
        <v/>
      </c>
      <c r="AF504" s="23" t="str">
        <f t="shared" si="131"/>
        <v/>
      </c>
      <c r="AG504" s="23" t="str">
        <f t="shared" si="132"/>
        <v/>
      </c>
      <c r="AH504" s="23" t="str">
        <f t="shared" si="133"/>
        <v/>
      </c>
      <c r="AI504" s="23" t="str">
        <f t="shared" si="134"/>
        <v/>
      </c>
      <c r="AJ504">
        <f>IFERROR(VLOOKUP($B504,[2]库存报告使用数据!$A$1:$B$65536,2,0),0)</f>
        <v>1</v>
      </c>
      <c r="AK504">
        <f>IFERROR(VLOOKUP($B504,[2]库存报告使用数据!$A$1:$C$65536,3,0),0)</f>
        <v>1</v>
      </c>
      <c r="AL504">
        <f>IFERROR(VLOOKUP($B504,[2]库存报告使用数据!$A$1:$D$65536,4,0),0)</f>
        <v>0</v>
      </c>
      <c r="AM504">
        <f>IFERROR(VLOOKUP($B504,[2]库存报告使用数据!$A$1:$E$65536,5,0),0)</f>
        <v>0</v>
      </c>
      <c r="AN504" s="23">
        <f t="shared" si="135"/>
        <v>0</v>
      </c>
      <c r="AO504" s="23">
        <f t="shared" si="136"/>
        <v>0</v>
      </c>
      <c r="AP504" s="23" t="str">
        <f t="shared" si="137"/>
        <v/>
      </c>
      <c r="AQ504" s="23" t="str">
        <f t="shared" si="138"/>
        <v/>
      </c>
      <c r="AR504" s="37">
        <f t="shared" si="123"/>
        <v>0</v>
      </c>
      <c r="AS504" s="37">
        <f t="shared" si="124"/>
        <v>0</v>
      </c>
      <c r="AT504" s="37">
        <f t="shared" si="125"/>
        <v>6</v>
      </c>
      <c r="AU504" s="33" t="str">
        <f t="shared" si="126"/>
        <v>库存为6</v>
      </c>
      <c r="AV504" s="38" t="str">
        <f>IFERROR(时间!$B$4+AU504,"上周无销量")</f>
        <v>上周无销量</v>
      </c>
    </row>
    <row r="505" spans="1:48">
      <c r="A505" s="21" t="s">
        <v>550</v>
      </c>
      <c r="B505" t="str">
        <f>VLOOKUP(A505,'[4]sku-asin（子）'!$A$1:$B$65536,2,0)</f>
        <v>B071VS5T89</v>
      </c>
      <c r="C505" t="str">
        <f>VLOOKUP(A505,'[4]子sku-父sku'!$A$1:$B$65536,2,0)</f>
        <v>YZ-HM7889</v>
      </c>
      <c r="D505" s="33">
        <f>IFERROR(VLOOKUP(A505,[1]库存报告使用数据处理!$A:$C,3,0),0)</f>
        <v>0</v>
      </c>
      <c r="E505" s="33">
        <f>IFERROR(VLOOKUP(A505,[1]库存报告使用数据处理!$A:$D,4,0),0)</f>
        <v>0</v>
      </c>
      <c r="F505" s="33">
        <f>IFERROR(VLOOKUP(A505,[1]库存报告使用数据处理!$A:$E,5,0),0)</f>
        <v>0</v>
      </c>
      <c r="G505" s="33">
        <f>IFERROR(VLOOKUP(A505,[1]库存报告使用数据处理!$A:$F,6,0),0)</f>
        <v>0</v>
      </c>
      <c r="H505" s="34">
        <f>IFERROR(VLOOKUP(A505,[1]库存报告使用数据处理!$A:$G,7,0),0)</f>
        <v>0</v>
      </c>
      <c r="I505">
        <f>IFERROR(VLOOKUP(A505,[5]数据处理!$A:$B,2,0),0)</f>
        <v>4</v>
      </c>
      <c r="J505" s="35">
        <f>IFERROR(VLOOKUP(A505,[5]数据处理!$A:$D,4,0),0)</f>
        <v>0</v>
      </c>
      <c r="K505" s="35">
        <f>IFERROR(VLOOKUP(A505,[5]数据处理!$A:$E,5,0),0)</f>
        <v>0</v>
      </c>
      <c r="L505" s="35">
        <f>IFERROR(VLOOKUP(A505,[5]数据处理!$A:$G,7,0),0)</f>
        <v>0</v>
      </c>
      <c r="M505">
        <f t="shared" si="122"/>
        <v>4</v>
      </c>
      <c r="N505">
        <f>IFERROR(VLOOKUP(A505,[5]数据处理!$A:$C,3,0),0)</f>
        <v>0</v>
      </c>
      <c r="O505">
        <f>IFERROR(VLOOKUP(A505,[5]数据处理!$A:$N,14,0),0)</f>
        <v>4</v>
      </c>
      <c r="P505" t="str">
        <f>IFERROR(VLOOKUP(A505,[3]库存使用数据!$A:$B,2,0),"")</f>
        <v/>
      </c>
      <c r="Q505" t="str">
        <f>IFERROR(VLOOKUP(A505,[3]库存使用数据!$A:$E,5,0),"")</f>
        <v/>
      </c>
      <c r="R505" t="str">
        <f>IFERROR(VLOOKUP(A505,[3]库存使用数据!$A:$H,8,0),"")</f>
        <v/>
      </c>
      <c r="S505" t="str">
        <f>IFERROR(VLOOKUP(A505,[3]库存使用数据!$A:$K,11,0),"")</f>
        <v/>
      </c>
      <c r="T505" t="str">
        <f>IFERROR(VLOOKUP(A505,[3]库存使用数据!$A:$C,3,0),"")</f>
        <v/>
      </c>
      <c r="U505" t="str">
        <f>IFERROR(VLOOKUP(A505,[3]库存使用数据!$A:$F,6,0),"")</f>
        <v/>
      </c>
      <c r="V505" t="str">
        <f>IFERROR(VLOOKUP(A505,[3]库存使用数据!$A:$I,9,0),"")</f>
        <v/>
      </c>
      <c r="W505" t="str">
        <f>IFERROR(VLOOKUP(A505,[3]库存使用数据!$A:$L,12,0),"")</f>
        <v/>
      </c>
      <c r="X505" s="23" t="str">
        <f t="shared" si="127"/>
        <v/>
      </c>
      <c r="Y505" s="23" t="str">
        <f t="shared" si="128"/>
        <v/>
      </c>
      <c r="Z505" s="23" t="str">
        <f t="shared" si="129"/>
        <v/>
      </c>
      <c r="AA505" s="23" t="str">
        <f t="shared" si="130"/>
        <v/>
      </c>
      <c r="AB505" t="str">
        <f>IFERROR(VLOOKUP(A505,[3]库存使用数据!$A:$D,4,0),"")</f>
        <v/>
      </c>
      <c r="AC505" t="str">
        <f>IFERROR(VLOOKUP(A505,[3]库存使用数据!$A:$G,7,0),"")</f>
        <v/>
      </c>
      <c r="AD505" t="str">
        <f>IFERROR(VLOOKUP(A505,[3]库存使用数据!$A:$J,10,0),"")</f>
        <v/>
      </c>
      <c r="AE505" t="str">
        <f>IFERROR(VLOOKUP(A505,[3]库存使用数据!$A:$M,13,0),"")</f>
        <v/>
      </c>
      <c r="AF505" s="23" t="str">
        <f t="shared" si="131"/>
        <v/>
      </c>
      <c r="AG505" s="23" t="str">
        <f t="shared" si="132"/>
        <v/>
      </c>
      <c r="AH505" s="23" t="str">
        <f t="shared" si="133"/>
        <v/>
      </c>
      <c r="AI505" s="23" t="str">
        <f t="shared" si="134"/>
        <v/>
      </c>
      <c r="AJ505">
        <f>IFERROR(VLOOKUP($B505,[2]库存报告使用数据!$A$1:$B$65536,2,0),0)</f>
        <v>0</v>
      </c>
      <c r="AK505">
        <f>IFERROR(VLOOKUP($B505,[2]库存报告使用数据!$A$1:$C$65536,3,0),0)</f>
        <v>0</v>
      </c>
      <c r="AL505">
        <f>IFERROR(VLOOKUP($B505,[2]库存报告使用数据!$A$1:$D$65536,4,0),0)</f>
        <v>0</v>
      </c>
      <c r="AM505">
        <f>IFERROR(VLOOKUP($B505,[2]库存报告使用数据!$A$1:$E$65536,5,0),0)</f>
        <v>0</v>
      </c>
      <c r="AN505" s="23" t="str">
        <f t="shared" si="135"/>
        <v/>
      </c>
      <c r="AO505" s="23" t="str">
        <f t="shared" si="136"/>
        <v/>
      </c>
      <c r="AP505" s="23" t="str">
        <f t="shared" si="137"/>
        <v/>
      </c>
      <c r="AQ505" s="23" t="str">
        <f t="shared" si="138"/>
        <v/>
      </c>
      <c r="AR505" s="37">
        <f t="shared" si="123"/>
        <v>0</v>
      </c>
      <c r="AS505" s="37">
        <f t="shared" si="124"/>
        <v>0</v>
      </c>
      <c r="AT505" s="37">
        <f t="shared" si="125"/>
        <v>4</v>
      </c>
      <c r="AU505" s="33" t="str">
        <f t="shared" si="126"/>
        <v>库存为4</v>
      </c>
      <c r="AV505" s="38" t="str">
        <f>IFERROR(时间!$B$4+AU505,"上周无销量")</f>
        <v>上周无销量</v>
      </c>
    </row>
    <row r="506" spans="1:48">
      <c r="A506" s="21" t="s">
        <v>551</v>
      </c>
      <c r="B506" t="str">
        <f>VLOOKUP(A506,'[4]sku-asin（子）'!$A$1:$B$65536,2,0)</f>
        <v>B071S6ZVDW</v>
      </c>
      <c r="C506" t="str">
        <f>VLOOKUP(A506,'[4]子sku-父sku'!$A$1:$B$65536,2,0)</f>
        <v>YZ-HM7889</v>
      </c>
      <c r="D506" s="33">
        <f>IFERROR(VLOOKUP(A506,[1]库存报告使用数据处理!$A:$C,3,0),0)</f>
        <v>0</v>
      </c>
      <c r="E506" s="33">
        <f>IFERROR(VLOOKUP(A506,[1]库存报告使用数据处理!$A:$D,4,0),0)</f>
        <v>0</v>
      </c>
      <c r="F506" s="33">
        <f>IFERROR(VLOOKUP(A506,[1]库存报告使用数据处理!$A:$E,5,0),0)</f>
        <v>0</v>
      </c>
      <c r="G506" s="33">
        <f>IFERROR(VLOOKUP(A506,[1]库存报告使用数据处理!$A:$F,6,0),0)</f>
        <v>0</v>
      </c>
      <c r="H506" s="34">
        <f>IFERROR(VLOOKUP(A506,[1]库存报告使用数据处理!$A:$G,7,0),0)</f>
        <v>0</v>
      </c>
      <c r="I506">
        <f>IFERROR(VLOOKUP(A506,[5]数据处理!$A:$B,2,0),0)</f>
        <v>5</v>
      </c>
      <c r="J506" s="35">
        <f>IFERROR(VLOOKUP(A506,[5]数据处理!$A:$D,4,0),0)</f>
        <v>0</v>
      </c>
      <c r="K506" s="35">
        <f>IFERROR(VLOOKUP(A506,[5]数据处理!$A:$E,5,0),0)</f>
        <v>0</v>
      </c>
      <c r="L506" s="35">
        <f>IFERROR(VLOOKUP(A506,[5]数据处理!$A:$G,7,0),0)</f>
        <v>0</v>
      </c>
      <c r="M506">
        <f t="shared" si="122"/>
        <v>5</v>
      </c>
      <c r="N506">
        <f>IFERROR(VLOOKUP(A506,[5]数据处理!$A:$C,3,0),0)</f>
        <v>0</v>
      </c>
      <c r="O506">
        <f>IFERROR(VLOOKUP(A506,[5]数据处理!$A:$N,14,0),0)</f>
        <v>4</v>
      </c>
      <c r="P506" t="str">
        <f>IFERROR(VLOOKUP(A506,[3]库存使用数据!$A:$B,2,0),"")</f>
        <v/>
      </c>
      <c r="Q506" t="str">
        <f>IFERROR(VLOOKUP(A506,[3]库存使用数据!$A:$E,5,0),"")</f>
        <v/>
      </c>
      <c r="R506" t="str">
        <f>IFERROR(VLOOKUP(A506,[3]库存使用数据!$A:$H,8,0),"")</f>
        <v/>
      </c>
      <c r="S506" t="str">
        <f>IFERROR(VLOOKUP(A506,[3]库存使用数据!$A:$K,11,0),"")</f>
        <v/>
      </c>
      <c r="T506" t="str">
        <f>IFERROR(VLOOKUP(A506,[3]库存使用数据!$A:$C,3,0),"")</f>
        <v/>
      </c>
      <c r="U506" t="str">
        <f>IFERROR(VLOOKUP(A506,[3]库存使用数据!$A:$F,6,0),"")</f>
        <v/>
      </c>
      <c r="V506" t="str">
        <f>IFERROR(VLOOKUP(A506,[3]库存使用数据!$A:$I,9,0),"")</f>
        <v/>
      </c>
      <c r="W506" t="str">
        <f>IFERROR(VLOOKUP(A506,[3]库存使用数据!$A:$L,12,0),"")</f>
        <v/>
      </c>
      <c r="X506" s="23" t="str">
        <f t="shared" si="127"/>
        <v/>
      </c>
      <c r="Y506" s="23" t="str">
        <f t="shared" si="128"/>
        <v/>
      </c>
      <c r="Z506" s="23" t="str">
        <f t="shared" si="129"/>
        <v/>
      </c>
      <c r="AA506" s="23" t="str">
        <f t="shared" si="130"/>
        <v/>
      </c>
      <c r="AB506" t="str">
        <f>IFERROR(VLOOKUP(A506,[3]库存使用数据!$A:$D,4,0),"")</f>
        <v/>
      </c>
      <c r="AC506" t="str">
        <f>IFERROR(VLOOKUP(A506,[3]库存使用数据!$A:$G,7,0),"")</f>
        <v/>
      </c>
      <c r="AD506" t="str">
        <f>IFERROR(VLOOKUP(A506,[3]库存使用数据!$A:$J,10,0),"")</f>
        <v/>
      </c>
      <c r="AE506" t="str">
        <f>IFERROR(VLOOKUP(A506,[3]库存使用数据!$A:$M,13,0),"")</f>
        <v/>
      </c>
      <c r="AF506" s="23" t="str">
        <f t="shared" si="131"/>
        <v/>
      </c>
      <c r="AG506" s="23" t="str">
        <f t="shared" si="132"/>
        <v/>
      </c>
      <c r="AH506" s="23" t="str">
        <f t="shared" si="133"/>
        <v/>
      </c>
      <c r="AI506" s="23" t="str">
        <f t="shared" si="134"/>
        <v/>
      </c>
      <c r="AJ506">
        <f>IFERROR(VLOOKUP($B506,[2]库存报告使用数据!$A$1:$B$65536,2,0),0)</f>
        <v>2</v>
      </c>
      <c r="AK506">
        <f>IFERROR(VLOOKUP($B506,[2]库存报告使用数据!$A$1:$C$65536,3,0),0)</f>
        <v>2</v>
      </c>
      <c r="AL506">
        <f>IFERROR(VLOOKUP($B506,[2]库存报告使用数据!$A$1:$D$65536,4,0),0)</f>
        <v>2</v>
      </c>
      <c r="AM506">
        <f>IFERROR(VLOOKUP($B506,[2]库存报告使用数据!$A$1:$E$65536,5,0),0)</f>
        <v>1</v>
      </c>
      <c r="AN506" s="23">
        <f t="shared" si="135"/>
        <v>0</v>
      </c>
      <c r="AO506" s="23">
        <f t="shared" si="136"/>
        <v>0</v>
      </c>
      <c r="AP506" s="23">
        <f t="shared" si="137"/>
        <v>0</v>
      </c>
      <c r="AQ506" s="23">
        <f t="shared" si="138"/>
        <v>0</v>
      </c>
      <c r="AR506" s="37">
        <f t="shared" si="123"/>
        <v>0</v>
      </c>
      <c r="AS506" s="37">
        <f t="shared" si="124"/>
        <v>0</v>
      </c>
      <c r="AT506" s="37">
        <f t="shared" si="125"/>
        <v>5</v>
      </c>
      <c r="AU506" s="33" t="str">
        <f t="shared" si="126"/>
        <v>库存为5</v>
      </c>
      <c r="AV506" s="38" t="str">
        <f>IFERROR(时间!$B$4+AU506,"上周无销量")</f>
        <v>上周无销量</v>
      </c>
    </row>
    <row r="507" spans="1:48">
      <c r="A507" s="21" t="s">
        <v>552</v>
      </c>
      <c r="B507" t="str">
        <f>VLOOKUP(A507,'[4]sku-asin（子）'!$A$1:$B$65536,2,0)</f>
        <v>B072JY35C1</v>
      </c>
      <c r="C507" t="str">
        <f>VLOOKUP(A507,'[4]子sku-父sku'!$A$1:$B$65536,2,0)</f>
        <v>YZ-HMBKN0193</v>
      </c>
      <c r="D507" s="33">
        <f>IFERROR(VLOOKUP(A507,[1]库存报告使用数据处理!$A:$C,3,0),0)</f>
        <v>0</v>
      </c>
      <c r="E507" s="33">
        <f>IFERROR(VLOOKUP(A507,[1]库存报告使用数据处理!$A:$D,4,0),0)</f>
        <v>0</v>
      </c>
      <c r="F507" s="33">
        <f>IFERROR(VLOOKUP(A507,[1]库存报告使用数据处理!$A:$E,5,0),0)</f>
        <v>0</v>
      </c>
      <c r="G507" s="33">
        <f>IFERROR(VLOOKUP(A507,[1]库存报告使用数据处理!$A:$F,6,0),0)</f>
        <v>0</v>
      </c>
      <c r="H507" s="34">
        <f>IFERROR(VLOOKUP(A507,[1]库存报告使用数据处理!$A:$G,7,0),0)</f>
        <v>0</v>
      </c>
      <c r="I507">
        <f>IFERROR(VLOOKUP(A507,[5]数据处理!$A:$B,2,0),0)</f>
        <v>3</v>
      </c>
      <c r="J507" s="35">
        <f>IFERROR(VLOOKUP(A507,[5]数据处理!$A:$D,4,0),0)</f>
        <v>0</v>
      </c>
      <c r="K507" s="35">
        <f>IFERROR(VLOOKUP(A507,[5]数据处理!$A:$E,5,0),0)</f>
        <v>0</v>
      </c>
      <c r="L507" s="35">
        <f>IFERROR(VLOOKUP(A507,[5]数据处理!$A:$G,7,0),0)</f>
        <v>0</v>
      </c>
      <c r="M507">
        <f t="shared" si="122"/>
        <v>3</v>
      </c>
      <c r="N507">
        <f>IFERROR(VLOOKUP(A507,[5]数据处理!$A:$C,3,0),0)</f>
        <v>0</v>
      </c>
      <c r="O507">
        <f>IFERROR(VLOOKUP(A507,[5]数据处理!$A:$N,14,0),0)</f>
        <v>3</v>
      </c>
      <c r="P507" t="str">
        <f>IFERROR(VLOOKUP(A507,[3]库存使用数据!$A:$B,2,0),"")</f>
        <v/>
      </c>
      <c r="Q507" t="str">
        <f>IFERROR(VLOOKUP(A507,[3]库存使用数据!$A:$E,5,0),"")</f>
        <v/>
      </c>
      <c r="R507" t="str">
        <f>IFERROR(VLOOKUP(A507,[3]库存使用数据!$A:$H,8,0),"")</f>
        <v/>
      </c>
      <c r="S507" t="str">
        <f>IFERROR(VLOOKUP(A507,[3]库存使用数据!$A:$K,11,0),"")</f>
        <v/>
      </c>
      <c r="T507" t="str">
        <f>IFERROR(VLOOKUP(A507,[3]库存使用数据!$A:$C,3,0),"")</f>
        <v/>
      </c>
      <c r="U507" t="str">
        <f>IFERROR(VLOOKUP(A507,[3]库存使用数据!$A:$F,6,0),"")</f>
        <v/>
      </c>
      <c r="V507" t="str">
        <f>IFERROR(VLOOKUP(A507,[3]库存使用数据!$A:$I,9,0),"")</f>
        <v/>
      </c>
      <c r="W507" t="str">
        <f>IFERROR(VLOOKUP(A507,[3]库存使用数据!$A:$L,12,0),"")</f>
        <v/>
      </c>
      <c r="X507" s="23" t="str">
        <f t="shared" si="127"/>
        <v/>
      </c>
      <c r="Y507" s="23" t="str">
        <f t="shared" si="128"/>
        <v/>
      </c>
      <c r="Z507" s="23" t="str">
        <f t="shared" si="129"/>
        <v/>
      </c>
      <c r="AA507" s="23" t="str">
        <f t="shared" si="130"/>
        <v/>
      </c>
      <c r="AB507" t="str">
        <f>IFERROR(VLOOKUP(A507,[3]库存使用数据!$A:$D,4,0),"")</f>
        <v/>
      </c>
      <c r="AC507" t="str">
        <f>IFERROR(VLOOKUP(A507,[3]库存使用数据!$A:$G,7,0),"")</f>
        <v/>
      </c>
      <c r="AD507" t="str">
        <f>IFERROR(VLOOKUP(A507,[3]库存使用数据!$A:$J,10,0),"")</f>
        <v/>
      </c>
      <c r="AE507" t="str">
        <f>IFERROR(VLOOKUP(A507,[3]库存使用数据!$A:$M,13,0),"")</f>
        <v/>
      </c>
      <c r="AF507" s="23" t="str">
        <f t="shared" si="131"/>
        <v/>
      </c>
      <c r="AG507" s="23" t="str">
        <f t="shared" si="132"/>
        <v/>
      </c>
      <c r="AH507" s="23" t="str">
        <f t="shared" si="133"/>
        <v/>
      </c>
      <c r="AI507" s="23" t="str">
        <f t="shared" si="134"/>
        <v/>
      </c>
      <c r="AJ507">
        <f>IFERROR(VLOOKUP($B507,[2]库存报告使用数据!$A$1:$B$65536,2,0),0)</f>
        <v>1</v>
      </c>
      <c r="AK507">
        <f>IFERROR(VLOOKUP($B507,[2]库存报告使用数据!$A$1:$C$65536,3,0),0)</f>
        <v>1</v>
      </c>
      <c r="AL507">
        <f>IFERROR(VLOOKUP($B507,[2]库存报告使用数据!$A$1:$D$65536,4,0),0)</f>
        <v>0</v>
      </c>
      <c r="AM507">
        <f>IFERROR(VLOOKUP($B507,[2]库存报告使用数据!$A$1:$E$65536,5,0),0)</f>
        <v>2</v>
      </c>
      <c r="AN507" s="23">
        <f t="shared" si="135"/>
        <v>0</v>
      </c>
      <c r="AO507" s="23">
        <f t="shared" si="136"/>
        <v>0</v>
      </c>
      <c r="AP507" s="23" t="str">
        <f t="shared" si="137"/>
        <v/>
      </c>
      <c r="AQ507" s="23">
        <f t="shared" si="138"/>
        <v>0</v>
      </c>
      <c r="AR507" s="37">
        <f t="shared" si="123"/>
        <v>0</v>
      </c>
      <c r="AS507" s="37">
        <f t="shared" si="124"/>
        <v>0</v>
      </c>
      <c r="AT507" s="37">
        <f t="shared" si="125"/>
        <v>3</v>
      </c>
      <c r="AU507" s="33" t="str">
        <f t="shared" si="126"/>
        <v>库存为3</v>
      </c>
      <c r="AV507" s="38" t="str">
        <f>IFERROR(时间!$B$4+AU507,"上周无销量")</f>
        <v>上周无销量</v>
      </c>
    </row>
    <row r="508" spans="1:48">
      <c r="A508" s="21" t="s">
        <v>553</v>
      </c>
      <c r="B508" t="str">
        <f>VLOOKUP(A508,'[4]sku-asin（子）'!$A$1:$B$65536,2,0)</f>
        <v>B071G5PW8X</v>
      </c>
      <c r="C508" t="str">
        <f>VLOOKUP(A508,'[4]子sku-父sku'!$A$1:$B$65536,2,0)</f>
        <v>YZ-HMBKN0193</v>
      </c>
      <c r="D508" s="33">
        <f>IFERROR(VLOOKUP(A508,[1]库存报告使用数据处理!$A:$C,3,0),0)</f>
        <v>0</v>
      </c>
      <c r="E508" s="33">
        <f>IFERROR(VLOOKUP(A508,[1]库存报告使用数据处理!$A:$D,4,0),0)</f>
        <v>0</v>
      </c>
      <c r="F508" s="33">
        <f>IFERROR(VLOOKUP(A508,[1]库存报告使用数据处理!$A:$E,5,0),0)</f>
        <v>0</v>
      </c>
      <c r="G508" s="33">
        <f>IFERROR(VLOOKUP(A508,[1]库存报告使用数据处理!$A:$F,6,0),0)</f>
        <v>0</v>
      </c>
      <c r="H508" s="34">
        <f>IFERROR(VLOOKUP(A508,[1]库存报告使用数据处理!$A:$G,7,0),0)</f>
        <v>0</v>
      </c>
      <c r="I508">
        <f>IFERROR(VLOOKUP(A508,[5]数据处理!$A:$B,2,0),0)</f>
        <v>2</v>
      </c>
      <c r="J508" s="35">
        <f>IFERROR(VLOOKUP(A508,[5]数据处理!$A:$D,4,0),0)</f>
        <v>0</v>
      </c>
      <c r="K508" s="35">
        <f>IFERROR(VLOOKUP(A508,[5]数据处理!$A:$E,5,0),0)</f>
        <v>0</v>
      </c>
      <c r="L508" s="35">
        <f>IFERROR(VLOOKUP(A508,[5]数据处理!$A:$G,7,0),0)</f>
        <v>0</v>
      </c>
      <c r="M508">
        <f t="shared" si="122"/>
        <v>2</v>
      </c>
      <c r="N508">
        <f>IFERROR(VLOOKUP(A508,[5]数据处理!$A:$C,3,0),0)</f>
        <v>0</v>
      </c>
      <c r="O508">
        <f>IFERROR(VLOOKUP(A508,[5]数据处理!$A:$N,14,0),0)</f>
        <v>2</v>
      </c>
      <c r="P508" t="str">
        <f>IFERROR(VLOOKUP(A508,[3]库存使用数据!$A:$B,2,0),"")</f>
        <v/>
      </c>
      <c r="Q508" t="str">
        <f>IFERROR(VLOOKUP(A508,[3]库存使用数据!$A:$E,5,0),"")</f>
        <v/>
      </c>
      <c r="R508" t="str">
        <f>IFERROR(VLOOKUP(A508,[3]库存使用数据!$A:$H,8,0),"")</f>
        <v/>
      </c>
      <c r="S508" t="str">
        <f>IFERROR(VLOOKUP(A508,[3]库存使用数据!$A:$K,11,0),"")</f>
        <v/>
      </c>
      <c r="T508" t="str">
        <f>IFERROR(VLOOKUP(A508,[3]库存使用数据!$A:$C,3,0),"")</f>
        <v/>
      </c>
      <c r="U508" t="str">
        <f>IFERROR(VLOOKUP(A508,[3]库存使用数据!$A:$F,6,0),"")</f>
        <v/>
      </c>
      <c r="V508" t="str">
        <f>IFERROR(VLOOKUP(A508,[3]库存使用数据!$A:$I,9,0),"")</f>
        <v/>
      </c>
      <c r="W508" t="str">
        <f>IFERROR(VLOOKUP(A508,[3]库存使用数据!$A:$L,12,0),"")</f>
        <v/>
      </c>
      <c r="X508" s="23" t="str">
        <f t="shared" si="127"/>
        <v/>
      </c>
      <c r="Y508" s="23" t="str">
        <f t="shared" si="128"/>
        <v/>
      </c>
      <c r="Z508" s="23" t="str">
        <f t="shared" si="129"/>
        <v/>
      </c>
      <c r="AA508" s="23" t="str">
        <f t="shared" si="130"/>
        <v/>
      </c>
      <c r="AB508" t="str">
        <f>IFERROR(VLOOKUP(A508,[3]库存使用数据!$A:$D,4,0),"")</f>
        <v/>
      </c>
      <c r="AC508" t="str">
        <f>IFERROR(VLOOKUP(A508,[3]库存使用数据!$A:$G,7,0),"")</f>
        <v/>
      </c>
      <c r="AD508" t="str">
        <f>IFERROR(VLOOKUP(A508,[3]库存使用数据!$A:$J,10,0),"")</f>
        <v/>
      </c>
      <c r="AE508" t="str">
        <f>IFERROR(VLOOKUP(A508,[3]库存使用数据!$A:$M,13,0),"")</f>
        <v/>
      </c>
      <c r="AF508" s="23" t="str">
        <f t="shared" si="131"/>
        <v/>
      </c>
      <c r="AG508" s="23" t="str">
        <f t="shared" si="132"/>
        <v/>
      </c>
      <c r="AH508" s="23" t="str">
        <f t="shared" si="133"/>
        <v/>
      </c>
      <c r="AI508" s="23" t="str">
        <f t="shared" si="134"/>
        <v/>
      </c>
      <c r="AJ508">
        <f>IFERROR(VLOOKUP($B508,[2]库存报告使用数据!$A$1:$B$65536,2,0),0)</f>
        <v>2</v>
      </c>
      <c r="AK508">
        <f>IFERROR(VLOOKUP($B508,[2]库存报告使用数据!$A$1:$C$65536,3,0),0)</f>
        <v>2</v>
      </c>
      <c r="AL508">
        <f>IFERROR(VLOOKUP($B508,[2]库存报告使用数据!$A$1:$D$65536,4,0),0)</f>
        <v>7</v>
      </c>
      <c r="AM508">
        <f>IFERROR(VLOOKUP($B508,[2]库存报告使用数据!$A$1:$E$65536,5,0),0)</f>
        <v>1</v>
      </c>
      <c r="AN508" s="23">
        <f t="shared" si="135"/>
        <v>0</v>
      </c>
      <c r="AO508" s="23">
        <f t="shared" si="136"/>
        <v>0</v>
      </c>
      <c r="AP508" s="23">
        <f t="shared" si="137"/>
        <v>0</v>
      </c>
      <c r="AQ508" s="23">
        <f t="shared" si="138"/>
        <v>0</v>
      </c>
      <c r="AR508" s="37">
        <f t="shared" si="123"/>
        <v>0</v>
      </c>
      <c r="AS508" s="37">
        <f t="shared" si="124"/>
        <v>0</v>
      </c>
      <c r="AT508" s="37">
        <f t="shared" si="125"/>
        <v>2</v>
      </c>
      <c r="AU508" s="33" t="str">
        <f t="shared" si="126"/>
        <v>库存为2</v>
      </c>
      <c r="AV508" s="38" t="str">
        <f>IFERROR(时间!$B$4+AU508,"上周无销量")</f>
        <v>上周无销量</v>
      </c>
    </row>
    <row r="509" spans="1:48">
      <c r="A509" s="21" t="s">
        <v>554</v>
      </c>
      <c r="B509" t="str">
        <f>VLOOKUP(A509,'[4]sku-asin（子）'!$A$1:$B$65536,2,0)</f>
        <v>B07314MWWM</v>
      </c>
      <c r="C509" t="str">
        <f>VLOOKUP(A509,'[4]子sku-父sku'!$A$1:$B$65536,2,0)</f>
        <v>YZ-HMBKN16024</v>
      </c>
      <c r="D509" s="33">
        <f>IFERROR(VLOOKUP(A509,[1]库存报告使用数据处理!$A:$C,3,0),0)</f>
        <v>0</v>
      </c>
      <c r="E509" s="33">
        <f>IFERROR(VLOOKUP(A509,[1]库存报告使用数据处理!$A:$D,4,0),0)</f>
        <v>0</v>
      </c>
      <c r="F509" s="33">
        <f>IFERROR(VLOOKUP(A509,[1]库存报告使用数据处理!$A:$E,5,0),0)</f>
        <v>0</v>
      </c>
      <c r="G509" s="33">
        <f>IFERROR(VLOOKUP(A509,[1]库存报告使用数据处理!$A:$F,6,0),0)</f>
        <v>0</v>
      </c>
      <c r="H509" s="34">
        <f>IFERROR(VLOOKUP(A509,[1]库存报告使用数据处理!$A:$G,7,0),0)</f>
        <v>0</v>
      </c>
      <c r="I509">
        <f>IFERROR(VLOOKUP(A509,[5]数据处理!$A:$B,2,0),0)</f>
        <v>2</v>
      </c>
      <c r="J509" s="35">
        <f>IFERROR(VLOOKUP(A509,[5]数据处理!$A:$D,4,0),0)</f>
        <v>0</v>
      </c>
      <c r="K509" s="35">
        <f>IFERROR(VLOOKUP(A509,[5]数据处理!$A:$E,5,0),0)</f>
        <v>0</v>
      </c>
      <c r="L509" s="35">
        <f>IFERROR(VLOOKUP(A509,[5]数据处理!$A:$G,7,0),0)</f>
        <v>0</v>
      </c>
      <c r="M509">
        <f t="shared" si="122"/>
        <v>2</v>
      </c>
      <c r="N509">
        <f>IFERROR(VLOOKUP(A509,[5]数据处理!$A:$C,3,0),0)</f>
        <v>0</v>
      </c>
      <c r="O509">
        <f>IFERROR(VLOOKUP(A509,[5]数据处理!$A:$N,14,0),0)</f>
        <v>2</v>
      </c>
      <c r="P509">
        <f>IFERROR(VLOOKUP(A509,[3]库存使用数据!$A:$B,2,0),"")</f>
        <v>14</v>
      </c>
      <c r="Q509">
        <f>IFERROR(VLOOKUP(A509,[3]库存使用数据!$A:$E,5,0),"")</f>
        <v>36</v>
      </c>
      <c r="R509">
        <f>IFERROR(VLOOKUP(A509,[3]库存使用数据!$A:$H,8,0),"")</f>
        <v>1518</v>
      </c>
      <c r="S509">
        <f>IFERROR(VLOOKUP(A509,[3]库存使用数据!$A:$K,11,0),"")</f>
        <v>3413</v>
      </c>
      <c r="T509">
        <f>IFERROR(VLOOKUP(A509,[3]库存使用数据!$A:$C,3,0),"")</f>
        <v>0</v>
      </c>
      <c r="U509">
        <f>IFERROR(VLOOKUP(A509,[3]库存使用数据!$A:$F,6,0),"")</f>
        <v>0</v>
      </c>
      <c r="V509">
        <f>IFERROR(VLOOKUP(A509,[3]库存使用数据!$A:$I,9,0),"")</f>
        <v>17</v>
      </c>
      <c r="W509">
        <f>IFERROR(VLOOKUP(A509,[3]库存使用数据!$A:$L,12,0),"")</f>
        <v>18</v>
      </c>
      <c r="X509" s="23">
        <f t="shared" si="127"/>
        <v>0</v>
      </c>
      <c r="Y509" s="23">
        <f t="shared" si="128"/>
        <v>0</v>
      </c>
      <c r="Z509" s="23">
        <f t="shared" si="129"/>
        <v>0.0111989459815547</v>
      </c>
      <c r="AA509" s="23">
        <f t="shared" si="130"/>
        <v>0.00527395253442719</v>
      </c>
      <c r="AB509">
        <f>IFERROR(VLOOKUP(A509,[3]库存使用数据!$A:$D,4,0),"")</f>
        <v>0</v>
      </c>
      <c r="AC509">
        <f>IFERROR(VLOOKUP(A509,[3]库存使用数据!$A:$G,7,0),"")</f>
        <v>0</v>
      </c>
      <c r="AD509">
        <f>IFERROR(VLOOKUP(A509,[3]库存使用数据!$A:$J,10,0),"")</f>
        <v>4.34</v>
      </c>
      <c r="AE509">
        <f>IFERROR(VLOOKUP(A509,[3]库存使用数据!$A:$M,13,0),"")</f>
        <v>3.94</v>
      </c>
      <c r="AF509" s="23" t="str">
        <f t="shared" si="131"/>
        <v/>
      </c>
      <c r="AG509" s="23" t="str">
        <f t="shared" si="132"/>
        <v/>
      </c>
      <c r="AH509" s="23">
        <f t="shared" si="133"/>
        <v>0</v>
      </c>
      <c r="AI509" s="23">
        <f t="shared" si="134"/>
        <v>0</v>
      </c>
      <c r="AJ509">
        <f>IFERROR(VLOOKUP($B509,[2]库存报告使用数据!$A$1:$B$65536,2,0),0)</f>
        <v>4</v>
      </c>
      <c r="AK509">
        <f>IFERROR(VLOOKUP($B509,[2]库存报告使用数据!$A$1:$C$65536,3,0),0)</f>
        <v>4</v>
      </c>
      <c r="AL509">
        <f>IFERROR(VLOOKUP($B509,[2]库存报告使用数据!$A$1:$D$65536,4,0),0)</f>
        <v>6</v>
      </c>
      <c r="AM509">
        <f>IFERROR(VLOOKUP($B509,[2]库存报告使用数据!$A$1:$E$65536,5,0),0)</f>
        <v>12</v>
      </c>
      <c r="AN509" s="23">
        <f t="shared" si="135"/>
        <v>0</v>
      </c>
      <c r="AO509" s="23">
        <f t="shared" si="136"/>
        <v>0</v>
      </c>
      <c r="AP509" s="23">
        <f t="shared" si="137"/>
        <v>0</v>
      </c>
      <c r="AQ509" s="23">
        <f t="shared" si="138"/>
        <v>0</v>
      </c>
      <c r="AR509" s="37">
        <f t="shared" si="123"/>
        <v>0</v>
      </c>
      <c r="AS509" s="37">
        <f t="shared" si="124"/>
        <v>0</v>
      </c>
      <c r="AT509" s="37">
        <f t="shared" si="125"/>
        <v>2</v>
      </c>
      <c r="AU509" s="33" t="str">
        <f t="shared" si="126"/>
        <v>库存为2</v>
      </c>
      <c r="AV509" s="38" t="str">
        <f>IFERROR(时间!$B$4+AU509,"上周无销量")</f>
        <v>上周无销量</v>
      </c>
    </row>
    <row r="510" spans="1:48">
      <c r="A510" s="21" t="s">
        <v>555</v>
      </c>
      <c r="B510" t="str">
        <f>VLOOKUP(A510,'[4]sku-asin（子）'!$A$1:$B$65536,2,0)</f>
        <v>B06XFQKV5X</v>
      </c>
      <c r="C510" t="str">
        <f>VLOOKUP(A510,'[4]子sku-父sku'!$A$1:$B$65536,2,0)</f>
        <v>YZ-HMBKN16024</v>
      </c>
      <c r="D510" s="33">
        <f>IFERROR(VLOOKUP(A510,[1]库存报告使用数据处理!$A:$C,3,0),0)</f>
        <v>0</v>
      </c>
      <c r="E510" s="33">
        <f>IFERROR(VLOOKUP(A510,[1]库存报告使用数据处理!$A:$D,4,0),0)</f>
        <v>0</v>
      </c>
      <c r="F510" s="33">
        <f>IFERROR(VLOOKUP(A510,[1]库存报告使用数据处理!$A:$E,5,0),0)</f>
        <v>0</v>
      </c>
      <c r="G510" s="33">
        <f>IFERROR(VLOOKUP(A510,[1]库存报告使用数据处理!$A:$F,6,0),0)</f>
        <v>1</v>
      </c>
      <c r="H510" s="34">
        <f>IFERROR(VLOOKUP(A510,[1]库存报告使用数据处理!$A:$G,7,0),0)</f>
        <v>16.99</v>
      </c>
      <c r="I510">
        <f>IFERROR(VLOOKUP(A510,[5]数据处理!$A:$B,2,0),0)</f>
        <v>14</v>
      </c>
      <c r="J510" s="35">
        <f>IFERROR(VLOOKUP(A510,[5]数据处理!$A:$D,4,0),0)</f>
        <v>0</v>
      </c>
      <c r="K510" s="35">
        <f>IFERROR(VLOOKUP(A510,[5]数据处理!$A:$E,5,0),0)</f>
        <v>0</v>
      </c>
      <c r="L510" s="35">
        <f>IFERROR(VLOOKUP(A510,[5]数据处理!$A:$G,7,0),0)</f>
        <v>0</v>
      </c>
      <c r="M510">
        <f t="shared" si="122"/>
        <v>14</v>
      </c>
      <c r="N510">
        <f>IFERROR(VLOOKUP(A510,[5]数据处理!$A:$C,3,0),0)</f>
        <v>1</v>
      </c>
      <c r="O510">
        <f>IFERROR(VLOOKUP(A510,[5]数据处理!$A:$N,14,0),0)</f>
        <v>14</v>
      </c>
      <c r="P510">
        <f>IFERROR(VLOOKUP(A510,[3]库存使用数据!$A:$B,2,0),"")</f>
        <v>54</v>
      </c>
      <c r="Q510">
        <f>IFERROR(VLOOKUP(A510,[3]库存使用数据!$A:$E,5,0),"")</f>
        <v>120</v>
      </c>
      <c r="R510">
        <f>IFERROR(VLOOKUP(A510,[3]库存使用数据!$A:$H,8,0),"")</f>
        <v>106</v>
      </c>
      <c r="S510">
        <f>IFERROR(VLOOKUP(A510,[3]库存使用数据!$A:$K,11,0),"")</f>
        <v>90</v>
      </c>
      <c r="T510">
        <f>IFERROR(VLOOKUP(A510,[3]库存使用数据!$A:$C,3,0),"")</f>
        <v>0</v>
      </c>
      <c r="U510">
        <f>IFERROR(VLOOKUP(A510,[3]库存使用数据!$A:$F,6,0),"")</f>
        <v>2</v>
      </c>
      <c r="V510">
        <f>IFERROR(VLOOKUP(A510,[3]库存使用数据!$A:$I,9,0),"")</f>
        <v>0</v>
      </c>
      <c r="W510">
        <f>IFERROR(VLOOKUP(A510,[3]库存使用数据!$A:$L,12,0),"")</f>
        <v>0</v>
      </c>
      <c r="X510" s="23">
        <f t="shared" si="127"/>
        <v>0</v>
      </c>
      <c r="Y510" s="23">
        <f t="shared" si="128"/>
        <v>0.0166666666666667</v>
      </c>
      <c r="Z510" s="23">
        <f t="shared" si="129"/>
        <v>0</v>
      </c>
      <c r="AA510" s="23">
        <f t="shared" si="130"/>
        <v>0</v>
      </c>
      <c r="AB510">
        <f>IFERROR(VLOOKUP(A510,[3]库存使用数据!$A:$D,4,0),"")</f>
        <v>0</v>
      </c>
      <c r="AC510">
        <f>IFERROR(VLOOKUP(A510,[3]库存使用数据!$A:$G,7,0),"")</f>
        <v>0.15</v>
      </c>
      <c r="AD510">
        <f>IFERROR(VLOOKUP(A510,[3]库存使用数据!$A:$J,10,0),"")</f>
        <v>0</v>
      </c>
      <c r="AE510">
        <f>IFERROR(VLOOKUP(A510,[3]库存使用数据!$A:$M,13,0),"")</f>
        <v>0</v>
      </c>
      <c r="AF510" s="23" t="str">
        <f t="shared" si="131"/>
        <v/>
      </c>
      <c r="AG510" s="23">
        <f t="shared" si="132"/>
        <v>0</v>
      </c>
      <c r="AH510" s="23" t="str">
        <f t="shared" si="133"/>
        <v/>
      </c>
      <c r="AI510" s="23" t="str">
        <f t="shared" si="134"/>
        <v/>
      </c>
      <c r="AJ510">
        <f>IFERROR(VLOOKUP($B510,[2]库存报告使用数据!$A$1:$B$65536,2,0),0)</f>
        <v>2</v>
      </c>
      <c r="AK510">
        <f>IFERROR(VLOOKUP($B510,[2]库存报告使用数据!$A$1:$C$65536,3,0),0)</f>
        <v>2</v>
      </c>
      <c r="AL510">
        <f>IFERROR(VLOOKUP($B510,[2]库存报告使用数据!$A$1:$D$65536,4,0),0)</f>
        <v>7</v>
      </c>
      <c r="AM510">
        <f>IFERROR(VLOOKUP($B510,[2]库存报告使用数据!$A$1:$E$65536,5,0),0)</f>
        <v>5</v>
      </c>
      <c r="AN510" s="23">
        <f t="shared" si="135"/>
        <v>0</v>
      </c>
      <c r="AO510" s="23">
        <f t="shared" si="136"/>
        <v>0</v>
      </c>
      <c r="AP510" s="23">
        <f t="shared" si="137"/>
        <v>0</v>
      </c>
      <c r="AQ510" s="23">
        <f t="shared" si="138"/>
        <v>0.2</v>
      </c>
      <c r="AR510" s="37">
        <f t="shared" si="123"/>
        <v>0</v>
      </c>
      <c r="AS510" s="37">
        <f t="shared" si="124"/>
        <v>0</v>
      </c>
      <c r="AT510" s="37">
        <f t="shared" si="125"/>
        <v>14</v>
      </c>
      <c r="AU510" s="33" t="str">
        <f t="shared" si="126"/>
        <v>库存为14</v>
      </c>
      <c r="AV510" s="38" t="str">
        <f>IFERROR(时间!$B$4+AU510,"上周无销量")</f>
        <v>上周无销量</v>
      </c>
    </row>
    <row r="511" spans="1:48">
      <c r="A511" s="21" t="s">
        <v>556</v>
      </c>
      <c r="B511" t="str">
        <f>VLOOKUP(A511,'[4]sku-asin（子）'!$A$1:$B$65536,2,0)</f>
        <v>B0722PSKP8</v>
      </c>
      <c r="C511" t="str">
        <f>VLOOKUP(A511,'[4]子sku-父sku'!$A$1:$B$65536,2,0)</f>
        <v>YZ-HMBKN17015</v>
      </c>
      <c r="D511" s="33">
        <f>IFERROR(VLOOKUP(A511,[1]库存报告使用数据处理!$A:$C,3,0),0)</f>
        <v>1</v>
      </c>
      <c r="E511" s="33">
        <f>IFERROR(VLOOKUP(A511,[1]库存报告使用数据处理!$A:$D,4,0),0)</f>
        <v>0</v>
      </c>
      <c r="F511" s="33">
        <f>IFERROR(VLOOKUP(A511,[1]库存报告使用数据处理!$A:$E,5,0),0)</f>
        <v>0</v>
      </c>
      <c r="G511" s="33">
        <f>IFERROR(VLOOKUP(A511,[1]库存报告使用数据处理!$A:$F,6,0),0)</f>
        <v>0</v>
      </c>
      <c r="H511" s="34">
        <f>IFERROR(VLOOKUP(A511,[1]库存报告使用数据处理!$A:$G,7,0),0)</f>
        <v>16.99</v>
      </c>
      <c r="I511">
        <f>IFERROR(VLOOKUP(A511,[5]数据处理!$A:$B,2,0),0)</f>
        <v>0</v>
      </c>
      <c r="J511" s="35">
        <f>IFERROR(VLOOKUP(A511,[5]数据处理!$A:$D,4,0),0)</f>
        <v>0</v>
      </c>
      <c r="K511" s="35">
        <f>IFERROR(VLOOKUP(A511,[5]数据处理!$A:$E,5,0),0)</f>
        <v>0</v>
      </c>
      <c r="L511" s="35">
        <f>IFERROR(VLOOKUP(A511,[5]数据处理!$A:$G,7,0),0)</f>
        <v>0</v>
      </c>
      <c r="M511">
        <f t="shared" si="122"/>
        <v>0</v>
      </c>
      <c r="N511">
        <f>IFERROR(VLOOKUP(A511,[5]数据处理!$A:$C,3,0),0)</f>
        <v>0</v>
      </c>
      <c r="O511">
        <f>IFERROR(VLOOKUP(A511,[5]数据处理!$A:$N,14,0),0)</f>
        <v>0</v>
      </c>
      <c r="P511" t="str">
        <f>IFERROR(VLOOKUP(A511,[3]库存使用数据!$A:$B,2,0),"")</f>
        <v/>
      </c>
      <c r="Q511" t="str">
        <f>IFERROR(VLOOKUP(A511,[3]库存使用数据!$A:$E,5,0),"")</f>
        <v/>
      </c>
      <c r="R511" t="str">
        <f>IFERROR(VLOOKUP(A511,[3]库存使用数据!$A:$H,8,0),"")</f>
        <v/>
      </c>
      <c r="S511" t="str">
        <f>IFERROR(VLOOKUP(A511,[3]库存使用数据!$A:$K,11,0),"")</f>
        <v/>
      </c>
      <c r="T511" t="str">
        <f>IFERROR(VLOOKUP(A511,[3]库存使用数据!$A:$C,3,0),"")</f>
        <v/>
      </c>
      <c r="U511" t="str">
        <f>IFERROR(VLOOKUP(A511,[3]库存使用数据!$A:$F,6,0),"")</f>
        <v/>
      </c>
      <c r="V511" t="str">
        <f>IFERROR(VLOOKUP(A511,[3]库存使用数据!$A:$I,9,0),"")</f>
        <v/>
      </c>
      <c r="W511" t="str">
        <f>IFERROR(VLOOKUP(A511,[3]库存使用数据!$A:$L,12,0),"")</f>
        <v/>
      </c>
      <c r="X511" s="23" t="str">
        <f t="shared" si="127"/>
        <v/>
      </c>
      <c r="Y511" s="23" t="str">
        <f t="shared" si="128"/>
        <v/>
      </c>
      <c r="Z511" s="23" t="str">
        <f t="shared" si="129"/>
        <v/>
      </c>
      <c r="AA511" s="23" t="str">
        <f t="shared" si="130"/>
        <v/>
      </c>
      <c r="AB511" t="str">
        <f>IFERROR(VLOOKUP(A511,[3]库存使用数据!$A:$D,4,0),"")</f>
        <v/>
      </c>
      <c r="AC511" t="str">
        <f>IFERROR(VLOOKUP(A511,[3]库存使用数据!$A:$G,7,0),"")</f>
        <v/>
      </c>
      <c r="AD511" t="str">
        <f>IFERROR(VLOOKUP(A511,[3]库存使用数据!$A:$J,10,0),"")</f>
        <v/>
      </c>
      <c r="AE511" t="str">
        <f>IFERROR(VLOOKUP(A511,[3]库存使用数据!$A:$M,13,0),"")</f>
        <v/>
      </c>
      <c r="AF511" s="23" t="str">
        <f t="shared" si="131"/>
        <v/>
      </c>
      <c r="AG511" s="23" t="str">
        <f t="shared" si="132"/>
        <v/>
      </c>
      <c r="AH511" s="23" t="str">
        <f t="shared" si="133"/>
        <v/>
      </c>
      <c r="AI511" s="23" t="str">
        <f t="shared" si="134"/>
        <v/>
      </c>
      <c r="AJ511">
        <f>IFERROR(VLOOKUP($B511,[2]库存报告使用数据!$A$1:$B$65536,2,0),0)</f>
        <v>3</v>
      </c>
      <c r="AK511">
        <f>IFERROR(VLOOKUP($B511,[2]库存报告使用数据!$A$1:$C$65536,3,0),0)</f>
        <v>3</v>
      </c>
      <c r="AL511">
        <f>IFERROR(VLOOKUP($B511,[2]库存报告使用数据!$A$1:$D$65536,4,0),0)</f>
        <v>0</v>
      </c>
      <c r="AM511">
        <f>IFERROR(VLOOKUP($B511,[2]库存报告使用数据!$A$1:$E$65536,5,0),0)</f>
        <v>0</v>
      </c>
      <c r="AN511" s="23">
        <f t="shared" si="135"/>
        <v>0.333333333333333</v>
      </c>
      <c r="AO511" s="23">
        <f t="shared" si="136"/>
        <v>0</v>
      </c>
      <c r="AP511" s="23" t="str">
        <f t="shared" si="137"/>
        <v/>
      </c>
      <c r="AQ511" s="23" t="str">
        <f t="shared" si="138"/>
        <v/>
      </c>
      <c r="AR511" s="37">
        <f t="shared" si="123"/>
        <v>0.142857142857143</v>
      </c>
      <c r="AS511" s="37">
        <f t="shared" si="124"/>
        <v>8.57142857142857</v>
      </c>
      <c r="AT511" s="37">
        <f t="shared" si="125"/>
        <v>-8.57142857142857</v>
      </c>
      <c r="AU511" s="33">
        <f t="shared" si="126"/>
        <v>0</v>
      </c>
      <c r="AV511" s="38">
        <f>IFERROR(时间!$B$4+AU511,"上周无销量")</f>
        <v>43283</v>
      </c>
    </row>
    <row r="512" spans="1:48">
      <c r="A512" s="21" t="s">
        <v>557</v>
      </c>
      <c r="B512" t="str">
        <f>VLOOKUP(A512,'[4]sku-asin（子）'!$A$1:$B$65536,2,0)</f>
        <v>B072F2R837</v>
      </c>
      <c r="C512" t="str">
        <f>VLOOKUP(A512,'[4]子sku-父sku'!$A$1:$B$65536,2,0)</f>
        <v>YZ-HMBKN17015</v>
      </c>
      <c r="D512" s="33">
        <f>IFERROR(VLOOKUP(A512,[1]库存报告使用数据处理!$A:$C,3,0),0)</f>
        <v>0</v>
      </c>
      <c r="E512" s="33">
        <f>IFERROR(VLOOKUP(A512,[1]库存报告使用数据处理!$A:$D,4,0),0)</f>
        <v>0</v>
      </c>
      <c r="F512" s="33">
        <f>IFERROR(VLOOKUP(A512,[1]库存报告使用数据处理!$A:$E,5,0),0)</f>
        <v>0</v>
      </c>
      <c r="G512" s="33">
        <f>IFERROR(VLOOKUP(A512,[1]库存报告使用数据处理!$A:$F,6,0),0)</f>
        <v>0</v>
      </c>
      <c r="H512" s="34">
        <f>IFERROR(VLOOKUP(A512,[1]库存报告使用数据处理!$A:$G,7,0),0)</f>
        <v>0</v>
      </c>
      <c r="I512">
        <f>IFERROR(VLOOKUP(A512,[5]数据处理!$A:$B,2,0),0)</f>
        <v>0</v>
      </c>
      <c r="J512" s="35">
        <f>IFERROR(VLOOKUP(A512,[5]数据处理!$A:$D,4,0),0)</f>
        <v>0</v>
      </c>
      <c r="K512" s="35">
        <f>IFERROR(VLOOKUP(A512,[5]数据处理!$A:$E,5,0),0)</f>
        <v>0</v>
      </c>
      <c r="L512" s="35">
        <f>IFERROR(VLOOKUP(A512,[5]数据处理!$A:$G,7,0),0)</f>
        <v>0</v>
      </c>
      <c r="M512">
        <f t="shared" si="122"/>
        <v>0</v>
      </c>
      <c r="N512">
        <f>IFERROR(VLOOKUP(A512,[5]数据处理!$A:$C,3,0),0)</f>
        <v>0</v>
      </c>
      <c r="O512">
        <f>IFERROR(VLOOKUP(A512,[5]数据处理!$A:$N,14,0),0)</f>
        <v>0</v>
      </c>
      <c r="P512" t="str">
        <f>IFERROR(VLOOKUP(A512,[3]库存使用数据!$A:$B,2,0),"")</f>
        <v/>
      </c>
      <c r="Q512" t="str">
        <f>IFERROR(VLOOKUP(A512,[3]库存使用数据!$A:$E,5,0),"")</f>
        <v/>
      </c>
      <c r="R512" t="str">
        <f>IFERROR(VLOOKUP(A512,[3]库存使用数据!$A:$H,8,0),"")</f>
        <v/>
      </c>
      <c r="S512" t="str">
        <f>IFERROR(VLOOKUP(A512,[3]库存使用数据!$A:$K,11,0),"")</f>
        <v/>
      </c>
      <c r="T512" t="str">
        <f>IFERROR(VLOOKUP(A512,[3]库存使用数据!$A:$C,3,0),"")</f>
        <v/>
      </c>
      <c r="U512" t="str">
        <f>IFERROR(VLOOKUP(A512,[3]库存使用数据!$A:$F,6,0),"")</f>
        <v/>
      </c>
      <c r="V512" t="str">
        <f>IFERROR(VLOOKUP(A512,[3]库存使用数据!$A:$I,9,0),"")</f>
        <v/>
      </c>
      <c r="W512" t="str">
        <f>IFERROR(VLOOKUP(A512,[3]库存使用数据!$A:$L,12,0),"")</f>
        <v/>
      </c>
      <c r="X512" s="23" t="str">
        <f t="shared" si="127"/>
        <v/>
      </c>
      <c r="Y512" s="23" t="str">
        <f t="shared" si="128"/>
        <v/>
      </c>
      <c r="Z512" s="23" t="str">
        <f t="shared" si="129"/>
        <v/>
      </c>
      <c r="AA512" s="23" t="str">
        <f t="shared" si="130"/>
        <v/>
      </c>
      <c r="AB512" t="str">
        <f>IFERROR(VLOOKUP(A512,[3]库存使用数据!$A:$D,4,0),"")</f>
        <v/>
      </c>
      <c r="AC512" t="str">
        <f>IFERROR(VLOOKUP(A512,[3]库存使用数据!$A:$G,7,0),"")</f>
        <v/>
      </c>
      <c r="AD512" t="str">
        <f>IFERROR(VLOOKUP(A512,[3]库存使用数据!$A:$J,10,0),"")</f>
        <v/>
      </c>
      <c r="AE512" t="str">
        <f>IFERROR(VLOOKUP(A512,[3]库存使用数据!$A:$M,13,0),"")</f>
        <v/>
      </c>
      <c r="AF512" s="23" t="str">
        <f t="shared" si="131"/>
        <v/>
      </c>
      <c r="AG512" s="23" t="str">
        <f t="shared" si="132"/>
        <v/>
      </c>
      <c r="AH512" s="23" t="str">
        <f t="shared" si="133"/>
        <v/>
      </c>
      <c r="AI512" s="23" t="str">
        <f t="shared" si="134"/>
        <v/>
      </c>
      <c r="AJ512">
        <f>IFERROR(VLOOKUP($B512,[2]库存报告使用数据!$A$1:$B$65536,2,0),0)</f>
        <v>0</v>
      </c>
      <c r="AK512">
        <f>IFERROR(VLOOKUP($B512,[2]库存报告使用数据!$A$1:$C$65536,3,0),0)</f>
        <v>0</v>
      </c>
      <c r="AL512">
        <f>IFERROR(VLOOKUP($B512,[2]库存报告使用数据!$A$1:$D$65536,4,0),0)</f>
        <v>0</v>
      </c>
      <c r="AM512">
        <f>IFERROR(VLOOKUP($B512,[2]库存报告使用数据!$A$1:$E$65536,5,0),0)</f>
        <v>0</v>
      </c>
      <c r="AN512" s="23" t="str">
        <f t="shared" si="135"/>
        <v/>
      </c>
      <c r="AO512" s="23" t="str">
        <f t="shared" si="136"/>
        <v/>
      </c>
      <c r="AP512" s="23" t="str">
        <f t="shared" si="137"/>
        <v/>
      </c>
      <c r="AQ512" s="23" t="str">
        <f t="shared" si="138"/>
        <v/>
      </c>
      <c r="AR512" s="37">
        <f t="shared" si="123"/>
        <v>0</v>
      </c>
      <c r="AS512" s="37">
        <f t="shared" si="124"/>
        <v>0</v>
      </c>
      <c r="AT512" s="37">
        <f t="shared" si="125"/>
        <v>0</v>
      </c>
      <c r="AU512" s="33" t="str">
        <f t="shared" si="126"/>
        <v>库存为0</v>
      </c>
      <c r="AV512" s="38" t="str">
        <f>IFERROR(时间!$B$4+AU512,"上周无销量")</f>
        <v>上周无销量</v>
      </c>
    </row>
    <row r="513" spans="1:48">
      <c r="A513" s="21" t="s">
        <v>558</v>
      </c>
      <c r="B513" t="str">
        <f>VLOOKUP(A513,'[4]sku-asin（子）'!$A$1:$B$65536,2,0)</f>
        <v>B0727W8HKN</v>
      </c>
      <c r="C513" t="str">
        <f>VLOOKUP(A513,'[4]子sku-父sku'!$A$1:$B$65536,2,0)</f>
        <v>YZ-HMBKN17015</v>
      </c>
      <c r="D513" s="33">
        <f>IFERROR(VLOOKUP(A513,[1]库存报告使用数据处理!$A:$C,3,0),0)</f>
        <v>0</v>
      </c>
      <c r="E513" s="33">
        <f>IFERROR(VLOOKUP(A513,[1]库存报告使用数据处理!$A:$D,4,0),0)</f>
        <v>1</v>
      </c>
      <c r="F513" s="33">
        <f>IFERROR(VLOOKUP(A513,[1]库存报告使用数据处理!$A:$E,5,0),0)</f>
        <v>0</v>
      </c>
      <c r="G513" s="33">
        <f>IFERROR(VLOOKUP(A513,[1]库存报告使用数据处理!$A:$F,6,0),0)</f>
        <v>2</v>
      </c>
      <c r="H513" s="34">
        <f>IFERROR(VLOOKUP(A513,[1]库存报告使用数据处理!$A:$G,7,0),0)</f>
        <v>16.99</v>
      </c>
      <c r="I513">
        <f>IFERROR(VLOOKUP(A513,[5]数据处理!$A:$B,2,0),0)</f>
        <v>7</v>
      </c>
      <c r="J513" s="35">
        <f>IFERROR(VLOOKUP(A513,[5]数据处理!$A:$D,4,0),0)</f>
        <v>0</v>
      </c>
      <c r="K513" s="35">
        <f>IFERROR(VLOOKUP(A513,[5]数据处理!$A:$E,5,0),0)</f>
        <v>0</v>
      </c>
      <c r="L513" s="35">
        <f>IFERROR(VLOOKUP(A513,[5]数据处理!$A:$G,7,0),0)</f>
        <v>0</v>
      </c>
      <c r="M513">
        <f t="shared" si="122"/>
        <v>7</v>
      </c>
      <c r="N513">
        <f>IFERROR(VLOOKUP(A513,[5]数据处理!$A:$C,3,0),0)</f>
        <v>1</v>
      </c>
      <c r="O513">
        <f>IFERROR(VLOOKUP(A513,[5]数据处理!$A:$N,14,0),0)</f>
        <v>7</v>
      </c>
      <c r="P513" t="str">
        <f>IFERROR(VLOOKUP(A513,[3]库存使用数据!$A:$B,2,0),"")</f>
        <v/>
      </c>
      <c r="Q513" t="str">
        <f>IFERROR(VLOOKUP(A513,[3]库存使用数据!$A:$E,5,0),"")</f>
        <v/>
      </c>
      <c r="R513" t="str">
        <f>IFERROR(VLOOKUP(A513,[3]库存使用数据!$A:$H,8,0),"")</f>
        <v/>
      </c>
      <c r="S513" t="str">
        <f>IFERROR(VLOOKUP(A513,[3]库存使用数据!$A:$K,11,0),"")</f>
        <v/>
      </c>
      <c r="T513" t="str">
        <f>IFERROR(VLOOKUP(A513,[3]库存使用数据!$A:$C,3,0),"")</f>
        <v/>
      </c>
      <c r="U513" t="str">
        <f>IFERROR(VLOOKUP(A513,[3]库存使用数据!$A:$F,6,0),"")</f>
        <v/>
      </c>
      <c r="V513" t="str">
        <f>IFERROR(VLOOKUP(A513,[3]库存使用数据!$A:$I,9,0),"")</f>
        <v/>
      </c>
      <c r="W513" t="str">
        <f>IFERROR(VLOOKUP(A513,[3]库存使用数据!$A:$L,12,0),"")</f>
        <v/>
      </c>
      <c r="X513" s="23" t="str">
        <f t="shared" si="127"/>
        <v/>
      </c>
      <c r="Y513" s="23" t="str">
        <f t="shared" si="128"/>
        <v/>
      </c>
      <c r="Z513" s="23" t="str">
        <f t="shared" si="129"/>
        <v/>
      </c>
      <c r="AA513" s="23" t="str">
        <f t="shared" si="130"/>
        <v/>
      </c>
      <c r="AB513" t="str">
        <f>IFERROR(VLOOKUP(A513,[3]库存使用数据!$A:$D,4,0),"")</f>
        <v/>
      </c>
      <c r="AC513" t="str">
        <f>IFERROR(VLOOKUP(A513,[3]库存使用数据!$A:$G,7,0),"")</f>
        <v/>
      </c>
      <c r="AD513" t="str">
        <f>IFERROR(VLOOKUP(A513,[3]库存使用数据!$A:$J,10,0),"")</f>
        <v/>
      </c>
      <c r="AE513" t="str">
        <f>IFERROR(VLOOKUP(A513,[3]库存使用数据!$A:$M,13,0),"")</f>
        <v/>
      </c>
      <c r="AF513" s="23" t="str">
        <f t="shared" si="131"/>
        <v/>
      </c>
      <c r="AG513" s="23" t="str">
        <f t="shared" si="132"/>
        <v/>
      </c>
      <c r="AH513" s="23" t="str">
        <f t="shared" si="133"/>
        <v/>
      </c>
      <c r="AI513" s="23" t="str">
        <f t="shared" si="134"/>
        <v/>
      </c>
      <c r="AJ513">
        <f>IFERROR(VLOOKUP($B513,[2]库存报告使用数据!$A$1:$B$65536,2,0),0)</f>
        <v>5</v>
      </c>
      <c r="AK513">
        <f>IFERROR(VLOOKUP($B513,[2]库存报告使用数据!$A$1:$C$65536,3,0),0)</f>
        <v>5</v>
      </c>
      <c r="AL513">
        <f>IFERROR(VLOOKUP($B513,[2]库存报告使用数据!$A$1:$D$65536,4,0),0)</f>
        <v>4</v>
      </c>
      <c r="AM513">
        <f>IFERROR(VLOOKUP($B513,[2]库存报告使用数据!$A$1:$E$65536,5,0),0)</f>
        <v>5</v>
      </c>
      <c r="AN513" s="23">
        <f t="shared" si="135"/>
        <v>0</v>
      </c>
      <c r="AO513" s="23">
        <f t="shared" si="136"/>
        <v>0.2</v>
      </c>
      <c r="AP513" s="23">
        <f t="shared" si="137"/>
        <v>0</v>
      </c>
      <c r="AQ513" s="23">
        <f t="shared" si="138"/>
        <v>0.4</v>
      </c>
      <c r="AR513" s="37">
        <f t="shared" si="123"/>
        <v>0</v>
      </c>
      <c r="AS513" s="37">
        <f t="shared" si="124"/>
        <v>0</v>
      </c>
      <c r="AT513" s="37">
        <f t="shared" si="125"/>
        <v>7</v>
      </c>
      <c r="AU513" s="33" t="str">
        <f t="shared" si="126"/>
        <v>库存为7</v>
      </c>
      <c r="AV513" s="38" t="str">
        <f>IFERROR(时间!$B$4+AU513,"上周无销量")</f>
        <v>上周无销量</v>
      </c>
    </row>
    <row r="514" spans="1:48">
      <c r="A514" s="21" t="s">
        <v>559</v>
      </c>
      <c r="B514" t="str">
        <f>VLOOKUP(A514,'[4]sku-asin（子）'!$A$1:$B$65536,2,0)</f>
        <v>B072L84WMS</v>
      </c>
      <c r="C514" t="str">
        <f>VLOOKUP(A514,'[4]子sku-父sku'!$A$1:$B$65536,2,0)</f>
        <v>YZ-HMBKN17015</v>
      </c>
      <c r="D514" s="33">
        <f>IFERROR(VLOOKUP(A514,[1]库存报告使用数据处理!$A:$C,3,0),0)</f>
        <v>0</v>
      </c>
      <c r="E514" s="33">
        <f>IFERROR(VLOOKUP(A514,[1]库存报告使用数据处理!$A:$D,4,0),0)</f>
        <v>1</v>
      </c>
      <c r="F514" s="33">
        <f>IFERROR(VLOOKUP(A514,[1]库存报告使用数据处理!$A:$E,5,0),0)</f>
        <v>0</v>
      </c>
      <c r="G514" s="33">
        <f>IFERROR(VLOOKUP(A514,[1]库存报告使用数据处理!$A:$F,6,0),0)</f>
        <v>2</v>
      </c>
      <c r="H514" s="34">
        <f>IFERROR(VLOOKUP(A514,[1]库存报告使用数据处理!$A:$G,7,0),0)</f>
        <v>16.99</v>
      </c>
      <c r="I514">
        <f>IFERROR(VLOOKUP(A514,[5]数据处理!$A:$B,2,0),0)</f>
        <v>43</v>
      </c>
      <c r="J514" s="35">
        <f>IFERROR(VLOOKUP(A514,[5]数据处理!$A:$D,4,0),0)</f>
        <v>0</v>
      </c>
      <c r="K514" s="35">
        <f>IFERROR(VLOOKUP(A514,[5]数据处理!$A:$E,5,0),0)</f>
        <v>0</v>
      </c>
      <c r="L514" s="35">
        <f>IFERROR(VLOOKUP(A514,[5]数据处理!$A:$G,7,0),0)</f>
        <v>0</v>
      </c>
      <c r="M514">
        <f t="shared" si="122"/>
        <v>43</v>
      </c>
      <c r="N514">
        <f>IFERROR(VLOOKUP(A514,[5]数据处理!$A:$C,3,0),0)</f>
        <v>3</v>
      </c>
      <c r="O514">
        <f>IFERROR(VLOOKUP(A514,[5]数据处理!$A:$N,14,0),0)</f>
        <v>35</v>
      </c>
      <c r="P514" t="str">
        <f>IFERROR(VLOOKUP(A514,[3]库存使用数据!$A:$B,2,0),"")</f>
        <v/>
      </c>
      <c r="Q514" t="str">
        <f>IFERROR(VLOOKUP(A514,[3]库存使用数据!$A:$E,5,0),"")</f>
        <v/>
      </c>
      <c r="R514" t="str">
        <f>IFERROR(VLOOKUP(A514,[3]库存使用数据!$A:$H,8,0),"")</f>
        <v/>
      </c>
      <c r="S514" t="str">
        <f>IFERROR(VLOOKUP(A514,[3]库存使用数据!$A:$K,11,0),"")</f>
        <v/>
      </c>
      <c r="T514" t="str">
        <f>IFERROR(VLOOKUP(A514,[3]库存使用数据!$A:$C,3,0),"")</f>
        <v/>
      </c>
      <c r="U514" t="str">
        <f>IFERROR(VLOOKUP(A514,[3]库存使用数据!$A:$F,6,0),"")</f>
        <v/>
      </c>
      <c r="V514" t="str">
        <f>IFERROR(VLOOKUP(A514,[3]库存使用数据!$A:$I,9,0),"")</f>
        <v/>
      </c>
      <c r="W514" t="str">
        <f>IFERROR(VLOOKUP(A514,[3]库存使用数据!$A:$L,12,0),"")</f>
        <v/>
      </c>
      <c r="X514" s="23" t="str">
        <f t="shared" si="127"/>
        <v/>
      </c>
      <c r="Y514" s="23" t="str">
        <f t="shared" si="128"/>
        <v/>
      </c>
      <c r="Z514" s="23" t="str">
        <f t="shared" si="129"/>
        <v/>
      </c>
      <c r="AA514" s="23" t="str">
        <f t="shared" si="130"/>
        <v/>
      </c>
      <c r="AB514" t="str">
        <f>IFERROR(VLOOKUP(A514,[3]库存使用数据!$A:$D,4,0),"")</f>
        <v/>
      </c>
      <c r="AC514" t="str">
        <f>IFERROR(VLOOKUP(A514,[3]库存使用数据!$A:$G,7,0),"")</f>
        <v/>
      </c>
      <c r="AD514" t="str">
        <f>IFERROR(VLOOKUP(A514,[3]库存使用数据!$A:$J,10,0),"")</f>
        <v/>
      </c>
      <c r="AE514" t="str">
        <f>IFERROR(VLOOKUP(A514,[3]库存使用数据!$A:$M,13,0),"")</f>
        <v/>
      </c>
      <c r="AF514" s="23" t="str">
        <f t="shared" si="131"/>
        <v/>
      </c>
      <c r="AG514" s="23" t="str">
        <f t="shared" si="132"/>
        <v/>
      </c>
      <c r="AH514" s="23" t="str">
        <f t="shared" si="133"/>
        <v/>
      </c>
      <c r="AI514" s="23" t="str">
        <f t="shared" si="134"/>
        <v/>
      </c>
      <c r="AJ514">
        <f>IFERROR(VLOOKUP($B514,[2]库存报告使用数据!$A$1:$B$65536,2,0),0)</f>
        <v>4</v>
      </c>
      <c r="AK514">
        <f>IFERROR(VLOOKUP($B514,[2]库存报告使用数据!$A$1:$C$65536,3,0),0)</f>
        <v>4</v>
      </c>
      <c r="AL514">
        <f>IFERROR(VLOOKUP($B514,[2]库存报告使用数据!$A$1:$D$65536,4,0),0)</f>
        <v>3</v>
      </c>
      <c r="AM514">
        <f>IFERROR(VLOOKUP($B514,[2]库存报告使用数据!$A$1:$E$65536,5,0),0)</f>
        <v>4</v>
      </c>
      <c r="AN514" s="23">
        <f t="shared" si="135"/>
        <v>0</v>
      </c>
      <c r="AO514" s="23">
        <f t="shared" si="136"/>
        <v>0.25</v>
      </c>
      <c r="AP514" s="23">
        <f t="shared" si="137"/>
        <v>0</v>
      </c>
      <c r="AQ514" s="23">
        <f t="shared" si="138"/>
        <v>0.5</v>
      </c>
      <c r="AR514" s="37">
        <f t="shared" si="123"/>
        <v>0</v>
      </c>
      <c r="AS514" s="37">
        <f t="shared" si="124"/>
        <v>0</v>
      </c>
      <c r="AT514" s="37">
        <f t="shared" si="125"/>
        <v>43</v>
      </c>
      <c r="AU514" s="33" t="str">
        <f t="shared" si="126"/>
        <v>库存为43</v>
      </c>
      <c r="AV514" s="38" t="str">
        <f>IFERROR(时间!$B$4+AU514,"上周无销量")</f>
        <v>上周无销量</v>
      </c>
    </row>
    <row r="515" spans="1:48">
      <c r="A515" s="21" t="s">
        <v>560</v>
      </c>
      <c r="B515" t="str">
        <f>VLOOKUP(A515,'[4]sku-asin（子）'!$A$1:$B$65536,2,0)</f>
        <v>B071VD3X3X</v>
      </c>
      <c r="C515" t="str">
        <f>VLOOKUP(A515,'[4]子sku-父sku'!$A$1:$B$65536,2,0)</f>
        <v>YZ-HMBKN17015</v>
      </c>
      <c r="D515" s="33">
        <f>IFERROR(VLOOKUP(A515,[1]库存报告使用数据处理!$A:$C,3,0),0)</f>
        <v>2</v>
      </c>
      <c r="E515" s="33">
        <f>IFERROR(VLOOKUP(A515,[1]库存报告使用数据处理!$A:$D,4,0),0)</f>
        <v>0</v>
      </c>
      <c r="F515" s="33">
        <f>IFERROR(VLOOKUP(A515,[1]库存报告使用数据处理!$A:$E,5,0),0)</f>
        <v>0</v>
      </c>
      <c r="G515" s="33">
        <f>IFERROR(VLOOKUP(A515,[1]库存报告使用数据处理!$A:$F,6,0),0)</f>
        <v>3</v>
      </c>
      <c r="H515" s="34">
        <f>IFERROR(VLOOKUP(A515,[1]库存报告使用数据处理!$A:$G,7,0),0)</f>
        <v>16.99</v>
      </c>
      <c r="I515">
        <f>IFERROR(VLOOKUP(A515,[5]数据处理!$A:$B,2,0),0)</f>
        <v>22</v>
      </c>
      <c r="J515" s="35">
        <f>IFERROR(VLOOKUP(A515,[5]数据处理!$A:$D,4,0),0)</f>
        <v>0</v>
      </c>
      <c r="K515" s="35">
        <f>IFERROR(VLOOKUP(A515,[5]数据处理!$A:$E,5,0),0)</f>
        <v>0</v>
      </c>
      <c r="L515" s="35">
        <f>IFERROR(VLOOKUP(A515,[5]数据处理!$A:$G,7,0),0)</f>
        <v>0</v>
      </c>
      <c r="M515">
        <f t="shared" si="122"/>
        <v>22</v>
      </c>
      <c r="N515">
        <f>IFERROR(VLOOKUP(A515,[5]数据处理!$A:$C,3,0),0)</f>
        <v>1</v>
      </c>
      <c r="O515">
        <f>IFERROR(VLOOKUP(A515,[5]数据处理!$A:$N,14,0),0)</f>
        <v>13</v>
      </c>
      <c r="P515" t="str">
        <f>IFERROR(VLOOKUP(A515,[3]库存使用数据!$A:$B,2,0),"")</f>
        <v/>
      </c>
      <c r="Q515" t="str">
        <f>IFERROR(VLOOKUP(A515,[3]库存使用数据!$A:$E,5,0),"")</f>
        <v/>
      </c>
      <c r="R515" t="str">
        <f>IFERROR(VLOOKUP(A515,[3]库存使用数据!$A:$H,8,0),"")</f>
        <v/>
      </c>
      <c r="S515" t="str">
        <f>IFERROR(VLOOKUP(A515,[3]库存使用数据!$A:$K,11,0),"")</f>
        <v/>
      </c>
      <c r="T515" t="str">
        <f>IFERROR(VLOOKUP(A515,[3]库存使用数据!$A:$C,3,0),"")</f>
        <v/>
      </c>
      <c r="U515" t="str">
        <f>IFERROR(VLOOKUP(A515,[3]库存使用数据!$A:$F,6,0),"")</f>
        <v/>
      </c>
      <c r="V515" t="str">
        <f>IFERROR(VLOOKUP(A515,[3]库存使用数据!$A:$I,9,0),"")</f>
        <v/>
      </c>
      <c r="W515" t="str">
        <f>IFERROR(VLOOKUP(A515,[3]库存使用数据!$A:$L,12,0),"")</f>
        <v/>
      </c>
      <c r="X515" s="23" t="str">
        <f t="shared" si="127"/>
        <v/>
      </c>
      <c r="Y515" s="23" t="str">
        <f t="shared" si="128"/>
        <v/>
      </c>
      <c r="Z515" s="23" t="str">
        <f t="shared" si="129"/>
        <v/>
      </c>
      <c r="AA515" s="23" t="str">
        <f t="shared" si="130"/>
        <v/>
      </c>
      <c r="AB515" t="str">
        <f>IFERROR(VLOOKUP(A515,[3]库存使用数据!$A:$D,4,0),"")</f>
        <v/>
      </c>
      <c r="AC515" t="str">
        <f>IFERROR(VLOOKUP(A515,[3]库存使用数据!$A:$G,7,0),"")</f>
        <v/>
      </c>
      <c r="AD515" t="str">
        <f>IFERROR(VLOOKUP(A515,[3]库存使用数据!$A:$J,10,0),"")</f>
        <v/>
      </c>
      <c r="AE515" t="str">
        <f>IFERROR(VLOOKUP(A515,[3]库存使用数据!$A:$M,13,0),"")</f>
        <v/>
      </c>
      <c r="AF515" s="23" t="str">
        <f t="shared" si="131"/>
        <v/>
      </c>
      <c r="AG515" s="23" t="str">
        <f t="shared" si="132"/>
        <v/>
      </c>
      <c r="AH515" s="23" t="str">
        <f t="shared" si="133"/>
        <v/>
      </c>
      <c r="AI515" s="23" t="str">
        <f t="shared" si="134"/>
        <v/>
      </c>
      <c r="AJ515">
        <f>IFERROR(VLOOKUP($B515,[2]库存报告使用数据!$A$1:$B$65536,2,0),0)</f>
        <v>8</v>
      </c>
      <c r="AK515">
        <f>IFERROR(VLOOKUP($B515,[2]库存报告使用数据!$A$1:$C$65536,3,0),0)</f>
        <v>8</v>
      </c>
      <c r="AL515">
        <f>IFERROR(VLOOKUP($B515,[2]库存报告使用数据!$A$1:$D$65536,4,0),0)</f>
        <v>8</v>
      </c>
      <c r="AM515">
        <f>IFERROR(VLOOKUP($B515,[2]库存报告使用数据!$A$1:$E$65536,5,0),0)</f>
        <v>11</v>
      </c>
      <c r="AN515" s="23">
        <f t="shared" si="135"/>
        <v>0.25</v>
      </c>
      <c r="AO515" s="23">
        <f t="shared" si="136"/>
        <v>0</v>
      </c>
      <c r="AP515" s="23">
        <f t="shared" si="137"/>
        <v>0</v>
      </c>
      <c r="AQ515" s="23">
        <f t="shared" si="138"/>
        <v>0.272727272727273</v>
      </c>
      <c r="AR515" s="37">
        <f t="shared" si="123"/>
        <v>0.285714285714286</v>
      </c>
      <c r="AS515" s="37">
        <f t="shared" si="124"/>
        <v>17.1428571428571</v>
      </c>
      <c r="AT515" s="37">
        <f t="shared" si="125"/>
        <v>4.85714285714286</v>
      </c>
      <c r="AU515" s="33">
        <f t="shared" si="126"/>
        <v>77</v>
      </c>
      <c r="AV515" s="38">
        <f>IFERROR(时间!$B$4+AU515,"上周无销量")</f>
        <v>43360</v>
      </c>
    </row>
    <row r="516" spans="1:48">
      <c r="A516" s="21" t="s">
        <v>561</v>
      </c>
      <c r="B516" t="str">
        <f>VLOOKUP(A516,'[4]sku-asin（子）'!$A$1:$B$65536,2,0)</f>
        <v>B071RSHZBJ</v>
      </c>
      <c r="C516" t="str">
        <f>VLOOKUP(A516,'[4]子sku-父sku'!$A$1:$B$65536,2,0)</f>
        <v>YZ-HMBKN17015</v>
      </c>
      <c r="D516" s="33">
        <f>IFERROR(VLOOKUP(A516,[1]库存报告使用数据处理!$A:$C,3,0),0)</f>
        <v>0</v>
      </c>
      <c r="E516" s="33">
        <f>IFERROR(VLOOKUP(A516,[1]库存报告使用数据处理!$A:$D,4,0),0)</f>
        <v>0</v>
      </c>
      <c r="F516" s="33">
        <f>IFERROR(VLOOKUP(A516,[1]库存报告使用数据处理!$A:$E,5,0),0)</f>
        <v>1</v>
      </c>
      <c r="G516" s="33">
        <f>IFERROR(VLOOKUP(A516,[1]库存报告使用数据处理!$A:$F,6,0),0)</f>
        <v>2</v>
      </c>
      <c r="H516" s="34">
        <f>IFERROR(VLOOKUP(A516,[1]库存报告使用数据处理!$A:$G,7,0),0)</f>
        <v>16.99</v>
      </c>
      <c r="I516">
        <f>IFERROR(VLOOKUP(A516,[5]数据处理!$A:$B,2,0),0)</f>
        <v>0</v>
      </c>
      <c r="J516" s="35">
        <f>IFERROR(VLOOKUP(A516,[5]数据处理!$A:$D,4,0),0)</f>
        <v>0</v>
      </c>
      <c r="K516" s="35">
        <f>IFERROR(VLOOKUP(A516,[5]数据处理!$A:$E,5,0),0)</f>
        <v>0</v>
      </c>
      <c r="L516" s="35">
        <f>IFERROR(VLOOKUP(A516,[5]数据处理!$A:$G,7,0),0)</f>
        <v>0</v>
      </c>
      <c r="M516">
        <f t="shared" si="122"/>
        <v>0</v>
      </c>
      <c r="N516">
        <f>IFERROR(VLOOKUP(A516,[5]数据处理!$A:$C,3,0),0)</f>
        <v>0</v>
      </c>
      <c r="O516">
        <f>IFERROR(VLOOKUP(A516,[5]数据处理!$A:$N,14,0),0)</f>
        <v>0</v>
      </c>
      <c r="P516" t="str">
        <f>IFERROR(VLOOKUP(A516,[3]库存使用数据!$A:$B,2,0),"")</f>
        <v/>
      </c>
      <c r="Q516" t="str">
        <f>IFERROR(VLOOKUP(A516,[3]库存使用数据!$A:$E,5,0),"")</f>
        <v/>
      </c>
      <c r="R516" t="str">
        <f>IFERROR(VLOOKUP(A516,[3]库存使用数据!$A:$H,8,0),"")</f>
        <v/>
      </c>
      <c r="S516" t="str">
        <f>IFERROR(VLOOKUP(A516,[3]库存使用数据!$A:$K,11,0),"")</f>
        <v/>
      </c>
      <c r="T516" t="str">
        <f>IFERROR(VLOOKUP(A516,[3]库存使用数据!$A:$C,3,0),"")</f>
        <v/>
      </c>
      <c r="U516" t="str">
        <f>IFERROR(VLOOKUP(A516,[3]库存使用数据!$A:$F,6,0),"")</f>
        <v/>
      </c>
      <c r="V516" t="str">
        <f>IFERROR(VLOOKUP(A516,[3]库存使用数据!$A:$I,9,0),"")</f>
        <v/>
      </c>
      <c r="W516" t="str">
        <f>IFERROR(VLOOKUP(A516,[3]库存使用数据!$A:$L,12,0),"")</f>
        <v/>
      </c>
      <c r="X516" s="23" t="str">
        <f t="shared" si="127"/>
        <v/>
      </c>
      <c r="Y516" s="23" t="str">
        <f t="shared" si="128"/>
        <v/>
      </c>
      <c r="Z516" s="23" t="str">
        <f t="shared" si="129"/>
        <v/>
      </c>
      <c r="AA516" s="23" t="str">
        <f t="shared" si="130"/>
        <v/>
      </c>
      <c r="AB516" t="str">
        <f>IFERROR(VLOOKUP(A516,[3]库存使用数据!$A:$D,4,0),"")</f>
        <v/>
      </c>
      <c r="AC516" t="str">
        <f>IFERROR(VLOOKUP(A516,[3]库存使用数据!$A:$G,7,0),"")</f>
        <v/>
      </c>
      <c r="AD516" t="str">
        <f>IFERROR(VLOOKUP(A516,[3]库存使用数据!$A:$J,10,0),"")</f>
        <v/>
      </c>
      <c r="AE516" t="str">
        <f>IFERROR(VLOOKUP(A516,[3]库存使用数据!$A:$M,13,0),"")</f>
        <v/>
      </c>
      <c r="AF516" s="23" t="str">
        <f t="shared" si="131"/>
        <v/>
      </c>
      <c r="AG516" s="23" t="str">
        <f t="shared" si="132"/>
        <v/>
      </c>
      <c r="AH516" s="23" t="str">
        <f t="shared" si="133"/>
        <v/>
      </c>
      <c r="AI516" s="23" t="str">
        <f t="shared" si="134"/>
        <v/>
      </c>
      <c r="AJ516">
        <f>IFERROR(VLOOKUP($B516,[2]库存报告使用数据!$A$1:$B$65536,2,0),0)</f>
        <v>0</v>
      </c>
      <c r="AK516">
        <f>IFERROR(VLOOKUP($B516,[2]库存报告使用数据!$A$1:$C$65536,3,0),0)</f>
        <v>0</v>
      </c>
      <c r="AL516">
        <f>IFERROR(VLOOKUP($B516,[2]库存报告使用数据!$A$1:$D$65536,4,0),0)</f>
        <v>0</v>
      </c>
      <c r="AM516">
        <f>IFERROR(VLOOKUP($B516,[2]库存报告使用数据!$A$1:$E$65536,5,0),0)</f>
        <v>8</v>
      </c>
      <c r="AN516" s="23" t="str">
        <f t="shared" si="135"/>
        <v/>
      </c>
      <c r="AO516" s="23" t="str">
        <f t="shared" si="136"/>
        <v/>
      </c>
      <c r="AP516" s="23" t="str">
        <f t="shared" si="137"/>
        <v/>
      </c>
      <c r="AQ516" s="23">
        <f t="shared" si="138"/>
        <v>0.25</v>
      </c>
      <c r="AR516" s="37">
        <f t="shared" si="123"/>
        <v>0</v>
      </c>
      <c r="AS516" s="37">
        <f t="shared" si="124"/>
        <v>0</v>
      </c>
      <c r="AT516" s="37">
        <f t="shared" si="125"/>
        <v>0</v>
      </c>
      <c r="AU516" s="33" t="str">
        <f t="shared" si="126"/>
        <v>库存为0</v>
      </c>
      <c r="AV516" s="38" t="str">
        <f>IFERROR(时间!$B$4+AU516,"上周无销量")</f>
        <v>上周无销量</v>
      </c>
    </row>
    <row r="517" spans="1:48">
      <c r="A517" s="21" t="s">
        <v>562</v>
      </c>
      <c r="B517" t="str">
        <f>VLOOKUP(A517,'[4]sku-asin（子）'!$A$1:$B$65536,2,0)</f>
        <v>B072HN8VX9</v>
      </c>
      <c r="C517" t="str">
        <f>VLOOKUP(A517,'[4]子sku-父sku'!$A$1:$B$65536,2,0)</f>
        <v>YZ-HMBKN17015</v>
      </c>
      <c r="D517" s="33">
        <f>IFERROR(VLOOKUP(A517,[1]库存报告使用数据处理!$A:$C,3,0),0)</f>
        <v>2</v>
      </c>
      <c r="E517" s="33">
        <f>IFERROR(VLOOKUP(A517,[1]库存报告使用数据处理!$A:$D,4,0),0)</f>
        <v>0</v>
      </c>
      <c r="F517" s="33">
        <f>IFERROR(VLOOKUP(A517,[1]库存报告使用数据处理!$A:$E,5,0),0)</f>
        <v>0</v>
      </c>
      <c r="G517" s="33">
        <f>IFERROR(VLOOKUP(A517,[1]库存报告使用数据处理!$A:$F,6,0),0)</f>
        <v>0</v>
      </c>
      <c r="H517" s="34">
        <f>IFERROR(VLOOKUP(A517,[1]库存报告使用数据处理!$A:$G,7,0),0)</f>
        <v>16.99</v>
      </c>
      <c r="I517">
        <f>IFERROR(VLOOKUP(A517,[5]数据处理!$A:$B,2,0),0)</f>
        <v>30</v>
      </c>
      <c r="J517" s="35">
        <f>IFERROR(VLOOKUP(A517,[5]数据处理!$A:$D,4,0),0)</f>
        <v>0</v>
      </c>
      <c r="K517" s="35">
        <f>IFERROR(VLOOKUP(A517,[5]数据处理!$A:$E,5,0),0)</f>
        <v>0</v>
      </c>
      <c r="L517" s="35">
        <f>IFERROR(VLOOKUP(A517,[5]数据处理!$A:$G,7,0),0)</f>
        <v>1</v>
      </c>
      <c r="M517">
        <f t="shared" ref="M517:M580" si="139">SUM(I517:L517)</f>
        <v>31</v>
      </c>
      <c r="N517">
        <f>IFERROR(VLOOKUP(A517,[5]数据处理!$A:$C,3,0),0)</f>
        <v>1</v>
      </c>
      <c r="O517">
        <f>IFERROR(VLOOKUP(A517,[5]数据处理!$A:$N,14,0),0)</f>
        <v>32</v>
      </c>
      <c r="P517" t="str">
        <f>IFERROR(VLOOKUP(A517,[3]库存使用数据!$A:$B,2,0),"")</f>
        <v/>
      </c>
      <c r="Q517" t="str">
        <f>IFERROR(VLOOKUP(A517,[3]库存使用数据!$A:$E,5,0),"")</f>
        <v/>
      </c>
      <c r="R517" t="str">
        <f>IFERROR(VLOOKUP(A517,[3]库存使用数据!$A:$H,8,0),"")</f>
        <v/>
      </c>
      <c r="S517" t="str">
        <f>IFERROR(VLOOKUP(A517,[3]库存使用数据!$A:$K,11,0),"")</f>
        <v/>
      </c>
      <c r="T517" t="str">
        <f>IFERROR(VLOOKUP(A517,[3]库存使用数据!$A:$C,3,0),"")</f>
        <v/>
      </c>
      <c r="U517" t="str">
        <f>IFERROR(VLOOKUP(A517,[3]库存使用数据!$A:$F,6,0),"")</f>
        <v/>
      </c>
      <c r="V517" t="str">
        <f>IFERROR(VLOOKUP(A517,[3]库存使用数据!$A:$I,9,0),"")</f>
        <v/>
      </c>
      <c r="W517" t="str">
        <f>IFERROR(VLOOKUP(A517,[3]库存使用数据!$A:$L,12,0),"")</f>
        <v/>
      </c>
      <c r="X517" s="23" t="str">
        <f t="shared" si="127"/>
        <v/>
      </c>
      <c r="Y517" s="23" t="str">
        <f t="shared" si="128"/>
        <v/>
      </c>
      <c r="Z517" s="23" t="str">
        <f t="shared" si="129"/>
        <v/>
      </c>
      <c r="AA517" s="23" t="str">
        <f t="shared" si="130"/>
        <v/>
      </c>
      <c r="AB517" t="str">
        <f>IFERROR(VLOOKUP(A517,[3]库存使用数据!$A:$D,4,0),"")</f>
        <v/>
      </c>
      <c r="AC517" t="str">
        <f>IFERROR(VLOOKUP(A517,[3]库存使用数据!$A:$G,7,0),"")</f>
        <v/>
      </c>
      <c r="AD517" t="str">
        <f>IFERROR(VLOOKUP(A517,[3]库存使用数据!$A:$J,10,0),"")</f>
        <v/>
      </c>
      <c r="AE517" t="str">
        <f>IFERROR(VLOOKUP(A517,[3]库存使用数据!$A:$M,13,0),"")</f>
        <v/>
      </c>
      <c r="AF517" s="23" t="str">
        <f t="shared" si="131"/>
        <v/>
      </c>
      <c r="AG517" s="23" t="str">
        <f t="shared" si="132"/>
        <v/>
      </c>
      <c r="AH517" s="23" t="str">
        <f t="shared" si="133"/>
        <v/>
      </c>
      <c r="AI517" s="23" t="str">
        <f t="shared" si="134"/>
        <v/>
      </c>
      <c r="AJ517">
        <f>IFERROR(VLOOKUP($B517,[2]库存报告使用数据!$A$1:$B$65536,2,0),0)</f>
        <v>5</v>
      </c>
      <c r="AK517">
        <f>IFERROR(VLOOKUP($B517,[2]库存报告使用数据!$A$1:$C$65536,3,0),0)</f>
        <v>5</v>
      </c>
      <c r="AL517">
        <f>IFERROR(VLOOKUP($B517,[2]库存报告使用数据!$A$1:$D$65536,4,0),0)</f>
        <v>2</v>
      </c>
      <c r="AM517">
        <f>IFERROR(VLOOKUP($B517,[2]库存报告使用数据!$A$1:$E$65536,5,0),0)</f>
        <v>3</v>
      </c>
      <c r="AN517" s="23">
        <f t="shared" si="135"/>
        <v>0.4</v>
      </c>
      <c r="AO517" s="23">
        <f t="shared" si="136"/>
        <v>0</v>
      </c>
      <c r="AP517" s="23">
        <f t="shared" si="137"/>
        <v>0</v>
      </c>
      <c r="AQ517" s="23">
        <f t="shared" si="138"/>
        <v>0</v>
      </c>
      <c r="AR517" s="37">
        <f t="shared" ref="AR517:AR580" si="140">IFERROR(D517/7,"")</f>
        <v>0.285714285714286</v>
      </c>
      <c r="AS517" s="37">
        <f t="shared" ref="AS517:AS580" si="141">IF(AR517="","上周无销量",60*AR517)</f>
        <v>17.1428571428571</v>
      </c>
      <c r="AT517" s="37">
        <f t="shared" ref="AT517:AT580" si="142">IF(AS517="上周无销量","上周无销量/总库存"&amp;M517,M517-AS517)</f>
        <v>13.8571428571429</v>
      </c>
      <c r="AU517" s="33">
        <f t="shared" ref="AU517:AU580" si="143">IF(AR517="","库存为"&amp;M517,IF(AS517=0,"库存为"&amp;M517,INT(M517/AR517)))</f>
        <v>108</v>
      </c>
      <c r="AV517" s="38">
        <f>IFERROR(时间!$B$4+AU517,"上周无销量")</f>
        <v>43391</v>
      </c>
    </row>
    <row r="518" spans="1:48">
      <c r="A518" s="21" t="s">
        <v>563</v>
      </c>
      <c r="B518" t="str">
        <f>VLOOKUP(A518,'[4]sku-asin（子）'!$A$1:$B$65536,2,0)</f>
        <v>B071KV1GG7</v>
      </c>
      <c r="C518" t="str">
        <f>VLOOKUP(A518,'[4]子sku-父sku'!$A$1:$B$65536,2,0)</f>
        <v>YZ-HMBKN1715</v>
      </c>
      <c r="D518" s="33">
        <f>IFERROR(VLOOKUP(A518,[1]库存报告使用数据处理!$A:$C,3,0),0)</f>
        <v>0</v>
      </c>
      <c r="E518" s="33">
        <f>IFERROR(VLOOKUP(A518,[1]库存报告使用数据处理!$A:$D,4,0),0)</f>
        <v>0</v>
      </c>
      <c r="F518" s="33">
        <f>IFERROR(VLOOKUP(A518,[1]库存报告使用数据处理!$A:$E,5,0),0)</f>
        <v>0</v>
      </c>
      <c r="G518" s="33">
        <f>IFERROR(VLOOKUP(A518,[1]库存报告使用数据处理!$A:$F,6,0),0)</f>
        <v>0</v>
      </c>
      <c r="H518" s="34">
        <f>IFERROR(VLOOKUP(A518,[1]库存报告使用数据处理!$A:$G,7,0),0)</f>
        <v>0</v>
      </c>
      <c r="I518">
        <f>IFERROR(VLOOKUP(A518,[5]数据处理!$A:$B,2,0),0)</f>
        <v>2</v>
      </c>
      <c r="J518" s="35">
        <f>IFERROR(VLOOKUP(A518,[5]数据处理!$A:$D,4,0),0)</f>
        <v>0</v>
      </c>
      <c r="K518" s="35">
        <f>IFERROR(VLOOKUP(A518,[5]数据处理!$A:$E,5,0),0)</f>
        <v>0</v>
      </c>
      <c r="L518" s="35">
        <f>IFERROR(VLOOKUP(A518,[5]数据处理!$A:$G,7,0),0)</f>
        <v>0</v>
      </c>
      <c r="M518">
        <f t="shared" si="139"/>
        <v>2</v>
      </c>
      <c r="N518">
        <f>IFERROR(VLOOKUP(A518,[5]数据处理!$A:$C,3,0),0)</f>
        <v>0</v>
      </c>
      <c r="O518">
        <f>IFERROR(VLOOKUP(A518,[5]数据处理!$A:$N,14,0),0)</f>
        <v>2</v>
      </c>
      <c r="P518" t="str">
        <f>IFERROR(VLOOKUP(A518,[3]库存使用数据!$A:$B,2,0),"")</f>
        <v/>
      </c>
      <c r="Q518" t="str">
        <f>IFERROR(VLOOKUP(A518,[3]库存使用数据!$A:$E,5,0),"")</f>
        <v/>
      </c>
      <c r="R518" t="str">
        <f>IFERROR(VLOOKUP(A518,[3]库存使用数据!$A:$H,8,0),"")</f>
        <v/>
      </c>
      <c r="S518" t="str">
        <f>IFERROR(VLOOKUP(A518,[3]库存使用数据!$A:$K,11,0),"")</f>
        <v/>
      </c>
      <c r="T518" t="str">
        <f>IFERROR(VLOOKUP(A518,[3]库存使用数据!$A:$C,3,0),"")</f>
        <v/>
      </c>
      <c r="U518" t="str">
        <f>IFERROR(VLOOKUP(A518,[3]库存使用数据!$A:$F,6,0),"")</f>
        <v/>
      </c>
      <c r="V518" t="str">
        <f>IFERROR(VLOOKUP(A518,[3]库存使用数据!$A:$I,9,0),"")</f>
        <v/>
      </c>
      <c r="W518" t="str">
        <f>IFERROR(VLOOKUP(A518,[3]库存使用数据!$A:$L,12,0),"")</f>
        <v/>
      </c>
      <c r="X518" s="23" t="str">
        <f t="shared" ref="X518:X581" si="144">IFERROR(T518/P518,"")</f>
        <v/>
      </c>
      <c r="Y518" s="23" t="str">
        <f t="shared" ref="Y518:Y581" si="145">IFERROR(U518/Q518,"")</f>
        <v/>
      </c>
      <c r="Z518" s="23" t="str">
        <f t="shared" ref="Z518:Z581" si="146">IFERROR(V518/R518,"")</f>
        <v/>
      </c>
      <c r="AA518" s="23" t="str">
        <f t="shared" ref="AA518:AA581" si="147">IFERROR(W518/S518,"")</f>
        <v/>
      </c>
      <c r="AB518" t="str">
        <f>IFERROR(VLOOKUP(A518,[3]库存使用数据!$A:$D,4,0),"")</f>
        <v/>
      </c>
      <c r="AC518" t="str">
        <f>IFERROR(VLOOKUP(A518,[3]库存使用数据!$A:$G,7,0),"")</f>
        <v/>
      </c>
      <c r="AD518" t="str">
        <f>IFERROR(VLOOKUP(A518,[3]库存使用数据!$A:$J,10,0),"")</f>
        <v/>
      </c>
      <c r="AE518" t="str">
        <f>IFERROR(VLOOKUP(A518,[3]库存使用数据!$A:$M,13,0),"")</f>
        <v/>
      </c>
      <c r="AF518" s="23" t="str">
        <f t="shared" ref="AF518:AF581" si="148">IF(OR(AB518="",AB518=0),"",IF(AND(D518*$H518=0,AB518&gt;0),0,AB518/(D518*$H518)))</f>
        <v/>
      </c>
      <c r="AG518" s="23" t="str">
        <f t="shared" ref="AG518:AG581" si="149">IF(OR(AC518="",AC518=0),"",IF(AND(E518*$H518=0,AC518&gt;0),0,AC518/(E518*$H518)))</f>
        <v/>
      </c>
      <c r="AH518" s="23" t="str">
        <f t="shared" ref="AH518:AH581" si="150">IF(OR(AD518="",AD518=0),"",IF(AND(F518*$H518=0,AD518&gt;0),0,AD518/(F518*$H518)))</f>
        <v/>
      </c>
      <c r="AI518" s="23" t="str">
        <f t="shared" ref="AI518:AI581" si="151">IF(OR(AE518="",AE518=0),"",IF(AND(G518*$H518=0,AE518&gt;0),0,AE518/(G518*$H518)))</f>
        <v/>
      </c>
      <c r="AJ518">
        <f>IFERROR(VLOOKUP($B518,[2]库存报告使用数据!$A$1:$B$65536,2,0),0)</f>
        <v>0</v>
      </c>
      <c r="AK518">
        <f>IFERROR(VLOOKUP($B518,[2]库存报告使用数据!$A$1:$C$65536,3,0),0)</f>
        <v>0</v>
      </c>
      <c r="AL518">
        <f>IFERROR(VLOOKUP($B518,[2]库存报告使用数据!$A$1:$D$65536,4,0),0)</f>
        <v>1</v>
      </c>
      <c r="AM518">
        <f>IFERROR(VLOOKUP($B518,[2]库存报告使用数据!$A$1:$E$65536,5,0),0)</f>
        <v>0</v>
      </c>
      <c r="AN518" s="23" t="str">
        <f t="shared" ref="AN518:AN581" si="152">IFERROR(D518/AJ518,"")</f>
        <v/>
      </c>
      <c r="AO518" s="23" t="str">
        <f t="shared" ref="AO518:AO581" si="153">IFERROR(E518/AK518,"")</f>
        <v/>
      </c>
      <c r="AP518" s="23">
        <f t="shared" ref="AP518:AP581" si="154">IFERROR(F518/AL518,"")</f>
        <v>0</v>
      </c>
      <c r="AQ518" s="23" t="str">
        <f t="shared" ref="AQ518:AQ581" si="155">IFERROR(G518/AM518,"")</f>
        <v/>
      </c>
      <c r="AR518" s="37">
        <f t="shared" si="140"/>
        <v>0</v>
      </c>
      <c r="AS518" s="37">
        <f t="shared" si="141"/>
        <v>0</v>
      </c>
      <c r="AT518" s="37">
        <f t="shared" si="142"/>
        <v>2</v>
      </c>
      <c r="AU518" s="33" t="str">
        <f t="shared" si="143"/>
        <v>库存为2</v>
      </c>
      <c r="AV518" s="38" t="str">
        <f>IFERROR(时间!$B$4+AU518,"上周无销量")</f>
        <v>上周无销量</v>
      </c>
    </row>
    <row r="519" spans="1:48">
      <c r="A519" s="21" t="s">
        <v>564</v>
      </c>
      <c r="B519" t="str">
        <f>VLOOKUP(A519,'[4]sku-asin（子）'!$A$1:$B$65536,2,0)</f>
        <v>B07115MLY8</v>
      </c>
      <c r="C519" t="str">
        <f>VLOOKUP(A519,'[4]子sku-父sku'!$A$1:$B$65536,2,0)</f>
        <v>YZ-HMBKN1715</v>
      </c>
      <c r="D519" s="33">
        <f>IFERROR(VLOOKUP(A519,[1]库存报告使用数据处理!$A:$C,3,0),0)</f>
        <v>0</v>
      </c>
      <c r="E519" s="33">
        <f>IFERROR(VLOOKUP(A519,[1]库存报告使用数据处理!$A:$D,4,0),0)</f>
        <v>0</v>
      </c>
      <c r="F519" s="33">
        <f>IFERROR(VLOOKUP(A519,[1]库存报告使用数据处理!$A:$E,5,0),0)</f>
        <v>0</v>
      </c>
      <c r="G519" s="33">
        <f>IFERROR(VLOOKUP(A519,[1]库存报告使用数据处理!$A:$F,6,0),0)</f>
        <v>0</v>
      </c>
      <c r="H519" s="34">
        <f>IFERROR(VLOOKUP(A519,[1]库存报告使用数据处理!$A:$G,7,0),0)</f>
        <v>0</v>
      </c>
      <c r="I519">
        <f>IFERROR(VLOOKUP(A519,[5]数据处理!$A:$B,2,0),0)</f>
        <v>2</v>
      </c>
      <c r="J519" s="35">
        <f>IFERROR(VLOOKUP(A519,[5]数据处理!$A:$D,4,0),0)</f>
        <v>0</v>
      </c>
      <c r="K519" s="35">
        <f>IFERROR(VLOOKUP(A519,[5]数据处理!$A:$E,5,0),0)</f>
        <v>0</v>
      </c>
      <c r="L519" s="35">
        <f>IFERROR(VLOOKUP(A519,[5]数据处理!$A:$G,7,0),0)</f>
        <v>0</v>
      </c>
      <c r="M519">
        <f t="shared" si="139"/>
        <v>2</v>
      </c>
      <c r="N519">
        <f>IFERROR(VLOOKUP(A519,[5]数据处理!$A:$C,3,0),0)</f>
        <v>0</v>
      </c>
      <c r="O519">
        <f>IFERROR(VLOOKUP(A519,[5]数据处理!$A:$N,14,0),0)</f>
        <v>2</v>
      </c>
      <c r="P519" t="str">
        <f>IFERROR(VLOOKUP(A519,[3]库存使用数据!$A:$B,2,0),"")</f>
        <v/>
      </c>
      <c r="Q519" t="str">
        <f>IFERROR(VLOOKUP(A519,[3]库存使用数据!$A:$E,5,0),"")</f>
        <v/>
      </c>
      <c r="R519" t="str">
        <f>IFERROR(VLOOKUP(A519,[3]库存使用数据!$A:$H,8,0),"")</f>
        <v/>
      </c>
      <c r="S519" t="str">
        <f>IFERROR(VLOOKUP(A519,[3]库存使用数据!$A:$K,11,0),"")</f>
        <v/>
      </c>
      <c r="T519" t="str">
        <f>IFERROR(VLOOKUP(A519,[3]库存使用数据!$A:$C,3,0),"")</f>
        <v/>
      </c>
      <c r="U519" t="str">
        <f>IFERROR(VLOOKUP(A519,[3]库存使用数据!$A:$F,6,0),"")</f>
        <v/>
      </c>
      <c r="V519" t="str">
        <f>IFERROR(VLOOKUP(A519,[3]库存使用数据!$A:$I,9,0),"")</f>
        <v/>
      </c>
      <c r="W519" t="str">
        <f>IFERROR(VLOOKUP(A519,[3]库存使用数据!$A:$L,12,0),"")</f>
        <v/>
      </c>
      <c r="X519" s="23" t="str">
        <f t="shared" si="144"/>
        <v/>
      </c>
      <c r="Y519" s="23" t="str">
        <f t="shared" si="145"/>
        <v/>
      </c>
      <c r="Z519" s="23" t="str">
        <f t="shared" si="146"/>
        <v/>
      </c>
      <c r="AA519" s="23" t="str">
        <f t="shared" si="147"/>
        <v/>
      </c>
      <c r="AB519" t="str">
        <f>IFERROR(VLOOKUP(A519,[3]库存使用数据!$A:$D,4,0),"")</f>
        <v/>
      </c>
      <c r="AC519" t="str">
        <f>IFERROR(VLOOKUP(A519,[3]库存使用数据!$A:$G,7,0),"")</f>
        <v/>
      </c>
      <c r="AD519" t="str">
        <f>IFERROR(VLOOKUP(A519,[3]库存使用数据!$A:$J,10,0),"")</f>
        <v/>
      </c>
      <c r="AE519" t="str">
        <f>IFERROR(VLOOKUP(A519,[3]库存使用数据!$A:$M,13,0),"")</f>
        <v/>
      </c>
      <c r="AF519" s="23" t="str">
        <f t="shared" si="148"/>
        <v/>
      </c>
      <c r="AG519" s="23" t="str">
        <f t="shared" si="149"/>
        <v/>
      </c>
      <c r="AH519" s="23" t="str">
        <f t="shared" si="150"/>
        <v/>
      </c>
      <c r="AI519" s="23" t="str">
        <f t="shared" si="151"/>
        <v/>
      </c>
      <c r="AJ519">
        <f>IFERROR(VLOOKUP($B519,[2]库存报告使用数据!$A$1:$B$65536,2,0),0)</f>
        <v>0</v>
      </c>
      <c r="AK519">
        <f>IFERROR(VLOOKUP($B519,[2]库存报告使用数据!$A$1:$C$65536,3,0),0)</f>
        <v>0</v>
      </c>
      <c r="AL519">
        <f>IFERROR(VLOOKUP($B519,[2]库存报告使用数据!$A$1:$D$65536,4,0),0)</f>
        <v>1</v>
      </c>
      <c r="AM519">
        <f>IFERROR(VLOOKUP($B519,[2]库存报告使用数据!$A$1:$E$65536,5,0),0)</f>
        <v>1</v>
      </c>
      <c r="AN519" s="23" t="str">
        <f t="shared" si="152"/>
        <v/>
      </c>
      <c r="AO519" s="23" t="str">
        <f t="shared" si="153"/>
        <v/>
      </c>
      <c r="AP519" s="23">
        <f t="shared" si="154"/>
        <v>0</v>
      </c>
      <c r="AQ519" s="23">
        <f t="shared" si="155"/>
        <v>0</v>
      </c>
      <c r="AR519" s="37">
        <f t="shared" si="140"/>
        <v>0</v>
      </c>
      <c r="AS519" s="37">
        <f t="shared" si="141"/>
        <v>0</v>
      </c>
      <c r="AT519" s="37">
        <f t="shared" si="142"/>
        <v>2</v>
      </c>
      <c r="AU519" s="33" t="str">
        <f t="shared" si="143"/>
        <v>库存为2</v>
      </c>
      <c r="AV519" s="38" t="str">
        <f>IFERROR(时间!$B$4+AU519,"上周无销量")</f>
        <v>上周无销量</v>
      </c>
    </row>
    <row r="520" spans="1:48">
      <c r="A520" s="21" t="s">
        <v>565</v>
      </c>
      <c r="B520" t="str">
        <f>VLOOKUP(A520,'[4]sku-asin（子）'!$A$1:$B$65536,2,0)</f>
        <v>B06XSQCDV5</v>
      </c>
      <c r="C520" t="str">
        <f>VLOOKUP(A520,'[4]子sku-父sku'!$A$1:$B$65536,2,0)</f>
        <v>YZ-HMBKN30</v>
      </c>
      <c r="D520" s="33">
        <f>IFERROR(VLOOKUP(A520,[1]库存报告使用数据处理!$A:$C,3,0),0)</f>
        <v>0</v>
      </c>
      <c r="E520" s="33">
        <f>IFERROR(VLOOKUP(A520,[1]库存报告使用数据处理!$A:$D,4,0),0)</f>
        <v>0</v>
      </c>
      <c r="F520" s="33">
        <f>IFERROR(VLOOKUP(A520,[1]库存报告使用数据处理!$A:$E,5,0),0)</f>
        <v>0</v>
      </c>
      <c r="G520" s="33">
        <f>IFERROR(VLOOKUP(A520,[1]库存报告使用数据处理!$A:$F,6,0),0)</f>
        <v>0</v>
      </c>
      <c r="H520" s="34">
        <f>IFERROR(VLOOKUP(A520,[1]库存报告使用数据处理!$A:$G,7,0),0)</f>
        <v>0</v>
      </c>
      <c r="I520">
        <f>IFERROR(VLOOKUP(A520,[5]数据处理!$A:$B,2,0),0)</f>
        <v>2</v>
      </c>
      <c r="J520" s="35">
        <f>IFERROR(VLOOKUP(A520,[5]数据处理!$A:$D,4,0),0)</f>
        <v>0</v>
      </c>
      <c r="K520" s="35">
        <f>IFERROR(VLOOKUP(A520,[5]数据处理!$A:$E,5,0),0)</f>
        <v>0</v>
      </c>
      <c r="L520" s="35">
        <f>IFERROR(VLOOKUP(A520,[5]数据处理!$A:$G,7,0),0)</f>
        <v>0</v>
      </c>
      <c r="M520">
        <f t="shared" si="139"/>
        <v>2</v>
      </c>
      <c r="N520">
        <f>IFERROR(VLOOKUP(A520,[5]数据处理!$A:$C,3,0),0)</f>
        <v>0</v>
      </c>
      <c r="O520">
        <f>IFERROR(VLOOKUP(A520,[5]数据处理!$A:$N,14,0),0)</f>
        <v>2</v>
      </c>
      <c r="P520" t="str">
        <f>IFERROR(VLOOKUP(A520,[3]库存使用数据!$A:$B,2,0),"")</f>
        <v/>
      </c>
      <c r="Q520" t="str">
        <f>IFERROR(VLOOKUP(A520,[3]库存使用数据!$A:$E,5,0),"")</f>
        <v/>
      </c>
      <c r="R520" t="str">
        <f>IFERROR(VLOOKUP(A520,[3]库存使用数据!$A:$H,8,0),"")</f>
        <v/>
      </c>
      <c r="S520" t="str">
        <f>IFERROR(VLOOKUP(A520,[3]库存使用数据!$A:$K,11,0),"")</f>
        <v/>
      </c>
      <c r="T520" t="str">
        <f>IFERROR(VLOOKUP(A520,[3]库存使用数据!$A:$C,3,0),"")</f>
        <v/>
      </c>
      <c r="U520" t="str">
        <f>IFERROR(VLOOKUP(A520,[3]库存使用数据!$A:$F,6,0),"")</f>
        <v/>
      </c>
      <c r="V520" t="str">
        <f>IFERROR(VLOOKUP(A520,[3]库存使用数据!$A:$I,9,0),"")</f>
        <v/>
      </c>
      <c r="W520" t="str">
        <f>IFERROR(VLOOKUP(A520,[3]库存使用数据!$A:$L,12,0),"")</f>
        <v/>
      </c>
      <c r="X520" s="23" t="str">
        <f t="shared" si="144"/>
        <v/>
      </c>
      <c r="Y520" s="23" t="str">
        <f t="shared" si="145"/>
        <v/>
      </c>
      <c r="Z520" s="23" t="str">
        <f t="shared" si="146"/>
        <v/>
      </c>
      <c r="AA520" s="23" t="str">
        <f t="shared" si="147"/>
        <v/>
      </c>
      <c r="AB520" t="str">
        <f>IFERROR(VLOOKUP(A520,[3]库存使用数据!$A:$D,4,0),"")</f>
        <v/>
      </c>
      <c r="AC520" t="str">
        <f>IFERROR(VLOOKUP(A520,[3]库存使用数据!$A:$G,7,0),"")</f>
        <v/>
      </c>
      <c r="AD520" t="str">
        <f>IFERROR(VLOOKUP(A520,[3]库存使用数据!$A:$J,10,0),"")</f>
        <v/>
      </c>
      <c r="AE520" t="str">
        <f>IFERROR(VLOOKUP(A520,[3]库存使用数据!$A:$M,13,0),"")</f>
        <v/>
      </c>
      <c r="AF520" s="23" t="str">
        <f t="shared" si="148"/>
        <v/>
      </c>
      <c r="AG520" s="23" t="str">
        <f t="shared" si="149"/>
        <v/>
      </c>
      <c r="AH520" s="23" t="str">
        <f t="shared" si="150"/>
        <v/>
      </c>
      <c r="AI520" s="23" t="str">
        <f t="shared" si="151"/>
        <v/>
      </c>
      <c r="AJ520">
        <f>IFERROR(VLOOKUP($B520,[2]库存报告使用数据!$A$1:$B$65536,2,0),0)</f>
        <v>0</v>
      </c>
      <c r="AK520">
        <f>IFERROR(VLOOKUP($B520,[2]库存报告使用数据!$A$1:$C$65536,3,0),0)</f>
        <v>0</v>
      </c>
      <c r="AL520">
        <f>IFERROR(VLOOKUP($B520,[2]库存报告使用数据!$A$1:$D$65536,4,0),0)</f>
        <v>1</v>
      </c>
      <c r="AM520">
        <f>IFERROR(VLOOKUP($B520,[2]库存报告使用数据!$A$1:$E$65536,5,0),0)</f>
        <v>1</v>
      </c>
      <c r="AN520" s="23" t="str">
        <f t="shared" si="152"/>
        <v/>
      </c>
      <c r="AO520" s="23" t="str">
        <f t="shared" si="153"/>
        <v/>
      </c>
      <c r="AP520" s="23">
        <f t="shared" si="154"/>
        <v>0</v>
      </c>
      <c r="AQ520" s="23">
        <f t="shared" si="155"/>
        <v>0</v>
      </c>
      <c r="AR520" s="37">
        <f t="shared" si="140"/>
        <v>0</v>
      </c>
      <c r="AS520" s="37">
        <f t="shared" si="141"/>
        <v>0</v>
      </c>
      <c r="AT520" s="37">
        <f t="shared" si="142"/>
        <v>2</v>
      </c>
      <c r="AU520" s="33" t="str">
        <f t="shared" si="143"/>
        <v>库存为2</v>
      </c>
      <c r="AV520" s="38" t="str">
        <f>IFERROR(时间!$B$4+AU520,"上周无销量")</f>
        <v>上周无销量</v>
      </c>
    </row>
    <row r="521" spans="1:48">
      <c r="A521" s="21" t="s">
        <v>566</v>
      </c>
      <c r="B521" t="str">
        <f>VLOOKUP(A521,'[4]sku-asin（子）'!$A$1:$B$65536,2,0)</f>
        <v>B06XSNCK1P</v>
      </c>
      <c r="C521" t="str">
        <f>VLOOKUP(A521,'[4]子sku-父sku'!$A$1:$B$65536,2,0)</f>
        <v>YZ-HMBKN30</v>
      </c>
      <c r="D521" s="33">
        <f>IFERROR(VLOOKUP(A521,[1]库存报告使用数据处理!$A:$C,3,0),0)</f>
        <v>0</v>
      </c>
      <c r="E521" s="33">
        <f>IFERROR(VLOOKUP(A521,[1]库存报告使用数据处理!$A:$D,4,0),0)</f>
        <v>0</v>
      </c>
      <c r="F521" s="33">
        <f>IFERROR(VLOOKUP(A521,[1]库存报告使用数据处理!$A:$E,5,0),0)</f>
        <v>0</v>
      </c>
      <c r="G521" s="33">
        <f>IFERROR(VLOOKUP(A521,[1]库存报告使用数据处理!$A:$F,6,0),0)</f>
        <v>0</v>
      </c>
      <c r="H521" s="34">
        <f>IFERROR(VLOOKUP(A521,[1]库存报告使用数据处理!$A:$G,7,0),0)</f>
        <v>0</v>
      </c>
      <c r="I521">
        <f>IFERROR(VLOOKUP(A521,[5]数据处理!$A:$B,2,0),0)</f>
        <v>1</v>
      </c>
      <c r="J521" s="35">
        <f>IFERROR(VLOOKUP(A521,[5]数据处理!$A:$D,4,0),0)</f>
        <v>0</v>
      </c>
      <c r="K521" s="35">
        <f>IFERROR(VLOOKUP(A521,[5]数据处理!$A:$E,5,0),0)</f>
        <v>0</v>
      </c>
      <c r="L521" s="35">
        <f>IFERROR(VLOOKUP(A521,[5]数据处理!$A:$G,7,0),0)</f>
        <v>0</v>
      </c>
      <c r="M521">
        <f t="shared" si="139"/>
        <v>1</v>
      </c>
      <c r="N521">
        <f>IFERROR(VLOOKUP(A521,[5]数据处理!$A:$C,3,0),0)</f>
        <v>0</v>
      </c>
      <c r="O521">
        <f>IFERROR(VLOOKUP(A521,[5]数据处理!$A:$N,14,0),0)</f>
        <v>1</v>
      </c>
      <c r="P521" t="str">
        <f>IFERROR(VLOOKUP(A521,[3]库存使用数据!$A:$B,2,0),"")</f>
        <v/>
      </c>
      <c r="Q521" t="str">
        <f>IFERROR(VLOOKUP(A521,[3]库存使用数据!$A:$E,5,0),"")</f>
        <v/>
      </c>
      <c r="R521" t="str">
        <f>IFERROR(VLOOKUP(A521,[3]库存使用数据!$A:$H,8,0),"")</f>
        <v/>
      </c>
      <c r="S521" t="str">
        <f>IFERROR(VLOOKUP(A521,[3]库存使用数据!$A:$K,11,0),"")</f>
        <v/>
      </c>
      <c r="T521" t="str">
        <f>IFERROR(VLOOKUP(A521,[3]库存使用数据!$A:$C,3,0),"")</f>
        <v/>
      </c>
      <c r="U521" t="str">
        <f>IFERROR(VLOOKUP(A521,[3]库存使用数据!$A:$F,6,0),"")</f>
        <v/>
      </c>
      <c r="V521" t="str">
        <f>IFERROR(VLOOKUP(A521,[3]库存使用数据!$A:$I,9,0),"")</f>
        <v/>
      </c>
      <c r="W521" t="str">
        <f>IFERROR(VLOOKUP(A521,[3]库存使用数据!$A:$L,12,0),"")</f>
        <v/>
      </c>
      <c r="X521" s="23" t="str">
        <f t="shared" si="144"/>
        <v/>
      </c>
      <c r="Y521" s="23" t="str">
        <f t="shared" si="145"/>
        <v/>
      </c>
      <c r="Z521" s="23" t="str">
        <f t="shared" si="146"/>
        <v/>
      </c>
      <c r="AA521" s="23" t="str">
        <f t="shared" si="147"/>
        <v/>
      </c>
      <c r="AB521" t="str">
        <f>IFERROR(VLOOKUP(A521,[3]库存使用数据!$A:$D,4,0),"")</f>
        <v/>
      </c>
      <c r="AC521" t="str">
        <f>IFERROR(VLOOKUP(A521,[3]库存使用数据!$A:$G,7,0),"")</f>
        <v/>
      </c>
      <c r="AD521" t="str">
        <f>IFERROR(VLOOKUP(A521,[3]库存使用数据!$A:$J,10,0),"")</f>
        <v/>
      </c>
      <c r="AE521" t="str">
        <f>IFERROR(VLOOKUP(A521,[3]库存使用数据!$A:$M,13,0),"")</f>
        <v/>
      </c>
      <c r="AF521" s="23" t="str">
        <f t="shared" si="148"/>
        <v/>
      </c>
      <c r="AG521" s="23" t="str">
        <f t="shared" si="149"/>
        <v/>
      </c>
      <c r="AH521" s="23" t="str">
        <f t="shared" si="150"/>
        <v/>
      </c>
      <c r="AI521" s="23" t="str">
        <f t="shared" si="151"/>
        <v/>
      </c>
      <c r="AJ521">
        <f>IFERROR(VLOOKUP($B521,[2]库存报告使用数据!$A$1:$B$65536,2,0),0)</f>
        <v>1</v>
      </c>
      <c r="AK521">
        <f>IFERROR(VLOOKUP($B521,[2]库存报告使用数据!$A$1:$C$65536,3,0),0)</f>
        <v>1</v>
      </c>
      <c r="AL521">
        <f>IFERROR(VLOOKUP($B521,[2]库存报告使用数据!$A$1:$D$65536,4,0),0)</f>
        <v>0</v>
      </c>
      <c r="AM521">
        <f>IFERROR(VLOOKUP($B521,[2]库存报告使用数据!$A$1:$E$65536,5,0),0)</f>
        <v>0</v>
      </c>
      <c r="AN521" s="23">
        <f t="shared" si="152"/>
        <v>0</v>
      </c>
      <c r="AO521" s="23">
        <f t="shared" si="153"/>
        <v>0</v>
      </c>
      <c r="AP521" s="23" t="str">
        <f t="shared" si="154"/>
        <v/>
      </c>
      <c r="AQ521" s="23" t="str">
        <f t="shared" si="155"/>
        <v/>
      </c>
      <c r="AR521" s="37">
        <f t="shared" si="140"/>
        <v>0</v>
      </c>
      <c r="AS521" s="37">
        <f t="shared" si="141"/>
        <v>0</v>
      </c>
      <c r="AT521" s="37">
        <f t="shared" si="142"/>
        <v>1</v>
      </c>
      <c r="AU521" s="33" t="str">
        <f t="shared" si="143"/>
        <v>库存为1</v>
      </c>
      <c r="AV521" s="38" t="str">
        <f>IFERROR(时间!$B$4+AU521,"上周无销量")</f>
        <v>上周无销量</v>
      </c>
    </row>
    <row r="522" spans="1:48">
      <c r="A522" s="21" t="s">
        <v>567</v>
      </c>
      <c r="B522" t="str">
        <f>VLOOKUP(A522,'[4]sku-asin（子）'!$A$1:$B$65536,2,0)</f>
        <v>B06XSNJZ8L</v>
      </c>
      <c r="C522" t="str">
        <f>VLOOKUP(A522,'[4]子sku-父sku'!$A$1:$B$65536,2,0)</f>
        <v>YZ-HMBKN30</v>
      </c>
      <c r="D522" s="33">
        <f>IFERROR(VLOOKUP(A522,[1]库存报告使用数据处理!$A:$C,3,0),0)</f>
        <v>0</v>
      </c>
      <c r="E522" s="33">
        <f>IFERROR(VLOOKUP(A522,[1]库存报告使用数据处理!$A:$D,4,0),0)</f>
        <v>0</v>
      </c>
      <c r="F522" s="33">
        <f>IFERROR(VLOOKUP(A522,[1]库存报告使用数据处理!$A:$E,5,0),0)</f>
        <v>0</v>
      </c>
      <c r="G522" s="33">
        <f>IFERROR(VLOOKUP(A522,[1]库存报告使用数据处理!$A:$F,6,0),0)</f>
        <v>0</v>
      </c>
      <c r="H522" s="34">
        <f>IFERROR(VLOOKUP(A522,[1]库存报告使用数据处理!$A:$G,7,0),0)</f>
        <v>0</v>
      </c>
      <c r="I522">
        <f>IFERROR(VLOOKUP(A522,[5]数据处理!$A:$B,2,0),0)</f>
        <v>3</v>
      </c>
      <c r="J522" s="35">
        <f>IFERROR(VLOOKUP(A522,[5]数据处理!$A:$D,4,0),0)</f>
        <v>0</v>
      </c>
      <c r="K522" s="35">
        <f>IFERROR(VLOOKUP(A522,[5]数据处理!$A:$E,5,0),0)</f>
        <v>0</v>
      </c>
      <c r="L522" s="35">
        <f>IFERROR(VLOOKUP(A522,[5]数据处理!$A:$G,7,0),0)</f>
        <v>0</v>
      </c>
      <c r="M522">
        <f t="shared" si="139"/>
        <v>3</v>
      </c>
      <c r="N522">
        <f>IFERROR(VLOOKUP(A522,[5]数据处理!$A:$C,3,0),0)</f>
        <v>0</v>
      </c>
      <c r="O522">
        <f>IFERROR(VLOOKUP(A522,[5]数据处理!$A:$N,14,0),0)</f>
        <v>3</v>
      </c>
      <c r="P522" t="str">
        <f>IFERROR(VLOOKUP(A522,[3]库存使用数据!$A:$B,2,0),"")</f>
        <v/>
      </c>
      <c r="Q522" t="str">
        <f>IFERROR(VLOOKUP(A522,[3]库存使用数据!$A:$E,5,0),"")</f>
        <v/>
      </c>
      <c r="R522" t="str">
        <f>IFERROR(VLOOKUP(A522,[3]库存使用数据!$A:$H,8,0),"")</f>
        <v/>
      </c>
      <c r="S522" t="str">
        <f>IFERROR(VLOOKUP(A522,[3]库存使用数据!$A:$K,11,0),"")</f>
        <v/>
      </c>
      <c r="T522" t="str">
        <f>IFERROR(VLOOKUP(A522,[3]库存使用数据!$A:$C,3,0),"")</f>
        <v/>
      </c>
      <c r="U522" t="str">
        <f>IFERROR(VLOOKUP(A522,[3]库存使用数据!$A:$F,6,0),"")</f>
        <v/>
      </c>
      <c r="V522" t="str">
        <f>IFERROR(VLOOKUP(A522,[3]库存使用数据!$A:$I,9,0),"")</f>
        <v/>
      </c>
      <c r="W522" t="str">
        <f>IFERROR(VLOOKUP(A522,[3]库存使用数据!$A:$L,12,0),"")</f>
        <v/>
      </c>
      <c r="X522" s="23" t="str">
        <f t="shared" si="144"/>
        <v/>
      </c>
      <c r="Y522" s="23" t="str">
        <f t="shared" si="145"/>
        <v/>
      </c>
      <c r="Z522" s="23" t="str">
        <f t="shared" si="146"/>
        <v/>
      </c>
      <c r="AA522" s="23" t="str">
        <f t="shared" si="147"/>
        <v/>
      </c>
      <c r="AB522" t="str">
        <f>IFERROR(VLOOKUP(A522,[3]库存使用数据!$A:$D,4,0),"")</f>
        <v/>
      </c>
      <c r="AC522" t="str">
        <f>IFERROR(VLOOKUP(A522,[3]库存使用数据!$A:$G,7,0),"")</f>
        <v/>
      </c>
      <c r="AD522" t="str">
        <f>IFERROR(VLOOKUP(A522,[3]库存使用数据!$A:$J,10,0),"")</f>
        <v/>
      </c>
      <c r="AE522" t="str">
        <f>IFERROR(VLOOKUP(A522,[3]库存使用数据!$A:$M,13,0),"")</f>
        <v/>
      </c>
      <c r="AF522" s="23" t="str">
        <f t="shared" si="148"/>
        <v/>
      </c>
      <c r="AG522" s="23" t="str">
        <f t="shared" si="149"/>
        <v/>
      </c>
      <c r="AH522" s="23" t="str">
        <f t="shared" si="150"/>
        <v/>
      </c>
      <c r="AI522" s="23" t="str">
        <f t="shared" si="151"/>
        <v/>
      </c>
      <c r="AJ522">
        <f>IFERROR(VLOOKUP($B522,[2]库存报告使用数据!$A$1:$B$65536,2,0),0)</f>
        <v>1</v>
      </c>
      <c r="AK522">
        <f>IFERROR(VLOOKUP($B522,[2]库存报告使用数据!$A$1:$C$65536,3,0),0)</f>
        <v>1</v>
      </c>
      <c r="AL522">
        <f>IFERROR(VLOOKUP($B522,[2]库存报告使用数据!$A$1:$D$65536,4,0),0)</f>
        <v>0</v>
      </c>
      <c r="AM522">
        <f>IFERROR(VLOOKUP($B522,[2]库存报告使用数据!$A$1:$E$65536,5,0),0)</f>
        <v>1</v>
      </c>
      <c r="AN522" s="23">
        <f t="shared" si="152"/>
        <v>0</v>
      </c>
      <c r="AO522" s="23">
        <f t="shared" si="153"/>
        <v>0</v>
      </c>
      <c r="AP522" s="23" t="str">
        <f t="shared" si="154"/>
        <v/>
      </c>
      <c r="AQ522" s="23">
        <f t="shared" si="155"/>
        <v>0</v>
      </c>
      <c r="AR522" s="37">
        <f t="shared" si="140"/>
        <v>0</v>
      </c>
      <c r="AS522" s="37">
        <f t="shared" si="141"/>
        <v>0</v>
      </c>
      <c r="AT522" s="37">
        <f t="shared" si="142"/>
        <v>3</v>
      </c>
      <c r="AU522" s="33" t="str">
        <f t="shared" si="143"/>
        <v>库存为3</v>
      </c>
      <c r="AV522" s="38" t="str">
        <f>IFERROR(时间!$B$4+AU522,"上周无销量")</f>
        <v>上周无销量</v>
      </c>
    </row>
    <row r="523" spans="1:48">
      <c r="A523" s="21" t="s">
        <v>568</v>
      </c>
      <c r="B523" t="str">
        <f>VLOOKUP(A523,'[4]sku-asin（子）'!$A$1:$B$65536,2,0)</f>
        <v>B06XSHBCWZ</v>
      </c>
      <c r="C523" t="str">
        <f>VLOOKUP(A523,'[4]子sku-父sku'!$A$1:$B$65536,2,0)</f>
        <v>YZ-HMBKN30</v>
      </c>
      <c r="D523" s="33">
        <f>IFERROR(VLOOKUP(A523,[1]库存报告使用数据处理!$A:$C,3,0),0)</f>
        <v>0</v>
      </c>
      <c r="E523" s="33">
        <f>IFERROR(VLOOKUP(A523,[1]库存报告使用数据处理!$A:$D,4,0),0)</f>
        <v>0</v>
      </c>
      <c r="F523" s="33">
        <f>IFERROR(VLOOKUP(A523,[1]库存报告使用数据处理!$A:$E,5,0),0)</f>
        <v>0</v>
      </c>
      <c r="G523" s="33">
        <f>IFERROR(VLOOKUP(A523,[1]库存报告使用数据处理!$A:$F,6,0),0)</f>
        <v>0</v>
      </c>
      <c r="H523" s="34">
        <f>IFERROR(VLOOKUP(A523,[1]库存报告使用数据处理!$A:$G,7,0),0)</f>
        <v>0</v>
      </c>
      <c r="I523">
        <f>IFERROR(VLOOKUP(A523,[5]数据处理!$A:$B,2,0),0)</f>
        <v>4</v>
      </c>
      <c r="J523" s="35">
        <f>IFERROR(VLOOKUP(A523,[5]数据处理!$A:$D,4,0),0)</f>
        <v>0</v>
      </c>
      <c r="K523" s="35">
        <f>IFERROR(VLOOKUP(A523,[5]数据处理!$A:$E,5,0),0)</f>
        <v>0</v>
      </c>
      <c r="L523" s="35">
        <f>IFERROR(VLOOKUP(A523,[5]数据处理!$A:$G,7,0),0)</f>
        <v>0</v>
      </c>
      <c r="M523">
        <f t="shared" si="139"/>
        <v>4</v>
      </c>
      <c r="N523">
        <f>IFERROR(VLOOKUP(A523,[5]数据处理!$A:$C,3,0),0)</f>
        <v>0</v>
      </c>
      <c r="O523">
        <f>IFERROR(VLOOKUP(A523,[5]数据处理!$A:$N,14,0),0)</f>
        <v>4</v>
      </c>
      <c r="P523" t="str">
        <f>IFERROR(VLOOKUP(A523,[3]库存使用数据!$A:$B,2,0),"")</f>
        <v/>
      </c>
      <c r="Q523" t="str">
        <f>IFERROR(VLOOKUP(A523,[3]库存使用数据!$A:$E,5,0),"")</f>
        <v/>
      </c>
      <c r="R523" t="str">
        <f>IFERROR(VLOOKUP(A523,[3]库存使用数据!$A:$H,8,0),"")</f>
        <v/>
      </c>
      <c r="S523" t="str">
        <f>IFERROR(VLOOKUP(A523,[3]库存使用数据!$A:$K,11,0),"")</f>
        <v/>
      </c>
      <c r="T523" t="str">
        <f>IFERROR(VLOOKUP(A523,[3]库存使用数据!$A:$C,3,0),"")</f>
        <v/>
      </c>
      <c r="U523" t="str">
        <f>IFERROR(VLOOKUP(A523,[3]库存使用数据!$A:$F,6,0),"")</f>
        <v/>
      </c>
      <c r="V523" t="str">
        <f>IFERROR(VLOOKUP(A523,[3]库存使用数据!$A:$I,9,0),"")</f>
        <v/>
      </c>
      <c r="W523" t="str">
        <f>IFERROR(VLOOKUP(A523,[3]库存使用数据!$A:$L,12,0),"")</f>
        <v/>
      </c>
      <c r="X523" s="23" t="str">
        <f t="shared" si="144"/>
        <v/>
      </c>
      <c r="Y523" s="23" t="str">
        <f t="shared" si="145"/>
        <v/>
      </c>
      <c r="Z523" s="23" t="str">
        <f t="shared" si="146"/>
        <v/>
      </c>
      <c r="AA523" s="23" t="str">
        <f t="shared" si="147"/>
        <v/>
      </c>
      <c r="AB523" t="str">
        <f>IFERROR(VLOOKUP(A523,[3]库存使用数据!$A:$D,4,0),"")</f>
        <v/>
      </c>
      <c r="AC523" t="str">
        <f>IFERROR(VLOOKUP(A523,[3]库存使用数据!$A:$G,7,0),"")</f>
        <v/>
      </c>
      <c r="AD523" t="str">
        <f>IFERROR(VLOOKUP(A523,[3]库存使用数据!$A:$J,10,0),"")</f>
        <v/>
      </c>
      <c r="AE523" t="str">
        <f>IFERROR(VLOOKUP(A523,[3]库存使用数据!$A:$M,13,0),"")</f>
        <v/>
      </c>
      <c r="AF523" s="23" t="str">
        <f t="shared" si="148"/>
        <v/>
      </c>
      <c r="AG523" s="23" t="str">
        <f t="shared" si="149"/>
        <v/>
      </c>
      <c r="AH523" s="23" t="str">
        <f t="shared" si="150"/>
        <v/>
      </c>
      <c r="AI523" s="23" t="str">
        <f t="shared" si="151"/>
        <v/>
      </c>
      <c r="AJ523">
        <f>IFERROR(VLOOKUP($B523,[2]库存报告使用数据!$A$1:$B$65536,2,0),0)</f>
        <v>3</v>
      </c>
      <c r="AK523">
        <f>IFERROR(VLOOKUP($B523,[2]库存报告使用数据!$A$1:$C$65536,3,0),0)</f>
        <v>3</v>
      </c>
      <c r="AL523">
        <f>IFERROR(VLOOKUP($B523,[2]库存报告使用数据!$A$1:$D$65536,4,0),0)</f>
        <v>3</v>
      </c>
      <c r="AM523">
        <f>IFERROR(VLOOKUP($B523,[2]库存报告使用数据!$A$1:$E$65536,5,0),0)</f>
        <v>2</v>
      </c>
      <c r="AN523" s="23">
        <f t="shared" si="152"/>
        <v>0</v>
      </c>
      <c r="AO523" s="23">
        <f t="shared" si="153"/>
        <v>0</v>
      </c>
      <c r="AP523" s="23">
        <f t="shared" si="154"/>
        <v>0</v>
      </c>
      <c r="AQ523" s="23">
        <f t="shared" si="155"/>
        <v>0</v>
      </c>
      <c r="AR523" s="37">
        <f t="shared" si="140"/>
        <v>0</v>
      </c>
      <c r="AS523" s="37">
        <f t="shared" si="141"/>
        <v>0</v>
      </c>
      <c r="AT523" s="37">
        <f t="shared" si="142"/>
        <v>4</v>
      </c>
      <c r="AU523" s="33" t="str">
        <f t="shared" si="143"/>
        <v>库存为4</v>
      </c>
      <c r="AV523" s="38" t="str">
        <f>IFERROR(时间!$B$4+AU523,"上周无销量")</f>
        <v>上周无销量</v>
      </c>
    </row>
    <row r="524" spans="1:48">
      <c r="A524" s="21" t="s">
        <v>569</v>
      </c>
      <c r="B524" t="str">
        <f>VLOOKUP(A524,'[4]sku-asin（子）'!$A$1:$B$65536,2,0)</f>
        <v>B06XSWRDZX</v>
      </c>
      <c r="C524" t="str">
        <f>VLOOKUP(A524,'[4]子sku-父sku'!$A$1:$B$65536,2,0)</f>
        <v>YZ-HMBKN30</v>
      </c>
      <c r="D524" s="33">
        <f>IFERROR(VLOOKUP(A524,[1]库存报告使用数据处理!$A:$C,3,0),0)</f>
        <v>0</v>
      </c>
      <c r="E524" s="33">
        <f>IFERROR(VLOOKUP(A524,[1]库存报告使用数据处理!$A:$D,4,0),0)</f>
        <v>0</v>
      </c>
      <c r="F524" s="33">
        <f>IFERROR(VLOOKUP(A524,[1]库存报告使用数据处理!$A:$E,5,0),0)</f>
        <v>0</v>
      </c>
      <c r="G524" s="33">
        <f>IFERROR(VLOOKUP(A524,[1]库存报告使用数据处理!$A:$F,6,0),0)</f>
        <v>0</v>
      </c>
      <c r="H524" s="34">
        <f>IFERROR(VLOOKUP(A524,[1]库存报告使用数据处理!$A:$G,7,0),0)</f>
        <v>0</v>
      </c>
      <c r="I524">
        <f>IFERROR(VLOOKUP(A524,[5]数据处理!$A:$B,2,0),0)</f>
        <v>3</v>
      </c>
      <c r="J524" s="35">
        <f>IFERROR(VLOOKUP(A524,[5]数据处理!$A:$D,4,0),0)</f>
        <v>0</v>
      </c>
      <c r="K524" s="35">
        <f>IFERROR(VLOOKUP(A524,[5]数据处理!$A:$E,5,0),0)</f>
        <v>0</v>
      </c>
      <c r="L524" s="35">
        <f>IFERROR(VLOOKUP(A524,[5]数据处理!$A:$G,7,0),0)</f>
        <v>0</v>
      </c>
      <c r="M524">
        <f t="shared" si="139"/>
        <v>3</v>
      </c>
      <c r="N524">
        <f>IFERROR(VLOOKUP(A524,[5]数据处理!$A:$C,3,0),0)</f>
        <v>0</v>
      </c>
      <c r="O524">
        <f>IFERROR(VLOOKUP(A524,[5]数据处理!$A:$N,14,0),0)</f>
        <v>3</v>
      </c>
      <c r="P524" t="str">
        <f>IFERROR(VLOOKUP(A524,[3]库存使用数据!$A:$B,2,0),"")</f>
        <v/>
      </c>
      <c r="Q524" t="str">
        <f>IFERROR(VLOOKUP(A524,[3]库存使用数据!$A:$E,5,0),"")</f>
        <v/>
      </c>
      <c r="R524" t="str">
        <f>IFERROR(VLOOKUP(A524,[3]库存使用数据!$A:$H,8,0),"")</f>
        <v/>
      </c>
      <c r="S524" t="str">
        <f>IFERROR(VLOOKUP(A524,[3]库存使用数据!$A:$K,11,0),"")</f>
        <v/>
      </c>
      <c r="T524" t="str">
        <f>IFERROR(VLOOKUP(A524,[3]库存使用数据!$A:$C,3,0),"")</f>
        <v/>
      </c>
      <c r="U524" t="str">
        <f>IFERROR(VLOOKUP(A524,[3]库存使用数据!$A:$F,6,0),"")</f>
        <v/>
      </c>
      <c r="V524" t="str">
        <f>IFERROR(VLOOKUP(A524,[3]库存使用数据!$A:$I,9,0),"")</f>
        <v/>
      </c>
      <c r="W524" t="str">
        <f>IFERROR(VLOOKUP(A524,[3]库存使用数据!$A:$L,12,0),"")</f>
        <v/>
      </c>
      <c r="X524" s="23" t="str">
        <f t="shared" si="144"/>
        <v/>
      </c>
      <c r="Y524" s="23" t="str">
        <f t="shared" si="145"/>
        <v/>
      </c>
      <c r="Z524" s="23" t="str">
        <f t="shared" si="146"/>
        <v/>
      </c>
      <c r="AA524" s="23" t="str">
        <f t="shared" si="147"/>
        <v/>
      </c>
      <c r="AB524" t="str">
        <f>IFERROR(VLOOKUP(A524,[3]库存使用数据!$A:$D,4,0),"")</f>
        <v/>
      </c>
      <c r="AC524" t="str">
        <f>IFERROR(VLOOKUP(A524,[3]库存使用数据!$A:$G,7,0),"")</f>
        <v/>
      </c>
      <c r="AD524" t="str">
        <f>IFERROR(VLOOKUP(A524,[3]库存使用数据!$A:$J,10,0),"")</f>
        <v/>
      </c>
      <c r="AE524" t="str">
        <f>IFERROR(VLOOKUP(A524,[3]库存使用数据!$A:$M,13,0),"")</f>
        <v/>
      </c>
      <c r="AF524" s="23" t="str">
        <f t="shared" si="148"/>
        <v/>
      </c>
      <c r="AG524" s="23" t="str">
        <f t="shared" si="149"/>
        <v/>
      </c>
      <c r="AH524" s="23" t="str">
        <f t="shared" si="150"/>
        <v/>
      </c>
      <c r="AI524" s="23" t="str">
        <f t="shared" si="151"/>
        <v/>
      </c>
      <c r="AJ524">
        <f>IFERROR(VLOOKUP($B524,[2]库存报告使用数据!$A$1:$B$65536,2,0),0)</f>
        <v>1</v>
      </c>
      <c r="AK524">
        <f>IFERROR(VLOOKUP($B524,[2]库存报告使用数据!$A$1:$C$65536,3,0),0)</f>
        <v>1</v>
      </c>
      <c r="AL524">
        <f>IFERROR(VLOOKUP($B524,[2]库存报告使用数据!$A$1:$D$65536,4,0),0)</f>
        <v>2</v>
      </c>
      <c r="AM524">
        <f>IFERROR(VLOOKUP($B524,[2]库存报告使用数据!$A$1:$E$65536,5,0),0)</f>
        <v>0</v>
      </c>
      <c r="AN524" s="23">
        <f t="shared" si="152"/>
        <v>0</v>
      </c>
      <c r="AO524" s="23">
        <f t="shared" si="153"/>
        <v>0</v>
      </c>
      <c r="AP524" s="23">
        <f t="shared" si="154"/>
        <v>0</v>
      </c>
      <c r="AQ524" s="23" t="str">
        <f t="shared" si="155"/>
        <v/>
      </c>
      <c r="AR524" s="37">
        <f t="shared" si="140"/>
        <v>0</v>
      </c>
      <c r="AS524" s="37">
        <f t="shared" si="141"/>
        <v>0</v>
      </c>
      <c r="AT524" s="37">
        <f t="shared" si="142"/>
        <v>3</v>
      </c>
      <c r="AU524" s="33" t="str">
        <f t="shared" si="143"/>
        <v>库存为3</v>
      </c>
      <c r="AV524" s="38" t="str">
        <f>IFERROR(时间!$B$4+AU524,"上周无销量")</f>
        <v>上周无销量</v>
      </c>
    </row>
    <row r="525" spans="1:48">
      <c r="A525" s="21" t="s">
        <v>570</v>
      </c>
      <c r="B525" t="str">
        <f>VLOOKUP(A525,'[4]sku-asin（子）'!$A$1:$B$65536,2,0)</f>
        <v>B06XSZDHF6</v>
      </c>
      <c r="C525" t="str">
        <f>VLOOKUP(A525,'[4]子sku-父sku'!$A$1:$B$65536,2,0)</f>
        <v>YZ-HMBKN30</v>
      </c>
      <c r="D525" s="33">
        <f>IFERROR(VLOOKUP(A525,[1]库存报告使用数据处理!$A:$C,3,0),0)</f>
        <v>0</v>
      </c>
      <c r="E525" s="33">
        <f>IFERROR(VLOOKUP(A525,[1]库存报告使用数据处理!$A:$D,4,0),0)</f>
        <v>0</v>
      </c>
      <c r="F525" s="33">
        <f>IFERROR(VLOOKUP(A525,[1]库存报告使用数据处理!$A:$E,5,0),0)</f>
        <v>0</v>
      </c>
      <c r="G525" s="33">
        <f>IFERROR(VLOOKUP(A525,[1]库存报告使用数据处理!$A:$F,6,0),0)</f>
        <v>0</v>
      </c>
      <c r="H525" s="34">
        <f>IFERROR(VLOOKUP(A525,[1]库存报告使用数据处理!$A:$G,7,0),0)</f>
        <v>0</v>
      </c>
      <c r="I525">
        <f>IFERROR(VLOOKUP(A525,[5]数据处理!$A:$B,2,0),0)</f>
        <v>1</v>
      </c>
      <c r="J525" s="35">
        <f>IFERROR(VLOOKUP(A525,[5]数据处理!$A:$D,4,0),0)</f>
        <v>0</v>
      </c>
      <c r="K525" s="35">
        <f>IFERROR(VLOOKUP(A525,[5]数据处理!$A:$E,5,0),0)</f>
        <v>0</v>
      </c>
      <c r="L525" s="35">
        <f>IFERROR(VLOOKUP(A525,[5]数据处理!$A:$G,7,0),0)</f>
        <v>0</v>
      </c>
      <c r="M525">
        <f t="shared" si="139"/>
        <v>1</v>
      </c>
      <c r="N525">
        <f>IFERROR(VLOOKUP(A525,[5]数据处理!$A:$C,3,0),0)</f>
        <v>0</v>
      </c>
      <c r="O525">
        <f>IFERROR(VLOOKUP(A525,[5]数据处理!$A:$N,14,0),0)</f>
        <v>1</v>
      </c>
      <c r="P525" t="str">
        <f>IFERROR(VLOOKUP(A525,[3]库存使用数据!$A:$B,2,0),"")</f>
        <v/>
      </c>
      <c r="Q525" t="str">
        <f>IFERROR(VLOOKUP(A525,[3]库存使用数据!$A:$E,5,0),"")</f>
        <v/>
      </c>
      <c r="R525" t="str">
        <f>IFERROR(VLOOKUP(A525,[3]库存使用数据!$A:$H,8,0),"")</f>
        <v/>
      </c>
      <c r="S525" t="str">
        <f>IFERROR(VLOOKUP(A525,[3]库存使用数据!$A:$K,11,0),"")</f>
        <v/>
      </c>
      <c r="T525" t="str">
        <f>IFERROR(VLOOKUP(A525,[3]库存使用数据!$A:$C,3,0),"")</f>
        <v/>
      </c>
      <c r="U525" t="str">
        <f>IFERROR(VLOOKUP(A525,[3]库存使用数据!$A:$F,6,0),"")</f>
        <v/>
      </c>
      <c r="V525" t="str">
        <f>IFERROR(VLOOKUP(A525,[3]库存使用数据!$A:$I,9,0),"")</f>
        <v/>
      </c>
      <c r="W525" t="str">
        <f>IFERROR(VLOOKUP(A525,[3]库存使用数据!$A:$L,12,0),"")</f>
        <v/>
      </c>
      <c r="X525" s="23" t="str">
        <f t="shared" si="144"/>
        <v/>
      </c>
      <c r="Y525" s="23" t="str">
        <f t="shared" si="145"/>
        <v/>
      </c>
      <c r="Z525" s="23" t="str">
        <f t="shared" si="146"/>
        <v/>
      </c>
      <c r="AA525" s="23" t="str">
        <f t="shared" si="147"/>
        <v/>
      </c>
      <c r="AB525" t="str">
        <f>IFERROR(VLOOKUP(A525,[3]库存使用数据!$A:$D,4,0),"")</f>
        <v/>
      </c>
      <c r="AC525" t="str">
        <f>IFERROR(VLOOKUP(A525,[3]库存使用数据!$A:$G,7,0),"")</f>
        <v/>
      </c>
      <c r="AD525" t="str">
        <f>IFERROR(VLOOKUP(A525,[3]库存使用数据!$A:$J,10,0),"")</f>
        <v/>
      </c>
      <c r="AE525" t="str">
        <f>IFERROR(VLOOKUP(A525,[3]库存使用数据!$A:$M,13,0),"")</f>
        <v/>
      </c>
      <c r="AF525" s="23" t="str">
        <f t="shared" si="148"/>
        <v/>
      </c>
      <c r="AG525" s="23" t="str">
        <f t="shared" si="149"/>
        <v/>
      </c>
      <c r="AH525" s="23" t="str">
        <f t="shared" si="150"/>
        <v/>
      </c>
      <c r="AI525" s="23" t="str">
        <f t="shared" si="151"/>
        <v/>
      </c>
      <c r="AJ525">
        <f>IFERROR(VLOOKUP($B525,[2]库存报告使用数据!$A$1:$B$65536,2,0),0)</f>
        <v>1</v>
      </c>
      <c r="AK525">
        <f>IFERROR(VLOOKUP($B525,[2]库存报告使用数据!$A$1:$C$65536,3,0),0)</f>
        <v>1</v>
      </c>
      <c r="AL525">
        <f>IFERROR(VLOOKUP($B525,[2]库存报告使用数据!$A$1:$D$65536,4,0),0)</f>
        <v>0</v>
      </c>
      <c r="AM525">
        <f>IFERROR(VLOOKUP($B525,[2]库存报告使用数据!$A$1:$E$65536,5,0),0)</f>
        <v>0</v>
      </c>
      <c r="AN525" s="23">
        <f t="shared" si="152"/>
        <v>0</v>
      </c>
      <c r="AO525" s="23">
        <f t="shared" si="153"/>
        <v>0</v>
      </c>
      <c r="AP525" s="23" t="str">
        <f t="shared" si="154"/>
        <v/>
      </c>
      <c r="AQ525" s="23" t="str">
        <f t="shared" si="155"/>
        <v/>
      </c>
      <c r="AR525" s="37">
        <f t="shared" si="140"/>
        <v>0</v>
      </c>
      <c r="AS525" s="37">
        <f t="shared" si="141"/>
        <v>0</v>
      </c>
      <c r="AT525" s="37">
        <f t="shared" si="142"/>
        <v>1</v>
      </c>
      <c r="AU525" s="33" t="str">
        <f t="shared" si="143"/>
        <v>库存为1</v>
      </c>
      <c r="AV525" s="38" t="str">
        <f>IFERROR(时间!$B$4+AU525,"上周无销量")</f>
        <v>上周无销量</v>
      </c>
    </row>
    <row r="526" spans="1:48">
      <c r="A526" s="21" t="s">
        <v>571</v>
      </c>
      <c r="B526" t="str">
        <f>VLOOKUP(A526,'[4]sku-asin（子）'!$A$1:$B$65536,2,0)</f>
        <v>B06XSZCYJ3</v>
      </c>
      <c r="C526" t="str">
        <f>VLOOKUP(A526,'[4]子sku-父sku'!$A$1:$B$65536,2,0)</f>
        <v>YZ-HMBKN30</v>
      </c>
      <c r="D526" s="33">
        <f>IFERROR(VLOOKUP(A526,[1]库存报告使用数据处理!$A:$C,3,0),0)</f>
        <v>0</v>
      </c>
      <c r="E526" s="33">
        <f>IFERROR(VLOOKUP(A526,[1]库存报告使用数据处理!$A:$D,4,0),0)</f>
        <v>0</v>
      </c>
      <c r="F526" s="33">
        <f>IFERROR(VLOOKUP(A526,[1]库存报告使用数据处理!$A:$E,5,0),0)</f>
        <v>0</v>
      </c>
      <c r="G526" s="33">
        <f>IFERROR(VLOOKUP(A526,[1]库存报告使用数据处理!$A:$F,6,0),0)</f>
        <v>0</v>
      </c>
      <c r="H526" s="34">
        <f>IFERROR(VLOOKUP(A526,[1]库存报告使用数据处理!$A:$G,7,0),0)</f>
        <v>0</v>
      </c>
      <c r="I526">
        <f>IFERROR(VLOOKUP(A526,[5]数据处理!$A:$B,2,0),0)</f>
        <v>2</v>
      </c>
      <c r="J526" s="35">
        <f>IFERROR(VLOOKUP(A526,[5]数据处理!$A:$D,4,0),0)</f>
        <v>0</v>
      </c>
      <c r="K526" s="35">
        <f>IFERROR(VLOOKUP(A526,[5]数据处理!$A:$E,5,0),0)</f>
        <v>0</v>
      </c>
      <c r="L526" s="35">
        <f>IFERROR(VLOOKUP(A526,[5]数据处理!$A:$G,7,0),0)</f>
        <v>0</v>
      </c>
      <c r="M526">
        <f t="shared" si="139"/>
        <v>2</v>
      </c>
      <c r="N526">
        <f>IFERROR(VLOOKUP(A526,[5]数据处理!$A:$C,3,0),0)</f>
        <v>0</v>
      </c>
      <c r="O526">
        <f>IFERROR(VLOOKUP(A526,[5]数据处理!$A:$N,14,0),0)</f>
        <v>2</v>
      </c>
      <c r="P526" t="str">
        <f>IFERROR(VLOOKUP(A526,[3]库存使用数据!$A:$B,2,0),"")</f>
        <v/>
      </c>
      <c r="Q526" t="str">
        <f>IFERROR(VLOOKUP(A526,[3]库存使用数据!$A:$E,5,0),"")</f>
        <v/>
      </c>
      <c r="R526" t="str">
        <f>IFERROR(VLOOKUP(A526,[3]库存使用数据!$A:$H,8,0),"")</f>
        <v/>
      </c>
      <c r="S526" t="str">
        <f>IFERROR(VLOOKUP(A526,[3]库存使用数据!$A:$K,11,0),"")</f>
        <v/>
      </c>
      <c r="T526" t="str">
        <f>IFERROR(VLOOKUP(A526,[3]库存使用数据!$A:$C,3,0),"")</f>
        <v/>
      </c>
      <c r="U526" t="str">
        <f>IFERROR(VLOOKUP(A526,[3]库存使用数据!$A:$F,6,0),"")</f>
        <v/>
      </c>
      <c r="V526" t="str">
        <f>IFERROR(VLOOKUP(A526,[3]库存使用数据!$A:$I,9,0),"")</f>
        <v/>
      </c>
      <c r="W526" t="str">
        <f>IFERROR(VLOOKUP(A526,[3]库存使用数据!$A:$L,12,0),"")</f>
        <v/>
      </c>
      <c r="X526" s="23" t="str">
        <f t="shared" si="144"/>
        <v/>
      </c>
      <c r="Y526" s="23" t="str">
        <f t="shared" si="145"/>
        <v/>
      </c>
      <c r="Z526" s="23" t="str">
        <f t="shared" si="146"/>
        <v/>
      </c>
      <c r="AA526" s="23" t="str">
        <f t="shared" si="147"/>
        <v/>
      </c>
      <c r="AB526" t="str">
        <f>IFERROR(VLOOKUP(A526,[3]库存使用数据!$A:$D,4,0),"")</f>
        <v/>
      </c>
      <c r="AC526" t="str">
        <f>IFERROR(VLOOKUP(A526,[3]库存使用数据!$A:$G,7,0),"")</f>
        <v/>
      </c>
      <c r="AD526" t="str">
        <f>IFERROR(VLOOKUP(A526,[3]库存使用数据!$A:$J,10,0),"")</f>
        <v/>
      </c>
      <c r="AE526" t="str">
        <f>IFERROR(VLOOKUP(A526,[3]库存使用数据!$A:$M,13,0),"")</f>
        <v/>
      </c>
      <c r="AF526" s="23" t="str">
        <f t="shared" si="148"/>
        <v/>
      </c>
      <c r="AG526" s="23" t="str">
        <f t="shared" si="149"/>
        <v/>
      </c>
      <c r="AH526" s="23" t="str">
        <f t="shared" si="150"/>
        <v/>
      </c>
      <c r="AI526" s="23" t="str">
        <f t="shared" si="151"/>
        <v/>
      </c>
      <c r="AJ526">
        <f>IFERROR(VLOOKUP($B526,[2]库存报告使用数据!$A$1:$B$65536,2,0),0)</f>
        <v>0</v>
      </c>
      <c r="AK526">
        <f>IFERROR(VLOOKUP($B526,[2]库存报告使用数据!$A$1:$C$65536,3,0),0)</f>
        <v>0</v>
      </c>
      <c r="AL526">
        <f>IFERROR(VLOOKUP($B526,[2]库存报告使用数据!$A$1:$D$65536,4,0),0)</f>
        <v>1</v>
      </c>
      <c r="AM526">
        <f>IFERROR(VLOOKUP($B526,[2]库存报告使用数据!$A$1:$E$65536,5,0),0)</f>
        <v>1</v>
      </c>
      <c r="AN526" s="23" t="str">
        <f t="shared" si="152"/>
        <v/>
      </c>
      <c r="AO526" s="23" t="str">
        <f t="shared" si="153"/>
        <v/>
      </c>
      <c r="AP526" s="23">
        <f t="shared" si="154"/>
        <v>0</v>
      </c>
      <c r="AQ526" s="23">
        <f t="shared" si="155"/>
        <v>0</v>
      </c>
      <c r="AR526" s="37">
        <f t="shared" si="140"/>
        <v>0</v>
      </c>
      <c r="AS526" s="37">
        <f t="shared" si="141"/>
        <v>0</v>
      </c>
      <c r="AT526" s="37">
        <f t="shared" si="142"/>
        <v>2</v>
      </c>
      <c r="AU526" s="33" t="str">
        <f t="shared" si="143"/>
        <v>库存为2</v>
      </c>
      <c r="AV526" s="38" t="str">
        <f>IFERROR(时间!$B$4+AU526,"上周无销量")</f>
        <v>上周无销量</v>
      </c>
    </row>
    <row r="527" spans="1:48">
      <c r="A527" s="21" t="s">
        <v>572</v>
      </c>
      <c r="B527" t="str">
        <f>VLOOKUP(A527,'[4]sku-asin（子）'!$A$1:$B$65536,2,0)</f>
        <v>B06XSYXTSJ</v>
      </c>
      <c r="C527" t="str">
        <f>VLOOKUP(A527,'[4]子sku-父sku'!$A$1:$B$65536,2,0)</f>
        <v>YZ-HMBKN30</v>
      </c>
      <c r="D527" s="33">
        <f>IFERROR(VLOOKUP(A527,[1]库存报告使用数据处理!$A:$C,3,0),0)</f>
        <v>0</v>
      </c>
      <c r="E527" s="33">
        <f>IFERROR(VLOOKUP(A527,[1]库存报告使用数据处理!$A:$D,4,0),0)</f>
        <v>0</v>
      </c>
      <c r="F527" s="33">
        <f>IFERROR(VLOOKUP(A527,[1]库存报告使用数据处理!$A:$E,5,0),0)</f>
        <v>0</v>
      </c>
      <c r="G527" s="33">
        <f>IFERROR(VLOOKUP(A527,[1]库存报告使用数据处理!$A:$F,6,0),0)</f>
        <v>0</v>
      </c>
      <c r="H527" s="34">
        <f>IFERROR(VLOOKUP(A527,[1]库存报告使用数据处理!$A:$G,7,0),0)</f>
        <v>0</v>
      </c>
      <c r="I527">
        <f>IFERROR(VLOOKUP(A527,[5]数据处理!$A:$B,2,0),0)</f>
        <v>1</v>
      </c>
      <c r="J527" s="35">
        <f>IFERROR(VLOOKUP(A527,[5]数据处理!$A:$D,4,0),0)</f>
        <v>0</v>
      </c>
      <c r="K527" s="35">
        <f>IFERROR(VLOOKUP(A527,[5]数据处理!$A:$E,5,0),0)</f>
        <v>0</v>
      </c>
      <c r="L527" s="35">
        <f>IFERROR(VLOOKUP(A527,[5]数据处理!$A:$G,7,0),0)</f>
        <v>0</v>
      </c>
      <c r="M527">
        <f t="shared" si="139"/>
        <v>1</v>
      </c>
      <c r="N527">
        <f>IFERROR(VLOOKUP(A527,[5]数据处理!$A:$C,3,0),0)</f>
        <v>0</v>
      </c>
      <c r="O527">
        <f>IFERROR(VLOOKUP(A527,[5]数据处理!$A:$N,14,0),0)</f>
        <v>1</v>
      </c>
      <c r="P527" t="str">
        <f>IFERROR(VLOOKUP(A527,[3]库存使用数据!$A:$B,2,0),"")</f>
        <v/>
      </c>
      <c r="Q527" t="str">
        <f>IFERROR(VLOOKUP(A527,[3]库存使用数据!$A:$E,5,0),"")</f>
        <v/>
      </c>
      <c r="R527" t="str">
        <f>IFERROR(VLOOKUP(A527,[3]库存使用数据!$A:$H,8,0),"")</f>
        <v/>
      </c>
      <c r="S527" t="str">
        <f>IFERROR(VLOOKUP(A527,[3]库存使用数据!$A:$K,11,0),"")</f>
        <v/>
      </c>
      <c r="T527" t="str">
        <f>IFERROR(VLOOKUP(A527,[3]库存使用数据!$A:$C,3,0),"")</f>
        <v/>
      </c>
      <c r="U527" t="str">
        <f>IFERROR(VLOOKUP(A527,[3]库存使用数据!$A:$F,6,0),"")</f>
        <v/>
      </c>
      <c r="V527" t="str">
        <f>IFERROR(VLOOKUP(A527,[3]库存使用数据!$A:$I,9,0),"")</f>
        <v/>
      </c>
      <c r="W527" t="str">
        <f>IFERROR(VLOOKUP(A527,[3]库存使用数据!$A:$L,12,0),"")</f>
        <v/>
      </c>
      <c r="X527" s="23" t="str">
        <f t="shared" si="144"/>
        <v/>
      </c>
      <c r="Y527" s="23" t="str">
        <f t="shared" si="145"/>
        <v/>
      </c>
      <c r="Z527" s="23" t="str">
        <f t="shared" si="146"/>
        <v/>
      </c>
      <c r="AA527" s="23" t="str">
        <f t="shared" si="147"/>
        <v/>
      </c>
      <c r="AB527" t="str">
        <f>IFERROR(VLOOKUP(A527,[3]库存使用数据!$A:$D,4,0),"")</f>
        <v/>
      </c>
      <c r="AC527" t="str">
        <f>IFERROR(VLOOKUP(A527,[3]库存使用数据!$A:$G,7,0),"")</f>
        <v/>
      </c>
      <c r="AD527" t="str">
        <f>IFERROR(VLOOKUP(A527,[3]库存使用数据!$A:$J,10,0),"")</f>
        <v/>
      </c>
      <c r="AE527" t="str">
        <f>IFERROR(VLOOKUP(A527,[3]库存使用数据!$A:$M,13,0),"")</f>
        <v/>
      </c>
      <c r="AF527" s="23" t="str">
        <f t="shared" si="148"/>
        <v/>
      </c>
      <c r="AG527" s="23" t="str">
        <f t="shared" si="149"/>
        <v/>
      </c>
      <c r="AH527" s="23" t="str">
        <f t="shared" si="150"/>
        <v/>
      </c>
      <c r="AI527" s="23" t="str">
        <f t="shared" si="151"/>
        <v/>
      </c>
      <c r="AJ527">
        <f>IFERROR(VLOOKUP($B527,[2]库存报告使用数据!$A$1:$B$65536,2,0),0)</f>
        <v>0</v>
      </c>
      <c r="AK527">
        <f>IFERROR(VLOOKUP($B527,[2]库存报告使用数据!$A$1:$C$65536,3,0),0)</f>
        <v>0</v>
      </c>
      <c r="AL527">
        <f>IFERROR(VLOOKUP($B527,[2]库存报告使用数据!$A$1:$D$65536,4,0),0)</f>
        <v>1</v>
      </c>
      <c r="AM527">
        <f>IFERROR(VLOOKUP($B527,[2]库存报告使用数据!$A$1:$E$65536,5,0),0)</f>
        <v>0</v>
      </c>
      <c r="AN527" s="23" t="str">
        <f t="shared" si="152"/>
        <v/>
      </c>
      <c r="AO527" s="23" t="str">
        <f t="shared" si="153"/>
        <v/>
      </c>
      <c r="AP527" s="23">
        <f t="shared" si="154"/>
        <v>0</v>
      </c>
      <c r="AQ527" s="23" t="str">
        <f t="shared" si="155"/>
        <v/>
      </c>
      <c r="AR527" s="37">
        <f t="shared" si="140"/>
        <v>0</v>
      </c>
      <c r="AS527" s="37">
        <f t="shared" si="141"/>
        <v>0</v>
      </c>
      <c r="AT527" s="37">
        <f t="shared" si="142"/>
        <v>1</v>
      </c>
      <c r="AU527" s="33" t="str">
        <f t="shared" si="143"/>
        <v>库存为1</v>
      </c>
      <c r="AV527" s="38" t="str">
        <f>IFERROR(时间!$B$4+AU527,"上周无销量")</f>
        <v>上周无销量</v>
      </c>
    </row>
    <row r="528" spans="1:48">
      <c r="A528" s="21" t="s">
        <v>573</v>
      </c>
      <c r="B528" t="str">
        <f>VLOOKUP(A528,'[4]sku-asin（子）'!$A$1:$B$65536,2,0)</f>
        <v>B06XSWPWK4</v>
      </c>
      <c r="C528" t="str">
        <f>VLOOKUP(A528,'[4]子sku-父sku'!$A$1:$B$65536,2,0)</f>
        <v>YZ-HMBKN30</v>
      </c>
      <c r="D528" s="33">
        <f>IFERROR(VLOOKUP(A528,[1]库存报告使用数据处理!$A:$C,3,0),0)</f>
        <v>0</v>
      </c>
      <c r="E528" s="33">
        <f>IFERROR(VLOOKUP(A528,[1]库存报告使用数据处理!$A:$D,4,0),0)</f>
        <v>0</v>
      </c>
      <c r="F528" s="33">
        <f>IFERROR(VLOOKUP(A528,[1]库存报告使用数据处理!$A:$E,5,0),0)</f>
        <v>0</v>
      </c>
      <c r="G528" s="33">
        <f>IFERROR(VLOOKUP(A528,[1]库存报告使用数据处理!$A:$F,6,0),0)</f>
        <v>0</v>
      </c>
      <c r="H528" s="34">
        <f>IFERROR(VLOOKUP(A528,[1]库存报告使用数据处理!$A:$G,7,0),0)</f>
        <v>0</v>
      </c>
      <c r="I528">
        <f>IFERROR(VLOOKUP(A528,[5]数据处理!$A:$B,2,0),0)</f>
        <v>3</v>
      </c>
      <c r="J528" s="35">
        <f>IFERROR(VLOOKUP(A528,[5]数据处理!$A:$D,4,0),0)</f>
        <v>0</v>
      </c>
      <c r="K528" s="35">
        <f>IFERROR(VLOOKUP(A528,[5]数据处理!$A:$E,5,0),0)</f>
        <v>0</v>
      </c>
      <c r="L528" s="35">
        <f>IFERROR(VLOOKUP(A528,[5]数据处理!$A:$G,7,0),0)</f>
        <v>0</v>
      </c>
      <c r="M528">
        <f t="shared" si="139"/>
        <v>3</v>
      </c>
      <c r="N528">
        <f>IFERROR(VLOOKUP(A528,[5]数据处理!$A:$C,3,0),0)</f>
        <v>0</v>
      </c>
      <c r="O528">
        <f>IFERROR(VLOOKUP(A528,[5]数据处理!$A:$N,14,0),0)</f>
        <v>3</v>
      </c>
      <c r="P528" t="str">
        <f>IFERROR(VLOOKUP(A528,[3]库存使用数据!$A:$B,2,0),"")</f>
        <v/>
      </c>
      <c r="Q528" t="str">
        <f>IFERROR(VLOOKUP(A528,[3]库存使用数据!$A:$E,5,0),"")</f>
        <v/>
      </c>
      <c r="R528" t="str">
        <f>IFERROR(VLOOKUP(A528,[3]库存使用数据!$A:$H,8,0),"")</f>
        <v/>
      </c>
      <c r="S528" t="str">
        <f>IFERROR(VLOOKUP(A528,[3]库存使用数据!$A:$K,11,0),"")</f>
        <v/>
      </c>
      <c r="T528" t="str">
        <f>IFERROR(VLOOKUP(A528,[3]库存使用数据!$A:$C,3,0),"")</f>
        <v/>
      </c>
      <c r="U528" t="str">
        <f>IFERROR(VLOOKUP(A528,[3]库存使用数据!$A:$F,6,0),"")</f>
        <v/>
      </c>
      <c r="V528" t="str">
        <f>IFERROR(VLOOKUP(A528,[3]库存使用数据!$A:$I,9,0),"")</f>
        <v/>
      </c>
      <c r="W528" t="str">
        <f>IFERROR(VLOOKUP(A528,[3]库存使用数据!$A:$L,12,0),"")</f>
        <v/>
      </c>
      <c r="X528" s="23" t="str">
        <f t="shared" si="144"/>
        <v/>
      </c>
      <c r="Y528" s="23" t="str">
        <f t="shared" si="145"/>
        <v/>
      </c>
      <c r="Z528" s="23" t="str">
        <f t="shared" si="146"/>
        <v/>
      </c>
      <c r="AA528" s="23" t="str">
        <f t="shared" si="147"/>
        <v/>
      </c>
      <c r="AB528" t="str">
        <f>IFERROR(VLOOKUP(A528,[3]库存使用数据!$A:$D,4,0),"")</f>
        <v/>
      </c>
      <c r="AC528" t="str">
        <f>IFERROR(VLOOKUP(A528,[3]库存使用数据!$A:$G,7,0),"")</f>
        <v/>
      </c>
      <c r="AD528" t="str">
        <f>IFERROR(VLOOKUP(A528,[3]库存使用数据!$A:$J,10,0),"")</f>
        <v/>
      </c>
      <c r="AE528" t="str">
        <f>IFERROR(VLOOKUP(A528,[3]库存使用数据!$A:$M,13,0),"")</f>
        <v/>
      </c>
      <c r="AF528" s="23" t="str">
        <f t="shared" si="148"/>
        <v/>
      </c>
      <c r="AG528" s="23" t="str">
        <f t="shared" si="149"/>
        <v/>
      </c>
      <c r="AH528" s="23" t="str">
        <f t="shared" si="150"/>
        <v/>
      </c>
      <c r="AI528" s="23" t="str">
        <f t="shared" si="151"/>
        <v/>
      </c>
      <c r="AJ528">
        <f>IFERROR(VLOOKUP($B528,[2]库存报告使用数据!$A$1:$B$65536,2,0),0)</f>
        <v>0</v>
      </c>
      <c r="AK528">
        <f>IFERROR(VLOOKUP($B528,[2]库存报告使用数据!$A$1:$C$65536,3,0),0)</f>
        <v>0</v>
      </c>
      <c r="AL528">
        <f>IFERROR(VLOOKUP($B528,[2]库存报告使用数据!$A$1:$D$65536,4,0),0)</f>
        <v>0</v>
      </c>
      <c r="AM528">
        <f>IFERROR(VLOOKUP($B528,[2]库存报告使用数据!$A$1:$E$65536,5,0),0)</f>
        <v>0</v>
      </c>
      <c r="AN528" s="23" t="str">
        <f t="shared" si="152"/>
        <v/>
      </c>
      <c r="AO528" s="23" t="str">
        <f t="shared" si="153"/>
        <v/>
      </c>
      <c r="AP528" s="23" t="str">
        <f t="shared" si="154"/>
        <v/>
      </c>
      <c r="AQ528" s="23" t="str">
        <f t="shared" si="155"/>
        <v/>
      </c>
      <c r="AR528" s="37">
        <f t="shared" si="140"/>
        <v>0</v>
      </c>
      <c r="AS528" s="37">
        <f t="shared" si="141"/>
        <v>0</v>
      </c>
      <c r="AT528" s="37">
        <f t="shared" si="142"/>
        <v>3</v>
      </c>
      <c r="AU528" s="33" t="str">
        <f t="shared" si="143"/>
        <v>库存为3</v>
      </c>
      <c r="AV528" s="38" t="str">
        <f>IFERROR(时间!$B$4+AU528,"上周无销量")</f>
        <v>上周无销量</v>
      </c>
    </row>
    <row r="529" spans="1:48">
      <c r="A529" s="21" t="s">
        <v>574</v>
      </c>
      <c r="B529" t="str">
        <f>VLOOKUP(A529,'[4]sku-asin（子）'!$A$1:$B$65536,2,0)</f>
        <v>B06XSZDDYQ</v>
      </c>
      <c r="C529" t="str">
        <f>VLOOKUP(A529,'[4]子sku-父sku'!$A$1:$B$65536,2,0)</f>
        <v>YZ-HMBKN30</v>
      </c>
      <c r="D529" s="33">
        <f>IFERROR(VLOOKUP(A529,[1]库存报告使用数据处理!$A:$C,3,0),0)</f>
        <v>0</v>
      </c>
      <c r="E529" s="33">
        <f>IFERROR(VLOOKUP(A529,[1]库存报告使用数据处理!$A:$D,4,0),0)</f>
        <v>0</v>
      </c>
      <c r="F529" s="33">
        <f>IFERROR(VLOOKUP(A529,[1]库存报告使用数据处理!$A:$E,5,0),0)</f>
        <v>0</v>
      </c>
      <c r="G529" s="33">
        <f>IFERROR(VLOOKUP(A529,[1]库存报告使用数据处理!$A:$F,6,0),0)</f>
        <v>0</v>
      </c>
      <c r="H529" s="34">
        <f>IFERROR(VLOOKUP(A529,[1]库存报告使用数据处理!$A:$G,7,0),0)</f>
        <v>0</v>
      </c>
      <c r="I529">
        <f>IFERROR(VLOOKUP(A529,[5]数据处理!$A:$B,2,0),0)</f>
        <v>3</v>
      </c>
      <c r="J529" s="35">
        <f>IFERROR(VLOOKUP(A529,[5]数据处理!$A:$D,4,0),0)</f>
        <v>0</v>
      </c>
      <c r="K529" s="35">
        <f>IFERROR(VLOOKUP(A529,[5]数据处理!$A:$E,5,0),0)</f>
        <v>0</v>
      </c>
      <c r="L529" s="35">
        <f>IFERROR(VLOOKUP(A529,[5]数据处理!$A:$G,7,0),0)</f>
        <v>0</v>
      </c>
      <c r="M529">
        <f t="shared" si="139"/>
        <v>3</v>
      </c>
      <c r="N529">
        <f>IFERROR(VLOOKUP(A529,[5]数据处理!$A:$C,3,0),0)</f>
        <v>0</v>
      </c>
      <c r="O529">
        <f>IFERROR(VLOOKUP(A529,[5]数据处理!$A:$N,14,0),0)</f>
        <v>3</v>
      </c>
      <c r="P529" t="str">
        <f>IFERROR(VLOOKUP(A529,[3]库存使用数据!$A:$B,2,0),"")</f>
        <v/>
      </c>
      <c r="Q529" t="str">
        <f>IFERROR(VLOOKUP(A529,[3]库存使用数据!$A:$E,5,0),"")</f>
        <v/>
      </c>
      <c r="R529" t="str">
        <f>IFERROR(VLOOKUP(A529,[3]库存使用数据!$A:$H,8,0),"")</f>
        <v/>
      </c>
      <c r="S529" t="str">
        <f>IFERROR(VLOOKUP(A529,[3]库存使用数据!$A:$K,11,0),"")</f>
        <v/>
      </c>
      <c r="T529" t="str">
        <f>IFERROR(VLOOKUP(A529,[3]库存使用数据!$A:$C,3,0),"")</f>
        <v/>
      </c>
      <c r="U529" t="str">
        <f>IFERROR(VLOOKUP(A529,[3]库存使用数据!$A:$F,6,0),"")</f>
        <v/>
      </c>
      <c r="V529" t="str">
        <f>IFERROR(VLOOKUP(A529,[3]库存使用数据!$A:$I,9,0),"")</f>
        <v/>
      </c>
      <c r="W529" t="str">
        <f>IFERROR(VLOOKUP(A529,[3]库存使用数据!$A:$L,12,0),"")</f>
        <v/>
      </c>
      <c r="X529" s="23" t="str">
        <f t="shared" si="144"/>
        <v/>
      </c>
      <c r="Y529" s="23" t="str">
        <f t="shared" si="145"/>
        <v/>
      </c>
      <c r="Z529" s="23" t="str">
        <f t="shared" si="146"/>
        <v/>
      </c>
      <c r="AA529" s="23" t="str">
        <f t="shared" si="147"/>
        <v/>
      </c>
      <c r="AB529" t="str">
        <f>IFERROR(VLOOKUP(A529,[3]库存使用数据!$A:$D,4,0),"")</f>
        <v/>
      </c>
      <c r="AC529" t="str">
        <f>IFERROR(VLOOKUP(A529,[3]库存使用数据!$A:$G,7,0),"")</f>
        <v/>
      </c>
      <c r="AD529" t="str">
        <f>IFERROR(VLOOKUP(A529,[3]库存使用数据!$A:$J,10,0),"")</f>
        <v/>
      </c>
      <c r="AE529" t="str">
        <f>IFERROR(VLOOKUP(A529,[3]库存使用数据!$A:$M,13,0),"")</f>
        <v/>
      </c>
      <c r="AF529" s="23" t="str">
        <f t="shared" si="148"/>
        <v/>
      </c>
      <c r="AG529" s="23" t="str">
        <f t="shared" si="149"/>
        <v/>
      </c>
      <c r="AH529" s="23" t="str">
        <f t="shared" si="150"/>
        <v/>
      </c>
      <c r="AI529" s="23" t="str">
        <f t="shared" si="151"/>
        <v/>
      </c>
      <c r="AJ529">
        <f>IFERROR(VLOOKUP($B529,[2]库存报告使用数据!$A$1:$B$65536,2,0),0)</f>
        <v>0</v>
      </c>
      <c r="AK529">
        <f>IFERROR(VLOOKUP($B529,[2]库存报告使用数据!$A$1:$C$65536,3,0),0)</f>
        <v>0</v>
      </c>
      <c r="AL529">
        <f>IFERROR(VLOOKUP($B529,[2]库存报告使用数据!$A$1:$D$65536,4,0),0)</f>
        <v>0</v>
      </c>
      <c r="AM529">
        <f>IFERROR(VLOOKUP($B529,[2]库存报告使用数据!$A$1:$E$65536,5,0),0)</f>
        <v>1</v>
      </c>
      <c r="AN529" s="23" t="str">
        <f t="shared" si="152"/>
        <v/>
      </c>
      <c r="AO529" s="23" t="str">
        <f t="shared" si="153"/>
        <v/>
      </c>
      <c r="AP529" s="23" t="str">
        <f t="shared" si="154"/>
        <v/>
      </c>
      <c r="AQ529" s="23">
        <f t="shared" si="155"/>
        <v>0</v>
      </c>
      <c r="AR529" s="37">
        <f t="shared" si="140"/>
        <v>0</v>
      </c>
      <c r="AS529" s="37">
        <f t="shared" si="141"/>
        <v>0</v>
      </c>
      <c r="AT529" s="37">
        <f t="shared" si="142"/>
        <v>3</v>
      </c>
      <c r="AU529" s="33" t="str">
        <f t="shared" si="143"/>
        <v>库存为3</v>
      </c>
      <c r="AV529" s="38" t="str">
        <f>IFERROR(时间!$B$4+AU529,"上周无销量")</f>
        <v>上周无销量</v>
      </c>
    </row>
    <row r="530" spans="1:48">
      <c r="A530" s="21" t="s">
        <v>575</v>
      </c>
      <c r="B530" t="str">
        <f>VLOOKUP(A530,'[4]sku-asin（子）'!$A$1:$B$65536,2,0)</f>
        <v>B06XSWRDZY</v>
      </c>
      <c r="C530" t="str">
        <f>VLOOKUP(A530,'[4]子sku-父sku'!$A$1:$B$65536,2,0)</f>
        <v>YZ-HMBKN30</v>
      </c>
      <c r="D530" s="33">
        <f>IFERROR(VLOOKUP(A530,[1]库存报告使用数据处理!$A:$C,3,0),0)</f>
        <v>0</v>
      </c>
      <c r="E530" s="33">
        <f>IFERROR(VLOOKUP(A530,[1]库存报告使用数据处理!$A:$D,4,0),0)</f>
        <v>0</v>
      </c>
      <c r="F530" s="33">
        <f>IFERROR(VLOOKUP(A530,[1]库存报告使用数据处理!$A:$E,5,0),0)</f>
        <v>0</v>
      </c>
      <c r="G530" s="33">
        <f>IFERROR(VLOOKUP(A530,[1]库存报告使用数据处理!$A:$F,6,0),0)</f>
        <v>0</v>
      </c>
      <c r="H530" s="34">
        <f>IFERROR(VLOOKUP(A530,[1]库存报告使用数据处理!$A:$G,7,0),0)</f>
        <v>0</v>
      </c>
      <c r="I530">
        <f>IFERROR(VLOOKUP(A530,[5]数据处理!$A:$B,2,0),0)</f>
        <v>1</v>
      </c>
      <c r="J530" s="35">
        <f>IFERROR(VLOOKUP(A530,[5]数据处理!$A:$D,4,0),0)</f>
        <v>0</v>
      </c>
      <c r="K530" s="35">
        <f>IFERROR(VLOOKUP(A530,[5]数据处理!$A:$E,5,0),0)</f>
        <v>0</v>
      </c>
      <c r="L530" s="35">
        <f>IFERROR(VLOOKUP(A530,[5]数据处理!$A:$G,7,0),0)</f>
        <v>0</v>
      </c>
      <c r="M530">
        <f t="shared" si="139"/>
        <v>1</v>
      </c>
      <c r="N530">
        <f>IFERROR(VLOOKUP(A530,[5]数据处理!$A:$C,3,0),0)</f>
        <v>0</v>
      </c>
      <c r="O530">
        <f>IFERROR(VLOOKUP(A530,[5]数据处理!$A:$N,14,0),0)</f>
        <v>1</v>
      </c>
      <c r="P530" t="str">
        <f>IFERROR(VLOOKUP(A530,[3]库存使用数据!$A:$B,2,0),"")</f>
        <v/>
      </c>
      <c r="Q530" t="str">
        <f>IFERROR(VLOOKUP(A530,[3]库存使用数据!$A:$E,5,0),"")</f>
        <v/>
      </c>
      <c r="R530" t="str">
        <f>IFERROR(VLOOKUP(A530,[3]库存使用数据!$A:$H,8,0),"")</f>
        <v/>
      </c>
      <c r="S530" t="str">
        <f>IFERROR(VLOOKUP(A530,[3]库存使用数据!$A:$K,11,0),"")</f>
        <v/>
      </c>
      <c r="T530" t="str">
        <f>IFERROR(VLOOKUP(A530,[3]库存使用数据!$A:$C,3,0),"")</f>
        <v/>
      </c>
      <c r="U530" t="str">
        <f>IFERROR(VLOOKUP(A530,[3]库存使用数据!$A:$F,6,0),"")</f>
        <v/>
      </c>
      <c r="V530" t="str">
        <f>IFERROR(VLOOKUP(A530,[3]库存使用数据!$A:$I,9,0),"")</f>
        <v/>
      </c>
      <c r="W530" t="str">
        <f>IFERROR(VLOOKUP(A530,[3]库存使用数据!$A:$L,12,0),"")</f>
        <v/>
      </c>
      <c r="X530" s="23" t="str">
        <f t="shared" si="144"/>
        <v/>
      </c>
      <c r="Y530" s="23" t="str">
        <f t="shared" si="145"/>
        <v/>
      </c>
      <c r="Z530" s="23" t="str">
        <f t="shared" si="146"/>
        <v/>
      </c>
      <c r="AA530" s="23" t="str">
        <f t="shared" si="147"/>
        <v/>
      </c>
      <c r="AB530" t="str">
        <f>IFERROR(VLOOKUP(A530,[3]库存使用数据!$A:$D,4,0),"")</f>
        <v/>
      </c>
      <c r="AC530" t="str">
        <f>IFERROR(VLOOKUP(A530,[3]库存使用数据!$A:$G,7,0),"")</f>
        <v/>
      </c>
      <c r="AD530" t="str">
        <f>IFERROR(VLOOKUP(A530,[3]库存使用数据!$A:$J,10,0),"")</f>
        <v/>
      </c>
      <c r="AE530" t="str">
        <f>IFERROR(VLOOKUP(A530,[3]库存使用数据!$A:$M,13,0),"")</f>
        <v/>
      </c>
      <c r="AF530" s="23" t="str">
        <f t="shared" si="148"/>
        <v/>
      </c>
      <c r="AG530" s="23" t="str">
        <f t="shared" si="149"/>
        <v/>
      </c>
      <c r="AH530" s="23" t="str">
        <f t="shared" si="150"/>
        <v/>
      </c>
      <c r="AI530" s="23" t="str">
        <f t="shared" si="151"/>
        <v/>
      </c>
      <c r="AJ530">
        <f>IFERROR(VLOOKUP($B530,[2]库存报告使用数据!$A$1:$B$65536,2,0),0)</f>
        <v>1</v>
      </c>
      <c r="AK530">
        <f>IFERROR(VLOOKUP($B530,[2]库存报告使用数据!$A$1:$C$65536,3,0),0)</f>
        <v>1</v>
      </c>
      <c r="AL530">
        <f>IFERROR(VLOOKUP($B530,[2]库存报告使用数据!$A$1:$D$65536,4,0),0)</f>
        <v>0</v>
      </c>
      <c r="AM530">
        <f>IFERROR(VLOOKUP($B530,[2]库存报告使用数据!$A$1:$E$65536,5,0),0)</f>
        <v>0</v>
      </c>
      <c r="AN530" s="23">
        <f t="shared" si="152"/>
        <v>0</v>
      </c>
      <c r="AO530" s="23">
        <f t="shared" si="153"/>
        <v>0</v>
      </c>
      <c r="AP530" s="23" t="str">
        <f t="shared" si="154"/>
        <v/>
      </c>
      <c r="AQ530" s="23" t="str">
        <f t="shared" si="155"/>
        <v/>
      </c>
      <c r="AR530" s="37">
        <f t="shared" si="140"/>
        <v>0</v>
      </c>
      <c r="AS530" s="37">
        <f t="shared" si="141"/>
        <v>0</v>
      </c>
      <c r="AT530" s="37">
        <f t="shared" si="142"/>
        <v>1</v>
      </c>
      <c r="AU530" s="33" t="str">
        <f t="shared" si="143"/>
        <v>库存为1</v>
      </c>
      <c r="AV530" s="38" t="str">
        <f>IFERROR(时间!$B$4+AU530,"上周无销量")</f>
        <v>上周无销量</v>
      </c>
    </row>
    <row r="531" spans="1:48">
      <c r="A531" s="21" t="s">
        <v>576</v>
      </c>
      <c r="B531" t="str">
        <f>VLOOKUP(A531,'[4]sku-asin（子）'!$A$1:$B$65536,2,0)</f>
        <v>B06XSFJG3Z</v>
      </c>
      <c r="C531" t="str">
        <f>VLOOKUP(A531,'[4]子sku-父sku'!$A$1:$B$65536,2,0)</f>
        <v>YZ-HMBKN30</v>
      </c>
      <c r="D531" s="33">
        <f>IFERROR(VLOOKUP(A531,[1]库存报告使用数据处理!$A:$C,3,0),0)</f>
        <v>0</v>
      </c>
      <c r="E531" s="33">
        <f>IFERROR(VLOOKUP(A531,[1]库存报告使用数据处理!$A:$D,4,0),0)</f>
        <v>0</v>
      </c>
      <c r="F531" s="33">
        <f>IFERROR(VLOOKUP(A531,[1]库存报告使用数据处理!$A:$E,5,0),0)</f>
        <v>0</v>
      </c>
      <c r="G531" s="33">
        <f>IFERROR(VLOOKUP(A531,[1]库存报告使用数据处理!$A:$F,6,0),0)</f>
        <v>0</v>
      </c>
      <c r="H531" s="34">
        <f>IFERROR(VLOOKUP(A531,[1]库存报告使用数据处理!$A:$G,7,0),0)</f>
        <v>0</v>
      </c>
      <c r="I531">
        <f>IFERROR(VLOOKUP(A531,[5]数据处理!$A:$B,2,0),0)</f>
        <v>2</v>
      </c>
      <c r="J531" s="35">
        <f>IFERROR(VLOOKUP(A531,[5]数据处理!$A:$D,4,0),0)</f>
        <v>0</v>
      </c>
      <c r="K531" s="35">
        <f>IFERROR(VLOOKUP(A531,[5]数据处理!$A:$E,5,0),0)</f>
        <v>0</v>
      </c>
      <c r="L531" s="35">
        <f>IFERROR(VLOOKUP(A531,[5]数据处理!$A:$G,7,0),0)</f>
        <v>0</v>
      </c>
      <c r="M531">
        <f t="shared" si="139"/>
        <v>2</v>
      </c>
      <c r="N531">
        <f>IFERROR(VLOOKUP(A531,[5]数据处理!$A:$C,3,0),0)</f>
        <v>0</v>
      </c>
      <c r="O531">
        <f>IFERROR(VLOOKUP(A531,[5]数据处理!$A:$N,14,0),0)</f>
        <v>2</v>
      </c>
      <c r="P531" t="str">
        <f>IFERROR(VLOOKUP(A531,[3]库存使用数据!$A:$B,2,0),"")</f>
        <v/>
      </c>
      <c r="Q531" t="str">
        <f>IFERROR(VLOOKUP(A531,[3]库存使用数据!$A:$E,5,0),"")</f>
        <v/>
      </c>
      <c r="R531" t="str">
        <f>IFERROR(VLOOKUP(A531,[3]库存使用数据!$A:$H,8,0),"")</f>
        <v/>
      </c>
      <c r="S531" t="str">
        <f>IFERROR(VLOOKUP(A531,[3]库存使用数据!$A:$K,11,0),"")</f>
        <v/>
      </c>
      <c r="T531" t="str">
        <f>IFERROR(VLOOKUP(A531,[3]库存使用数据!$A:$C,3,0),"")</f>
        <v/>
      </c>
      <c r="U531" t="str">
        <f>IFERROR(VLOOKUP(A531,[3]库存使用数据!$A:$F,6,0),"")</f>
        <v/>
      </c>
      <c r="V531" t="str">
        <f>IFERROR(VLOOKUP(A531,[3]库存使用数据!$A:$I,9,0),"")</f>
        <v/>
      </c>
      <c r="W531" t="str">
        <f>IFERROR(VLOOKUP(A531,[3]库存使用数据!$A:$L,12,0),"")</f>
        <v/>
      </c>
      <c r="X531" s="23" t="str">
        <f t="shared" si="144"/>
        <v/>
      </c>
      <c r="Y531" s="23" t="str">
        <f t="shared" si="145"/>
        <v/>
      </c>
      <c r="Z531" s="23" t="str">
        <f t="shared" si="146"/>
        <v/>
      </c>
      <c r="AA531" s="23" t="str">
        <f t="shared" si="147"/>
        <v/>
      </c>
      <c r="AB531" t="str">
        <f>IFERROR(VLOOKUP(A531,[3]库存使用数据!$A:$D,4,0),"")</f>
        <v/>
      </c>
      <c r="AC531" t="str">
        <f>IFERROR(VLOOKUP(A531,[3]库存使用数据!$A:$G,7,0),"")</f>
        <v/>
      </c>
      <c r="AD531" t="str">
        <f>IFERROR(VLOOKUP(A531,[3]库存使用数据!$A:$J,10,0),"")</f>
        <v/>
      </c>
      <c r="AE531" t="str">
        <f>IFERROR(VLOOKUP(A531,[3]库存使用数据!$A:$M,13,0),"")</f>
        <v/>
      </c>
      <c r="AF531" s="23" t="str">
        <f t="shared" si="148"/>
        <v/>
      </c>
      <c r="AG531" s="23" t="str">
        <f t="shared" si="149"/>
        <v/>
      </c>
      <c r="AH531" s="23" t="str">
        <f t="shared" si="150"/>
        <v/>
      </c>
      <c r="AI531" s="23" t="str">
        <f t="shared" si="151"/>
        <v/>
      </c>
      <c r="AJ531">
        <f>IFERROR(VLOOKUP($B531,[2]库存报告使用数据!$A$1:$B$65536,2,0),0)</f>
        <v>1</v>
      </c>
      <c r="AK531">
        <f>IFERROR(VLOOKUP($B531,[2]库存报告使用数据!$A$1:$C$65536,3,0),0)</f>
        <v>1</v>
      </c>
      <c r="AL531">
        <f>IFERROR(VLOOKUP($B531,[2]库存报告使用数据!$A$1:$D$65536,4,0),0)</f>
        <v>0</v>
      </c>
      <c r="AM531">
        <f>IFERROR(VLOOKUP($B531,[2]库存报告使用数据!$A$1:$E$65536,5,0),0)</f>
        <v>1</v>
      </c>
      <c r="AN531" s="23">
        <f t="shared" si="152"/>
        <v>0</v>
      </c>
      <c r="AO531" s="23">
        <f t="shared" si="153"/>
        <v>0</v>
      </c>
      <c r="AP531" s="23" t="str">
        <f t="shared" si="154"/>
        <v/>
      </c>
      <c r="AQ531" s="23">
        <f t="shared" si="155"/>
        <v>0</v>
      </c>
      <c r="AR531" s="37">
        <f t="shared" si="140"/>
        <v>0</v>
      </c>
      <c r="AS531" s="37">
        <f t="shared" si="141"/>
        <v>0</v>
      </c>
      <c r="AT531" s="37">
        <f t="shared" si="142"/>
        <v>2</v>
      </c>
      <c r="AU531" s="33" t="str">
        <f t="shared" si="143"/>
        <v>库存为2</v>
      </c>
      <c r="AV531" s="38" t="str">
        <f>IFERROR(时间!$B$4+AU531,"上周无销量")</f>
        <v>上周无销量</v>
      </c>
    </row>
    <row r="532" spans="1:48">
      <c r="A532" s="21" t="s">
        <v>577</v>
      </c>
      <c r="B532" t="str">
        <f>VLOOKUP(A532,'[4]sku-asin（子）'!$A$1:$B$65536,2,0)</f>
        <v>B06XSSMMLJ</v>
      </c>
      <c r="C532" t="str">
        <f>VLOOKUP(A532,'[4]子sku-父sku'!$A$1:$B$65536,2,0)</f>
        <v>YZ-HMBKN30</v>
      </c>
      <c r="D532" s="33">
        <f>IFERROR(VLOOKUP(A532,[1]库存报告使用数据处理!$A:$C,3,0),0)</f>
        <v>0</v>
      </c>
      <c r="E532" s="33">
        <f>IFERROR(VLOOKUP(A532,[1]库存报告使用数据处理!$A:$D,4,0),0)</f>
        <v>0</v>
      </c>
      <c r="F532" s="33">
        <f>IFERROR(VLOOKUP(A532,[1]库存报告使用数据处理!$A:$E,5,0),0)</f>
        <v>0</v>
      </c>
      <c r="G532" s="33">
        <f>IFERROR(VLOOKUP(A532,[1]库存报告使用数据处理!$A:$F,6,0),0)</f>
        <v>0</v>
      </c>
      <c r="H532" s="34">
        <f>IFERROR(VLOOKUP(A532,[1]库存报告使用数据处理!$A:$G,7,0),0)</f>
        <v>0</v>
      </c>
      <c r="I532">
        <f>IFERROR(VLOOKUP(A532,[5]数据处理!$A:$B,2,0),0)</f>
        <v>3</v>
      </c>
      <c r="J532" s="35">
        <f>IFERROR(VLOOKUP(A532,[5]数据处理!$A:$D,4,0),0)</f>
        <v>0</v>
      </c>
      <c r="K532" s="35">
        <f>IFERROR(VLOOKUP(A532,[5]数据处理!$A:$E,5,0),0)</f>
        <v>0</v>
      </c>
      <c r="L532" s="35">
        <f>IFERROR(VLOOKUP(A532,[5]数据处理!$A:$G,7,0),0)</f>
        <v>0</v>
      </c>
      <c r="M532">
        <f t="shared" si="139"/>
        <v>3</v>
      </c>
      <c r="N532">
        <f>IFERROR(VLOOKUP(A532,[5]数据处理!$A:$C,3,0),0)</f>
        <v>0</v>
      </c>
      <c r="O532">
        <f>IFERROR(VLOOKUP(A532,[5]数据处理!$A:$N,14,0),0)</f>
        <v>3</v>
      </c>
      <c r="P532" t="str">
        <f>IFERROR(VLOOKUP(A532,[3]库存使用数据!$A:$B,2,0),"")</f>
        <v/>
      </c>
      <c r="Q532" t="str">
        <f>IFERROR(VLOOKUP(A532,[3]库存使用数据!$A:$E,5,0),"")</f>
        <v/>
      </c>
      <c r="R532" t="str">
        <f>IFERROR(VLOOKUP(A532,[3]库存使用数据!$A:$H,8,0),"")</f>
        <v/>
      </c>
      <c r="S532" t="str">
        <f>IFERROR(VLOOKUP(A532,[3]库存使用数据!$A:$K,11,0),"")</f>
        <v/>
      </c>
      <c r="T532" t="str">
        <f>IFERROR(VLOOKUP(A532,[3]库存使用数据!$A:$C,3,0),"")</f>
        <v/>
      </c>
      <c r="U532" t="str">
        <f>IFERROR(VLOOKUP(A532,[3]库存使用数据!$A:$F,6,0),"")</f>
        <v/>
      </c>
      <c r="V532" t="str">
        <f>IFERROR(VLOOKUP(A532,[3]库存使用数据!$A:$I,9,0),"")</f>
        <v/>
      </c>
      <c r="W532" t="str">
        <f>IFERROR(VLOOKUP(A532,[3]库存使用数据!$A:$L,12,0),"")</f>
        <v/>
      </c>
      <c r="X532" s="23" t="str">
        <f t="shared" si="144"/>
        <v/>
      </c>
      <c r="Y532" s="23" t="str">
        <f t="shared" si="145"/>
        <v/>
      </c>
      <c r="Z532" s="23" t="str">
        <f t="shared" si="146"/>
        <v/>
      </c>
      <c r="AA532" s="23" t="str">
        <f t="shared" si="147"/>
        <v/>
      </c>
      <c r="AB532" t="str">
        <f>IFERROR(VLOOKUP(A532,[3]库存使用数据!$A:$D,4,0),"")</f>
        <v/>
      </c>
      <c r="AC532" t="str">
        <f>IFERROR(VLOOKUP(A532,[3]库存使用数据!$A:$G,7,0),"")</f>
        <v/>
      </c>
      <c r="AD532" t="str">
        <f>IFERROR(VLOOKUP(A532,[3]库存使用数据!$A:$J,10,0),"")</f>
        <v/>
      </c>
      <c r="AE532" t="str">
        <f>IFERROR(VLOOKUP(A532,[3]库存使用数据!$A:$M,13,0),"")</f>
        <v/>
      </c>
      <c r="AF532" s="23" t="str">
        <f t="shared" si="148"/>
        <v/>
      </c>
      <c r="AG532" s="23" t="str">
        <f t="shared" si="149"/>
        <v/>
      </c>
      <c r="AH532" s="23" t="str">
        <f t="shared" si="150"/>
        <v/>
      </c>
      <c r="AI532" s="23" t="str">
        <f t="shared" si="151"/>
        <v/>
      </c>
      <c r="AJ532">
        <f>IFERROR(VLOOKUP($B532,[2]库存报告使用数据!$A$1:$B$65536,2,0),0)</f>
        <v>2</v>
      </c>
      <c r="AK532">
        <f>IFERROR(VLOOKUP($B532,[2]库存报告使用数据!$A$1:$C$65536,3,0),0)</f>
        <v>2</v>
      </c>
      <c r="AL532">
        <f>IFERROR(VLOOKUP($B532,[2]库存报告使用数据!$A$1:$D$65536,4,0),0)</f>
        <v>0</v>
      </c>
      <c r="AM532">
        <f>IFERROR(VLOOKUP($B532,[2]库存报告使用数据!$A$1:$E$65536,5,0),0)</f>
        <v>0</v>
      </c>
      <c r="AN532" s="23">
        <f t="shared" si="152"/>
        <v>0</v>
      </c>
      <c r="AO532" s="23">
        <f t="shared" si="153"/>
        <v>0</v>
      </c>
      <c r="AP532" s="23" t="str">
        <f t="shared" si="154"/>
        <v/>
      </c>
      <c r="AQ532" s="23" t="str">
        <f t="shared" si="155"/>
        <v/>
      </c>
      <c r="AR532" s="37">
        <f t="shared" si="140"/>
        <v>0</v>
      </c>
      <c r="AS532" s="37">
        <f t="shared" si="141"/>
        <v>0</v>
      </c>
      <c r="AT532" s="37">
        <f t="shared" si="142"/>
        <v>3</v>
      </c>
      <c r="AU532" s="33" t="str">
        <f t="shared" si="143"/>
        <v>库存为3</v>
      </c>
      <c r="AV532" s="38" t="str">
        <f>IFERROR(时间!$B$4+AU532,"上周无销量")</f>
        <v>上周无销量</v>
      </c>
    </row>
    <row r="533" spans="1:48">
      <c r="A533" s="21" t="s">
        <v>578</v>
      </c>
      <c r="B533" t="str">
        <f>VLOOKUP(A533,'[4]sku-asin（子）'!$A$1:$B$65536,2,0)</f>
        <v>B06XSNGL26</v>
      </c>
      <c r="C533" t="str">
        <f>VLOOKUP(A533,'[4]子sku-父sku'!$A$1:$B$65536,2,0)</f>
        <v>YZ-HMBKN30</v>
      </c>
      <c r="D533" s="33">
        <f>IFERROR(VLOOKUP(A533,[1]库存报告使用数据处理!$A:$C,3,0),0)</f>
        <v>0</v>
      </c>
      <c r="E533" s="33">
        <f>IFERROR(VLOOKUP(A533,[1]库存报告使用数据处理!$A:$D,4,0),0)</f>
        <v>0</v>
      </c>
      <c r="F533" s="33">
        <f>IFERROR(VLOOKUP(A533,[1]库存报告使用数据处理!$A:$E,5,0),0)</f>
        <v>0</v>
      </c>
      <c r="G533" s="33">
        <f>IFERROR(VLOOKUP(A533,[1]库存报告使用数据处理!$A:$F,6,0),0)</f>
        <v>0</v>
      </c>
      <c r="H533" s="34">
        <f>IFERROR(VLOOKUP(A533,[1]库存报告使用数据处理!$A:$G,7,0),0)</f>
        <v>0</v>
      </c>
      <c r="I533">
        <f>IFERROR(VLOOKUP(A533,[5]数据处理!$A:$B,2,0),0)</f>
        <v>2</v>
      </c>
      <c r="J533" s="35">
        <f>IFERROR(VLOOKUP(A533,[5]数据处理!$A:$D,4,0),0)</f>
        <v>0</v>
      </c>
      <c r="K533" s="35">
        <f>IFERROR(VLOOKUP(A533,[5]数据处理!$A:$E,5,0),0)</f>
        <v>0</v>
      </c>
      <c r="L533" s="35">
        <f>IFERROR(VLOOKUP(A533,[5]数据处理!$A:$G,7,0),0)</f>
        <v>0</v>
      </c>
      <c r="M533">
        <f t="shared" si="139"/>
        <v>2</v>
      </c>
      <c r="N533">
        <f>IFERROR(VLOOKUP(A533,[5]数据处理!$A:$C,3,0),0)</f>
        <v>0</v>
      </c>
      <c r="O533">
        <f>IFERROR(VLOOKUP(A533,[5]数据处理!$A:$N,14,0),0)</f>
        <v>2</v>
      </c>
      <c r="P533" t="str">
        <f>IFERROR(VLOOKUP(A533,[3]库存使用数据!$A:$B,2,0),"")</f>
        <v/>
      </c>
      <c r="Q533" t="str">
        <f>IFERROR(VLOOKUP(A533,[3]库存使用数据!$A:$E,5,0),"")</f>
        <v/>
      </c>
      <c r="R533" t="str">
        <f>IFERROR(VLOOKUP(A533,[3]库存使用数据!$A:$H,8,0),"")</f>
        <v/>
      </c>
      <c r="S533" t="str">
        <f>IFERROR(VLOOKUP(A533,[3]库存使用数据!$A:$K,11,0),"")</f>
        <v/>
      </c>
      <c r="T533" t="str">
        <f>IFERROR(VLOOKUP(A533,[3]库存使用数据!$A:$C,3,0),"")</f>
        <v/>
      </c>
      <c r="U533" t="str">
        <f>IFERROR(VLOOKUP(A533,[3]库存使用数据!$A:$F,6,0),"")</f>
        <v/>
      </c>
      <c r="V533" t="str">
        <f>IFERROR(VLOOKUP(A533,[3]库存使用数据!$A:$I,9,0),"")</f>
        <v/>
      </c>
      <c r="W533" t="str">
        <f>IFERROR(VLOOKUP(A533,[3]库存使用数据!$A:$L,12,0),"")</f>
        <v/>
      </c>
      <c r="X533" s="23" t="str">
        <f t="shared" si="144"/>
        <v/>
      </c>
      <c r="Y533" s="23" t="str">
        <f t="shared" si="145"/>
        <v/>
      </c>
      <c r="Z533" s="23" t="str">
        <f t="shared" si="146"/>
        <v/>
      </c>
      <c r="AA533" s="23" t="str">
        <f t="shared" si="147"/>
        <v/>
      </c>
      <c r="AB533" t="str">
        <f>IFERROR(VLOOKUP(A533,[3]库存使用数据!$A:$D,4,0),"")</f>
        <v/>
      </c>
      <c r="AC533" t="str">
        <f>IFERROR(VLOOKUP(A533,[3]库存使用数据!$A:$G,7,0),"")</f>
        <v/>
      </c>
      <c r="AD533" t="str">
        <f>IFERROR(VLOOKUP(A533,[3]库存使用数据!$A:$J,10,0),"")</f>
        <v/>
      </c>
      <c r="AE533" t="str">
        <f>IFERROR(VLOOKUP(A533,[3]库存使用数据!$A:$M,13,0),"")</f>
        <v/>
      </c>
      <c r="AF533" s="23" t="str">
        <f t="shared" si="148"/>
        <v/>
      </c>
      <c r="AG533" s="23" t="str">
        <f t="shared" si="149"/>
        <v/>
      </c>
      <c r="AH533" s="23" t="str">
        <f t="shared" si="150"/>
        <v/>
      </c>
      <c r="AI533" s="23" t="str">
        <f t="shared" si="151"/>
        <v/>
      </c>
      <c r="AJ533">
        <f>IFERROR(VLOOKUP($B533,[2]库存报告使用数据!$A$1:$B$65536,2,0),0)</f>
        <v>1</v>
      </c>
      <c r="AK533">
        <f>IFERROR(VLOOKUP($B533,[2]库存报告使用数据!$A$1:$C$65536,3,0),0)</f>
        <v>1</v>
      </c>
      <c r="AL533">
        <f>IFERROR(VLOOKUP($B533,[2]库存报告使用数据!$A$1:$D$65536,4,0),0)</f>
        <v>0</v>
      </c>
      <c r="AM533">
        <f>IFERROR(VLOOKUP($B533,[2]库存报告使用数据!$A$1:$E$65536,5,0),0)</f>
        <v>1</v>
      </c>
      <c r="AN533" s="23">
        <f t="shared" si="152"/>
        <v>0</v>
      </c>
      <c r="AO533" s="23">
        <f t="shared" si="153"/>
        <v>0</v>
      </c>
      <c r="AP533" s="23" t="str">
        <f t="shared" si="154"/>
        <v/>
      </c>
      <c r="AQ533" s="23">
        <f t="shared" si="155"/>
        <v>0</v>
      </c>
      <c r="AR533" s="37">
        <f t="shared" si="140"/>
        <v>0</v>
      </c>
      <c r="AS533" s="37">
        <f t="shared" si="141"/>
        <v>0</v>
      </c>
      <c r="AT533" s="37">
        <f t="shared" si="142"/>
        <v>2</v>
      </c>
      <c r="AU533" s="33" t="str">
        <f t="shared" si="143"/>
        <v>库存为2</v>
      </c>
      <c r="AV533" s="38" t="str">
        <f>IFERROR(时间!$B$4+AU533,"上周无销量")</f>
        <v>上周无销量</v>
      </c>
    </row>
    <row r="534" spans="1:48">
      <c r="A534" s="21" t="s">
        <v>579</v>
      </c>
      <c r="B534" t="str">
        <f>VLOOKUP(A534,'[4]sku-asin（子）'!$A$1:$B$65536,2,0)</f>
        <v>B06XSSG9RZ</v>
      </c>
      <c r="C534" t="str">
        <f>VLOOKUP(A534,'[4]子sku-父sku'!$A$1:$B$65536,2,0)</f>
        <v>YZ-HMBKN30</v>
      </c>
      <c r="D534" s="33">
        <f>IFERROR(VLOOKUP(A534,[1]库存报告使用数据处理!$A:$C,3,0),0)</f>
        <v>0</v>
      </c>
      <c r="E534" s="33">
        <f>IFERROR(VLOOKUP(A534,[1]库存报告使用数据处理!$A:$D,4,0),0)</f>
        <v>0</v>
      </c>
      <c r="F534" s="33">
        <f>IFERROR(VLOOKUP(A534,[1]库存报告使用数据处理!$A:$E,5,0),0)</f>
        <v>0</v>
      </c>
      <c r="G534" s="33">
        <f>IFERROR(VLOOKUP(A534,[1]库存报告使用数据处理!$A:$F,6,0),0)</f>
        <v>0</v>
      </c>
      <c r="H534" s="34">
        <f>IFERROR(VLOOKUP(A534,[1]库存报告使用数据处理!$A:$G,7,0),0)</f>
        <v>0</v>
      </c>
      <c r="I534">
        <f>IFERROR(VLOOKUP(A534,[5]数据处理!$A:$B,2,0),0)</f>
        <v>3</v>
      </c>
      <c r="J534" s="35">
        <f>IFERROR(VLOOKUP(A534,[5]数据处理!$A:$D,4,0),0)</f>
        <v>0</v>
      </c>
      <c r="K534" s="35">
        <f>IFERROR(VLOOKUP(A534,[5]数据处理!$A:$E,5,0),0)</f>
        <v>0</v>
      </c>
      <c r="L534" s="35">
        <f>IFERROR(VLOOKUP(A534,[5]数据处理!$A:$G,7,0),0)</f>
        <v>0</v>
      </c>
      <c r="M534">
        <f t="shared" si="139"/>
        <v>3</v>
      </c>
      <c r="N534">
        <f>IFERROR(VLOOKUP(A534,[5]数据处理!$A:$C,3,0),0)</f>
        <v>0</v>
      </c>
      <c r="O534">
        <f>IFERROR(VLOOKUP(A534,[5]数据处理!$A:$N,14,0),0)</f>
        <v>3</v>
      </c>
      <c r="P534" t="str">
        <f>IFERROR(VLOOKUP(A534,[3]库存使用数据!$A:$B,2,0),"")</f>
        <v/>
      </c>
      <c r="Q534" t="str">
        <f>IFERROR(VLOOKUP(A534,[3]库存使用数据!$A:$E,5,0),"")</f>
        <v/>
      </c>
      <c r="R534" t="str">
        <f>IFERROR(VLOOKUP(A534,[3]库存使用数据!$A:$H,8,0),"")</f>
        <v/>
      </c>
      <c r="S534" t="str">
        <f>IFERROR(VLOOKUP(A534,[3]库存使用数据!$A:$K,11,0),"")</f>
        <v/>
      </c>
      <c r="T534" t="str">
        <f>IFERROR(VLOOKUP(A534,[3]库存使用数据!$A:$C,3,0),"")</f>
        <v/>
      </c>
      <c r="U534" t="str">
        <f>IFERROR(VLOOKUP(A534,[3]库存使用数据!$A:$F,6,0),"")</f>
        <v/>
      </c>
      <c r="V534" t="str">
        <f>IFERROR(VLOOKUP(A534,[3]库存使用数据!$A:$I,9,0),"")</f>
        <v/>
      </c>
      <c r="W534" t="str">
        <f>IFERROR(VLOOKUP(A534,[3]库存使用数据!$A:$L,12,0),"")</f>
        <v/>
      </c>
      <c r="X534" s="23" t="str">
        <f t="shared" si="144"/>
        <v/>
      </c>
      <c r="Y534" s="23" t="str">
        <f t="shared" si="145"/>
        <v/>
      </c>
      <c r="Z534" s="23" t="str">
        <f t="shared" si="146"/>
        <v/>
      </c>
      <c r="AA534" s="23" t="str">
        <f t="shared" si="147"/>
        <v/>
      </c>
      <c r="AB534" t="str">
        <f>IFERROR(VLOOKUP(A534,[3]库存使用数据!$A:$D,4,0),"")</f>
        <v/>
      </c>
      <c r="AC534" t="str">
        <f>IFERROR(VLOOKUP(A534,[3]库存使用数据!$A:$G,7,0),"")</f>
        <v/>
      </c>
      <c r="AD534" t="str">
        <f>IFERROR(VLOOKUP(A534,[3]库存使用数据!$A:$J,10,0),"")</f>
        <v/>
      </c>
      <c r="AE534" t="str">
        <f>IFERROR(VLOOKUP(A534,[3]库存使用数据!$A:$M,13,0),"")</f>
        <v/>
      </c>
      <c r="AF534" s="23" t="str">
        <f t="shared" si="148"/>
        <v/>
      </c>
      <c r="AG534" s="23" t="str">
        <f t="shared" si="149"/>
        <v/>
      </c>
      <c r="AH534" s="23" t="str">
        <f t="shared" si="150"/>
        <v/>
      </c>
      <c r="AI534" s="23" t="str">
        <f t="shared" si="151"/>
        <v/>
      </c>
      <c r="AJ534">
        <f>IFERROR(VLOOKUP($B534,[2]库存报告使用数据!$A$1:$B$65536,2,0),0)</f>
        <v>0</v>
      </c>
      <c r="AK534">
        <f>IFERROR(VLOOKUP($B534,[2]库存报告使用数据!$A$1:$C$65536,3,0),0)</f>
        <v>0</v>
      </c>
      <c r="AL534">
        <f>IFERROR(VLOOKUP($B534,[2]库存报告使用数据!$A$1:$D$65536,4,0),0)</f>
        <v>0</v>
      </c>
      <c r="AM534">
        <f>IFERROR(VLOOKUP($B534,[2]库存报告使用数据!$A$1:$E$65536,5,0),0)</f>
        <v>1</v>
      </c>
      <c r="AN534" s="23" t="str">
        <f t="shared" si="152"/>
        <v/>
      </c>
      <c r="AO534" s="23" t="str">
        <f t="shared" si="153"/>
        <v/>
      </c>
      <c r="AP534" s="23" t="str">
        <f t="shared" si="154"/>
        <v/>
      </c>
      <c r="AQ534" s="23">
        <f t="shared" si="155"/>
        <v>0</v>
      </c>
      <c r="AR534" s="37">
        <f t="shared" si="140"/>
        <v>0</v>
      </c>
      <c r="AS534" s="37">
        <f t="shared" si="141"/>
        <v>0</v>
      </c>
      <c r="AT534" s="37">
        <f t="shared" si="142"/>
        <v>3</v>
      </c>
      <c r="AU534" s="33" t="str">
        <f t="shared" si="143"/>
        <v>库存为3</v>
      </c>
      <c r="AV534" s="38" t="str">
        <f>IFERROR(时间!$B$4+AU534,"上周无销量")</f>
        <v>上周无销量</v>
      </c>
    </row>
    <row r="535" spans="1:48">
      <c r="A535" s="21" t="s">
        <v>580</v>
      </c>
      <c r="B535" t="str">
        <f>VLOOKUP(A535,'[4]sku-asin（子）'!$A$1:$B$65536,2,0)</f>
        <v>B06XSP3TCT</v>
      </c>
      <c r="C535" t="str">
        <f>VLOOKUP(A535,'[4]子sku-父sku'!$A$1:$B$65536,2,0)</f>
        <v>YZ-HMBKN30</v>
      </c>
      <c r="D535" s="33">
        <f>IFERROR(VLOOKUP(A535,[1]库存报告使用数据处理!$A:$C,3,0),0)</f>
        <v>0</v>
      </c>
      <c r="E535" s="33">
        <f>IFERROR(VLOOKUP(A535,[1]库存报告使用数据处理!$A:$D,4,0),0)</f>
        <v>0</v>
      </c>
      <c r="F535" s="33">
        <f>IFERROR(VLOOKUP(A535,[1]库存报告使用数据处理!$A:$E,5,0),0)</f>
        <v>0</v>
      </c>
      <c r="G535" s="33">
        <f>IFERROR(VLOOKUP(A535,[1]库存报告使用数据处理!$A:$F,6,0),0)</f>
        <v>0</v>
      </c>
      <c r="H535" s="34">
        <f>IFERROR(VLOOKUP(A535,[1]库存报告使用数据处理!$A:$G,7,0),0)</f>
        <v>0</v>
      </c>
      <c r="I535">
        <f>IFERROR(VLOOKUP(A535,[5]数据处理!$A:$B,2,0),0)</f>
        <v>4</v>
      </c>
      <c r="J535" s="35">
        <f>IFERROR(VLOOKUP(A535,[5]数据处理!$A:$D,4,0),0)</f>
        <v>0</v>
      </c>
      <c r="K535" s="35">
        <f>IFERROR(VLOOKUP(A535,[5]数据处理!$A:$E,5,0),0)</f>
        <v>0</v>
      </c>
      <c r="L535" s="35">
        <f>IFERROR(VLOOKUP(A535,[5]数据处理!$A:$G,7,0),0)</f>
        <v>0</v>
      </c>
      <c r="M535">
        <f t="shared" si="139"/>
        <v>4</v>
      </c>
      <c r="N535">
        <f>IFERROR(VLOOKUP(A535,[5]数据处理!$A:$C,3,0),0)</f>
        <v>0</v>
      </c>
      <c r="O535">
        <f>IFERROR(VLOOKUP(A535,[5]数据处理!$A:$N,14,0),0)</f>
        <v>4</v>
      </c>
      <c r="P535" t="str">
        <f>IFERROR(VLOOKUP(A535,[3]库存使用数据!$A:$B,2,0),"")</f>
        <v/>
      </c>
      <c r="Q535" t="str">
        <f>IFERROR(VLOOKUP(A535,[3]库存使用数据!$A:$E,5,0),"")</f>
        <v/>
      </c>
      <c r="R535" t="str">
        <f>IFERROR(VLOOKUP(A535,[3]库存使用数据!$A:$H,8,0),"")</f>
        <v/>
      </c>
      <c r="S535" t="str">
        <f>IFERROR(VLOOKUP(A535,[3]库存使用数据!$A:$K,11,0),"")</f>
        <v/>
      </c>
      <c r="T535" t="str">
        <f>IFERROR(VLOOKUP(A535,[3]库存使用数据!$A:$C,3,0),"")</f>
        <v/>
      </c>
      <c r="U535" t="str">
        <f>IFERROR(VLOOKUP(A535,[3]库存使用数据!$A:$F,6,0),"")</f>
        <v/>
      </c>
      <c r="V535" t="str">
        <f>IFERROR(VLOOKUP(A535,[3]库存使用数据!$A:$I,9,0),"")</f>
        <v/>
      </c>
      <c r="W535" t="str">
        <f>IFERROR(VLOOKUP(A535,[3]库存使用数据!$A:$L,12,0),"")</f>
        <v/>
      </c>
      <c r="X535" s="23" t="str">
        <f t="shared" si="144"/>
        <v/>
      </c>
      <c r="Y535" s="23" t="str">
        <f t="shared" si="145"/>
        <v/>
      </c>
      <c r="Z535" s="23" t="str">
        <f t="shared" si="146"/>
        <v/>
      </c>
      <c r="AA535" s="23" t="str">
        <f t="shared" si="147"/>
        <v/>
      </c>
      <c r="AB535" t="str">
        <f>IFERROR(VLOOKUP(A535,[3]库存使用数据!$A:$D,4,0),"")</f>
        <v/>
      </c>
      <c r="AC535" t="str">
        <f>IFERROR(VLOOKUP(A535,[3]库存使用数据!$A:$G,7,0),"")</f>
        <v/>
      </c>
      <c r="AD535" t="str">
        <f>IFERROR(VLOOKUP(A535,[3]库存使用数据!$A:$J,10,0),"")</f>
        <v/>
      </c>
      <c r="AE535" t="str">
        <f>IFERROR(VLOOKUP(A535,[3]库存使用数据!$A:$M,13,0),"")</f>
        <v/>
      </c>
      <c r="AF535" s="23" t="str">
        <f t="shared" si="148"/>
        <v/>
      </c>
      <c r="AG535" s="23" t="str">
        <f t="shared" si="149"/>
        <v/>
      </c>
      <c r="AH535" s="23" t="str">
        <f t="shared" si="150"/>
        <v/>
      </c>
      <c r="AI535" s="23" t="str">
        <f t="shared" si="151"/>
        <v/>
      </c>
      <c r="AJ535">
        <f>IFERROR(VLOOKUP($B535,[2]库存报告使用数据!$A$1:$B$65536,2,0),0)</f>
        <v>0</v>
      </c>
      <c r="AK535">
        <f>IFERROR(VLOOKUP($B535,[2]库存报告使用数据!$A$1:$C$65536,3,0),0)</f>
        <v>0</v>
      </c>
      <c r="AL535">
        <f>IFERROR(VLOOKUP($B535,[2]库存报告使用数据!$A$1:$D$65536,4,0),0)</f>
        <v>3</v>
      </c>
      <c r="AM535">
        <f>IFERROR(VLOOKUP($B535,[2]库存报告使用数据!$A$1:$E$65536,5,0),0)</f>
        <v>0</v>
      </c>
      <c r="AN535" s="23" t="str">
        <f t="shared" si="152"/>
        <v/>
      </c>
      <c r="AO535" s="23" t="str">
        <f t="shared" si="153"/>
        <v/>
      </c>
      <c r="AP535" s="23">
        <f t="shared" si="154"/>
        <v>0</v>
      </c>
      <c r="AQ535" s="23" t="str">
        <f t="shared" si="155"/>
        <v/>
      </c>
      <c r="AR535" s="37">
        <f t="shared" si="140"/>
        <v>0</v>
      </c>
      <c r="AS535" s="37">
        <f t="shared" si="141"/>
        <v>0</v>
      </c>
      <c r="AT535" s="37">
        <f t="shared" si="142"/>
        <v>4</v>
      </c>
      <c r="AU535" s="33" t="str">
        <f t="shared" si="143"/>
        <v>库存为4</v>
      </c>
      <c r="AV535" s="38" t="str">
        <f>IFERROR(时间!$B$4+AU535,"上周无销量")</f>
        <v>上周无销量</v>
      </c>
    </row>
    <row r="536" spans="1:48">
      <c r="A536" s="21" t="s">
        <v>581</v>
      </c>
      <c r="B536" t="str">
        <f>VLOOKUP(A536,'[4]sku-asin（子）'!$A$1:$B$65536,2,0)</f>
        <v>B06XSSJB6H</v>
      </c>
      <c r="C536" t="str">
        <f>VLOOKUP(A536,'[4]子sku-父sku'!$A$1:$B$65536,2,0)</f>
        <v>YZ-HMBKN30</v>
      </c>
      <c r="D536" s="33">
        <f>IFERROR(VLOOKUP(A536,[1]库存报告使用数据处理!$A:$C,3,0),0)</f>
        <v>0</v>
      </c>
      <c r="E536" s="33">
        <f>IFERROR(VLOOKUP(A536,[1]库存报告使用数据处理!$A:$D,4,0),0)</f>
        <v>0</v>
      </c>
      <c r="F536" s="33">
        <f>IFERROR(VLOOKUP(A536,[1]库存报告使用数据处理!$A:$E,5,0),0)</f>
        <v>0</v>
      </c>
      <c r="G536" s="33">
        <f>IFERROR(VLOOKUP(A536,[1]库存报告使用数据处理!$A:$F,6,0),0)</f>
        <v>0</v>
      </c>
      <c r="H536" s="34">
        <f>IFERROR(VLOOKUP(A536,[1]库存报告使用数据处理!$A:$G,7,0),0)</f>
        <v>0</v>
      </c>
      <c r="I536">
        <f>IFERROR(VLOOKUP(A536,[5]数据处理!$A:$B,2,0),0)</f>
        <v>4</v>
      </c>
      <c r="J536" s="35">
        <f>IFERROR(VLOOKUP(A536,[5]数据处理!$A:$D,4,0),0)</f>
        <v>0</v>
      </c>
      <c r="K536" s="35">
        <f>IFERROR(VLOOKUP(A536,[5]数据处理!$A:$E,5,0),0)</f>
        <v>0</v>
      </c>
      <c r="L536" s="35">
        <f>IFERROR(VLOOKUP(A536,[5]数据处理!$A:$G,7,0),0)</f>
        <v>0</v>
      </c>
      <c r="M536">
        <f t="shared" si="139"/>
        <v>4</v>
      </c>
      <c r="N536">
        <f>IFERROR(VLOOKUP(A536,[5]数据处理!$A:$C,3,0),0)</f>
        <v>0</v>
      </c>
      <c r="O536">
        <f>IFERROR(VLOOKUP(A536,[5]数据处理!$A:$N,14,0),0)</f>
        <v>4</v>
      </c>
      <c r="P536" t="str">
        <f>IFERROR(VLOOKUP(A536,[3]库存使用数据!$A:$B,2,0),"")</f>
        <v/>
      </c>
      <c r="Q536" t="str">
        <f>IFERROR(VLOOKUP(A536,[3]库存使用数据!$A:$E,5,0),"")</f>
        <v/>
      </c>
      <c r="R536" t="str">
        <f>IFERROR(VLOOKUP(A536,[3]库存使用数据!$A:$H,8,0),"")</f>
        <v/>
      </c>
      <c r="S536" t="str">
        <f>IFERROR(VLOOKUP(A536,[3]库存使用数据!$A:$K,11,0),"")</f>
        <v/>
      </c>
      <c r="T536" t="str">
        <f>IFERROR(VLOOKUP(A536,[3]库存使用数据!$A:$C,3,0),"")</f>
        <v/>
      </c>
      <c r="U536" t="str">
        <f>IFERROR(VLOOKUP(A536,[3]库存使用数据!$A:$F,6,0),"")</f>
        <v/>
      </c>
      <c r="V536" t="str">
        <f>IFERROR(VLOOKUP(A536,[3]库存使用数据!$A:$I,9,0),"")</f>
        <v/>
      </c>
      <c r="W536" t="str">
        <f>IFERROR(VLOOKUP(A536,[3]库存使用数据!$A:$L,12,0),"")</f>
        <v/>
      </c>
      <c r="X536" s="23" t="str">
        <f t="shared" si="144"/>
        <v/>
      </c>
      <c r="Y536" s="23" t="str">
        <f t="shared" si="145"/>
        <v/>
      </c>
      <c r="Z536" s="23" t="str">
        <f t="shared" si="146"/>
        <v/>
      </c>
      <c r="AA536" s="23" t="str">
        <f t="shared" si="147"/>
        <v/>
      </c>
      <c r="AB536" t="str">
        <f>IFERROR(VLOOKUP(A536,[3]库存使用数据!$A:$D,4,0),"")</f>
        <v/>
      </c>
      <c r="AC536" t="str">
        <f>IFERROR(VLOOKUP(A536,[3]库存使用数据!$A:$G,7,0),"")</f>
        <v/>
      </c>
      <c r="AD536" t="str">
        <f>IFERROR(VLOOKUP(A536,[3]库存使用数据!$A:$J,10,0),"")</f>
        <v/>
      </c>
      <c r="AE536" t="str">
        <f>IFERROR(VLOOKUP(A536,[3]库存使用数据!$A:$M,13,0),"")</f>
        <v/>
      </c>
      <c r="AF536" s="23" t="str">
        <f t="shared" si="148"/>
        <v/>
      </c>
      <c r="AG536" s="23" t="str">
        <f t="shared" si="149"/>
        <v/>
      </c>
      <c r="AH536" s="23" t="str">
        <f t="shared" si="150"/>
        <v/>
      </c>
      <c r="AI536" s="23" t="str">
        <f t="shared" si="151"/>
        <v/>
      </c>
      <c r="AJ536">
        <f>IFERROR(VLOOKUP($B536,[2]库存报告使用数据!$A$1:$B$65536,2,0),0)</f>
        <v>0</v>
      </c>
      <c r="AK536">
        <f>IFERROR(VLOOKUP($B536,[2]库存报告使用数据!$A$1:$C$65536,3,0),0)</f>
        <v>0</v>
      </c>
      <c r="AL536">
        <f>IFERROR(VLOOKUP($B536,[2]库存报告使用数据!$A$1:$D$65536,4,0),0)</f>
        <v>2</v>
      </c>
      <c r="AM536">
        <f>IFERROR(VLOOKUP($B536,[2]库存报告使用数据!$A$1:$E$65536,5,0),0)</f>
        <v>1</v>
      </c>
      <c r="AN536" s="23" t="str">
        <f t="shared" si="152"/>
        <v/>
      </c>
      <c r="AO536" s="23" t="str">
        <f t="shared" si="153"/>
        <v/>
      </c>
      <c r="AP536" s="23">
        <f t="shared" si="154"/>
        <v>0</v>
      </c>
      <c r="AQ536" s="23">
        <f t="shared" si="155"/>
        <v>0</v>
      </c>
      <c r="AR536" s="37">
        <f t="shared" si="140"/>
        <v>0</v>
      </c>
      <c r="AS536" s="37">
        <f t="shared" si="141"/>
        <v>0</v>
      </c>
      <c r="AT536" s="37">
        <f t="shared" si="142"/>
        <v>4</v>
      </c>
      <c r="AU536" s="33" t="str">
        <f t="shared" si="143"/>
        <v>库存为4</v>
      </c>
      <c r="AV536" s="38" t="str">
        <f>IFERROR(时间!$B$4+AU536,"上周无销量")</f>
        <v>上周无销量</v>
      </c>
    </row>
    <row r="537" spans="1:48">
      <c r="A537" s="21" t="s">
        <v>582</v>
      </c>
      <c r="B537" t="str">
        <f>VLOOKUP(A537,'[4]sku-asin（子）'!$A$1:$B$65536,2,0)</f>
        <v>B06XT1CWTK</v>
      </c>
      <c r="C537" t="str">
        <f>VLOOKUP(A537,'[4]子sku-父sku'!$A$1:$B$65536,2,0)</f>
        <v>YZ-HMBKN30</v>
      </c>
      <c r="D537" s="33">
        <f>IFERROR(VLOOKUP(A537,[1]库存报告使用数据处理!$A:$C,3,0),0)</f>
        <v>0</v>
      </c>
      <c r="E537" s="33">
        <f>IFERROR(VLOOKUP(A537,[1]库存报告使用数据处理!$A:$D,4,0),0)</f>
        <v>0</v>
      </c>
      <c r="F537" s="33">
        <f>IFERROR(VLOOKUP(A537,[1]库存报告使用数据处理!$A:$E,5,0),0)</f>
        <v>0</v>
      </c>
      <c r="G537" s="33">
        <f>IFERROR(VLOOKUP(A537,[1]库存报告使用数据处理!$A:$F,6,0),0)</f>
        <v>0</v>
      </c>
      <c r="H537" s="34">
        <f>IFERROR(VLOOKUP(A537,[1]库存报告使用数据处理!$A:$G,7,0),0)</f>
        <v>0</v>
      </c>
      <c r="I537">
        <f>IFERROR(VLOOKUP(A537,[5]数据处理!$A:$B,2,0),0)</f>
        <v>3</v>
      </c>
      <c r="J537" s="35">
        <f>IFERROR(VLOOKUP(A537,[5]数据处理!$A:$D,4,0),0)</f>
        <v>0</v>
      </c>
      <c r="K537" s="35">
        <f>IFERROR(VLOOKUP(A537,[5]数据处理!$A:$E,5,0),0)</f>
        <v>0</v>
      </c>
      <c r="L537" s="35">
        <f>IFERROR(VLOOKUP(A537,[5]数据处理!$A:$G,7,0),0)</f>
        <v>0</v>
      </c>
      <c r="M537">
        <f t="shared" si="139"/>
        <v>3</v>
      </c>
      <c r="N537">
        <f>IFERROR(VLOOKUP(A537,[5]数据处理!$A:$C,3,0),0)</f>
        <v>0</v>
      </c>
      <c r="O537">
        <f>IFERROR(VLOOKUP(A537,[5]数据处理!$A:$N,14,0),0)</f>
        <v>3</v>
      </c>
      <c r="P537" t="str">
        <f>IFERROR(VLOOKUP(A537,[3]库存使用数据!$A:$B,2,0),"")</f>
        <v/>
      </c>
      <c r="Q537" t="str">
        <f>IFERROR(VLOOKUP(A537,[3]库存使用数据!$A:$E,5,0),"")</f>
        <v/>
      </c>
      <c r="R537" t="str">
        <f>IFERROR(VLOOKUP(A537,[3]库存使用数据!$A:$H,8,0),"")</f>
        <v/>
      </c>
      <c r="S537" t="str">
        <f>IFERROR(VLOOKUP(A537,[3]库存使用数据!$A:$K,11,0),"")</f>
        <v/>
      </c>
      <c r="T537" t="str">
        <f>IFERROR(VLOOKUP(A537,[3]库存使用数据!$A:$C,3,0),"")</f>
        <v/>
      </c>
      <c r="U537" t="str">
        <f>IFERROR(VLOOKUP(A537,[3]库存使用数据!$A:$F,6,0),"")</f>
        <v/>
      </c>
      <c r="V537" t="str">
        <f>IFERROR(VLOOKUP(A537,[3]库存使用数据!$A:$I,9,0),"")</f>
        <v/>
      </c>
      <c r="W537" t="str">
        <f>IFERROR(VLOOKUP(A537,[3]库存使用数据!$A:$L,12,0),"")</f>
        <v/>
      </c>
      <c r="X537" s="23" t="str">
        <f t="shared" si="144"/>
        <v/>
      </c>
      <c r="Y537" s="23" t="str">
        <f t="shared" si="145"/>
        <v/>
      </c>
      <c r="Z537" s="23" t="str">
        <f t="shared" si="146"/>
        <v/>
      </c>
      <c r="AA537" s="23" t="str">
        <f t="shared" si="147"/>
        <v/>
      </c>
      <c r="AB537" t="str">
        <f>IFERROR(VLOOKUP(A537,[3]库存使用数据!$A:$D,4,0),"")</f>
        <v/>
      </c>
      <c r="AC537" t="str">
        <f>IFERROR(VLOOKUP(A537,[3]库存使用数据!$A:$G,7,0),"")</f>
        <v/>
      </c>
      <c r="AD537" t="str">
        <f>IFERROR(VLOOKUP(A537,[3]库存使用数据!$A:$J,10,0),"")</f>
        <v/>
      </c>
      <c r="AE537" t="str">
        <f>IFERROR(VLOOKUP(A537,[3]库存使用数据!$A:$M,13,0),"")</f>
        <v/>
      </c>
      <c r="AF537" s="23" t="str">
        <f t="shared" si="148"/>
        <v/>
      </c>
      <c r="AG537" s="23" t="str">
        <f t="shared" si="149"/>
        <v/>
      </c>
      <c r="AH537" s="23" t="str">
        <f t="shared" si="150"/>
        <v/>
      </c>
      <c r="AI537" s="23" t="str">
        <f t="shared" si="151"/>
        <v/>
      </c>
      <c r="AJ537">
        <f>IFERROR(VLOOKUP($B537,[2]库存报告使用数据!$A$1:$B$65536,2,0),0)</f>
        <v>0</v>
      </c>
      <c r="AK537">
        <f>IFERROR(VLOOKUP($B537,[2]库存报告使用数据!$A$1:$C$65536,3,0),0)</f>
        <v>0</v>
      </c>
      <c r="AL537">
        <f>IFERROR(VLOOKUP($B537,[2]库存报告使用数据!$A$1:$D$65536,4,0),0)</f>
        <v>3</v>
      </c>
      <c r="AM537">
        <f>IFERROR(VLOOKUP($B537,[2]库存报告使用数据!$A$1:$E$65536,5,0),0)</f>
        <v>0</v>
      </c>
      <c r="AN537" s="23" t="str">
        <f t="shared" si="152"/>
        <v/>
      </c>
      <c r="AO537" s="23" t="str">
        <f t="shared" si="153"/>
        <v/>
      </c>
      <c r="AP537" s="23">
        <f t="shared" si="154"/>
        <v>0</v>
      </c>
      <c r="AQ537" s="23" t="str">
        <f t="shared" si="155"/>
        <v/>
      </c>
      <c r="AR537" s="37">
        <f t="shared" si="140"/>
        <v>0</v>
      </c>
      <c r="AS537" s="37">
        <f t="shared" si="141"/>
        <v>0</v>
      </c>
      <c r="AT537" s="37">
        <f t="shared" si="142"/>
        <v>3</v>
      </c>
      <c r="AU537" s="33" t="str">
        <f t="shared" si="143"/>
        <v>库存为3</v>
      </c>
      <c r="AV537" s="38" t="str">
        <f>IFERROR(时间!$B$4+AU537,"上周无销量")</f>
        <v>上周无销量</v>
      </c>
    </row>
    <row r="538" spans="1:48">
      <c r="A538" s="21" t="s">
        <v>583</v>
      </c>
      <c r="B538" t="str">
        <f>VLOOKUP(A538,'[4]sku-asin（子）'!$A$1:$B$65536,2,0)</f>
        <v>B06XJ1T9DK</v>
      </c>
      <c r="C538" t="str">
        <f>VLOOKUP(A538,'[4]子sku-父sku'!$A$1:$B$65536,2,0)</f>
        <v>YZ-HMBKN3308</v>
      </c>
      <c r="D538" s="33">
        <f>IFERROR(VLOOKUP(A538,[1]库存报告使用数据处理!$A:$C,3,0),0)</f>
        <v>0</v>
      </c>
      <c r="E538" s="33">
        <f>IFERROR(VLOOKUP(A538,[1]库存报告使用数据处理!$A:$D,4,0),0)</f>
        <v>0</v>
      </c>
      <c r="F538" s="33">
        <f>IFERROR(VLOOKUP(A538,[1]库存报告使用数据处理!$A:$E,5,0),0)</f>
        <v>0</v>
      </c>
      <c r="G538" s="33">
        <f>IFERROR(VLOOKUP(A538,[1]库存报告使用数据处理!$A:$F,6,0),0)</f>
        <v>0</v>
      </c>
      <c r="H538" s="34">
        <f>IFERROR(VLOOKUP(A538,[1]库存报告使用数据处理!$A:$G,7,0),0)</f>
        <v>0</v>
      </c>
      <c r="I538">
        <f>IFERROR(VLOOKUP(A538,[5]数据处理!$A:$B,2,0),0)</f>
        <v>0</v>
      </c>
      <c r="J538" s="35">
        <f>IFERROR(VLOOKUP(A538,[5]数据处理!$A:$D,4,0),0)</f>
        <v>0</v>
      </c>
      <c r="K538" s="35">
        <f>IFERROR(VLOOKUP(A538,[5]数据处理!$A:$E,5,0),0)</f>
        <v>0</v>
      </c>
      <c r="L538" s="35">
        <f>IFERROR(VLOOKUP(A538,[5]数据处理!$A:$G,7,0),0)</f>
        <v>0</v>
      </c>
      <c r="M538">
        <f t="shared" si="139"/>
        <v>0</v>
      </c>
      <c r="N538">
        <f>IFERROR(VLOOKUP(A538,[5]数据处理!$A:$C,3,0),0)</f>
        <v>0</v>
      </c>
      <c r="O538">
        <f>IFERROR(VLOOKUP(A538,[5]数据处理!$A:$N,14,0),0)</f>
        <v>0</v>
      </c>
      <c r="P538" t="str">
        <f>IFERROR(VLOOKUP(A538,[3]库存使用数据!$A:$B,2,0),"")</f>
        <v/>
      </c>
      <c r="Q538" t="str">
        <f>IFERROR(VLOOKUP(A538,[3]库存使用数据!$A:$E,5,0),"")</f>
        <v/>
      </c>
      <c r="R538" t="str">
        <f>IFERROR(VLOOKUP(A538,[3]库存使用数据!$A:$H,8,0),"")</f>
        <v/>
      </c>
      <c r="S538" t="str">
        <f>IFERROR(VLOOKUP(A538,[3]库存使用数据!$A:$K,11,0),"")</f>
        <v/>
      </c>
      <c r="T538" t="str">
        <f>IFERROR(VLOOKUP(A538,[3]库存使用数据!$A:$C,3,0),"")</f>
        <v/>
      </c>
      <c r="U538" t="str">
        <f>IFERROR(VLOOKUP(A538,[3]库存使用数据!$A:$F,6,0),"")</f>
        <v/>
      </c>
      <c r="V538" t="str">
        <f>IFERROR(VLOOKUP(A538,[3]库存使用数据!$A:$I,9,0),"")</f>
        <v/>
      </c>
      <c r="W538" t="str">
        <f>IFERROR(VLOOKUP(A538,[3]库存使用数据!$A:$L,12,0),"")</f>
        <v/>
      </c>
      <c r="X538" s="23" t="str">
        <f t="shared" si="144"/>
        <v/>
      </c>
      <c r="Y538" s="23" t="str">
        <f t="shared" si="145"/>
        <v/>
      </c>
      <c r="Z538" s="23" t="str">
        <f t="shared" si="146"/>
        <v/>
      </c>
      <c r="AA538" s="23" t="str">
        <f t="shared" si="147"/>
        <v/>
      </c>
      <c r="AB538" t="str">
        <f>IFERROR(VLOOKUP(A538,[3]库存使用数据!$A:$D,4,0),"")</f>
        <v/>
      </c>
      <c r="AC538" t="str">
        <f>IFERROR(VLOOKUP(A538,[3]库存使用数据!$A:$G,7,0),"")</f>
        <v/>
      </c>
      <c r="AD538" t="str">
        <f>IFERROR(VLOOKUP(A538,[3]库存使用数据!$A:$J,10,0),"")</f>
        <v/>
      </c>
      <c r="AE538" t="str">
        <f>IFERROR(VLOOKUP(A538,[3]库存使用数据!$A:$M,13,0),"")</f>
        <v/>
      </c>
      <c r="AF538" s="23" t="str">
        <f t="shared" si="148"/>
        <v/>
      </c>
      <c r="AG538" s="23" t="str">
        <f t="shared" si="149"/>
        <v/>
      </c>
      <c r="AH538" s="23" t="str">
        <f t="shared" si="150"/>
        <v/>
      </c>
      <c r="AI538" s="23" t="str">
        <f t="shared" si="151"/>
        <v/>
      </c>
      <c r="AJ538">
        <f>IFERROR(VLOOKUP($B538,[2]库存报告使用数据!$A$1:$B$65536,2,0),0)</f>
        <v>0</v>
      </c>
      <c r="AK538">
        <f>IFERROR(VLOOKUP($B538,[2]库存报告使用数据!$A$1:$C$65536,3,0),0)</f>
        <v>0</v>
      </c>
      <c r="AL538">
        <f>IFERROR(VLOOKUP($B538,[2]库存报告使用数据!$A$1:$D$65536,4,0),0)</f>
        <v>0</v>
      </c>
      <c r="AM538">
        <f>IFERROR(VLOOKUP($B538,[2]库存报告使用数据!$A$1:$E$65536,5,0),0)</f>
        <v>0</v>
      </c>
      <c r="AN538" s="23" t="str">
        <f t="shared" si="152"/>
        <v/>
      </c>
      <c r="AO538" s="23" t="str">
        <f t="shared" si="153"/>
        <v/>
      </c>
      <c r="AP538" s="23" t="str">
        <f t="shared" si="154"/>
        <v/>
      </c>
      <c r="AQ538" s="23" t="str">
        <f t="shared" si="155"/>
        <v/>
      </c>
      <c r="AR538" s="37">
        <f t="shared" si="140"/>
        <v>0</v>
      </c>
      <c r="AS538" s="37">
        <f t="shared" si="141"/>
        <v>0</v>
      </c>
      <c r="AT538" s="37">
        <f t="shared" si="142"/>
        <v>0</v>
      </c>
      <c r="AU538" s="33" t="str">
        <f t="shared" si="143"/>
        <v>库存为0</v>
      </c>
      <c r="AV538" s="38" t="str">
        <f>IFERROR(时间!$B$4+AU538,"上周无销量")</f>
        <v>上周无销量</v>
      </c>
    </row>
    <row r="539" spans="1:48">
      <c r="A539" s="21" t="s">
        <v>584</v>
      </c>
      <c r="B539" t="str">
        <f>VLOOKUP(A539,'[4]sku-asin（子）'!$A$1:$B$65536,2,0)</f>
        <v>B06XFS7QB2</v>
      </c>
      <c r="C539" t="str">
        <f>VLOOKUP(A539,'[4]子sku-父sku'!$A$1:$B$65536,2,0)</f>
        <v>YZ-HMBKN967</v>
      </c>
      <c r="D539" s="33">
        <f>IFERROR(VLOOKUP(A539,[1]库存报告使用数据处理!$A:$C,3,0),0)</f>
        <v>0</v>
      </c>
      <c r="E539" s="33">
        <f>IFERROR(VLOOKUP(A539,[1]库存报告使用数据处理!$A:$D,4,0),0)</f>
        <v>0</v>
      </c>
      <c r="F539" s="33">
        <f>IFERROR(VLOOKUP(A539,[1]库存报告使用数据处理!$A:$E,5,0),0)</f>
        <v>0</v>
      </c>
      <c r="G539" s="33">
        <f>IFERROR(VLOOKUP(A539,[1]库存报告使用数据处理!$A:$F,6,0),0)</f>
        <v>0</v>
      </c>
      <c r="H539" s="34">
        <f>IFERROR(VLOOKUP(A539,[1]库存报告使用数据处理!$A:$G,7,0),0)</f>
        <v>0</v>
      </c>
      <c r="I539">
        <f>IFERROR(VLOOKUP(A539,[5]数据处理!$A:$B,2,0),0)</f>
        <v>4</v>
      </c>
      <c r="J539" s="35">
        <f>IFERROR(VLOOKUP(A539,[5]数据处理!$A:$D,4,0),0)</f>
        <v>0</v>
      </c>
      <c r="K539" s="35">
        <f>IFERROR(VLOOKUP(A539,[5]数据处理!$A:$E,5,0),0)</f>
        <v>0</v>
      </c>
      <c r="L539" s="35">
        <f>IFERROR(VLOOKUP(A539,[5]数据处理!$A:$G,7,0),0)</f>
        <v>0</v>
      </c>
      <c r="M539">
        <f t="shared" si="139"/>
        <v>4</v>
      </c>
      <c r="N539">
        <f>IFERROR(VLOOKUP(A539,[5]数据处理!$A:$C,3,0),0)</f>
        <v>0</v>
      </c>
      <c r="O539">
        <f>IFERROR(VLOOKUP(A539,[5]数据处理!$A:$N,14,0),0)</f>
        <v>4</v>
      </c>
      <c r="P539" t="str">
        <f>IFERROR(VLOOKUP(A539,[3]库存使用数据!$A:$B,2,0),"")</f>
        <v/>
      </c>
      <c r="Q539" t="str">
        <f>IFERROR(VLOOKUP(A539,[3]库存使用数据!$A:$E,5,0),"")</f>
        <v/>
      </c>
      <c r="R539" t="str">
        <f>IFERROR(VLOOKUP(A539,[3]库存使用数据!$A:$H,8,0),"")</f>
        <v/>
      </c>
      <c r="S539" t="str">
        <f>IFERROR(VLOOKUP(A539,[3]库存使用数据!$A:$K,11,0),"")</f>
        <v/>
      </c>
      <c r="T539" t="str">
        <f>IFERROR(VLOOKUP(A539,[3]库存使用数据!$A:$C,3,0),"")</f>
        <v/>
      </c>
      <c r="U539" t="str">
        <f>IFERROR(VLOOKUP(A539,[3]库存使用数据!$A:$F,6,0),"")</f>
        <v/>
      </c>
      <c r="V539" t="str">
        <f>IFERROR(VLOOKUP(A539,[3]库存使用数据!$A:$I,9,0),"")</f>
        <v/>
      </c>
      <c r="W539" t="str">
        <f>IFERROR(VLOOKUP(A539,[3]库存使用数据!$A:$L,12,0),"")</f>
        <v/>
      </c>
      <c r="X539" s="23" t="str">
        <f t="shared" si="144"/>
        <v/>
      </c>
      <c r="Y539" s="23" t="str">
        <f t="shared" si="145"/>
        <v/>
      </c>
      <c r="Z539" s="23" t="str">
        <f t="shared" si="146"/>
        <v/>
      </c>
      <c r="AA539" s="23" t="str">
        <f t="shared" si="147"/>
        <v/>
      </c>
      <c r="AB539" t="str">
        <f>IFERROR(VLOOKUP(A539,[3]库存使用数据!$A:$D,4,0),"")</f>
        <v/>
      </c>
      <c r="AC539" t="str">
        <f>IFERROR(VLOOKUP(A539,[3]库存使用数据!$A:$G,7,0),"")</f>
        <v/>
      </c>
      <c r="AD539" t="str">
        <f>IFERROR(VLOOKUP(A539,[3]库存使用数据!$A:$J,10,0),"")</f>
        <v/>
      </c>
      <c r="AE539" t="str">
        <f>IFERROR(VLOOKUP(A539,[3]库存使用数据!$A:$M,13,0),"")</f>
        <v/>
      </c>
      <c r="AF539" s="23" t="str">
        <f t="shared" si="148"/>
        <v/>
      </c>
      <c r="AG539" s="23" t="str">
        <f t="shared" si="149"/>
        <v/>
      </c>
      <c r="AH539" s="23" t="str">
        <f t="shared" si="150"/>
        <v/>
      </c>
      <c r="AI539" s="23" t="str">
        <f t="shared" si="151"/>
        <v/>
      </c>
      <c r="AJ539">
        <f>IFERROR(VLOOKUP($B539,[2]库存报告使用数据!$A$1:$B$65536,2,0),0)</f>
        <v>0</v>
      </c>
      <c r="AK539">
        <f>IFERROR(VLOOKUP($B539,[2]库存报告使用数据!$A$1:$C$65536,3,0),0)</f>
        <v>0</v>
      </c>
      <c r="AL539">
        <f>IFERROR(VLOOKUP($B539,[2]库存报告使用数据!$A$1:$D$65536,4,0),0)</f>
        <v>1</v>
      </c>
      <c r="AM539">
        <f>IFERROR(VLOOKUP($B539,[2]库存报告使用数据!$A$1:$E$65536,5,0),0)</f>
        <v>1</v>
      </c>
      <c r="AN539" s="23" t="str">
        <f t="shared" si="152"/>
        <v/>
      </c>
      <c r="AO539" s="23" t="str">
        <f t="shared" si="153"/>
        <v/>
      </c>
      <c r="AP539" s="23">
        <f t="shared" si="154"/>
        <v>0</v>
      </c>
      <c r="AQ539" s="23">
        <f t="shared" si="155"/>
        <v>0</v>
      </c>
      <c r="AR539" s="37">
        <f t="shared" si="140"/>
        <v>0</v>
      </c>
      <c r="AS539" s="37">
        <f t="shared" si="141"/>
        <v>0</v>
      </c>
      <c r="AT539" s="37">
        <f t="shared" si="142"/>
        <v>4</v>
      </c>
      <c r="AU539" s="33" t="str">
        <f t="shared" si="143"/>
        <v>库存为4</v>
      </c>
      <c r="AV539" s="38" t="str">
        <f>IFERROR(时间!$B$4+AU539,"上周无销量")</f>
        <v>上周无销量</v>
      </c>
    </row>
    <row r="540" spans="1:48">
      <c r="A540" s="21" t="s">
        <v>585</v>
      </c>
      <c r="B540" t="str">
        <f>VLOOKUP(A540,'[4]sku-asin（子）'!$A$1:$B$65536,2,0)</f>
        <v>B07116N1LG</v>
      </c>
      <c r="C540" t="str">
        <f>VLOOKUP(A540,'[4]子sku-父sku'!$A$1:$B$65536,2,0)</f>
        <v>YZ-HMBKN967</v>
      </c>
      <c r="D540" s="33">
        <f>IFERROR(VLOOKUP(A540,[1]库存报告使用数据处理!$A:$C,3,0),0)</f>
        <v>0</v>
      </c>
      <c r="E540" s="33">
        <f>IFERROR(VLOOKUP(A540,[1]库存报告使用数据处理!$A:$D,4,0),0)</f>
        <v>0</v>
      </c>
      <c r="F540" s="33">
        <f>IFERROR(VLOOKUP(A540,[1]库存报告使用数据处理!$A:$E,5,0),0)</f>
        <v>0</v>
      </c>
      <c r="G540" s="33">
        <f>IFERROR(VLOOKUP(A540,[1]库存报告使用数据处理!$A:$F,6,0),0)</f>
        <v>0</v>
      </c>
      <c r="H540" s="34">
        <f>IFERROR(VLOOKUP(A540,[1]库存报告使用数据处理!$A:$G,7,0),0)</f>
        <v>0</v>
      </c>
      <c r="I540">
        <f>IFERROR(VLOOKUP(A540,[5]数据处理!$A:$B,2,0),0)</f>
        <v>1</v>
      </c>
      <c r="J540" s="35">
        <f>IFERROR(VLOOKUP(A540,[5]数据处理!$A:$D,4,0),0)</f>
        <v>0</v>
      </c>
      <c r="K540" s="35">
        <f>IFERROR(VLOOKUP(A540,[5]数据处理!$A:$E,5,0),0)</f>
        <v>0</v>
      </c>
      <c r="L540" s="35">
        <f>IFERROR(VLOOKUP(A540,[5]数据处理!$A:$G,7,0),0)</f>
        <v>0</v>
      </c>
      <c r="M540">
        <f t="shared" si="139"/>
        <v>1</v>
      </c>
      <c r="N540">
        <f>IFERROR(VLOOKUP(A540,[5]数据处理!$A:$C,3,0),0)</f>
        <v>0</v>
      </c>
      <c r="O540">
        <f>IFERROR(VLOOKUP(A540,[5]数据处理!$A:$N,14,0),0)</f>
        <v>1</v>
      </c>
      <c r="P540" t="str">
        <f>IFERROR(VLOOKUP(A540,[3]库存使用数据!$A:$B,2,0),"")</f>
        <v/>
      </c>
      <c r="Q540" t="str">
        <f>IFERROR(VLOOKUP(A540,[3]库存使用数据!$A:$E,5,0),"")</f>
        <v/>
      </c>
      <c r="R540" t="str">
        <f>IFERROR(VLOOKUP(A540,[3]库存使用数据!$A:$H,8,0),"")</f>
        <v/>
      </c>
      <c r="S540" t="str">
        <f>IFERROR(VLOOKUP(A540,[3]库存使用数据!$A:$K,11,0),"")</f>
        <v/>
      </c>
      <c r="T540" t="str">
        <f>IFERROR(VLOOKUP(A540,[3]库存使用数据!$A:$C,3,0),"")</f>
        <v/>
      </c>
      <c r="U540" t="str">
        <f>IFERROR(VLOOKUP(A540,[3]库存使用数据!$A:$F,6,0),"")</f>
        <v/>
      </c>
      <c r="V540" t="str">
        <f>IFERROR(VLOOKUP(A540,[3]库存使用数据!$A:$I,9,0),"")</f>
        <v/>
      </c>
      <c r="W540" t="str">
        <f>IFERROR(VLOOKUP(A540,[3]库存使用数据!$A:$L,12,0),"")</f>
        <v/>
      </c>
      <c r="X540" s="23" t="str">
        <f t="shared" si="144"/>
        <v/>
      </c>
      <c r="Y540" s="23" t="str">
        <f t="shared" si="145"/>
        <v/>
      </c>
      <c r="Z540" s="23" t="str">
        <f t="shared" si="146"/>
        <v/>
      </c>
      <c r="AA540" s="23" t="str">
        <f t="shared" si="147"/>
        <v/>
      </c>
      <c r="AB540" t="str">
        <f>IFERROR(VLOOKUP(A540,[3]库存使用数据!$A:$D,4,0),"")</f>
        <v/>
      </c>
      <c r="AC540" t="str">
        <f>IFERROR(VLOOKUP(A540,[3]库存使用数据!$A:$G,7,0),"")</f>
        <v/>
      </c>
      <c r="AD540" t="str">
        <f>IFERROR(VLOOKUP(A540,[3]库存使用数据!$A:$J,10,0),"")</f>
        <v/>
      </c>
      <c r="AE540" t="str">
        <f>IFERROR(VLOOKUP(A540,[3]库存使用数据!$A:$M,13,0),"")</f>
        <v/>
      </c>
      <c r="AF540" s="23" t="str">
        <f t="shared" si="148"/>
        <v/>
      </c>
      <c r="AG540" s="23" t="str">
        <f t="shared" si="149"/>
        <v/>
      </c>
      <c r="AH540" s="23" t="str">
        <f t="shared" si="150"/>
        <v/>
      </c>
      <c r="AI540" s="23" t="str">
        <f t="shared" si="151"/>
        <v/>
      </c>
      <c r="AJ540">
        <f>IFERROR(VLOOKUP($B540,[2]库存报告使用数据!$A$1:$B$65536,2,0),0)</f>
        <v>0</v>
      </c>
      <c r="AK540">
        <f>IFERROR(VLOOKUP($B540,[2]库存报告使用数据!$A$1:$C$65536,3,0),0)</f>
        <v>0</v>
      </c>
      <c r="AL540">
        <f>IFERROR(VLOOKUP($B540,[2]库存报告使用数据!$A$1:$D$65536,4,0),0)</f>
        <v>0</v>
      </c>
      <c r="AM540">
        <f>IFERROR(VLOOKUP($B540,[2]库存报告使用数据!$A$1:$E$65536,5,0),0)</f>
        <v>1</v>
      </c>
      <c r="AN540" s="23" t="str">
        <f t="shared" si="152"/>
        <v/>
      </c>
      <c r="AO540" s="23" t="str">
        <f t="shared" si="153"/>
        <v/>
      </c>
      <c r="AP540" s="23" t="str">
        <f t="shared" si="154"/>
        <v/>
      </c>
      <c r="AQ540" s="23">
        <f t="shared" si="155"/>
        <v>0</v>
      </c>
      <c r="AR540" s="37">
        <f t="shared" si="140"/>
        <v>0</v>
      </c>
      <c r="AS540" s="37">
        <f t="shared" si="141"/>
        <v>0</v>
      </c>
      <c r="AT540" s="37">
        <f t="shared" si="142"/>
        <v>1</v>
      </c>
      <c r="AU540" s="33" t="str">
        <f t="shared" si="143"/>
        <v>库存为1</v>
      </c>
      <c r="AV540" s="38" t="str">
        <f>IFERROR(时间!$B$4+AU540,"上周无销量")</f>
        <v>上周无销量</v>
      </c>
    </row>
    <row r="541" spans="1:48">
      <c r="A541" s="21" t="s">
        <v>586</v>
      </c>
      <c r="B541" t="str">
        <f>VLOOKUP(A541,'[4]sku-asin（子）'!$A$1:$B$65536,2,0)</f>
        <v>B07117Q43M</v>
      </c>
      <c r="C541" t="str">
        <f>VLOOKUP(A541,'[4]子sku-父sku'!$A$1:$B$65536,2,0)</f>
        <v>YZ-HMBKN967</v>
      </c>
      <c r="D541" s="33">
        <f>IFERROR(VLOOKUP(A541,[1]库存报告使用数据处理!$A:$C,3,0),0)</f>
        <v>0</v>
      </c>
      <c r="E541" s="33">
        <f>IFERROR(VLOOKUP(A541,[1]库存报告使用数据处理!$A:$D,4,0),0)</f>
        <v>0</v>
      </c>
      <c r="F541" s="33">
        <f>IFERROR(VLOOKUP(A541,[1]库存报告使用数据处理!$A:$E,5,0),0)</f>
        <v>0</v>
      </c>
      <c r="G541" s="33">
        <f>IFERROR(VLOOKUP(A541,[1]库存报告使用数据处理!$A:$F,6,0),0)</f>
        <v>0</v>
      </c>
      <c r="H541" s="34">
        <f>IFERROR(VLOOKUP(A541,[1]库存报告使用数据处理!$A:$G,7,0),0)</f>
        <v>0</v>
      </c>
      <c r="I541">
        <f>IFERROR(VLOOKUP(A541,[5]数据处理!$A:$B,2,0),0)</f>
        <v>2</v>
      </c>
      <c r="J541" s="35">
        <f>IFERROR(VLOOKUP(A541,[5]数据处理!$A:$D,4,0),0)</f>
        <v>0</v>
      </c>
      <c r="K541" s="35">
        <f>IFERROR(VLOOKUP(A541,[5]数据处理!$A:$E,5,0),0)</f>
        <v>0</v>
      </c>
      <c r="L541" s="35">
        <f>IFERROR(VLOOKUP(A541,[5]数据处理!$A:$G,7,0),0)</f>
        <v>0</v>
      </c>
      <c r="M541">
        <f t="shared" si="139"/>
        <v>2</v>
      </c>
      <c r="N541">
        <f>IFERROR(VLOOKUP(A541,[5]数据处理!$A:$C,3,0),0)</f>
        <v>0</v>
      </c>
      <c r="O541">
        <f>IFERROR(VLOOKUP(A541,[5]数据处理!$A:$N,14,0),0)</f>
        <v>2</v>
      </c>
      <c r="P541" t="str">
        <f>IFERROR(VLOOKUP(A541,[3]库存使用数据!$A:$B,2,0),"")</f>
        <v/>
      </c>
      <c r="Q541" t="str">
        <f>IFERROR(VLOOKUP(A541,[3]库存使用数据!$A:$E,5,0),"")</f>
        <v/>
      </c>
      <c r="R541" t="str">
        <f>IFERROR(VLOOKUP(A541,[3]库存使用数据!$A:$H,8,0),"")</f>
        <v/>
      </c>
      <c r="S541" t="str">
        <f>IFERROR(VLOOKUP(A541,[3]库存使用数据!$A:$K,11,0),"")</f>
        <v/>
      </c>
      <c r="T541" t="str">
        <f>IFERROR(VLOOKUP(A541,[3]库存使用数据!$A:$C,3,0),"")</f>
        <v/>
      </c>
      <c r="U541" t="str">
        <f>IFERROR(VLOOKUP(A541,[3]库存使用数据!$A:$F,6,0),"")</f>
        <v/>
      </c>
      <c r="V541" t="str">
        <f>IFERROR(VLOOKUP(A541,[3]库存使用数据!$A:$I,9,0),"")</f>
        <v/>
      </c>
      <c r="W541" t="str">
        <f>IFERROR(VLOOKUP(A541,[3]库存使用数据!$A:$L,12,0),"")</f>
        <v/>
      </c>
      <c r="X541" s="23" t="str">
        <f t="shared" si="144"/>
        <v/>
      </c>
      <c r="Y541" s="23" t="str">
        <f t="shared" si="145"/>
        <v/>
      </c>
      <c r="Z541" s="23" t="str">
        <f t="shared" si="146"/>
        <v/>
      </c>
      <c r="AA541" s="23" t="str">
        <f t="shared" si="147"/>
        <v/>
      </c>
      <c r="AB541" t="str">
        <f>IFERROR(VLOOKUP(A541,[3]库存使用数据!$A:$D,4,0),"")</f>
        <v/>
      </c>
      <c r="AC541" t="str">
        <f>IFERROR(VLOOKUP(A541,[3]库存使用数据!$A:$G,7,0),"")</f>
        <v/>
      </c>
      <c r="AD541" t="str">
        <f>IFERROR(VLOOKUP(A541,[3]库存使用数据!$A:$J,10,0),"")</f>
        <v/>
      </c>
      <c r="AE541" t="str">
        <f>IFERROR(VLOOKUP(A541,[3]库存使用数据!$A:$M,13,0),"")</f>
        <v/>
      </c>
      <c r="AF541" s="23" t="str">
        <f t="shared" si="148"/>
        <v/>
      </c>
      <c r="AG541" s="23" t="str">
        <f t="shared" si="149"/>
        <v/>
      </c>
      <c r="AH541" s="23" t="str">
        <f t="shared" si="150"/>
        <v/>
      </c>
      <c r="AI541" s="23" t="str">
        <f t="shared" si="151"/>
        <v/>
      </c>
      <c r="AJ541">
        <f>IFERROR(VLOOKUP($B541,[2]库存报告使用数据!$A$1:$B$65536,2,0),0)</f>
        <v>1</v>
      </c>
      <c r="AK541">
        <f>IFERROR(VLOOKUP($B541,[2]库存报告使用数据!$A$1:$C$65536,3,0),0)</f>
        <v>1</v>
      </c>
      <c r="AL541">
        <f>IFERROR(VLOOKUP($B541,[2]库存报告使用数据!$A$1:$D$65536,4,0),0)</f>
        <v>0</v>
      </c>
      <c r="AM541">
        <f>IFERROR(VLOOKUP($B541,[2]库存报告使用数据!$A$1:$E$65536,5,0),0)</f>
        <v>1</v>
      </c>
      <c r="AN541" s="23">
        <f t="shared" si="152"/>
        <v>0</v>
      </c>
      <c r="AO541" s="23">
        <f t="shared" si="153"/>
        <v>0</v>
      </c>
      <c r="AP541" s="23" t="str">
        <f t="shared" si="154"/>
        <v/>
      </c>
      <c r="AQ541" s="23">
        <f t="shared" si="155"/>
        <v>0</v>
      </c>
      <c r="AR541" s="37">
        <f t="shared" si="140"/>
        <v>0</v>
      </c>
      <c r="AS541" s="37">
        <f t="shared" si="141"/>
        <v>0</v>
      </c>
      <c r="AT541" s="37">
        <f t="shared" si="142"/>
        <v>2</v>
      </c>
      <c r="AU541" s="33" t="str">
        <f t="shared" si="143"/>
        <v>库存为2</v>
      </c>
      <c r="AV541" s="38" t="str">
        <f>IFERROR(时间!$B$4+AU541,"上周无销量")</f>
        <v>上周无销量</v>
      </c>
    </row>
    <row r="542" spans="1:48">
      <c r="A542" s="21" t="s">
        <v>587</v>
      </c>
      <c r="B542" t="str">
        <f>VLOOKUP(A542,'[4]sku-asin（子）'!$A$1:$B$65536,2,0)</f>
        <v>B01N3M0QSA</v>
      </c>
      <c r="C542" t="str">
        <f>VLOOKUP(A542,'[4]子sku-父sku'!$A$1:$B$65536,2,0)</f>
        <v>YZ-HMJ005</v>
      </c>
      <c r="D542" s="33">
        <f>IFERROR(VLOOKUP(A542,[1]库存报告使用数据处理!$A:$C,3,0),0)</f>
        <v>0</v>
      </c>
      <c r="E542" s="33">
        <f>IFERROR(VLOOKUP(A542,[1]库存报告使用数据处理!$A:$D,4,0),0)</f>
        <v>0</v>
      </c>
      <c r="F542" s="33">
        <f>IFERROR(VLOOKUP(A542,[1]库存报告使用数据处理!$A:$E,5,0),0)</f>
        <v>0</v>
      </c>
      <c r="G542" s="33">
        <f>IFERROR(VLOOKUP(A542,[1]库存报告使用数据处理!$A:$F,6,0),0)</f>
        <v>0</v>
      </c>
      <c r="H542" s="34">
        <f>IFERROR(VLOOKUP(A542,[1]库存报告使用数据处理!$A:$G,7,0),0)</f>
        <v>0</v>
      </c>
      <c r="I542">
        <f>IFERROR(VLOOKUP(A542,[5]数据处理!$A:$B,2,0),0)</f>
        <v>0</v>
      </c>
      <c r="J542" s="35">
        <f>IFERROR(VLOOKUP(A542,[5]数据处理!$A:$D,4,0),0)</f>
        <v>0</v>
      </c>
      <c r="K542" s="35">
        <f>IFERROR(VLOOKUP(A542,[5]数据处理!$A:$E,5,0),0)</f>
        <v>0</v>
      </c>
      <c r="L542" s="35">
        <f>IFERROR(VLOOKUP(A542,[5]数据处理!$A:$G,7,0),0)</f>
        <v>0</v>
      </c>
      <c r="M542">
        <f t="shared" si="139"/>
        <v>0</v>
      </c>
      <c r="N542">
        <f>IFERROR(VLOOKUP(A542,[5]数据处理!$A:$C,3,0),0)</f>
        <v>0</v>
      </c>
      <c r="O542">
        <f>IFERROR(VLOOKUP(A542,[5]数据处理!$A:$N,14,0),0)</f>
        <v>0</v>
      </c>
      <c r="P542" t="str">
        <f>IFERROR(VLOOKUP(A542,[3]库存使用数据!$A:$B,2,0),"")</f>
        <v/>
      </c>
      <c r="Q542" t="str">
        <f>IFERROR(VLOOKUP(A542,[3]库存使用数据!$A:$E,5,0),"")</f>
        <v/>
      </c>
      <c r="R542" t="str">
        <f>IFERROR(VLOOKUP(A542,[3]库存使用数据!$A:$H,8,0),"")</f>
        <v/>
      </c>
      <c r="S542" t="str">
        <f>IFERROR(VLOOKUP(A542,[3]库存使用数据!$A:$K,11,0),"")</f>
        <v/>
      </c>
      <c r="T542" t="str">
        <f>IFERROR(VLOOKUP(A542,[3]库存使用数据!$A:$C,3,0),"")</f>
        <v/>
      </c>
      <c r="U542" t="str">
        <f>IFERROR(VLOOKUP(A542,[3]库存使用数据!$A:$F,6,0),"")</f>
        <v/>
      </c>
      <c r="V542" t="str">
        <f>IFERROR(VLOOKUP(A542,[3]库存使用数据!$A:$I,9,0),"")</f>
        <v/>
      </c>
      <c r="W542" t="str">
        <f>IFERROR(VLOOKUP(A542,[3]库存使用数据!$A:$L,12,0),"")</f>
        <v/>
      </c>
      <c r="X542" s="23" t="str">
        <f t="shared" si="144"/>
        <v/>
      </c>
      <c r="Y542" s="23" t="str">
        <f t="shared" si="145"/>
        <v/>
      </c>
      <c r="Z542" s="23" t="str">
        <f t="shared" si="146"/>
        <v/>
      </c>
      <c r="AA542" s="23" t="str">
        <f t="shared" si="147"/>
        <v/>
      </c>
      <c r="AB542" t="str">
        <f>IFERROR(VLOOKUP(A542,[3]库存使用数据!$A:$D,4,0),"")</f>
        <v/>
      </c>
      <c r="AC542" t="str">
        <f>IFERROR(VLOOKUP(A542,[3]库存使用数据!$A:$G,7,0),"")</f>
        <v/>
      </c>
      <c r="AD542" t="str">
        <f>IFERROR(VLOOKUP(A542,[3]库存使用数据!$A:$J,10,0),"")</f>
        <v/>
      </c>
      <c r="AE542" t="str">
        <f>IFERROR(VLOOKUP(A542,[3]库存使用数据!$A:$M,13,0),"")</f>
        <v/>
      </c>
      <c r="AF542" s="23" t="str">
        <f t="shared" si="148"/>
        <v/>
      </c>
      <c r="AG542" s="23" t="str">
        <f t="shared" si="149"/>
        <v/>
      </c>
      <c r="AH542" s="23" t="str">
        <f t="shared" si="150"/>
        <v/>
      </c>
      <c r="AI542" s="23" t="str">
        <f t="shared" si="151"/>
        <v/>
      </c>
      <c r="AJ542">
        <f>IFERROR(VLOOKUP($B542,[2]库存报告使用数据!$A$1:$B$65536,2,0),0)</f>
        <v>0</v>
      </c>
      <c r="AK542">
        <f>IFERROR(VLOOKUP($B542,[2]库存报告使用数据!$A$1:$C$65536,3,0),0)</f>
        <v>0</v>
      </c>
      <c r="AL542">
        <f>IFERROR(VLOOKUP($B542,[2]库存报告使用数据!$A$1:$D$65536,4,0),0)</f>
        <v>0</v>
      </c>
      <c r="AM542">
        <f>IFERROR(VLOOKUP($B542,[2]库存报告使用数据!$A$1:$E$65536,5,0),0)</f>
        <v>0</v>
      </c>
      <c r="AN542" s="23" t="str">
        <f t="shared" si="152"/>
        <v/>
      </c>
      <c r="AO542" s="23" t="str">
        <f t="shared" si="153"/>
        <v/>
      </c>
      <c r="AP542" s="23" t="str">
        <f t="shared" si="154"/>
        <v/>
      </c>
      <c r="AQ542" s="23" t="str">
        <f t="shared" si="155"/>
        <v/>
      </c>
      <c r="AR542" s="37">
        <f t="shared" si="140"/>
        <v>0</v>
      </c>
      <c r="AS542" s="37">
        <f t="shared" si="141"/>
        <v>0</v>
      </c>
      <c r="AT542" s="37">
        <f t="shared" si="142"/>
        <v>0</v>
      </c>
      <c r="AU542" s="33" t="str">
        <f t="shared" si="143"/>
        <v>库存为0</v>
      </c>
      <c r="AV542" s="38" t="str">
        <f>IFERROR(时间!$B$4+AU542,"上周无销量")</f>
        <v>上周无销量</v>
      </c>
    </row>
    <row r="543" spans="1:48">
      <c r="A543" s="21" t="s">
        <v>588</v>
      </c>
      <c r="B543" t="str">
        <f>VLOOKUP(A543,'[4]sku-asin（子）'!$A$1:$B$65536,2,0)</f>
        <v>B01J7T07WA</v>
      </c>
      <c r="C543" t="str">
        <f>VLOOKUP(A543,'[4]子sku-父sku'!$A$1:$B$65536,2,0)</f>
        <v>YZ-HMSG001</v>
      </c>
      <c r="D543" s="33">
        <f>IFERROR(VLOOKUP(A543,[1]库存报告使用数据处理!$A:$C,3,0),0)</f>
        <v>0</v>
      </c>
      <c r="E543" s="33">
        <f>IFERROR(VLOOKUP(A543,[1]库存报告使用数据处理!$A:$D,4,0),0)</f>
        <v>0</v>
      </c>
      <c r="F543" s="33">
        <f>IFERROR(VLOOKUP(A543,[1]库存报告使用数据处理!$A:$E,5,0),0)</f>
        <v>0</v>
      </c>
      <c r="G543" s="33">
        <f>IFERROR(VLOOKUP(A543,[1]库存报告使用数据处理!$A:$F,6,0),0)</f>
        <v>0</v>
      </c>
      <c r="H543" s="34">
        <f>IFERROR(VLOOKUP(A543,[1]库存报告使用数据处理!$A:$G,7,0),0)</f>
        <v>0</v>
      </c>
      <c r="I543">
        <f>IFERROR(VLOOKUP(A543,[5]数据处理!$A:$B,2,0),0)</f>
        <v>2</v>
      </c>
      <c r="J543" s="35">
        <f>IFERROR(VLOOKUP(A543,[5]数据处理!$A:$D,4,0),0)</f>
        <v>0</v>
      </c>
      <c r="K543" s="35">
        <f>IFERROR(VLOOKUP(A543,[5]数据处理!$A:$E,5,0),0)</f>
        <v>0</v>
      </c>
      <c r="L543" s="35">
        <f>IFERROR(VLOOKUP(A543,[5]数据处理!$A:$G,7,0),0)</f>
        <v>0</v>
      </c>
      <c r="M543">
        <f t="shared" si="139"/>
        <v>2</v>
      </c>
      <c r="N543">
        <f>IFERROR(VLOOKUP(A543,[5]数据处理!$A:$C,3,0),0)</f>
        <v>0</v>
      </c>
      <c r="O543">
        <f>IFERROR(VLOOKUP(A543,[5]数据处理!$A:$N,14,0),0)</f>
        <v>2</v>
      </c>
      <c r="P543" t="str">
        <f>IFERROR(VLOOKUP(A543,[3]库存使用数据!$A:$B,2,0),"")</f>
        <v/>
      </c>
      <c r="Q543" t="str">
        <f>IFERROR(VLOOKUP(A543,[3]库存使用数据!$A:$E,5,0),"")</f>
        <v/>
      </c>
      <c r="R543" t="str">
        <f>IFERROR(VLOOKUP(A543,[3]库存使用数据!$A:$H,8,0),"")</f>
        <v/>
      </c>
      <c r="S543" t="str">
        <f>IFERROR(VLOOKUP(A543,[3]库存使用数据!$A:$K,11,0),"")</f>
        <v/>
      </c>
      <c r="T543" t="str">
        <f>IFERROR(VLOOKUP(A543,[3]库存使用数据!$A:$C,3,0),"")</f>
        <v/>
      </c>
      <c r="U543" t="str">
        <f>IFERROR(VLOOKUP(A543,[3]库存使用数据!$A:$F,6,0),"")</f>
        <v/>
      </c>
      <c r="V543" t="str">
        <f>IFERROR(VLOOKUP(A543,[3]库存使用数据!$A:$I,9,0),"")</f>
        <v/>
      </c>
      <c r="W543" t="str">
        <f>IFERROR(VLOOKUP(A543,[3]库存使用数据!$A:$L,12,0),"")</f>
        <v/>
      </c>
      <c r="X543" s="23" t="str">
        <f t="shared" si="144"/>
        <v/>
      </c>
      <c r="Y543" s="23" t="str">
        <f t="shared" si="145"/>
        <v/>
      </c>
      <c r="Z543" s="23" t="str">
        <f t="shared" si="146"/>
        <v/>
      </c>
      <c r="AA543" s="23" t="str">
        <f t="shared" si="147"/>
        <v/>
      </c>
      <c r="AB543" t="str">
        <f>IFERROR(VLOOKUP(A543,[3]库存使用数据!$A:$D,4,0),"")</f>
        <v/>
      </c>
      <c r="AC543" t="str">
        <f>IFERROR(VLOOKUP(A543,[3]库存使用数据!$A:$G,7,0),"")</f>
        <v/>
      </c>
      <c r="AD543" t="str">
        <f>IFERROR(VLOOKUP(A543,[3]库存使用数据!$A:$J,10,0),"")</f>
        <v/>
      </c>
      <c r="AE543" t="str">
        <f>IFERROR(VLOOKUP(A543,[3]库存使用数据!$A:$M,13,0),"")</f>
        <v/>
      </c>
      <c r="AF543" s="23" t="str">
        <f t="shared" si="148"/>
        <v/>
      </c>
      <c r="AG543" s="23" t="str">
        <f t="shared" si="149"/>
        <v/>
      </c>
      <c r="AH543" s="23" t="str">
        <f t="shared" si="150"/>
        <v/>
      </c>
      <c r="AI543" s="23" t="str">
        <f t="shared" si="151"/>
        <v/>
      </c>
      <c r="AJ543">
        <f>IFERROR(VLOOKUP($B543,[2]库存报告使用数据!$A$1:$B$65536,2,0),0)</f>
        <v>1</v>
      </c>
      <c r="AK543">
        <f>IFERROR(VLOOKUP($B543,[2]库存报告使用数据!$A$1:$C$65536,3,0),0)</f>
        <v>1</v>
      </c>
      <c r="AL543">
        <f>IFERROR(VLOOKUP($B543,[2]库存报告使用数据!$A$1:$D$65536,4,0),0)</f>
        <v>1</v>
      </c>
      <c r="AM543">
        <f>IFERROR(VLOOKUP($B543,[2]库存报告使用数据!$A$1:$E$65536,5,0),0)</f>
        <v>0</v>
      </c>
      <c r="AN543" s="23">
        <f t="shared" si="152"/>
        <v>0</v>
      </c>
      <c r="AO543" s="23">
        <f t="shared" si="153"/>
        <v>0</v>
      </c>
      <c r="AP543" s="23">
        <f t="shared" si="154"/>
        <v>0</v>
      </c>
      <c r="AQ543" s="23" t="str">
        <f t="shared" si="155"/>
        <v/>
      </c>
      <c r="AR543" s="37">
        <f t="shared" si="140"/>
        <v>0</v>
      </c>
      <c r="AS543" s="37">
        <f t="shared" si="141"/>
        <v>0</v>
      </c>
      <c r="AT543" s="37">
        <f t="shared" si="142"/>
        <v>2</v>
      </c>
      <c r="AU543" s="33" t="str">
        <f t="shared" si="143"/>
        <v>库存为2</v>
      </c>
      <c r="AV543" s="38" t="str">
        <f>IFERROR(时间!$B$4+AU543,"上周无销量")</f>
        <v>上周无销量</v>
      </c>
    </row>
    <row r="544" spans="1:48">
      <c r="A544" s="21" t="s">
        <v>589</v>
      </c>
      <c r="B544" t="str">
        <f>VLOOKUP(A544,'[4]sku-asin（子）'!$A$1:$B$65536,2,0)</f>
        <v>B01J7T05W2</v>
      </c>
      <c r="C544" t="str">
        <f>VLOOKUP(A544,'[4]子sku-父sku'!$A$1:$B$65536,2,0)</f>
        <v>YZ-HMSG001</v>
      </c>
      <c r="D544" s="33">
        <f>IFERROR(VLOOKUP(A544,[1]库存报告使用数据处理!$A:$C,3,0),0)</f>
        <v>0</v>
      </c>
      <c r="E544" s="33">
        <f>IFERROR(VLOOKUP(A544,[1]库存报告使用数据处理!$A:$D,4,0),0)</f>
        <v>0</v>
      </c>
      <c r="F544" s="33">
        <f>IFERROR(VLOOKUP(A544,[1]库存报告使用数据处理!$A:$E,5,0),0)</f>
        <v>0</v>
      </c>
      <c r="G544" s="33">
        <f>IFERROR(VLOOKUP(A544,[1]库存报告使用数据处理!$A:$F,6,0),0)</f>
        <v>0</v>
      </c>
      <c r="H544" s="34">
        <f>IFERROR(VLOOKUP(A544,[1]库存报告使用数据处理!$A:$G,7,0),0)</f>
        <v>0</v>
      </c>
      <c r="I544">
        <f>IFERROR(VLOOKUP(A544,[5]数据处理!$A:$B,2,0),0)</f>
        <v>1</v>
      </c>
      <c r="J544" s="35">
        <f>IFERROR(VLOOKUP(A544,[5]数据处理!$A:$D,4,0),0)</f>
        <v>0</v>
      </c>
      <c r="K544" s="35">
        <f>IFERROR(VLOOKUP(A544,[5]数据处理!$A:$E,5,0),0)</f>
        <v>0</v>
      </c>
      <c r="L544" s="35">
        <f>IFERROR(VLOOKUP(A544,[5]数据处理!$A:$G,7,0),0)</f>
        <v>0</v>
      </c>
      <c r="M544">
        <f t="shared" si="139"/>
        <v>1</v>
      </c>
      <c r="N544">
        <f>IFERROR(VLOOKUP(A544,[5]数据处理!$A:$C,3,0),0)</f>
        <v>0</v>
      </c>
      <c r="O544">
        <f>IFERROR(VLOOKUP(A544,[5]数据处理!$A:$N,14,0),0)</f>
        <v>1</v>
      </c>
      <c r="P544" t="str">
        <f>IFERROR(VLOOKUP(A544,[3]库存使用数据!$A:$B,2,0),"")</f>
        <v/>
      </c>
      <c r="Q544" t="str">
        <f>IFERROR(VLOOKUP(A544,[3]库存使用数据!$A:$E,5,0),"")</f>
        <v/>
      </c>
      <c r="R544" t="str">
        <f>IFERROR(VLOOKUP(A544,[3]库存使用数据!$A:$H,8,0),"")</f>
        <v/>
      </c>
      <c r="S544" t="str">
        <f>IFERROR(VLOOKUP(A544,[3]库存使用数据!$A:$K,11,0),"")</f>
        <v/>
      </c>
      <c r="T544" t="str">
        <f>IFERROR(VLOOKUP(A544,[3]库存使用数据!$A:$C,3,0),"")</f>
        <v/>
      </c>
      <c r="U544" t="str">
        <f>IFERROR(VLOOKUP(A544,[3]库存使用数据!$A:$F,6,0),"")</f>
        <v/>
      </c>
      <c r="V544" t="str">
        <f>IFERROR(VLOOKUP(A544,[3]库存使用数据!$A:$I,9,0),"")</f>
        <v/>
      </c>
      <c r="W544" t="str">
        <f>IFERROR(VLOOKUP(A544,[3]库存使用数据!$A:$L,12,0),"")</f>
        <v/>
      </c>
      <c r="X544" s="23" t="str">
        <f t="shared" si="144"/>
        <v/>
      </c>
      <c r="Y544" s="23" t="str">
        <f t="shared" si="145"/>
        <v/>
      </c>
      <c r="Z544" s="23" t="str">
        <f t="shared" si="146"/>
        <v/>
      </c>
      <c r="AA544" s="23" t="str">
        <f t="shared" si="147"/>
        <v/>
      </c>
      <c r="AB544" t="str">
        <f>IFERROR(VLOOKUP(A544,[3]库存使用数据!$A:$D,4,0),"")</f>
        <v/>
      </c>
      <c r="AC544" t="str">
        <f>IFERROR(VLOOKUP(A544,[3]库存使用数据!$A:$G,7,0),"")</f>
        <v/>
      </c>
      <c r="AD544" t="str">
        <f>IFERROR(VLOOKUP(A544,[3]库存使用数据!$A:$J,10,0),"")</f>
        <v/>
      </c>
      <c r="AE544" t="str">
        <f>IFERROR(VLOOKUP(A544,[3]库存使用数据!$A:$M,13,0),"")</f>
        <v/>
      </c>
      <c r="AF544" s="23" t="str">
        <f t="shared" si="148"/>
        <v/>
      </c>
      <c r="AG544" s="23" t="str">
        <f t="shared" si="149"/>
        <v/>
      </c>
      <c r="AH544" s="23" t="str">
        <f t="shared" si="150"/>
        <v/>
      </c>
      <c r="AI544" s="23" t="str">
        <f t="shared" si="151"/>
        <v/>
      </c>
      <c r="AJ544">
        <f>IFERROR(VLOOKUP($B544,[2]库存报告使用数据!$A$1:$B$65536,2,0),0)</f>
        <v>1</v>
      </c>
      <c r="AK544">
        <f>IFERROR(VLOOKUP($B544,[2]库存报告使用数据!$A$1:$C$65536,3,0),0)</f>
        <v>1</v>
      </c>
      <c r="AL544">
        <f>IFERROR(VLOOKUP($B544,[2]库存报告使用数据!$A$1:$D$65536,4,0),0)</f>
        <v>1</v>
      </c>
      <c r="AM544">
        <f>IFERROR(VLOOKUP($B544,[2]库存报告使用数据!$A$1:$E$65536,5,0),0)</f>
        <v>2</v>
      </c>
      <c r="AN544" s="23">
        <f t="shared" si="152"/>
        <v>0</v>
      </c>
      <c r="AO544" s="23">
        <f t="shared" si="153"/>
        <v>0</v>
      </c>
      <c r="AP544" s="23">
        <f t="shared" si="154"/>
        <v>0</v>
      </c>
      <c r="AQ544" s="23">
        <f t="shared" si="155"/>
        <v>0</v>
      </c>
      <c r="AR544" s="37">
        <f t="shared" si="140"/>
        <v>0</v>
      </c>
      <c r="AS544" s="37">
        <f t="shared" si="141"/>
        <v>0</v>
      </c>
      <c r="AT544" s="37">
        <f t="shared" si="142"/>
        <v>1</v>
      </c>
      <c r="AU544" s="33" t="str">
        <f t="shared" si="143"/>
        <v>库存为1</v>
      </c>
      <c r="AV544" s="38" t="str">
        <f>IFERROR(时间!$B$4+AU544,"上周无销量")</f>
        <v>上周无销量</v>
      </c>
    </row>
    <row r="545" spans="1:48">
      <c r="A545" s="21" t="s">
        <v>590</v>
      </c>
      <c r="B545" t="str">
        <f>VLOOKUP(A545,'[4]sku-asin（子）'!$A$1:$B$65536,2,0)</f>
        <v>B06WPBGWT1</v>
      </c>
      <c r="C545" t="str">
        <f>VLOOKUP(A545,'[4]子sku-父sku'!$A$1:$B$65536,2,0)</f>
        <v>YZ-HMVS</v>
      </c>
      <c r="D545" s="33">
        <f>IFERROR(VLOOKUP(A545,[1]库存报告使用数据处理!$A:$C,3,0),0)</f>
        <v>0</v>
      </c>
      <c r="E545" s="33">
        <f>IFERROR(VLOOKUP(A545,[1]库存报告使用数据处理!$A:$D,4,0),0)</f>
        <v>0</v>
      </c>
      <c r="F545" s="33">
        <f>IFERROR(VLOOKUP(A545,[1]库存报告使用数据处理!$A:$E,5,0),0)</f>
        <v>0</v>
      </c>
      <c r="G545" s="33">
        <f>IFERROR(VLOOKUP(A545,[1]库存报告使用数据处理!$A:$F,6,0),0)</f>
        <v>0</v>
      </c>
      <c r="H545" s="34">
        <f>IFERROR(VLOOKUP(A545,[1]库存报告使用数据处理!$A:$G,7,0),0)</f>
        <v>0</v>
      </c>
      <c r="I545">
        <f>IFERROR(VLOOKUP(A545,[5]数据处理!$A:$B,2,0),0)</f>
        <v>2</v>
      </c>
      <c r="J545" s="35">
        <f>IFERROR(VLOOKUP(A545,[5]数据处理!$A:$D,4,0),0)</f>
        <v>0</v>
      </c>
      <c r="K545" s="35">
        <f>IFERROR(VLOOKUP(A545,[5]数据处理!$A:$E,5,0),0)</f>
        <v>0</v>
      </c>
      <c r="L545" s="35">
        <f>IFERROR(VLOOKUP(A545,[5]数据处理!$A:$G,7,0),0)</f>
        <v>0</v>
      </c>
      <c r="M545">
        <f t="shared" si="139"/>
        <v>2</v>
      </c>
      <c r="N545">
        <f>IFERROR(VLOOKUP(A545,[5]数据处理!$A:$C,3,0),0)</f>
        <v>0</v>
      </c>
      <c r="O545">
        <f>IFERROR(VLOOKUP(A545,[5]数据处理!$A:$N,14,0),0)</f>
        <v>2</v>
      </c>
      <c r="P545" t="str">
        <f>IFERROR(VLOOKUP(A545,[3]库存使用数据!$A:$B,2,0),"")</f>
        <v/>
      </c>
      <c r="Q545" t="str">
        <f>IFERROR(VLOOKUP(A545,[3]库存使用数据!$A:$E,5,0),"")</f>
        <v/>
      </c>
      <c r="R545" t="str">
        <f>IFERROR(VLOOKUP(A545,[3]库存使用数据!$A:$H,8,0),"")</f>
        <v/>
      </c>
      <c r="S545" t="str">
        <f>IFERROR(VLOOKUP(A545,[3]库存使用数据!$A:$K,11,0),"")</f>
        <v/>
      </c>
      <c r="T545" t="str">
        <f>IFERROR(VLOOKUP(A545,[3]库存使用数据!$A:$C,3,0),"")</f>
        <v/>
      </c>
      <c r="U545" t="str">
        <f>IFERROR(VLOOKUP(A545,[3]库存使用数据!$A:$F,6,0),"")</f>
        <v/>
      </c>
      <c r="V545" t="str">
        <f>IFERROR(VLOOKUP(A545,[3]库存使用数据!$A:$I,9,0),"")</f>
        <v/>
      </c>
      <c r="W545" t="str">
        <f>IFERROR(VLOOKUP(A545,[3]库存使用数据!$A:$L,12,0),"")</f>
        <v/>
      </c>
      <c r="X545" s="23" t="str">
        <f t="shared" si="144"/>
        <v/>
      </c>
      <c r="Y545" s="23" t="str">
        <f t="shared" si="145"/>
        <v/>
      </c>
      <c r="Z545" s="23" t="str">
        <f t="shared" si="146"/>
        <v/>
      </c>
      <c r="AA545" s="23" t="str">
        <f t="shared" si="147"/>
        <v/>
      </c>
      <c r="AB545" t="str">
        <f>IFERROR(VLOOKUP(A545,[3]库存使用数据!$A:$D,4,0),"")</f>
        <v/>
      </c>
      <c r="AC545" t="str">
        <f>IFERROR(VLOOKUP(A545,[3]库存使用数据!$A:$G,7,0),"")</f>
        <v/>
      </c>
      <c r="AD545" t="str">
        <f>IFERROR(VLOOKUP(A545,[3]库存使用数据!$A:$J,10,0),"")</f>
        <v/>
      </c>
      <c r="AE545" t="str">
        <f>IFERROR(VLOOKUP(A545,[3]库存使用数据!$A:$M,13,0),"")</f>
        <v/>
      </c>
      <c r="AF545" s="23" t="str">
        <f t="shared" si="148"/>
        <v/>
      </c>
      <c r="AG545" s="23" t="str">
        <f t="shared" si="149"/>
        <v/>
      </c>
      <c r="AH545" s="23" t="str">
        <f t="shared" si="150"/>
        <v/>
      </c>
      <c r="AI545" s="23" t="str">
        <f t="shared" si="151"/>
        <v/>
      </c>
      <c r="AJ545">
        <f>IFERROR(VLOOKUP($B545,[2]库存报告使用数据!$A$1:$B$65536,2,0),0)</f>
        <v>0</v>
      </c>
      <c r="AK545">
        <f>IFERROR(VLOOKUP($B545,[2]库存报告使用数据!$A$1:$C$65536,3,0),0)</f>
        <v>0</v>
      </c>
      <c r="AL545">
        <f>IFERROR(VLOOKUP($B545,[2]库存报告使用数据!$A$1:$D$65536,4,0),0)</f>
        <v>1</v>
      </c>
      <c r="AM545">
        <f>IFERROR(VLOOKUP($B545,[2]库存报告使用数据!$A$1:$E$65536,5,0),0)</f>
        <v>3</v>
      </c>
      <c r="AN545" s="23" t="str">
        <f t="shared" si="152"/>
        <v/>
      </c>
      <c r="AO545" s="23" t="str">
        <f t="shared" si="153"/>
        <v/>
      </c>
      <c r="AP545" s="23">
        <f t="shared" si="154"/>
        <v>0</v>
      </c>
      <c r="AQ545" s="23">
        <f t="shared" si="155"/>
        <v>0</v>
      </c>
      <c r="AR545" s="37">
        <f t="shared" si="140"/>
        <v>0</v>
      </c>
      <c r="AS545" s="37">
        <f t="shared" si="141"/>
        <v>0</v>
      </c>
      <c r="AT545" s="37">
        <f t="shared" si="142"/>
        <v>2</v>
      </c>
      <c r="AU545" s="33" t="str">
        <f t="shared" si="143"/>
        <v>库存为2</v>
      </c>
      <c r="AV545" s="38" t="str">
        <f>IFERROR(时间!$B$4+AU545,"上周无销量")</f>
        <v>上周无销量</v>
      </c>
    </row>
    <row r="546" spans="1:48">
      <c r="A546" s="21" t="s">
        <v>591</v>
      </c>
      <c r="B546" t="str">
        <f>VLOOKUP(A546,'[4]sku-asin（子）'!$A$1:$B$65536,2,0)</f>
        <v>B01N4L3QB1</v>
      </c>
      <c r="C546" t="str">
        <f>VLOOKUP(A546,'[4]子sku-父sku'!$A$1:$B$65536,2,0)</f>
        <v>YZ-JY2526</v>
      </c>
      <c r="D546" s="33">
        <f>IFERROR(VLOOKUP(A546,[1]库存报告使用数据处理!$A:$C,3,0),0)</f>
        <v>1</v>
      </c>
      <c r="E546" s="33">
        <f>IFERROR(VLOOKUP(A546,[1]库存报告使用数据处理!$A:$D,4,0),0)</f>
        <v>0</v>
      </c>
      <c r="F546" s="33">
        <f>IFERROR(VLOOKUP(A546,[1]库存报告使用数据处理!$A:$E,5,0),0)</f>
        <v>8</v>
      </c>
      <c r="G546" s="33">
        <f>IFERROR(VLOOKUP(A546,[1]库存报告使用数据处理!$A:$F,6,0),0)</f>
        <v>3</v>
      </c>
      <c r="H546" s="34">
        <f>IFERROR(VLOOKUP(A546,[1]库存报告使用数据处理!$A:$G,7,0),0)</f>
        <v>18.98</v>
      </c>
      <c r="I546">
        <f>IFERROR(VLOOKUP(A546,[5]数据处理!$A:$B,2,0),0)</f>
        <v>16</v>
      </c>
      <c r="J546" s="35">
        <f>IFERROR(VLOOKUP(A546,[5]数据处理!$A:$D,4,0),0)</f>
        <v>0</v>
      </c>
      <c r="K546" s="35">
        <f>IFERROR(VLOOKUP(A546,[5]数据处理!$A:$E,5,0),0)</f>
        <v>0</v>
      </c>
      <c r="L546" s="35">
        <f>IFERROR(VLOOKUP(A546,[5]数据处理!$A:$G,7,0),0)</f>
        <v>0</v>
      </c>
      <c r="M546">
        <f t="shared" si="139"/>
        <v>16</v>
      </c>
      <c r="N546">
        <f>IFERROR(VLOOKUP(A546,[5]数据处理!$A:$C,3,0),0)</f>
        <v>0</v>
      </c>
      <c r="O546">
        <f>IFERROR(VLOOKUP(A546,[5]数据处理!$A:$N,14,0),0)</f>
        <v>14</v>
      </c>
      <c r="P546" t="str">
        <f>IFERROR(VLOOKUP(A546,[3]库存使用数据!$A:$B,2,0),"")</f>
        <v/>
      </c>
      <c r="Q546" t="str">
        <f>IFERROR(VLOOKUP(A546,[3]库存使用数据!$A:$E,5,0),"")</f>
        <v/>
      </c>
      <c r="R546" t="str">
        <f>IFERROR(VLOOKUP(A546,[3]库存使用数据!$A:$H,8,0),"")</f>
        <v/>
      </c>
      <c r="S546" t="str">
        <f>IFERROR(VLOOKUP(A546,[3]库存使用数据!$A:$K,11,0),"")</f>
        <v/>
      </c>
      <c r="T546" t="str">
        <f>IFERROR(VLOOKUP(A546,[3]库存使用数据!$A:$C,3,0),"")</f>
        <v/>
      </c>
      <c r="U546" t="str">
        <f>IFERROR(VLOOKUP(A546,[3]库存使用数据!$A:$F,6,0),"")</f>
        <v/>
      </c>
      <c r="V546" t="str">
        <f>IFERROR(VLOOKUP(A546,[3]库存使用数据!$A:$I,9,0),"")</f>
        <v/>
      </c>
      <c r="W546" t="str">
        <f>IFERROR(VLOOKUP(A546,[3]库存使用数据!$A:$L,12,0),"")</f>
        <v/>
      </c>
      <c r="X546" s="23" t="str">
        <f t="shared" si="144"/>
        <v/>
      </c>
      <c r="Y546" s="23" t="str">
        <f t="shared" si="145"/>
        <v/>
      </c>
      <c r="Z546" s="23" t="str">
        <f t="shared" si="146"/>
        <v/>
      </c>
      <c r="AA546" s="23" t="str">
        <f t="shared" si="147"/>
        <v/>
      </c>
      <c r="AB546" t="str">
        <f>IFERROR(VLOOKUP(A546,[3]库存使用数据!$A:$D,4,0),"")</f>
        <v/>
      </c>
      <c r="AC546" t="str">
        <f>IFERROR(VLOOKUP(A546,[3]库存使用数据!$A:$G,7,0),"")</f>
        <v/>
      </c>
      <c r="AD546" t="str">
        <f>IFERROR(VLOOKUP(A546,[3]库存使用数据!$A:$J,10,0),"")</f>
        <v/>
      </c>
      <c r="AE546" t="str">
        <f>IFERROR(VLOOKUP(A546,[3]库存使用数据!$A:$M,13,0),"")</f>
        <v/>
      </c>
      <c r="AF546" s="23" t="str">
        <f t="shared" si="148"/>
        <v/>
      </c>
      <c r="AG546" s="23" t="str">
        <f t="shared" si="149"/>
        <v/>
      </c>
      <c r="AH546" s="23" t="str">
        <f t="shared" si="150"/>
        <v/>
      </c>
      <c r="AI546" s="23" t="str">
        <f t="shared" si="151"/>
        <v/>
      </c>
      <c r="AJ546">
        <f>IFERROR(VLOOKUP($B546,[2]库存报告使用数据!$A$1:$B$65536,2,0),0)</f>
        <v>5</v>
      </c>
      <c r="AK546">
        <f>IFERROR(VLOOKUP($B546,[2]库存报告使用数据!$A$1:$C$65536,3,0),0)</f>
        <v>5</v>
      </c>
      <c r="AL546">
        <f>IFERROR(VLOOKUP($B546,[2]库存报告使用数据!$A$1:$D$65536,4,0),0)</f>
        <v>9</v>
      </c>
      <c r="AM546">
        <f>IFERROR(VLOOKUP($B546,[2]库存报告使用数据!$A$1:$E$65536,5,0),0)</f>
        <v>28</v>
      </c>
      <c r="AN546" s="23">
        <f t="shared" si="152"/>
        <v>0.2</v>
      </c>
      <c r="AO546" s="23">
        <f t="shared" si="153"/>
        <v>0</v>
      </c>
      <c r="AP546" s="23">
        <f t="shared" si="154"/>
        <v>0.888888888888889</v>
      </c>
      <c r="AQ546" s="23">
        <f t="shared" si="155"/>
        <v>0.107142857142857</v>
      </c>
      <c r="AR546" s="37">
        <f t="shared" si="140"/>
        <v>0.142857142857143</v>
      </c>
      <c r="AS546" s="37">
        <f t="shared" si="141"/>
        <v>8.57142857142857</v>
      </c>
      <c r="AT546" s="37">
        <f t="shared" si="142"/>
        <v>7.42857142857143</v>
      </c>
      <c r="AU546" s="33">
        <f t="shared" si="143"/>
        <v>112</v>
      </c>
      <c r="AV546" s="38">
        <f>IFERROR(时间!$B$4+AU546,"上周无销量")</f>
        <v>43395</v>
      </c>
    </row>
    <row r="547" spans="1:48">
      <c r="A547" s="21" t="s">
        <v>592</v>
      </c>
      <c r="B547" t="str">
        <f>VLOOKUP(A547,'[4]sku-asin（子）'!$A$1:$B$65536,2,0)</f>
        <v>B01MT6CBRR</v>
      </c>
      <c r="C547" t="str">
        <f>VLOOKUP(A547,'[4]子sku-父sku'!$A$1:$B$65536,2,0)</f>
        <v>YZ-JY2526</v>
      </c>
      <c r="D547" s="33">
        <f>IFERROR(VLOOKUP(A547,[1]库存报告使用数据处理!$A:$C,3,0),0)</f>
        <v>0</v>
      </c>
      <c r="E547" s="33">
        <f>IFERROR(VLOOKUP(A547,[1]库存报告使用数据处理!$A:$D,4,0),0)</f>
        <v>0</v>
      </c>
      <c r="F547" s="33">
        <f>IFERROR(VLOOKUP(A547,[1]库存报告使用数据处理!$A:$E,5,0),0)</f>
        <v>3</v>
      </c>
      <c r="G547" s="33">
        <f>IFERROR(VLOOKUP(A547,[1]库存报告使用数据处理!$A:$F,6,0),0)</f>
        <v>3</v>
      </c>
      <c r="H547" s="34">
        <f>IFERROR(VLOOKUP(A547,[1]库存报告使用数据处理!$A:$G,7,0),0)</f>
        <v>18.98</v>
      </c>
      <c r="I547">
        <f>IFERROR(VLOOKUP(A547,[5]数据处理!$A:$B,2,0),0)</f>
        <v>18</v>
      </c>
      <c r="J547" s="35">
        <f>IFERROR(VLOOKUP(A547,[5]数据处理!$A:$D,4,0),0)</f>
        <v>0</v>
      </c>
      <c r="K547" s="35">
        <f>IFERROR(VLOOKUP(A547,[5]数据处理!$A:$E,5,0),0)</f>
        <v>0</v>
      </c>
      <c r="L547" s="35">
        <f>IFERROR(VLOOKUP(A547,[5]数据处理!$A:$G,7,0),0)</f>
        <v>0</v>
      </c>
      <c r="M547">
        <f t="shared" si="139"/>
        <v>18</v>
      </c>
      <c r="N547">
        <f>IFERROR(VLOOKUP(A547,[5]数据处理!$A:$C,3,0),0)</f>
        <v>1</v>
      </c>
      <c r="O547">
        <f>IFERROR(VLOOKUP(A547,[5]数据处理!$A:$N,14,0),0)</f>
        <v>18</v>
      </c>
      <c r="P547">
        <f>IFERROR(VLOOKUP(A547,[3]库存使用数据!$A:$B,2,0),"")</f>
        <v>0</v>
      </c>
      <c r="Q547">
        <f>IFERROR(VLOOKUP(A547,[3]库存使用数据!$A:$E,5,0),"")</f>
        <v>3741</v>
      </c>
      <c r="R547">
        <f>IFERROR(VLOOKUP(A547,[3]库存使用数据!$A:$H,8,0),"")</f>
        <v>22753</v>
      </c>
      <c r="S547">
        <f>IFERROR(VLOOKUP(A547,[3]库存使用数据!$A:$K,11,0),"")</f>
        <v>21420</v>
      </c>
      <c r="T547">
        <f>IFERROR(VLOOKUP(A547,[3]库存使用数据!$A:$C,3,0),"")</f>
        <v>0</v>
      </c>
      <c r="U547">
        <f>IFERROR(VLOOKUP(A547,[3]库存使用数据!$A:$F,6,0),"")</f>
        <v>31</v>
      </c>
      <c r="V547">
        <f>IFERROR(VLOOKUP(A547,[3]库存使用数据!$A:$I,9,0),"")</f>
        <v>193</v>
      </c>
      <c r="W547">
        <f>IFERROR(VLOOKUP(A547,[3]库存使用数据!$A:$L,12,0),"")</f>
        <v>207</v>
      </c>
      <c r="X547" s="23" t="str">
        <f t="shared" si="144"/>
        <v/>
      </c>
      <c r="Y547" s="23">
        <f t="shared" si="145"/>
        <v>0.00828655439721999</v>
      </c>
      <c r="Z547" s="23">
        <f t="shared" si="146"/>
        <v>0.00848239792554828</v>
      </c>
      <c r="AA547" s="23">
        <f t="shared" si="147"/>
        <v>0.00966386554621849</v>
      </c>
      <c r="AB547">
        <f>IFERROR(VLOOKUP(A547,[3]库存使用数据!$A:$D,4,0),"")</f>
        <v>0</v>
      </c>
      <c r="AC547">
        <f>IFERROR(VLOOKUP(A547,[3]库存使用数据!$A:$G,7,0),"")</f>
        <v>10.32</v>
      </c>
      <c r="AD547">
        <f>IFERROR(VLOOKUP(A547,[3]库存使用数据!$A:$J,10,0),"")</f>
        <v>61.19</v>
      </c>
      <c r="AE547">
        <f>IFERROR(VLOOKUP(A547,[3]库存使用数据!$A:$M,13,0),"")</f>
        <v>71.58</v>
      </c>
      <c r="AF547" s="23" t="str">
        <f t="shared" si="148"/>
        <v/>
      </c>
      <c r="AG547" s="23">
        <f t="shared" si="149"/>
        <v>0</v>
      </c>
      <c r="AH547" s="23">
        <f t="shared" si="150"/>
        <v>1.07463997190025</v>
      </c>
      <c r="AI547" s="23">
        <f t="shared" si="151"/>
        <v>1.25711275026344</v>
      </c>
      <c r="AJ547">
        <f>IFERROR(VLOOKUP($B547,[2]库存报告使用数据!$A$1:$B$65536,2,0),0)</f>
        <v>10</v>
      </c>
      <c r="AK547">
        <f>IFERROR(VLOOKUP($B547,[2]库存报告使用数据!$A$1:$C$65536,3,0),0)</f>
        <v>10</v>
      </c>
      <c r="AL547">
        <f>IFERROR(VLOOKUP($B547,[2]库存报告使用数据!$A$1:$D$65536,4,0),0)</f>
        <v>51</v>
      </c>
      <c r="AM547">
        <f>IFERROR(VLOOKUP($B547,[2]库存报告使用数据!$A$1:$E$65536,5,0),0)</f>
        <v>199</v>
      </c>
      <c r="AN547" s="23">
        <f t="shared" si="152"/>
        <v>0</v>
      </c>
      <c r="AO547" s="23">
        <f t="shared" si="153"/>
        <v>0</v>
      </c>
      <c r="AP547" s="23">
        <f t="shared" si="154"/>
        <v>0.0588235294117647</v>
      </c>
      <c r="AQ547" s="23">
        <f t="shared" si="155"/>
        <v>0.0150753768844221</v>
      </c>
      <c r="AR547" s="37">
        <f t="shared" si="140"/>
        <v>0</v>
      </c>
      <c r="AS547" s="37">
        <f t="shared" si="141"/>
        <v>0</v>
      </c>
      <c r="AT547" s="37">
        <f t="shared" si="142"/>
        <v>18</v>
      </c>
      <c r="AU547" s="33" t="str">
        <f t="shared" si="143"/>
        <v>库存为18</v>
      </c>
      <c r="AV547" s="38" t="str">
        <f>IFERROR(时间!$B$4+AU547,"上周无销量")</f>
        <v>上周无销量</v>
      </c>
    </row>
    <row r="548" spans="1:48">
      <c r="A548" s="21" t="s">
        <v>593</v>
      </c>
      <c r="B548" t="str">
        <f>VLOOKUP(A548,'[4]sku-asin（子）'!$A$1:$B$65536,2,0)</f>
        <v>B01N1ZLVZB</v>
      </c>
      <c r="C548" t="str">
        <f>VLOOKUP(A548,'[4]子sku-父sku'!$A$1:$B$65536,2,0)</f>
        <v>YZ-JY2526</v>
      </c>
      <c r="D548" s="33">
        <f>IFERROR(VLOOKUP(A548,[1]库存报告使用数据处理!$A:$C,3,0),0)</f>
        <v>1</v>
      </c>
      <c r="E548" s="33">
        <f>IFERROR(VLOOKUP(A548,[1]库存报告使用数据处理!$A:$D,4,0),0)</f>
        <v>1</v>
      </c>
      <c r="F548" s="33">
        <f>IFERROR(VLOOKUP(A548,[1]库存报告使用数据处理!$A:$E,5,0),0)</f>
        <v>1</v>
      </c>
      <c r="G548" s="33">
        <f>IFERROR(VLOOKUP(A548,[1]库存报告使用数据处理!$A:$F,6,0),0)</f>
        <v>2</v>
      </c>
      <c r="H548" s="34">
        <f>IFERROR(VLOOKUP(A548,[1]库存报告使用数据处理!$A:$G,7,0),0)</f>
        <v>18.98</v>
      </c>
      <c r="I548">
        <f>IFERROR(VLOOKUP(A548,[5]数据处理!$A:$B,2,0),0)</f>
        <v>4</v>
      </c>
      <c r="J548" s="35">
        <f>IFERROR(VLOOKUP(A548,[5]数据处理!$A:$D,4,0),0)</f>
        <v>0</v>
      </c>
      <c r="K548" s="35">
        <f>IFERROR(VLOOKUP(A548,[5]数据处理!$A:$E,5,0),0)</f>
        <v>0</v>
      </c>
      <c r="L548" s="35">
        <f>IFERROR(VLOOKUP(A548,[5]数据处理!$A:$G,7,0),0)</f>
        <v>0</v>
      </c>
      <c r="M548">
        <f t="shared" si="139"/>
        <v>4</v>
      </c>
      <c r="N548">
        <f>IFERROR(VLOOKUP(A548,[5]数据处理!$A:$C,3,0),0)</f>
        <v>0</v>
      </c>
      <c r="O548">
        <f>IFERROR(VLOOKUP(A548,[5]数据处理!$A:$N,14,0),0)</f>
        <v>5</v>
      </c>
      <c r="P548" t="str">
        <f>IFERROR(VLOOKUP(A548,[3]库存使用数据!$A:$B,2,0),"")</f>
        <v/>
      </c>
      <c r="Q548" t="str">
        <f>IFERROR(VLOOKUP(A548,[3]库存使用数据!$A:$E,5,0),"")</f>
        <v/>
      </c>
      <c r="R548" t="str">
        <f>IFERROR(VLOOKUP(A548,[3]库存使用数据!$A:$H,8,0),"")</f>
        <v/>
      </c>
      <c r="S548" t="str">
        <f>IFERROR(VLOOKUP(A548,[3]库存使用数据!$A:$K,11,0),"")</f>
        <v/>
      </c>
      <c r="T548" t="str">
        <f>IFERROR(VLOOKUP(A548,[3]库存使用数据!$A:$C,3,0),"")</f>
        <v/>
      </c>
      <c r="U548" t="str">
        <f>IFERROR(VLOOKUP(A548,[3]库存使用数据!$A:$F,6,0),"")</f>
        <v/>
      </c>
      <c r="V548" t="str">
        <f>IFERROR(VLOOKUP(A548,[3]库存使用数据!$A:$I,9,0),"")</f>
        <v/>
      </c>
      <c r="W548" t="str">
        <f>IFERROR(VLOOKUP(A548,[3]库存使用数据!$A:$L,12,0),"")</f>
        <v/>
      </c>
      <c r="X548" s="23" t="str">
        <f t="shared" si="144"/>
        <v/>
      </c>
      <c r="Y548" s="23" t="str">
        <f t="shared" si="145"/>
        <v/>
      </c>
      <c r="Z548" s="23" t="str">
        <f t="shared" si="146"/>
        <v/>
      </c>
      <c r="AA548" s="23" t="str">
        <f t="shared" si="147"/>
        <v/>
      </c>
      <c r="AB548" t="str">
        <f>IFERROR(VLOOKUP(A548,[3]库存使用数据!$A:$D,4,0),"")</f>
        <v/>
      </c>
      <c r="AC548" t="str">
        <f>IFERROR(VLOOKUP(A548,[3]库存使用数据!$A:$G,7,0),"")</f>
        <v/>
      </c>
      <c r="AD548" t="str">
        <f>IFERROR(VLOOKUP(A548,[3]库存使用数据!$A:$J,10,0),"")</f>
        <v/>
      </c>
      <c r="AE548" t="str">
        <f>IFERROR(VLOOKUP(A548,[3]库存使用数据!$A:$M,13,0),"")</f>
        <v/>
      </c>
      <c r="AF548" s="23" t="str">
        <f t="shared" si="148"/>
        <v/>
      </c>
      <c r="AG548" s="23" t="str">
        <f t="shared" si="149"/>
        <v/>
      </c>
      <c r="AH548" s="23" t="str">
        <f t="shared" si="150"/>
        <v/>
      </c>
      <c r="AI548" s="23" t="str">
        <f t="shared" si="151"/>
        <v/>
      </c>
      <c r="AJ548">
        <f>IFERROR(VLOOKUP($B548,[2]库存报告使用数据!$A$1:$B$65536,2,0),0)</f>
        <v>4</v>
      </c>
      <c r="AK548">
        <f>IFERROR(VLOOKUP($B548,[2]库存报告使用数据!$A$1:$C$65536,3,0),0)</f>
        <v>4</v>
      </c>
      <c r="AL548">
        <f>IFERROR(VLOOKUP($B548,[2]库存报告使用数据!$A$1:$D$65536,4,0),0)</f>
        <v>11</v>
      </c>
      <c r="AM548">
        <f>IFERROR(VLOOKUP($B548,[2]库存报告使用数据!$A$1:$E$65536,5,0),0)</f>
        <v>14</v>
      </c>
      <c r="AN548" s="23">
        <f t="shared" si="152"/>
        <v>0.25</v>
      </c>
      <c r="AO548" s="23">
        <f t="shared" si="153"/>
        <v>0.25</v>
      </c>
      <c r="AP548" s="23">
        <f t="shared" si="154"/>
        <v>0.0909090909090909</v>
      </c>
      <c r="AQ548" s="23">
        <f t="shared" si="155"/>
        <v>0.142857142857143</v>
      </c>
      <c r="AR548" s="37">
        <f t="shared" si="140"/>
        <v>0.142857142857143</v>
      </c>
      <c r="AS548" s="37">
        <f t="shared" si="141"/>
        <v>8.57142857142857</v>
      </c>
      <c r="AT548" s="37">
        <f t="shared" si="142"/>
        <v>-4.57142857142857</v>
      </c>
      <c r="AU548" s="33">
        <f t="shared" si="143"/>
        <v>28</v>
      </c>
      <c r="AV548" s="38">
        <f>IFERROR(时间!$B$4+AU548,"上周无销量")</f>
        <v>43311</v>
      </c>
    </row>
    <row r="549" spans="1:48">
      <c r="A549" s="21" t="s">
        <v>594</v>
      </c>
      <c r="B549" t="str">
        <f>VLOOKUP(A549,'[4]sku-asin（子）'!$A$1:$B$65536,2,0)</f>
        <v>B01MT6CCQX</v>
      </c>
      <c r="C549" t="str">
        <f>VLOOKUP(A549,'[4]子sku-父sku'!$A$1:$B$65536,2,0)</f>
        <v>YZ-JY2526</v>
      </c>
      <c r="D549" s="33">
        <f>IFERROR(VLOOKUP(A549,[1]库存报告使用数据处理!$A:$C,3,0),0)</f>
        <v>0</v>
      </c>
      <c r="E549" s="33">
        <f>IFERROR(VLOOKUP(A549,[1]库存报告使用数据处理!$A:$D,4,0),0)</f>
        <v>1</v>
      </c>
      <c r="F549" s="33">
        <f>IFERROR(VLOOKUP(A549,[1]库存报告使用数据处理!$A:$E,5,0),0)</f>
        <v>1</v>
      </c>
      <c r="G549" s="33">
        <f>IFERROR(VLOOKUP(A549,[1]库存报告使用数据处理!$A:$F,6,0),0)</f>
        <v>1</v>
      </c>
      <c r="H549" s="34">
        <f>IFERROR(VLOOKUP(A549,[1]库存报告使用数据处理!$A:$G,7,0),0)</f>
        <v>15.98</v>
      </c>
      <c r="I549">
        <f>IFERROR(VLOOKUP(A549,[5]数据处理!$A:$B,2,0),0)</f>
        <v>0</v>
      </c>
      <c r="J549" s="35">
        <f>IFERROR(VLOOKUP(A549,[5]数据处理!$A:$D,4,0),0)</f>
        <v>0</v>
      </c>
      <c r="K549" s="35">
        <f>IFERROR(VLOOKUP(A549,[5]数据处理!$A:$E,5,0),0)</f>
        <v>0</v>
      </c>
      <c r="L549" s="35">
        <f>IFERROR(VLOOKUP(A549,[5]数据处理!$A:$G,7,0),0)</f>
        <v>0</v>
      </c>
      <c r="M549">
        <f t="shared" si="139"/>
        <v>0</v>
      </c>
      <c r="N549">
        <f>IFERROR(VLOOKUP(A549,[5]数据处理!$A:$C,3,0),0)</f>
        <v>1</v>
      </c>
      <c r="O549">
        <f>IFERROR(VLOOKUP(A549,[5]数据处理!$A:$N,14,0),0)</f>
        <v>0</v>
      </c>
      <c r="P549" t="str">
        <f>IFERROR(VLOOKUP(A549,[3]库存使用数据!$A:$B,2,0),"")</f>
        <v/>
      </c>
      <c r="Q549" t="str">
        <f>IFERROR(VLOOKUP(A549,[3]库存使用数据!$A:$E,5,0),"")</f>
        <v/>
      </c>
      <c r="R549" t="str">
        <f>IFERROR(VLOOKUP(A549,[3]库存使用数据!$A:$H,8,0),"")</f>
        <v/>
      </c>
      <c r="S549" t="str">
        <f>IFERROR(VLOOKUP(A549,[3]库存使用数据!$A:$K,11,0),"")</f>
        <v/>
      </c>
      <c r="T549" t="str">
        <f>IFERROR(VLOOKUP(A549,[3]库存使用数据!$A:$C,3,0),"")</f>
        <v/>
      </c>
      <c r="U549" t="str">
        <f>IFERROR(VLOOKUP(A549,[3]库存使用数据!$A:$F,6,0),"")</f>
        <v/>
      </c>
      <c r="V549" t="str">
        <f>IFERROR(VLOOKUP(A549,[3]库存使用数据!$A:$I,9,0),"")</f>
        <v/>
      </c>
      <c r="W549" t="str">
        <f>IFERROR(VLOOKUP(A549,[3]库存使用数据!$A:$L,12,0),"")</f>
        <v/>
      </c>
      <c r="X549" s="23" t="str">
        <f t="shared" si="144"/>
        <v/>
      </c>
      <c r="Y549" s="23" t="str">
        <f t="shared" si="145"/>
        <v/>
      </c>
      <c r="Z549" s="23" t="str">
        <f t="shared" si="146"/>
        <v/>
      </c>
      <c r="AA549" s="23" t="str">
        <f t="shared" si="147"/>
        <v/>
      </c>
      <c r="AB549" t="str">
        <f>IFERROR(VLOOKUP(A549,[3]库存使用数据!$A:$D,4,0),"")</f>
        <v/>
      </c>
      <c r="AC549" t="str">
        <f>IFERROR(VLOOKUP(A549,[3]库存使用数据!$A:$G,7,0),"")</f>
        <v/>
      </c>
      <c r="AD549" t="str">
        <f>IFERROR(VLOOKUP(A549,[3]库存使用数据!$A:$J,10,0),"")</f>
        <v/>
      </c>
      <c r="AE549" t="str">
        <f>IFERROR(VLOOKUP(A549,[3]库存使用数据!$A:$M,13,0),"")</f>
        <v/>
      </c>
      <c r="AF549" s="23" t="str">
        <f t="shared" si="148"/>
        <v/>
      </c>
      <c r="AG549" s="23" t="str">
        <f t="shared" si="149"/>
        <v/>
      </c>
      <c r="AH549" s="23" t="str">
        <f t="shared" si="150"/>
        <v/>
      </c>
      <c r="AI549" s="23" t="str">
        <f t="shared" si="151"/>
        <v/>
      </c>
      <c r="AJ549">
        <f>IFERROR(VLOOKUP($B549,[2]库存报告使用数据!$A$1:$B$65536,2,0),0)</f>
        <v>1</v>
      </c>
      <c r="AK549">
        <f>IFERROR(VLOOKUP($B549,[2]库存报告使用数据!$A$1:$C$65536,3,0),0)</f>
        <v>1</v>
      </c>
      <c r="AL549">
        <f>IFERROR(VLOOKUP($B549,[2]库存报告使用数据!$A$1:$D$65536,4,0),0)</f>
        <v>7</v>
      </c>
      <c r="AM549">
        <f>IFERROR(VLOOKUP($B549,[2]库存报告使用数据!$A$1:$E$65536,5,0),0)</f>
        <v>11</v>
      </c>
      <c r="AN549" s="23">
        <f t="shared" si="152"/>
        <v>0</v>
      </c>
      <c r="AO549" s="23">
        <f t="shared" si="153"/>
        <v>1</v>
      </c>
      <c r="AP549" s="23">
        <f t="shared" si="154"/>
        <v>0.142857142857143</v>
      </c>
      <c r="AQ549" s="23">
        <f t="shared" si="155"/>
        <v>0.0909090909090909</v>
      </c>
      <c r="AR549" s="37">
        <f t="shared" si="140"/>
        <v>0</v>
      </c>
      <c r="AS549" s="37">
        <f t="shared" si="141"/>
        <v>0</v>
      </c>
      <c r="AT549" s="37">
        <f t="shared" si="142"/>
        <v>0</v>
      </c>
      <c r="AU549" s="33" t="str">
        <f t="shared" si="143"/>
        <v>库存为0</v>
      </c>
      <c r="AV549" s="38" t="str">
        <f>IFERROR(时间!$B$4+AU549,"上周无销量")</f>
        <v>上周无销量</v>
      </c>
    </row>
    <row r="550" spans="1:48">
      <c r="A550" s="21" t="s">
        <v>595</v>
      </c>
      <c r="B550" t="str">
        <f>VLOOKUP(A550,'[4]sku-asin（子）'!$A$1:$B$65536,2,0)</f>
        <v>B01J5A1JHI</v>
      </c>
      <c r="C550" t="str">
        <f>VLOOKUP(A550,'[4]子sku-父sku'!$A$1:$B$65536,2,0)</f>
        <v>YZ-JY3233</v>
      </c>
      <c r="D550" s="33">
        <f>IFERROR(VLOOKUP(A550,[1]库存报告使用数据处理!$A:$C,3,0),0)</f>
        <v>0</v>
      </c>
      <c r="E550" s="33">
        <f>IFERROR(VLOOKUP(A550,[1]库存报告使用数据处理!$A:$D,4,0),0)</f>
        <v>0</v>
      </c>
      <c r="F550" s="33">
        <f>IFERROR(VLOOKUP(A550,[1]库存报告使用数据处理!$A:$E,5,0),0)</f>
        <v>0</v>
      </c>
      <c r="G550" s="33">
        <f>IFERROR(VLOOKUP(A550,[1]库存报告使用数据处理!$A:$F,6,0),0)</f>
        <v>0</v>
      </c>
      <c r="H550" s="34">
        <f>IFERROR(VLOOKUP(A550,[1]库存报告使用数据处理!$A:$G,7,0),0)</f>
        <v>0</v>
      </c>
      <c r="I550">
        <f>IFERROR(VLOOKUP(A550,[5]数据处理!$A:$B,2,0),0)</f>
        <v>0</v>
      </c>
      <c r="J550" s="35">
        <f>IFERROR(VLOOKUP(A550,[5]数据处理!$A:$D,4,0),0)</f>
        <v>0</v>
      </c>
      <c r="K550" s="35">
        <f>IFERROR(VLOOKUP(A550,[5]数据处理!$A:$E,5,0),0)</f>
        <v>0</v>
      </c>
      <c r="L550" s="35">
        <f>IFERROR(VLOOKUP(A550,[5]数据处理!$A:$G,7,0),0)</f>
        <v>0</v>
      </c>
      <c r="M550">
        <f t="shared" si="139"/>
        <v>0</v>
      </c>
      <c r="N550">
        <f>IFERROR(VLOOKUP(A550,[5]数据处理!$A:$C,3,0),0)</f>
        <v>0</v>
      </c>
      <c r="O550">
        <f>IFERROR(VLOOKUP(A550,[5]数据处理!$A:$N,14,0),0)</f>
        <v>0</v>
      </c>
      <c r="P550" t="str">
        <f>IFERROR(VLOOKUP(A550,[3]库存使用数据!$A:$B,2,0),"")</f>
        <v/>
      </c>
      <c r="Q550" t="str">
        <f>IFERROR(VLOOKUP(A550,[3]库存使用数据!$A:$E,5,0),"")</f>
        <v/>
      </c>
      <c r="R550" t="str">
        <f>IFERROR(VLOOKUP(A550,[3]库存使用数据!$A:$H,8,0),"")</f>
        <v/>
      </c>
      <c r="S550" t="str">
        <f>IFERROR(VLOOKUP(A550,[3]库存使用数据!$A:$K,11,0),"")</f>
        <v/>
      </c>
      <c r="T550" t="str">
        <f>IFERROR(VLOOKUP(A550,[3]库存使用数据!$A:$C,3,0),"")</f>
        <v/>
      </c>
      <c r="U550" t="str">
        <f>IFERROR(VLOOKUP(A550,[3]库存使用数据!$A:$F,6,0),"")</f>
        <v/>
      </c>
      <c r="V550" t="str">
        <f>IFERROR(VLOOKUP(A550,[3]库存使用数据!$A:$I,9,0),"")</f>
        <v/>
      </c>
      <c r="W550" t="str">
        <f>IFERROR(VLOOKUP(A550,[3]库存使用数据!$A:$L,12,0),"")</f>
        <v/>
      </c>
      <c r="X550" s="23" t="str">
        <f t="shared" si="144"/>
        <v/>
      </c>
      <c r="Y550" s="23" t="str">
        <f t="shared" si="145"/>
        <v/>
      </c>
      <c r="Z550" s="23" t="str">
        <f t="shared" si="146"/>
        <v/>
      </c>
      <c r="AA550" s="23" t="str">
        <f t="shared" si="147"/>
        <v/>
      </c>
      <c r="AB550" t="str">
        <f>IFERROR(VLOOKUP(A550,[3]库存使用数据!$A:$D,4,0),"")</f>
        <v/>
      </c>
      <c r="AC550" t="str">
        <f>IFERROR(VLOOKUP(A550,[3]库存使用数据!$A:$G,7,0),"")</f>
        <v/>
      </c>
      <c r="AD550" t="str">
        <f>IFERROR(VLOOKUP(A550,[3]库存使用数据!$A:$J,10,0),"")</f>
        <v/>
      </c>
      <c r="AE550" t="str">
        <f>IFERROR(VLOOKUP(A550,[3]库存使用数据!$A:$M,13,0),"")</f>
        <v/>
      </c>
      <c r="AF550" s="23" t="str">
        <f t="shared" si="148"/>
        <v/>
      </c>
      <c r="AG550" s="23" t="str">
        <f t="shared" si="149"/>
        <v/>
      </c>
      <c r="AH550" s="23" t="str">
        <f t="shared" si="150"/>
        <v/>
      </c>
      <c r="AI550" s="23" t="str">
        <f t="shared" si="151"/>
        <v/>
      </c>
      <c r="AJ550">
        <f>IFERROR(VLOOKUP($B550,[2]库存报告使用数据!$A$1:$B$65536,2,0),0)</f>
        <v>0</v>
      </c>
      <c r="AK550">
        <f>IFERROR(VLOOKUP($B550,[2]库存报告使用数据!$A$1:$C$65536,3,0),0)</f>
        <v>0</v>
      </c>
      <c r="AL550">
        <f>IFERROR(VLOOKUP($B550,[2]库存报告使用数据!$A$1:$D$65536,4,0),0)</f>
        <v>0</v>
      </c>
      <c r="AM550">
        <f>IFERROR(VLOOKUP($B550,[2]库存报告使用数据!$A$1:$E$65536,5,0),0)</f>
        <v>0</v>
      </c>
      <c r="AN550" s="23" t="str">
        <f t="shared" si="152"/>
        <v/>
      </c>
      <c r="AO550" s="23" t="str">
        <f t="shared" si="153"/>
        <v/>
      </c>
      <c r="AP550" s="23" t="str">
        <f t="shared" si="154"/>
        <v/>
      </c>
      <c r="AQ550" s="23" t="str">
        <f t="shared" si="155"/>
        <v/>
      </c>
      <c r="AR550" s="37">
        <f t="shared" si="140"/>
        <v>0</v>
      </c>
      <c r="AS550" s="37">
        <f t="shared" si="141"/>
        <v>0</v>
      </c>
      <c r="AT550" s="37">
        <f t="shared" si="142"/>
        <v>0</v>
      </c>
      <c r="AU550" s="33" t="str">
        <f t="shared" si="143"/>
        <v>库存为0</v>
      </c>
      <c r="AV550" s="38" t="str">
        <f>IFERROR(时间!$B$4+AU550,"上周无销量")</f>
        <v>上周无销量</v>
      </c>
    </row>
    <row r="551" spans="1:48">
      <c r="A551" s="21" t="s">
        <v>596</v>
      </c>
      <c r="B551" t="str">
        <f>VLOOKUP(A551,'[4]sku-asin（子）'!$A$1:$B$65536,2,0)</f>
        <v>B01J5A1I9W</v>
      </c>
      <c r="C551" t="str">
        <f>VLOOKUP(A551,'[4]子sku-父sku'!$A$1:$B$65536,2,0)</f>
        <v>YZ-JY3233</v>
      </c>
      <c r="D551" s="33">
        <f>IFERROR(VLOOKUP(A551,[1]库存报告使用数据处理!$A:$C,3,0),0)</f>
        <v>0</v>
      </c>
      <c r="E551" s="33">
        <f>IFERROR(VLOOKUP(A551,[1]库存报告使用数据处理!$A:$D,4,0),0)</f>
        <v>0</v>
      </c>
      <c r="F551" s="33">
        <f>IFERROR(VLOOKUP(A551,[1]库存报告使用数据处理!$A:$E,5,0),0)</f>
        <v>0</v>
      </c>
      <c r="G551" s="33">
        <f>IFERROR(VLOOKUP(A551,[1]库存报告使用数据处理!$A:$F,6,0),0)</f>
        <v>0</v>
      </c>
      <c r="H551" s="34">
        <f>IFERROR(VLOOKUP(A551,[1]库存报告使用数据处理!$A:$G,7,0),0)</f>
        <v>0</v>
      </c>
      <c r="I551">
        <f>IFERROR(VLOOKUP(A551,[5]数据处理!$A:$B,2,0),0)</f>
        <v>0</v>
      </c>
      <c r="J551" s="35">
        <f>IFERROR(VLOOKUP(A551,[5]数据处理!$A:$D,4,0),0)</f>
        <v>0</v>
      </c>
      <c r="K551" s="35">
        <f>IFERROR(VLOOKUP(A551,[5]数据处理!$A:$E,5,0),0)</f>
        <v>0</v>
      </c>
      <c r="L551" s="35">
        <f>IFERROR(VLOOKUP(A551,[5]数据处理!$A:$G,7,0),0)</f>
        <v>0</v>
      </c>
      <c r="M551">
        <f t="shared" si="139"/>
        <v>0</v>
      </c>
      <c r="N551">
        <f>IFERROR(VLOOKUP(A551,[5]数据处理!$A:$C,3,0),0)</f>
        <v>0</v>
      </c>
      <c r="O551">
        <f>IFERROR(VLOOKUP(A551,[5]数据处理!$A:$N,14,0),0)</f>
        <v>0</v>
      </c>
      <c r="P551" t="str">
        <f>IFERROR(VLOOKUP(A551,[3]库存使用数据!$A:$B,2,0),"")</f>
        <v/>
      </c>
      <c r="Q551" t="str">
        <f>IFERROR(VLOOKUP(A551,[3]库存使用数据!$A:$E,5,0),"")</f>
        <v/>
      </c>
      <c r="R551" t="str">
        <f>IFERROR(VLOOKUP(A551,[3]库存使用数据!$A:$H,8,0),"")</f>
        <v/>
      </c>
      <c r="S551" t="str">
        <f>IFERROR(VLOOKUP(A551,[3]库存使用数据!$A:$K,11,0),"")</f>
        <v/>
      </c>
      <c r="T551" t="str">
        <f>IFERROR(VLOOKUP(A551,[3]库存使用数据!$A:$C,3,0),"")</f>
        <v/>
      </c>
      <c r="U551" t="str">
        <f>IFERROR(VLOOKUP(A551,[3]库存使用数据!$A:$F,6,0),"")</f>
        <v/>
      </c>
      <c r="V551" t="str">
        <f>IFERROR(VLOOKUP(A551,[3]库存使用数据!$A:$I,9,0),"")</f>
        <v/>
      </c>
      <c r="W551" t="str">
        <f>IFERROR(VLOOKUP(A551,[3]库存使用数据!$A:$L,12,0),"")</f>
        <v/>
      </c>
      <c r="X551" s="23" t="str">
        <f t="shared" si="144"/>
        <v/>
      </c>
      <c r="Y551" s="23" t="str">
        <f t="shared" si="145"/>
        <v/>
      </c>
      <c r="Z551" s="23" t="str">
        <f t="shared" si="146"/>
        <v/>
      </c>
      <c r="AA551" s="23" t="str">
        <f t="shared" si="147"/>
        <v/>
      </c>
      <c r="AB551" t="str">
        <f>IFERROR(VLOOKUP(A551,[3]库存使用数据!$A:$D,4,0),"")</f>
        <v/>
      </c>
      <c r="AC551" t="str">
        <f>IFERROR(VLOOKUP(A551,[3]库存使用数据!$A:$G,7,0),"")</f>
        <v/>
      </c>
      <c r="AD551" t="str">
        <f>IFERROR(VLOOKUP(A551,[3]库存使用数据!$A:$J,10,0),"")</f>
        <v/>
      </c>
      <c r="AE551" t="str">
        <f>IFERROR(VLOOKUP(A551,[3]库存使用数据!$A:$M,13,0),"")</f>
        <v/>
      </c>
      <c r="AF551" s="23" t="str">
        <f t="shared" si="148"/>
        <v/>
      </c>
      <c r="AG551" s="23" t="str">
        <f t="shared" si="149"/>
        <v/>
      </c>
      <c r="AH551" s="23" t="str">
        <f t="shared" si="150"/>
        <v/>
      </c>
      <c r="AI551" s="23" t="str">
        <f t="shared" si="151"/>
        <v/>
      </c>
      <c r="AJ551">
        <f>IFERROR(VLOOKUP($B551,[2]库存报告使用数据!$A$1:$B$65536,2,0),0)</f>
        <v>0</v>
      </c>
      <c r="AK551">
        <f>IFERROR(VLOOKUP($B551,[2]库存报告使用数据!$A$1:$C$65536,3,0),0)</f>
        <v>0</v>
      </c>
      <c r="AL551">
        <f>IFERROR(VLOOKUP($B551,[2]库存报告使用数据!$A$1:$D$65536,4,0),0)</f>
        <v>0</v>
      </c>
      <c r="AM551">
        <f>IFERROR(VLOOKUP($B551,[2]库存报告使用数据!$A$1:$E$65536,5,0),0)</f>
        <v>0</v>
      </c>
      <c r="AN551" s="23" t="str">
        <f t="shared" si="152"/>
        <v/>
      </c>
      <c r="AO551" s="23" t="str">
        <f t="shared" si="153"/>
        <v/>
      </c>
      <c r="AP551" s="23" t="str">
        <f t="shared" si="154"/>
        <v/>
      </c>
      <c r="AQ551" s="23" t="str">
        <f t="shared" si="155"/>
        <v/>
      </c>
      <c r="AR551" s="37">
        <f t="shared" si="140"/>
        <v>0</v>
      </c>
      <c r="AS551" s="37">
        <f t="shared" si="141"/>
        <v>0</v>
      </c>
      <c r="AT551" s="37">
        <f t="shared" si="142"/>
        <v>0</v>
      </c>
      <c r="AU551" s="33" t="str">
        <f t="shared" si="143"/>
        <v>库存为0</v>
      </c>
      <c r="AV551" s="38" t="str">
        <f>IFERROR(时间!$B$4+AU551,"上周无销量")</f>
        <v>上周无销量</v>
      </c>
    </row>
    <row r="552" spans="1:48">
      <c r="A552" s="21" t="s">
        <v>597</v>
      </c>
      <c r="B552" t="str">
        <f>VLOOKUP(A552,'[4]sku-asin（子）'!$A$1:$B$65536,2,0)</f>
        <v>B01J5A1H6Q</v>
      </c>
      <c r="C552" t="str">
        <f>VLOOKUP(A552,'[4]子sku-父sku'!$A$1:$B$65536,2,0)</f>
        <v>YZ-JY3233</v>
      </c>
      <c r="D552" s="33">
        <f>IFERROR(VLOOKUP(A552,[1]库存报告使用数据处理!$A:$C,3,0),0)</f>
        <v>0</v>
      </c>
      <c r="E552" s="33">
        <f>IFERROR(VLOOKUP(A552,[1]库存报告使用数据处理!$A:$D,4,0),0)</f>
        <v>0</v>
      </c>
      <c r="F552" s="33">
        <f>IFERROR(VLOOKUP(A552,[1]库存报告使用数据处理!$A:$E,5,0),0)</f>
        <v>0</v>
      </c>
      <c r="G552" s="33">
        <f>IFERROR(VLOOKUP(A552,[1]库存报告使用数据处理!$A:$F,6,0),0)</f>
        <v>0</v>
      </c>
      <c r="H552" s="34">
        <f>IFERROR(VLOOKUP(A552,[1]库存报告使用数据处理!$A:$G,7,0),0)</f>
        <v>0</v>
      </c>
      <c r="I552">
        <f>IFERROR(VLOOKUP(A552,[5]数据处理!$A:$B,2,0),0)</f>
        <v>0</v>
      </c>
      <c r="J552" s="35">
        <f>IFERROR(VLOOKUP(A552,[5]数据处理!$A:$D,4,0),0)</f>
        <v>0</v>
      </c>
      <c r="K552" s="35">
        <f>IFERROR(VLOOKUP(A552,[5]数据处理!$A:$E,5,0),0)</f>
        <v>0</v>
      </c>
      <c r="L552" s="35">
        <f>IFERROR(VLOOKUP(A552,[5]数据处理!$A:$G,7,0),0)</f>
        <v>0</v>
      </c>
      <c r="M552">
        <f t="shared" si="139"/>
        <v>0</v>
      </c>
      <c r="N552">
        <f>IFERROR(VLOOKUP(A552,[5]数据处理!$A:$C,3,0),0)</f>
        <v>0</v>
      </c>
      <c r="O552">
        <f>IFERROR(VLOOKUP(A552,[5]数据处理!$A:$N,14,0),0)</f>
        <v>0</v>
      </c>
      <c r="P552" t="str">
        <f>IFERROR(VLOOKUP(A552,[3]库存使用数据!$A:$B,2,0),"")</f>
        <v/>
      </c>
      <c r="Q552" t="str">
        <f>IFERROR(VLOOKUP(A552,[3]库存使用数据!$A:$E,5,0),"")</f>
        <v/>
      </c>
      <c r="R552" t="str">
        <f>IFERROR(VLOOKUP(A552,[3]库存使用数据!$A:$H,8,0),"")</f>
        <v/>
      </c>
      <c r="S552" t="str">
        <f>IFERROR(VLOOKUP(A552,[3]库存使用数据!$A:$K,11,0),"")</f>
        <v/>
      </c>
      <c r="T552" t="str">
        <f>IFERROR(VLOOKUP(A552,[3]库存使用数据!$A:$C,3,0),"")</f>
        <v/>
      </c>
      <c r="U552" t="str">
        <f>IFERROR(VLOOKUP(A552,[3]库存使用数据!$A:$F,6,0),"")</f>
        <v/>
      </c>
      <c r="V552" t="str">
        <f>IFERROR(VLOOKUP(A552,[3]库存使用数据!$A:$I,9,0),"")</f>
        <v/>
      </c>
      <c r="W552" t="str">
        <f>IFERROR(VLOOKUP(A552,[3]库存使用数据!$A:$L,12,0),"")</f>
        <v/>
      </c>
      <c r="X552" s="23" t="str">
        <f t="shared" si="144"/>
        <v/>
      </c>
      <c r="Y552" s="23" t="str">
        <f t="shared" si="145"/>
        <v/>
      </c>
      <c r="Z552" s="23" t="str">
        <f t="shared" si="146"/>
        <v/>
      </c>
      <c r="AA552" s="23" t="str">
        <f t="shared" si="147"/>
        <v/>
      </c>
      <c r="AB552" t="str">
        <f>IFERROR(VLOOKUP(A552,[3]库存使用数据!$A:$D,4,0),"")</f>
        <v/>
      </c>
      <c r="AC552" t="str">
        <f>IFERROR(VLOOKUP(A552,[3]库存使用数据!$A:$G,7,0),"")</f>
        <v/>
      </c>
      <c r="AD552" t="str">
        <f>IFERROR(VLOOKUP(A552,[3]库存使用数据!$A:$J,10,0),"")</f>
        <v/>
      </c>
      <c r="AE552" t="str">
        <f>IFERROR(VLOOKUP(A552,[3]库存使用数据!$A:$M,13,0),"")</f>
        <v/>
      </c>
      <c r="AF552" s="23" t="str">
        <f t="shared" si="148"/>
        <v/>
      </c>
      <c r="AG552" s="23" t="str">
        <f t="shared" si="149"/>
        <v/>
      </c>
      <c r="AH552" s="23" t="str">
        <f t="shared" si="150"/>
        <v/>
      </c>
      <c r="AI552" s="23" t="str">
        <f t="shared" si="151"/>
        <v/>
      </c>
      <c r="AJ552">
        <f>IFERROR(VLOOKUP($B552,[2]库存报告使用数据!$A$1:$B$65536,2,0),0)</f>
        <v>0</v>
      </c>
      <c r="AK552">
        <f>IFERROR(VLOOKUP($B552,[2]库存报告使用数据!$A$1:$C$65536,3,0),0)</f>
        <v>0</v>
      </c>
      <c r="AL552">
        <f>IFERROR(VLOOKUP($B552,[2]库存报告使用数据!$A$1:$D$65536,4,0),0)</f>
        <v>0</v>
      </c>
      <c r="AM552">
        <f>IFERROR(VLOOKUP($B552,[2]库存报告使用数据!$A$1:$E$65536,5,0),0)</f>
        <v>0</v>
      </c>
      <c r="AN552" s="23" t="str">
        <f t="shared" si="152"/>
        <v/>
      </c>
      <c r="AO552" s="23" t="str">
        <f t="shared" si="153"/>
        <v/>
      </c>
      <c r="AP552" s="23" t="str">
        <f t="shared" si="154"/>
        <v/>
      </c>
      <c r="AQ552" s="23" t="str">
        <f t="shared" si="155"/>
        <v/>
      </c>
      <c r="AR552" s="37">
        <f t="shared" si="140"/>
        <v>0</v>
      </c>
      <c r="AS552" s="37">
        <f t="shared" si="141"/>
        <v>0</v>
      </c>
      <c r="AT552" s="37">
        <f t="shared" si="142"/>
        <v>0</v>
      </c>
      <c r="AU552" s="33" t="str">
        <f t="shared" si="143"/>
        <v>库存为0</v>
      </c>
      <c r="AV552" s="38" t="str">
        <f>IFERROR(时间!$B$4+AU552,"上周无销量")</f>
        <v>上周无销量</v>
      </c>
    </row>
    <row r="553" spans="1:48">
      <c r="A553" s="21" t="s">
        <v>598</v>
      </c>
      <c r="B553" t="str">
        <f>VLOOKUP(A553,'[4]sku-asin（子）'!$A$1:$B$65536,2,0)</f>
        <v>B01J5A1KEK</v>
      </c>
      <c r="C553" t="str">
        <f>VLOOKUP(A553,'[4]子sku-父sku'!$A$1:$B$65536,2,0)</f>
        <v>YZ-JY3233</v>
      </c>
      <c r="D553" s="33">
        <f>IFERROR(VLOOKUP(A553,[1]库存报告使用数据处理!$A:$C,3,0),0)</f>
        <v>0</v>
      </c>
      <c r="E553" s="33">
        <f>IFERROR(VLOOKUP(A553,[1]库存报告使用数据处理!$A:$D,4,0),0)</f>
        <v>0</v>
      </c>
      <c r="F553" s="33">
        <f>IFERROR(VLOOKUP(A553,[1]库存报告使用数据处理!$A:$E,5,0),0)</f>
        <v>0</v>
      </c>
      <c r="G553" s="33">
        <f>IFERROR(VLOOKUP(A553,[1]库存报告使用数据处理!$A:$F,6,0),0)</f>
        <v>0</v>
      </c>
      <c r="H553" s="34">
        <f>IFERROR(VLOOKUP(A553,[1]库存报告使用数据处理!$A:$G,7,0),0)</f>
        <v>0</v>
      </c>
      <c r="I553">
        <f>IFERROR(VLOOKUP(A553,[5]数据处理!$A:$B,2,0),0)</f>
        <v>0</v>
      </c>
      <c r="J553" s="35">
        <f>IFERROR(VLOOKUP(A553,[5]数据处理!$A:$D,4,0),0)</f>
        <v>0</v>
      </c>
      <c r="K553" s="35">
        <f>IFERROR(VLOOKUP(A553,[5]数据处理!$A:$E,5,0),0)</f>
        <v>0</v>
      </c>
      <c r="L553" s="35">
        <f>IFERROR(VLOOKUP(A553,[5]数据处理!$A:$G,7,0),0)</f>
        <v>0</v>
      </c>
      <c r="M553">
        <f t="shared" si="139"/>
        <v>0</v>
      </c>
      <c r="N553">
        <f>IFERROR(VLOOKUP(A553,[5]数据处理!$A:$C,3,0),0)</f>
        <v>0</v>
      </c>
      <c r="O553">
        <f>IFERROR(VLOOKUP(A553,[5]数据处理!$A:$N,14,0),0)</f>
        <v>0</v>
      </c>
      <c r="P553" t="str">
        <f>IFERROR(VLOOKUP(A553,[3]库存使用数据!$A:$B,2,0),"")</f>
        <v/>
      </c>
      <c r="Q553" t="str">
        <f>IFERROR(VLOOKUP(A553,[3]库存使用数据!$A:$E,5,0),"")</f>
        <v/>
      </c>
      <c r="R553" t="str">
        <f>IFERROR(VLOOKUP(A553,[3]库存使用数据!$A:$H,8,0),"")</f>
        <v/>
      </c>
      <c r="S553" t="str">
        <f>IFERROR(VLOOKUP(A553,[3]库存使用数据!$A:$K,11,0),"")</f>
        <v/>
      </c>
      <c r="T553" t="str">
        <f>IFERROR(VLOOKUP(A553,[3]库存使用数据!$A:$C,3,0),"")</f>
        <v/>
      </c>
      <c r="U553" t="str">
        <f>IFERROR(VLOOKUP(A553,[3]库存使用数据!$A:$F,6,0),"")</f>
        <v/>
      </c>
      <c r="V553" t="str">
        <f>IFERROR(VLOOKUP(A553,[3]库存使用数据!$A:$I,9,0),"")</f>
        <v/>
      </c>
      <c r="W553" t="str">
        <f>IFERROR(VLOOKUP(A553,[3]库存使用数据!$A:$L,12,0),"")</f>
        <v/>
      </c>
      <c r="X553" s="23" t="str">
        <f t="shared" si="144"/>
        <v/>
      </c>
      <c r="Y553" s="23" t="str">
        <f t="shared" si="145"/>
        <v/>
      </c>
      <c r="Z553" s="23" t="str">
        <f t="shared" si="146"/>
        <v/>
      </c>
      <c r="AA553" s="23" t="str">
        <f t="shared" si="147"/>
        <v/>
      </c>
      <c r="AB553" t="str">
        <f>IFERROR(VLOOKUP(A553,[3]库存使用数据!$A:$D,4,0),"")</f>
        <v/>
      </c>
      <c r="AC553" t="str">
        <f>IFERROR(VLOOKUP(A553,[3]库存使用数据!$A:$G,7,0),"")</f>
        <v/>
      </c>
      <c r="AD553" t="str">
        <f>IFERROR(VLOOKUP(A553,[3]库存使用数据!$A:$J,10,0),"")</f>
        <v/>
      </c>
      <c r="AE553" t="str">
        <f>IFERROR(VLOOKUP(A553,[3]库存使用数据!$A:$M,13,0),"")</f>
        <v/>
      </c>
      <c r="AF553" s="23" t="str">
        <f t="shared" si="148"/>
        <v/>
      </c>
      <c r="AG553" s="23" t="str">
        <f t="shared" si="149"/>
        <v/>
      </c>
      <c r="AH553" s="23" t="str">
        <f t="shared" si="150"/>
        <v/>
      </c>
      <c r="AI553" s="23" t="str">
        <f t="shared" si="151"/>
        <v/>
      </c>
      <c r="AJ553">
        <f>IFERROR(VLOOKUP($B553,[2]库存报告使用数据!$A$1:$B$65536,2,0),0)</f>
        <v>0</v>
      </c>
      <c r="AK553">
        <f>IFERROR(VLOOKUP($B553,[2]库存报告使用数据!$A$1:$C$65536,3,0),0)</f>
        <v>0</v>
      </c>
      <c r="AL553">
        <f>IFERROR(VLOOKUP($B553,[2]库存报告使用数据!$A$1:$D$65536,4,0),0)</f>
        <v>0</v>
      </c>
      <c r="AM553">
        <f>IFERROR(VLOOKUP($B553,[2]库存报告使用数据!$A$1:$E$65536,5,0),0)</f>
        <v>0</v>
      </c>
      <c r="AN553" s="23" t="str">
        <f t="shared" si="152"/>
        <v/>
      </c>
      <c r="AO553" s="23" t="str">
        <f t="shared" si="153"/>
        <v/>
      </c>
      <c r="AP553" s="23" t="str">
        <f t="shared" si="154"/>
        <v/>
      </c>
      <c r="AQ553" s="23" t="str">
        <f t="shared" si="155"/>
        <v/>
      </c>
      <c r="AR553" s="37">
        <f t="shared" si="140"/>
        <v>0</v>
      </c>
      <c r="AS553" s="37">
        <f t="shared" si="141"/>
        <v>0</v>
      </c>
      <c r="AT553" s="37">
        <f t="shared" si="142"/>
        <v>0</v>
      </c>
      <c r="AU553" s="33" t="str">
        <f t="shared" si="143"/>
        <v>库存为0</v>
      </c>
      <c r="AV553" s="38" t="str">
        <f>IFERROR(时间!$B$4+AU553,"上周无销量")</f>
        <v>上周无销量</v>
      </c>
    </row>
    <row r="554" spans="1:48">
      <c r="A554" s="21" t="s">
        <v>599</v>
      </c>
      <c r="B554" t="str">
        <f>VLOOKUP(A554,'[4]sku-asin（子）'!$A$1:$B$65536,2,0)</f>
        <v>B01NCJBIK7</v>
      </c>
      <c r="C554" t="str">
        <f>VLOOKUP(A554,'[4]子sku-父sku'!$A$1:$B$65536,2,0)</f>
        <v>YZ-JY3233</v>
      </c>
      <c r="D554" s="33">
        <f>IFERROR(VLOOKUP(A554,[1]库存报告使用数据处理!$A:$C,3,0),0)</f>
        <v>0</v>
      </c>
      <c r="E554" s="33">
        <f>IFERROR(VLOOKUP(A554,[1]库存报告使用数据处理!$A:$D,4,0),0)</f>
        <v>0</v>
      </c>
      <c r="F554" s="33">
        <f>IFERROR(VLOOKUP(A554,[1]库存报告使用数据处理!$A:$E,5,0),0)</f>
        <v>0</v>
      </c>
      <c r="G554" s="33">
        <f>IFERROR(VLOOKUP(A554,[1]库存报告使用数据处理!$A:$F,6,0),0)</f>
        <v>0</v>
      </c>
      <c r="H554" s="34">
        <f>IFERROR(VLOOKUP(A554,[1]库存报告使用数据处理!$A:$G,7,0),0)</f>
        <v>0</v>
      </c>
      <c r="I554">
        <f>IFERROR(VLOOKUP(A554,[5]数据处理!$A:$B,2,0),0)</f>
        <v>0</v>
      </c>
      <c r="J554" s="35">
        <f>IFERROR(VLOOKUP(A554,[5]数据处理!$A:$D,4,0),0)</f>
        <v>0</v>
      </c>
      <c r="K554" s="35">
        <f>IFERROR(VLOOKUP(A554,[5]数据处理!$A:$E,5,0),0)</f>
        <v>0</v>
      </c>
      <c r="L554" s="35">
        <f>IFERROR(VLOOKUP(A554,[5]数据处理!$A:$G,7,0),0)</f>
        <v>0</v>
      </c>
      <c r="M554">
        <f t="shared" si="139"/>
        <v>0</v>
      </c>
      <c r="N554">
        <f>IFERROR(VLOOKUP(A554,[5]数据处理!$A:$C,3,0),0)</f>
        <v>0</v>
      </c>
      <c r="O554">
        <f>IFERROR(VLOOKUP(A554,[5]数据处理!$A:$N,14,0),0)</f>
        <v>0</v>
      </c>
      <c r="P554" t="str">
        <f>IFERROR(VLOOKUP(A554,[3]库存使用数据!$A:$B,2,0),"")</f>
        <v/>
      </c>
      <c r="Q554" t="str">
        <f>IFERROR(VLOOKUP(A554,[3]库存使用数据!$A:$E,5,0),"")</f>
        <v/>
      </c>
      <c r="R554" t="str">
        <f>IFERROR(VLOOKUP(A554,[3]库存使用数据!$A:$H,8,0),"")</f>
        <v/>
      </c>
      <c r="S554" t="str">
        <f>IFERROR(VLOOKUP(A554,[3]库存使用数据!$A:$K,11,0),"")</f>
        <v/>
      </c>
      <c r="T554" t="str">
        <f>IFERROR(VLOOKUP(A554,[3]库存使用数据!$A:$C,3,0),"")</f>
        <v/>
      </c>
      <c r="U554" t="str">
        <f>IFERROR(VLOOKUP(A554,[3]库存使用数据!$A:$F,6,0),"")</f>
        <v/>
      </c>
      <c r="V554" t="str">
        <f>IFERROR(VLOOKUP(A554,[3]库存使用数据!$A:$I,9,0),"")</f>
        <v/>
      </c>
      <c r="W554" t="str">
        <f>IFERROR(VLOOKUP(A554,[3]库存使用数据!$A:$L,12,0),"")</f>
        <v/>
      </c>
      <c r="X554" s="23" t="str">
        <f t="shared" si="144"/>
        <v/>
      </c>
      <c r="Y554" s="23" t="str">
        <f t="shared" si="145"/>
        <v/>
      </c>
      <c r="Z554" s="23" t="str">
        <f t="shared" si="146"/>
        <v/>
      </c>
      <c r="AA554" s="23" t="str">
        <f t="shared" si="147"/>
        <v/>
      </c>
      <c r="AB554" t="str">
        <f>IFERROR(VLOOKUP(A554,[3]库存使用数据!$A:$D,4,0),"")</f>
        <v/>
      </c>
      <c r="AC554" t="str">
        <f>IFERROR(VLOOKUP(A554,[3]库存使用数据!$A:$G,7,0),"")</f>
        <v/>
      </c>
      <c r="AD554" t="str">
        <f>IFERROR(VLOOKUP(A554,[3]库存使用数据!$A:$J,10,0),"")</f>
        <v/>
      </c>
      <c r="AE554" t="str">
        <f>IFERROR(VLOOKUP(A554,[3]库存使用数据!$A:$M,13,0),"")</f>
        <v/>
      </c>
      <c r="AF554" s="23" t="str">
        <f t="shared" si="148"/>
        <v/>
      </c>
      <c r="AG554" s="23" t="str">
        <f t="shared" si="149"/>
        <v/>
      </c>
      <c r="AH554" s="23" t="str">
        <f t="shared" si="150"/>
        <v/>
      </c>
      <c r="AI554" s="23" t="str">
        <f t="shared" si="151"/>
        <v/>
      </c>
      <c r="AJ554">
        <f>IFERROR(VLOOKUP($B554,[2]库存报告使用数据!$A$1:$B$65536,2,0),0)</f>
        <v>0</v>
      </c>
      <c r="AK554">
        <f>IFERROR(VLOOKUP($B554,[2]库存报告使用数据!$A$1:$C$65536,3,0),0)</f>
        <v>0</v>
      </c>
      <c r="AL554">
        <f>IFERROR(VLOOKUP($B554,[2]库存报告使用数据!$A$1:$D$65536,4,0),0)</f>
        <v>0</v>
      </c>
      <c r="AM554">
        <f>IFERROR(VLOOKUP($B554,[2]库存报告使用数据!$A$1:$E$65536,5,0),0)</f>
        <v>0</v>
      </c>
      <c r="AN554" s="23" t="str">
        <f t="shared" si="152"/>
        <v/>
      </c>
      <c r="AO554" s="23" t="str">
        <f t="shared" si="153"/>
        <v/>
      </c>
      <c r="AP554" s="23" t="str">
        <f t="shared" si="154"/>
        <v/>
      </c>
      <c r="AQ554" s="23" t="str">
        <f t="shared" si="155"/>
        <v/>
      </c>
      <c r="AR554" s="37">
        <f t="shared" si="140"/>
        <v>0</v>
      </c>
      <c r="AS554" s="37">
        <f t="shared" si="141"/>
        <v>0</v>
      </c>
      <c r="AT554" s="37">
        <f t="shared" si="142"/>
        <v>0</v>
      </c>
      <c r="AU554" s="33" t="str">
        <f t="shared" si="143"/>
        <v>库存为0</v>
      </c>
      <c r="AV554" s="38" t="str">
        <f>IFERROR(时间!$B$4+AU554,"上周无销量")</f>
        <v>上周无销量</v>
      </c>
    </row>
    <row r="555" spans="1:48">
      <c r="A555" s="21" t="s">
        <v>600</v>
      </c>
      <c r="B555" t="str">
        <f>VLOOKUP(A555,'[4]sku-asin（子）'!$A$1:$B$65536,2,0)</f>
        <v>B01G6QHUIG</v>
      </c>
      <c r="C555" t="str">
        <f>VLOOKUP(A555,'[4]子sku-父sku'!$A$1:$B$65536,2,0)</f>
        <v>YZ-JY3288</v>
      </c>
      <c r="D555" s="33">
        <f>IFERROR(VLOOKUP(A555,[1]库存报告使用数据处理!$A:$C,3,0),0)</f>
        <v>0</v>
      </c>
      <c r="E555" s="33">
        <f>IFERROR(VLOOKUP(A555,[1]库存报告使用数据处理!$A:$D,4,0),0)</f>
        <v>0</v>
      </c>
      <c r="F555" s="33">
        <f>IFERROR(VLOOKUP(A555,[1]库存报告使用数据处理!$A:$E,5,0),0)</f>
        <v>0</v>
      </c>
      <c r="G555" s="33">
        <f>IFERROR(VLOOKUP(A555,[1]库存报告使用数据处理!$A:$F,6,0),0)</f>
        <v>0</v>
      </c>
      <c r="H555" s="34">
        <f>IFERROR(VLOOKUP(A555,[1]库存报告使用数据处理!$A:$G,7,0),0)</f>
        <v>0</v>
      </c>
      <c r="I555">
        <f>IFERROR(VLOOKUP(A555,[5]数据处理!$A:$B,2,0),0)</f>
        <v>0</v>
      </c>
      <c r="J555" s="35">
        <f>IFERROR(VLOOKUP(A555,[5]数据处理!$A:$D,4,0),0)</f>
        <v>0</v>
      </c>
      <c r="K555" s="35">
        <f>IFERROR(VLOOKUP(A555,[5]数据处理!$A:$E,5,0),0)</f>
        <v>0</v>
      </c>
      <c r="L555" s="35">
        <f>IFERROR(VLOOKUP(A555,[5]数据处理!$A:$G,7,0),0)</f>
        <v>0</v>
      </c>
      <c r="M555">
        <f t="shared" si="139"/>
        <v>0</v>
      </c>
      <c r="N555">
        <f>IFERROR(VLOOKUP(A555,[5]数据处理!$A:$C,3,0),0)</f>
        <v>0</v>
      </c>
      <c r="O555">
        <f>IFERROR(VLOOKUP(A555,[5]数据处理!$A:$N,14,0),0)</f>
        <v>0</v>
      </c>
      <c r="P555" t="str">
        <f>IFERROR(VLOOKUP(A555,[3]库存使用数据!$A:$B,2,0),"")</f>
        <v/>
      </c>
      <c r="Q555" t="str">
        <f>IFERROR(VLOOKUP(A555,[3]库存使用数据!$A:$E,5,0),"")</f>
        <v/>
      </c>
      <c r="R555" t="str">
        <f>IFERROR(VLOOKUP(A555,[3]库存使用数据!$A:$H,8,0),"")</f>
        <v/>
      </c>
      <c r="S555" t="str">
        <f>IFERROR(VLOOKUP(A555,[3]库存使用数据!$A:$K,11,0),"")</f>
        <v/>
      </c>
      <c r="T555" t="str">
        <f>IFERROR(VLOOKUP(A555,[3]库存使用数据!$A:$C,3,0),"")</f>
        <v/>
      </c>
      <c r="U555" t="str">
        <f>IFERROR(VLOOKUP(A555,[3]库存使用数据!$A:$F,6,0),"")</f>
        <v/>
      </c>
      <c r="V555" t="str">
        <f>IFERROR(VLOOKUP(A555,[3]库存使用数据!$A:$I,9,0),"")</f>
        <v/>
      </c>
      <c r="W555" t="str">
        <f>IFERROR(VLOOKUP(A555,[3]库存使用数据!$A:$L,12,0),"")</f>
        <v/>
      </c>
      <c r="X555" s="23" t="str">
        <f t="shared" si="144"/>
        <v/>
      </c>
      <c r="Y555" s="23" t="str">
        <f t="shared" si="145"/>
        <v/>
      </c>
      <c r="Z555" s="23" t="str">
        <f t="shared" si="146"/>
        <v/>
      </c>
      <c r="AA555" s="23" t="str">
        <f t="shared" si="147"/>
        <v/>
      </c>
      <c r="AB555" t="str">
        <f>IFERROR(VLOOKUP(A555,[3]库存使用数据!$A:$D,4,0),"")</f>
        <v/>
      </c>
      <c r="AC555" t="str">
        <f>IFERROR(VLOOKUP(A555,[3]库存使用数据!$A:$G,7,0),"")</f>
        <v/>
      </c>
      <c r="AD555" t="str">
        <f>IFERROR(VLOOKUP(A555,[3]库存使用数据!$A:$J,10,0),"")</f>
        <v/>
      </c>
      <c r="AE555" t="str">
        <f>IFERROR(VLOOKUP(A555,[3]库存使用数据!$A:$M,13,0),"")</f>
        <v/>
      </c>
      <c r="AF555" s="23" t="str">
        <f t="shared" si="148"/>
        <v/>
      </c>
      <c r="AG555" s="23" t="str">
        <f t="shared" si="149"/>
        <v/>
      </c>
      <c r="AH555" s="23" t="str">
        <f t="shared" si="150"/>
        <v/>
      </c>
      <c r="AI555" s="23" t="str">
        <f t="shared" si="151"/>
        <v/>
      </c>
      <c r="AJ555">
        <f>IFERROR(VLOOKUP($B555,[2]库存报告使用数据!$A$1:$B$65536,2,0),0)</f>
        <v>0</v>
      </c>
      <c r="AK555">
        <f>IFERROR(VLOOKUP($B555,[2]库存报告使用数据!$A$1:$C$65536,3,0),0)</f>
        <v>0</v>
      </c>
      <c r="AL555">
        <f>IFERROR(VLOOKUP($B555,[2]库存报告使用数据!$A$1:$D$65536,4,0),0)</f>
        <v>0</v>
      </c>
      <c r="AM555">
        <f>IFERROR(VLOOKUP($B555,[2]库存报告使用数据!$A$1:$E$65536,5,0),0)</f>
        <v>0</v>
      </c>
      <c r="AN555" s="23" t="str">
        <f t="shared" si="152"/>
        <v/>
      </c>
      <c r="AO555" s="23" t="str">
        <f t="shared" si="153"/>
        <v/>
      </c>
      <c r="AP555" s="23" t="str">
        <f t="shared" si="154"/>
        <v/>
      </c>
      <c r="AQ555" s="23" t="str">
        <f t="shared" si="155"/>
        <v/>
      </c>
      <c r="AR555" s="37">
        <f t="shared" si="140"/>
        <v>0</v>
      </c>
      <c r="AS555" s="37">
        <f t="shared" si="141"/>
        <v>0</v>
      </c>
      <c r="AT555" s="37">
        <f t="shared" si="142"/>
        <v>0</v>
      </c>
      <c r="AU555" s="33" t="str">
        <f t="shared" si="143"/>
        <v>库存为0</v>
      </c>
      <c r="AV555" s="38" t="str">
        <f>IFERROR(时间!$B$4+AU555,"上周无销量")</f>
        <v>上周无销量</v>
      </c>
    </row>
    <row r="556" spans="1:48">
      <c r="A556" s="21" t="s">
        <v>601</v>
      </c>
      <c r="B556" t="str">
        <f>VLOOKUP(A556,'[4]sku-asin（子）'!$A$1:$B$65536,2,0)</f>
        <v>B01M2X9OND</v>
      </c>
      <c r="C556" t="str">
        <f>VLOOKUP(A556,'[4]子sku-父sku'!$A$1:$B$65536,2,0)</f>
        <v>YZ-JY5694</v>
      </c>
      <c r="D556" s="33">
        <f>IFERROR(VLOOKUP(A556,[1]库存报告使用数据处理!$A:$C,3,0),0)</f>
        <v>0</v>
      </c>
      <c r="E556" s="33">
        <f>IFERROR(VLOOKUP(A556,[1]库存报告使用数据处理!$A:$D,4,0),0)</f>
        <v>0</v>
      </c>
      <c r="F556" s="33">
        <f>IFERROR(VLOOKUP(A556,[1]库存报告使用数据处理!$A:$E,5,0),0)</f>
        <v>0</v>
      </c>
      <c r="G556" s="33">
        <f>IFERROR(VLOOKUP(A556,[1]库存报告使用数据处理!$A:$F,6,0),0)</f>
        <v>0</v>
      </c>
      <c r="H556" s="34">
        <f>IFERROR(VLOOKUP(A556,[1]库存报告使用数据处理!$A:$G,7,0),0)</f>
        <v>0</v>
      </c>
      <c r="I556">
        <f>IFERROR(VLOOKUP(A556,[5]数据处理!$A:$B,2,0),0)</f>
        <v>0</v>
      </c>
      <c r="J556" s="35">
        <f>IFERROR(VLOOKUP(A556,[5]数据处理!$A:$D,4,0),0)</f>
        <v>0</v>
      </c>
      <c r="K556" s="35">
        <f>IFERROR(VLOOKUP(A556,[5]数据处理!$A:$E,5,0),0)</f>
        <v>0</v>
      </c>
      <c r="L556" s="35">
        <f>IFERROR(VLOOKUP(A556,[5]数据处理!$A:$G,7,0),0)</f>
        <v>0</v>
      </c>
      <c r="M556">
        <f t="shared" si="139"/>
        <v>0</v>
      </c>
      <c r="N556">
        <f>IFERROR(VLOOKUP(A556,[5]数据处理!$A:$C,3,0),0)</f>
        <v>0</v>
      </c>
      <c r="O556">
        <f>IFERROR(VLOOKUP(A556,[5]数据处理!$A:$N,14,0),0)</f>
        <v>0</v>
      </c>
      <c r="P556" t="str">
        <f>IFERROR(VLOOKUP(A556,[3]库存使用数据!$A:$B,2,0),"")</f>
        <v/>
      </c>
      <c r="Q556" t="str">
        <f>IFERROR(VLOOKUP(A556,[3]库存使用数据!$A:$E,5,0),"")</f>
        <v/>
      </c>
      <c r="R556" t="str">
        <f>IFERROR(VLOOKUP(A556,[3]库存使用数据!$A:$H,8,0),"")</f>
        <v/>
      </c>
      <c r="S556" t="str">
        <f>IFERROR(VLOOKUP(A556,[3]库存使用数据!$A:$K,11,0),"")</f>
        <v/>
      </c>
      <c r="T556" t="str">
        <f>IFERROR(VLOOKUP(A556,[3]库存使用数据!$A:$C,3,0),"")</f>
        <v/>
      </c>
      <c r="U556" t="str">
        <f>IFERROR(VLOOKUP(A556,[3]库存使用数据!$A:$F,6,0),"")</f>
        <v/>
      </c>
      <c r="V556" t="str">
        <f>IFERROR(VLOOKUP(A556,[3]库存使用数据!$A:$I,9,0),"")</f>
        <v/>
      </c>
      <c r="W556" t="str">
        <f>IFERROR(VLOOKUP(A556,[3]库存使用数据!$A:$L,12,0),"")</f>
        <v/>
      </c>
      <c r="X556" s="23" t="str">
        <f t="shared" si="144"/>
        <v/>
      </c>
      <c r="Y556" s="23" t="str">
        <f t="shared" si="145"/>
        <v/>
      </c>
      <c r="Z556" s="23" t="str">
        <f t="shared" si="146"/>
        <v/>
      </c>
      <c r="AA556" s="23" t="str">
        <f t="shared" si="147"/>
        <v/>
      </c>
      <c r="AB556" t="str">
        <f>IFERROR(VLOOKUP(A556,[3]库存使用数据!$A:$D,4,0),"")</f>
        <v/>
      </c>
      <c r="AC556" t="str">
        <f>IFERROR(VLOOKUP(A556,[3]库存使用数据!$A:$G,7,0),"")</f>
        <v/>
      </c>
      <c r="AD556" t="str">
        <f>IFERROR(VLOOKUP(A556,[3]库存使用数据!$A:$J,10,0),"")</f>
        <v/>
      </c>
      <c r="AE556" t="str">
        <f>IFERROR(VLOOKUP(A556,[3]库存使用数据!$A:$M,13,0),"")</f>
        <v/>
      </c>
      <c r="AF556" s="23" t="str">
        <f t="shared" si="148"/>
        <v/>
      </c>
      <c r="AG556" s="23" t="str">
        <f t="shared" si="149"/>
        <v/>
      </c>
      <c r="AH556" s="23" t="str">
        <f t="shared" si="150"/>
        <v/>
      </c>
      <c r="AI556" s="23" t="str">
        <f t="shared" si="151"/>
        <v/>
      </c>
      <c r="AJ556">
        <f>IFERROR(VLOOKUP($B556,[2]库存报告使用数据!$A$1:$B$65536,2,0),0)</f>
        <v>0</v>
      </c>
      <c r="AK556">
        <f>IFERROR(VLOOKUP($B556,[2]库存报告使用数据!$A$1:$C$65536,3,0),0)</f>
        <v>0</v>
      </c>
      <c r="AL556">
        <f>IFERROR(VLOOKUP($B556,[2]库存报告使用数据!$A$1:$D$65536,4,0),0)</f>
        <v>0</v>
      </c>
      <c r="AM556">
        <f>IFERROR(VLOOKUP($B556,[2]库存报告使用数据!$A$1:$E$65536,5,0),0)</f>
        <v>0</v>
      </c>
      <c r="AN556" s="23" t="str">
        <f t="shared" si="152"/>
        <v/>
      </c>
      <c r="AO556" s="23" t="str">
        <f t="shared" si="153"/>
        <v/>
      </c>
      <c r="AP556" s="23" t="str">
        <f t="shared" si="154"/>
        <v/>
      </c>
      <c r="AQ556" s="23" t="str">
        <f t="shared" si="155"/>
        <v/>
      </c>
      <c r="AR556" s="37">
        <f t="shared" si="140"/>
        <v>0</v>
      </c>
      <c r="AS556" s="37">
        <f t="shared" si="141"/>
        <v>0</v>
      </c>
      <c r="AT556" s="37">
        <f t="shared" si="142"/>
        <v>0</v>
      </c>
      <c r="AU556" s="33" t="str">
        <f t="shared" si="143"/>
        <v>库存为0</v>
      </c>
      <c r="AV556" s="38" t="str">
        <f>IFERROR(时间!$B$4+AU556,"上周无销量")</f>
        <v>上周无销量</v>
      </c>
    </row>
    <row r="557" spans="1:48">
      <c r="A557" s="21" t="s">
        <v>602</v>
      </c>
      <c r="B557" t="str">
        <f>VLOOKUP(A557,'[4]sku-asin（子）'!$A$1:$B$65536,2,0)</f>
        <v>B01MCTLBRC</v>
      </c>
      <c r="C557" t="str">
        <f>VLOOKUP(A557,'[4]子sku-父sku'!$A$1:$B$65536,2,0)</f>
        <v>YZ-JY5694</v>
      </c>
      <c r="D557" s="33">
        <f>IFERROR(VLOOKUP(A557,[1]库存报告使用数据处理!$A:$C,3,0),0)</f>
        <v>0</v>
      </c>
      <c r="E557" s="33">
        <f>IFERROR(VLOOKUP(A557,[1]库存报告使用数据处理!$A:$D,4,0),0)</f>
        <v>1</v>
      </c>
      <c r="F557" s="33">
        <f>IFERROR(VLOOKUP(A557,[1]库存报告使用数据处理!$A:$E,5,0),0)</f>
        <v>1</v>
      </c>
      <c r="G557" s="33">
        <f>IFERROR(VLOOKUP(A557,[1]库存报告使用数据处理!$A:$F,6,0),0)</f>
        <v>0</v>
      </c>
      <c r="H557" s="34">
        <f>IFERROR(VLOOKUP(A557,[1]库存报告使用数据处理!$A:$G,7,0),0)</f>
        <v>18.98</v>
      </c>
      <c r="I557">
        <f>IFERROR(VLOOKUP(A557,[5]数据处理!$A:$B,2,0),0)</f>
        <v>0</v>
      </c>
      <c r="J557" s="35">
        <f>IFERROR(VLOOKUP(A557,[5]数据处理!$A:$D,4,0),0)</f>
        <v>0</v>
      </c>
      <c r="K557" s="35">
        <f>IFERROR(VLOOKUP(A557,[5]数据处理!$A:$E,5,0),0)</f>
        <v>0</v>
      </c>
      <c r="L557" s="35">
        <f>IFERROR(VLOOKUP(A557,[5]数据处理!$A:$G,7,0),0)</f>
        <v>0</v>
      </c>
      <c r="M557">
        <f t="shared" si="139"/>
        <v>0</v>
      </c>
      <c r="N557">
        <f>IFERROR(VLOOKUP(A557,[5]数据处理!$A:$C,3,0),0)</f>
        <v>0</v>
      </c>
      <c r="O557">
        <f>IFERROR(VLOOKUP(A557,[5]数据处理!$A:$N,14,0),0)</f>
        <v>0</v>
      </c>
      <c r="P557" t="str">
        <f>IFERROR(VLOOKUP(A557,[3]库存使用数据!$A:$B,2,0),"")</f>
        <v/>
      </c>
      <c r="Q557" t="str">
        <f>IFERROR(VLOOKUP(A557,[3]库存使用数据!$A:$E,5,0),"")</f>
        <v/>
      </c>
      <c r="R557" t="str">
        <f>IFERROR(VLOOKUP(A557,[3]库存使用数据!$A:$H,8,0),"")</f>
        <v/>
      </c>
      <c r="S557" t="str">
        <f>IFERROR(VLOOKUP(A557,[3]库存使用数据!$A:$K,11,0),"")</f>
        <v/>
      </c>
      <c r="T557" t="str">
        <f>IFERROR(VLOOKUP(A557,[3]库存使用数据!$A:$C,3,0),"")</f>
        <v/>
      </c>
      <c r="U557" t="str">
        <f>IFERROR(VLOOKUP(A557,[3]库存使用数据!$A:$F,6,0),"")</f>
        <v/>
      </c>
      <c r="V557" t="str">
        <f>IFERROR(VLOOKUP(A557,[3]库存使用数据!$A:$I,9,0),"")</f>
        <v/>
      </c>
      <c r="W557" t="str">
        <f>IFERROR(VLOOKUP(A557,[3]库存使用数据!$A:$L,12,0),"")</f>
        <v/>
      </c>
      <c r="X557" s="23" t="str">
        <f t="shared" si="144"/>
        <v/>
      </c>
      <c r="Y557" s="23" t="str">
        <f t="shared" si="145"/>
        <v/>
      </c>
      <c r="Z557" s="23" t="str">
        <f t="shared" si="146"/>
        <v/>
      </c>
      <c r="AA557" s="23" t="str">
        <f t="shared" si="147"/>
        <v/>
      </c>
      <c r="AB557" t="str">
        <f>IFERROR(VLOOKUP(A557,[3]库存使用数据!$A:$D,4,0),"")</f>
        <v/>
      </c>
      <c r="AC557" t="str">
        <f>IFERROR(VLOOKUP(A557,[3]库存使用数据!$A:$G,7,0),"")</f>
        <v/>
      </c>
      <c r="AD557" t="str">
        <f>IFERROR(VLOOKUP(A557,[3]库存使用数据!$A:$J,10,0),"")</f>
        <v/>
      </c>
      <c r="AE557" t="str">
        <f>IFERROR(VLOOKUP(A557,[3]库存使用数据!$A:$M,13,0),"")</f>
        <v/>
      </c>
      <c r="AF557" s="23" t="str">
        <f t="shared" si="148"/>
        <v/>
      </c>
      <c r="AG557" s="23" t="str">
        <f t="shared" si="149"/>
        <v/>
      </c>
      <c r="AH557" s="23" t="str">
        <f t="shared" si="150"/>
        <v/>
      </c>
      <c r="AI557" s="23" t="str">
        <f t="shared" si="151"/>
        <v/>
      </c>
      <c r="AJ557">
        <f>IFERROR(VLOOKUP($B557,[2]库存报告使用数据!$A$1:$B$65536,2,0),0)</f>
        <v>1</v>
      </c>
      <c r="AK557">
        <f>IFERROR(VLOOKUP($B557,[2]库存报告使用数据!$A$1:$C$65536,3,0),0)</f>
        <v>1</v>
      </c>
      <c r="AL557">
        <f>IFERROR(VLOOKUP($B557,[2]库存报告使用数据!$A$1:$D$65536,4,0),0)</f>
        <v>1</v>
      </c>
      <c r="AM557">
        <f>IFERROR(VLOOKUP($B557,[2]库存报告使用数据!$A$1:$E$65536,5,0),0)</f>
        <v>4</v>
      </c>
      <c r="AN557" s="23">
        <f t="shared" si="152"/>
        <v>0</v>
      </c>
      <c r="AO557" s="23">
        <f t="shared" si="153"/>
        <v>1</v>
      </c>
      <c r="AP557" s="23">
        <f t="shared" si="154"/>
        <v>1</v>
      </c>
      <c r="AQ557" s="23">
        <f t="shared" si="155"/>
        <v>0</v>
      </c>
      <c r="AR557" s="37">
        <f t="shared" si="140"/>
        <v>0</v>
      </c>
      <c r="AS557" s="37">
        <f t="shared" si="141"/>
        <v>0</v>
      </c>
      <c r="AT557" s="37">
        <f t="shared" si="142"/>
        <v>0</v>
      </c>
      <c r="AU557" s="33" t="str">
        <f t="shared" si="143"/>
        <v>库存为0</v>
      </c>
      <c r="AV557" s="38" t="str">
        <f>IFERROR(时间!$B$4+AU557,"上周无销量")</f>
        <v>上周无销量</v>
      </c>
    </row>
    <row r="558" spans="1:48">
      <c r="A558" s="21" t="s">
        <v>603</v>
      </c>
      <c r="B558" t="str">
        <f>VLOOKUP(A558,'[4]sku-asin（子）'!$A$1:$B$65536,2,0)</f>
        <v>B01M3PZ1R5</v>
      </c>
      <c r="C558" t="str">
        <f>VLOOKUP(A558,'[4]子sku-父sku'!$A$1:$B$65536,2,0)</f>
        <v>YZ-JY5694</v>
      </c>
      <c r="D558" s="33">
        <f>IFERROR(VLOOKUP(A558,[1]库存报告使用数据处理!$A:$C,3,0),0)</f>
        <v>0</v>
      </c>
      <c r="E558" s="33">
        <f>IFERROR(VLOOKUP(A558,[1]库存报告使用数据处理!$A:$D,4,0),0)</f>
        <v>0</v>
      </c>
      <c r="F558" s="33">
        <f>IFERROR(VLOOKUP(A558,[1]库存报告使用数据处理!$A:$E,5,0),0)</f>
        <v>0</v>
      </c>
      <c r="G558" s="33">
        <f>IFERROR(VLOOKUP(A558,[1]库存报告使用数据处理!$A:$F,6,0),0)</f>
        <v>0</v>
      </c>
      <c r="H558" s="34">
        <f>IFERROR(VLOOKUP(A558,[1]库存报告使用数据处理!$A:$G,7,0),0)</f>
        <v>0</v>
      </c>
      <c r="I558">
        <f>IFERROR(VLOOKUP(A558,[5]数据处理!$A:$B,2,0),0)</f>
        <v>6</v>
      </c>
      <c r="J558" s="35">
        <f>IFERROR(VLOOKUP(A558,[5]数据处理!$A:$D,4,0),0)</f>
        <v>0</v>
      </c>
      <c r="K558" s="35">
        <f>IFERROR(VLOOKUP(A558,[5]数据处理!$A:$E,5,0),0)</f>
        <v>0</v>
      </c>
      <c r="L558" s="35">
        <f>IFERROR(VLOOKUP(A558,[5]数据处理!$A:$G,7,0),0)</f>
        <v>0</v>
      </c>
      <c r="M558">
        <f t="shared" si="139"/>
        <v>6</v>
      </c>
      <c r="N558">
        <f>IFERROR(VLOOKUP(A558,[5]数据处理!$A:$C,3,0),0)</f>
        <v>0</v>
      </c>
      <c r="O558">
        <f>IFERROR(VLOOKUP(A558,[5]数据处理!$A:$N,14,0),0)</f>
        <v>3</v>
      </c>
      <c r="P558" t="str">
        <f>IFERROR(VLOOKUP(A558,[3]库存使用数据!$A:$B,2,0),"")</f>
        <v/>
      </c>
      <c r="Q558" t="str">
        <f>IFERROR(VLOOKUP(A558,[3]库存使用数据!$A:$E,5,0),"")</f>
        <v/>
      </c>
      <c r="R558" t="str">
        <f>IFERROR(VLOOKUP(A558,[3]库存使用数据!$A:$H,8,0),"")</f>
        <v/>
      </c>
      <c r="S558" t="str">
        <f>IFERROR(VLOOKUP(A558,[3]库存使用数据!$A:$K,11,0),"")</f>
        <v/>
      </c>
      <c r="T558" t="str">
        <f>IFERROR(VLOOKUP(A558,[3]库存使用数据!$A:$C,3,0),"")</f>
        <v/>
      </c>
      <c r="U558" t="str">
        <f>IFERROR(VLOOKUP(A558,[3]库存使用数据!$A:$F,6,0),"")</f>
        <v/>
      </c>
      <c r="V558" t="str">
        <f>IFERROR(VLOOKUP(A558,[3]库存使用数据!$A:$I,9,0),"")</f>
        <v/>
      </c>
      <c r="W558" t="str">
        <f>IFERROR(VLOOKUP(A558,[3]库存使用数据!$A:$L,12,0),"")</f>
        <v/>
      </c>
      <c r="X558" s="23" t="str">
        <f t="shared" si="144"/>
        <v/>
      </c>
      <c r="Y558" s="23" t="str">
        <f t="shared" si="145"/>
        <v/>
      </c>
      <c r="Z558" s="23" t="str">
        <f t="shared" si="146"/>
        <v/>
      </c>
      <c r="AA558" s="23" t="str">
        <f t="shared" si="147"/>
        <v/>
      </c>
      <c r="AB558" t="str">
        <f>IFERROR(VLOOKUP(A558,[3]库存使用数据!$A:$D,4,0),"")</f>
        <v/>
      </c>
      <c r="AC558" t="str">
        <f>IFERROR(VLOOKUP(A558,[3]库存使用数据!$A:$G,7,0),"")</f>
        <v/>
      </c>
      <c r="AD558" t="str">
        <f>IFERROR(VLOOKUP(A558,[3]库存使用数据!$A:$J,10,0),"")</f>
        <v/>
      </c>
      <c r="AE558" t="str">
        <f>IFERROR(VLOOKUP(A558,[3]库存使用数据!$A:$M,13,0),"")</f>
        <v/>
      </c>
      <c r="AF558" s="23" t="str">
        <f t="shared" si="148"/>
        <v/>
      </c>
      <c r="AG558" s="23" t="str">
        <f t="shared" si="149"/>
        <v/>
      </c>
      <c r="AH558" s="23" t="str">
        <f t="shared" si="150"/>
        <v/>
      </c>
      <c r="AI558" s="23" t="str">
        <f t="shared" si="151"/>
        <v/>
      </c>
      <c r="AJ558">
        <f>IFERROR(VLOOKUP($B558,[2]库存报告使用数据!$A$1:$B$65536,2,0),0)</f>
        <v>0</v>
      </c>
      <c r="AK558">
        <f>IFERROR(VLOOKUP($B558,[2]库存报告使用数据!$A$1:$C$65536,3,0),0)</f>
        <v>0</v>
      </c>
      <c r="AL558">
        <f>IFERROR(VLOOKUP($B558,[2]库存报告使用数据!$A$1:$D$65536,4,0),0)</f>
        <v>1</v>
      </c>
      <c r="AM558">
        <f>IFERROR(VLOOKUP($B558,[2]库存报告使用数据!$A$1:$E$65536,5,0),0)</f>
        <v>1</v>
      </c>
      <c r="AN558" s="23" t="str">
        <f t="shared" si="152"/>
        <v/>
      </c>
      <c r="AO558" s="23" t="str">
        <f t="shared" si="153"/>
        <v/>
      </c>
      <c r="AP558" s="23">
        <f t="shared" si="154"/>
        <v>0</v>
      </c>
      <c r="AQ558" s="23">
        <f t="shared" si="155"/>
        <v>0</v>
      </c>
      <c r="AR558" s="37">
        <f t="shared" si="140"/>
        <v>0</v>
      </c>
      <c r="AS558" s="37">
        <f t="shared" si="141"/>
        <v>0</v>
      </c>
      <c r="AT558" s="37">
        <f t="shared" si="142"/>
        <v>6</v>
      </c>
      <c r="AU558" s="33" t="str">
        <f t="shared" si="143"/>
        <v>库存为6</v>
      </c>
      <c r="AV558" s="38" t="str">
        <f>IFERROR(时间!$B$4+AU558,"上周无销量")</f>
        <v>上周无销量</v>
      </c>
    </row>
    <row r="559" spans="1:48">
      <c r="A559" s="21" t="s">
        <v>604</v>
      </c>
      <c r="B559" t="str">
        <f>VLOOKUP(A559,'[4]sku-asin（子）'!$A$1:$B$65536,2,0)</f>
        <v>B01M3PZ378</v>
      </c>
      <c r="C559" t="str">
        <f>VLOOKUP(A559,'[4]子sku-父sku'!$A$1:$B$65536,2,0)</f>
        <v>YZ-JY5694</v>
      </c>
      <c r="D559" s="33">
        <f>IFERROR(VLOOKUP(A559,[1]库存报告使用数据处理!$A:$C,3,0),0)</f>
        <v>0</v>
      </c>
      <c r="E559" s="33">
        <f>IFERROR(VLOOKUP(A559,[1]库存报告使用数据处理!$A:$D,4,0),0)</f>
        <v>0</v>
      </c>
      <c r="F559" s="33">
        <f>IFERROR(VLOOKUP(A559,[1]库存报告使用数据处理!$A:$E,5,0),0)</f>
        <v>0</v>
      </c>
      <c r="G559" s="33">
        <f>IFERROR(VLOOKUP(A559,[1]库存报告使用数据处理!$A:$F,6,0),0)</f>
        <v>0</v>
      </c>
      <c r="H559" s="34">
        <f>IFERROR(VLOOKUP(A559,[1]库存报告使用数据处理!$A:$G,7,0),0)</f>
        <v>0</v>
      </c>
      <c r="I559">
        <f>IFERROR(VLOOKUP(A559,[5]数据处理!$A:$B,2,0),0)</f>
        <v>10</v>
      </c>
      <c r="J559" s="35">
        <f>IFERROR(VLOOKUP(A559,[5]数据处理!$A:$D,4,0),0)</f>
        <v>0</v>
      </c>
      <c r="K559" s="35">
        <f>IFERROR(VLOOKUP(A559,[5]数据处理!$A:$E,5,0),0)</f>
        <v>0</v>
      </c>
      <c r="L559" s="35">
        <f>IFERROR(VLOOKUP(A559,[5]数据处理!$A:$G,7,0),0)</f>
        <v>0</v>
      </c>
      <c r="M559">
        <f t="shared" si="139"/>
        <v>10</v>
      </c>
      <c r="N559">
        <f>IFERROR(VLOOKUP(A559,[5]数据处理!$A:$C,3,0),0)</f>
        <v>0</v>
      </c>
      <c r="O559">
        <f>IFERROR(VLOOKUP(A559,[5]数据处理!$A:$N,14,0),0)</f>
        <v>10</v>
      </c>
      <c r="P559" t="str">
        <f>IFERROR(VLOOKUP(A559,[3]库存使用数据!$A:$B,2,0),"")</f>
        <v/>
      </c>
      <c r="Q559" t="str">
        <f>IFERROR(VLOOKUP(A559,[3]库存使用数据!$A:$E,5,0),"")</f>
        <v/>
      </c>
      <c r="R559" t="str">
        <f>IFERROR(VLOOKUP(A559,[3]库存使用数据!$A:$H,8,0),"")</f>
        <v/>
      </c>
      <c r="S559" t="str">
        <f>IFERROR(VLOOKUP(A559,[3]库存使用数据!$A:$K,11,0),"")</f>
        <v/>
      </c>
      <c r="T559" t="str">
        <f>IFERROR(VLOOKUP(A559,[3]库存使用数据!$A:$C,3,0),"")</f>
        <v/>
      </c>
      <c r="U559" t="str">
        <f>IFERROR(VLOOKUP(A559,[3]库存使用数据!$A:$F,6,0),"")</f>
        <v/>
      </c>
      <c r="V559" t="str">
        <f>IFERROR(VLOOKUP(A559,[3]库存使用数据!$A:$I,9,0),"")</f>
        <v/>
      </c>
      <c r="W559" t="str">
        <f>IFERROR(VLOOKUP(A559,[3]库存使用数据!$A:$L,12,0),"")</f>
        <v/>
      </c>
      <c r="X559" s="23" t="str">
        <f t="shared" si="144"/>
        <v/>
      </c>
      <c r="Y559" s="23" t="str">
        <f t="shared" si="145"/>
        <v/>
      </c>
      <c r="Z559" s="23" t="str">
        <f t="shared" si="146"/>
        <v/>
      </c>
      <c r="AA559" s="23" t="str">
        <f t="shared" si="147"/>
        <v/>
      </c>
      <c r="AB559" t="str">
        <f>IFERROR(VLOOKUP(A559,[3]库存使用数据!$A:$D,4,0),"")</f>
        <v/>
      </c>
      <c r="AC559" t="str">
        <f>IFERROR(VLOOKUP(A559,[3]库存使用数据!$A:$G,7,0),"")</f>
        <v/>
      </c>
      <c r="AD559" t="str">
        <f>IFERROR(VLOOKUP(A559,[3]库存使用数据!$A:$J,10,0),"")</f>
        <v/>
      </c>
      <c r="AE559" t="str">
        <f>IFERROR(VLOOKUP(A559,[3]库存使用数据!$A:$M,13,0),"")</f>
        <v/>
      </c>
      <c r="AF559" s="23" t="str">
        <f t="shared" si="148"/>
        <v/>
      </c>
      <c r="AG559" s="23" t="str">
        <f t="shared" si="149"/>
        <v/>
      </c>
      <c r="AH559" s="23" t="str">
        <f t="shared" si="150"/>
        <v/>
      </c>
      <c r="AI559" s="23" t="str">
        <f t="shared" si="151"/>
        <v/>
      </c>
      <c r="AJ559">
        <f>IFERROR(VLOOKUP($B559,[2]库存报告使用数据!$A$1:$B$65536,2,0),0)</f>
        <v>2</v>
      </c>
      <c r="AK559">
        <f>IFERROR(VLOOKUP($B559,[2]库存报告使用数据!$A$1:$C$65536,3,0),0)</f>
        <v>2</v>
      </c>
      <c r="AL559">
        <f>IFERROR(VLOOKUP($B559,[2]库存报告使用数据!$A$1:$D$65536,4,0),0)</f>
        <v>1</v>
      </c>
      <c r="AM559">
        <f>IFERROR(VLOOKUP($B559,[2]库存报告使用数据!$A$1:$E$65536,5,0),0)</f>
        <v>0</v>
      </c>
      <c r="AN559" s="23">
        <f t="shared" si="152"/>
        <v>0</v>
      </c>
      <c r="AO559" s="23">
        <f t="shared" si="153"/>
        <v>0</v>
      </c>
      <c r="AP559" s="23">
        <f t="shared" si="154"/>
        <v>0</v>
      </c>
      <c r="AQ559" s="23" t="str">
        <f t="shared" si="155"/>
        <v/>
      </c>
      <c r="AR559" s="37">
        <f t="shared" si="140"/>
        <v>0</v>
      </c>
      <c r="AS559" s="37">
        <f t="shared" si="141"/>
        <v>0</v>
      </c>
      <c r="AT559" s="37">
        <f t="shared" si="142"/>
        <v>10</v>
      </c>
      <c r="AU559" s="33" t="str">
        <f t="shared" si="143"/>
        <v>库存为10</v>
      </c>
      <c r="AV559" s="38" t="str">
        <f>IFERROR(时间!$B$4+AU559,"上周无销量")</f>
        <v>上周无销量</v>
      </c>
    </row>
    <row r="560" spans="1:48">
      <c r="A560" s="21" t="s">
        <v>605</v>
      </c>
      <c r="B560" t="str">
        <f>VLOOKUP(A560,'[4]sku-asin（子）'!$A$1:$B$65536,2,0)</f>
        <v>B01M5BEDMO</v>
      </c>
      <c r="C560" t="str">
        <f>VLOOKUP(A560,'[4]子sku-父sku'!$A$1:$B$65536,2,0)</f>
        <v>YZ-JY5694</v>
      </c>
      <c r="D560" s="33">
        <f>IFERROR(VLOOKUP(A560,[1]库存报告使用数据处理!$A:$C,3,0),0)</f>
        <v>2</v>
      </c>
      <c r="E560" s="33">
        <f>IFERROR(VLOOKUP(A560,[1]库存报告使用数据处理!$A:$D,4,0),0)</f>
        <v>0</v>
      </c>
      <c r="F560" s="33">
        <f>IFERROR(VLOOKUP(A560,[1]库存报告使用数据处理!$A:$E,5,0),0)</f>
        <v>0</v>
      </c>
      <c r="G560" s="33">
        <f>IFERROR(VLOOKUP(A560,[1]库存报告使用数据处理!$A:$F,6,0),0)</f>
        <v>1</v>
      </c>
      <c r="H560" s="34">
        <f>IFERROR(VLOOKUP(A560,[1]库存报告使用数据处理!$A:$G,7,0),0)</f>
        <v>18.98</v>
      </c>
      <c r="I560">
        <f>IFERROR(VLOOKUP(A560,[5]数据处理!$A:$B,2,0),0)</f>
        <v>0</v>
      </c>
      <c r="J560" s="35">
        <f>IFERROR(VLOOKUP(A560,[5]数据处理!$A:$D,4,0),0)</f>
        <v>0</v>
      </c>
      <c r="K560" s="35">
        <f>IFERROR(VLOOKUP(A560,[5]数据处理!$A:$E,5,0),0)</f>
        <v>0</v>
      </c>
      <c r="L560" s="35">
        <f>IFERROR(VLOOKUP(A560,[5]数据处理!$A:$G,7,0),0)</f>
        <v>0</v>
      </c>
      <c r="M560">
        <f t="shared" si="139"/>
        <v>0</v>
      </c>
      <c r="N560">
        <f>IFERROR(VLOOKUP(A560,[5]数据处理!$A:$C,3,0),0)</f>
        <v>0</v>
      </c>
      <c r="O560">
        <f>IFERROR(VLOOKUP(A560,[5]数据处理!$A:$N,14,0),0)</f>
        <v>0</v>
      </c>
      <c r="P560" t="str">
        <f>IFERROR(VLOOKUP(A560,[3]库存使用数据!$A:$B,2,0),"")</f>
        <v/>
      </c>
      <c r="Q560" t="str">
        <f>IFERROR(VLOOKUP(A560,[3]库存使用数据!$A:$E,5,0),"")</f>
        <v/>
      </c>
      <c r="R560" t="str">
        <f>IFERROR(VLOOKUP(A560,[3]库存使用数据!$A:$H,8,0),"")</f>
        <v/>
      </c>
      <c r="S560" t="str">
        <f>IFERROR(VLOOKUP(A560,[3]库存使用数据!$A:$K,11,0),"")</f>
        <v/>
      </c>
      <c r="T560" t="str">
        <f>IFERROR(VLOOKUP(A560,[3]库存使用数据!$A:$C,3,0),"")</f>
        <v/>
      </c>
      <c r="U560" t="str">
        <f>IFERROR(VLOOKUP(A560,[3]库存使用数据!$A:$F,6,0),"")</f>
        <v/>
      </c>
      <c r="V560" t="str">
        <f>IFERROR(VLOOKUP(A560,[3]库存使用数据!$A:$I,9,0),"")</f>
        <v/>
      </c>
      <c r="W560" t="str">
        <f>IFERROR(VLOOKUP(A560,[3]库存使用数据!$A:$L,12,0),"")</f>
        <v/>
      </c>
      <c r="X560" s="23" t="str">
        <f t="shared" si="144"/>
        <v/>
      </c>
      <c r="Y560" s="23" t="str">
        <f t="shared" si="145"/>
        <v/>
      </c>
      <c r="Z560" s="23" t="str">
        <f t="shared" si="146"/>
        <v/>
      </c>
      <c r="AA560" s="23" t="str">
        <f t="shared" si="147"/>
        <v/>
      </c>
      <c r="AB560" t="str">
        <f>IFERROR(VLOOKUP(A560,[3]库存使用数据!$A:$D,4,0),"")</f>
        <v/>
      </c>
      <c r="AC560" t="str">
        <f>IFERROR(VLOOKUP(A560,[3]库存使用数据!$A:$G,7,0),"")</f>
        <v/>
      </c>
      <c r="AD560" t="str">
        <f>IFERROR(VLOOKUP(A560,[3]库存使用数据!$A:$J,10,0),"")</f>
        <v/>
      </c>
      <c r="AE560" t="str">
        <f>IFERROR(VLOOKUP(A560,[3]库存使用数据!$A:$M,13,0),"")</f>
        <v/>
      </c>
      <c r="AF560" s="23" t="str">
        <f t="shared" si="148"/>
        <v/>
      </c>
      <c r="AG560" s="23" t="str">
        <f t="shared" si="149"/>
        <v/>
      </c>
      <c r="AH560" s="23" t="str">
        <f t="shared" si="150"/>
        <v/>
      </c>
      <c r="AI560" s="23" t="str">
        <f t="shared" si="151"/>
        <v/>
      </c>
      <c r="AJ560">
        <f>IFERROR(VLOOKUP($B560,[2]库存报告使用数据!$A$1:$B$65536,2,0),0)</f>
        <v>0</v>
      </c>
      <c r="AK560">
        <f>IFERROR(VLOOKUP($B560,[2]库存报告使用数据!$A$1:$C$65536,3,0),0)</f>
        <v>0</v>
      </c>
      <c r="AL560">
        <f>IFERROR(VLOOKUP($B560,[2]库存报告使用数据!$A$1:$D$65536,4,0),0)</f>
        <v>0</v>
      </c>
      <c r="AM560">
        <f>IFERROR(VLOOKUP($B560,[2]库存报告使用数据!$A$1:$E$65536,5,0),0)</f>
        <v>1</v>
      </c>
      <c r="AN560" s="23" t="str">
        <f t="shared" si="152"/>
        <v/>
      </c>
      <c r="AO560" s="23" t="str">
        <f t="shared" si="153"/>
        <v/>
      </c>
      <c r="AP560" s="23" t="str">
        <f t="shared" si="154"/>
        <v/>
      </c>
      <c r="AQ560" s="23">
        <f t="shared" si="155"/>
        <v>1</v>
      </c>
      <c r="AR560" s="37">
        <f t="shared" si="140"/>
        <v>0.285714285714286</v>
      </c>
      <c r="AS560" s="37">
        <f t="shared" si="141"/>
        <v>17.1428571428571</v>
      </c>
      <c r="AT560" s="37">
        <f t="shared" si="142"/>
        <v>-17.1428571428571</v>
      </c>
      <c r="AU560" s="33">
        <f t="shared" si="143"/>
        <v>0</v>
      </c>
      <c r="AV560" s="38">
        <f>IFERROR(时间!$B$4+AU560,"上周无销量")</f>
        <v>43283</v>
      </c>
    </row>
    <row r="561" spans="1:48">
      <c r="A561" s="21" t="s">
        <v>606</v>
      </c>
      <c r="B561" t="str">
        <f>VLOOKUP(A561,'[4]sku-asin（子）'!$A$1:$B$65536,2,0)</f>
        <v>B01M3Y0ZDC</v>
      </c>
      <c r="C561" t="str">
        <f>VLOOKUP(A561,'[4]子sku-父sku'!$A$1:$B$65536,2,0)</f>
        <v>YZ-JY7015</v>
      </c>
      <c r="D561" s="33">
        <f>IFERROR(VLOOKUP(A561,[1]库存报告使用数据处理!$A:$C,3,0),0)</f>
        <v>0</v>
      </c>
      <c r="E561" s="33">
        <f>IFERROR(VLOOKUP(A561,[1]库存报告使用数据处理!$A:$D,4,0),0)</f>
        <v>0</v>
      </c>
      <c r="F561" s="33">
        <f>IFERROR(VLOOKUP(A561,[1]库存报告使用数据处理!$A:$E,5,0),0)</f>
        <v>0</v>
      </c>
      <c r="G561" s="33">
        <f>IFERROR(VLOOKUP(A561,[1]库存报告使用数据处理!$A:$F,6,0),0)</f>
        <v>0</v>
      </c>
      <c r="H561" s="34">
        <f>IFERROR(VLOOKUP(A561,[1]库存报告使用数据处理!$A:$G,7,0),0)</f>
        <v>0</v>
      </c>
      <c r="I561">
        <f>IFERROR(VLOOKUP(A561,[5]数据处理!$A:$B,2,0),0)</f>
        <v>1</v>
      </c>
      <c r="J561" s="35">
        <f>IFERROR(VLOOKUP(A561,[5]数据处理!$A:$D,4,0),0)</f>
        <v>0</v>
      </c>
      <c r="K561" s="35">
        <f>IFERROR(VLOOKUP(A561,[5]数据处理!$A:$E,5,0),0)</f>
        <v>0</v>
      </c>
      <c r="L561" s="35">
        <f>IFERROR(VLOOKUP(A561,[5]数据处理!$A:$G,7,0),0)</f>
        <v>0</v>
      </c>
      <c r="M561">
        <f t="shared" si="139"/>
        <v>1</v>
      </c>
      <c r="N561">
        <f>IFERROR(VLOOKUP(A561,[5]数据处理!$A:$C,3,0),0)</f>
        <v>0</v>
      </c>
      <c r="O561">
        <f>IFERROR(VLOOKUP(A561,[5]数据处理!$A:$N,14,0),0)</f>
        <v>1</v>
      </c>
      <c r="P561" t="str">
        <f>IFERROR(VLOOKUP(A561,[3]库存使用数据!$A:$B,2,0),"")</f>
        <v/>
      </c>
      <c r="Q561" t="str">
        <f>IFERROR(VLOOKUP(A561,[3]库存使用数据!$A:$E,5,0),"")</f>
        <v/>
      </c>
      <c r="R561" t="str">
        <f>IFERROR(VLOOKUP(A561,[3]库存使用数据!$A:$H,8,0),"")</f>
        <v/>
      </c>
      <c r="S561" t="str">
        <f>IFERROR(VLOOKUP(A561,[3]库存使用数据!$A:$K,11,0),"")</f>
        <v/>
      </c>
      <c r="T561" t="str">
        <f>IFERROR(VLOOKUP(A561,[3]库存使用数据!$A:$C,3,0),"")</f>
        <v/>
      </c>
      <c r="U561" t="str">
        <f>IFERROR(VLOOKUP(A561,[3]库存使用数据!$A:$F,6,0),"")</f>
        <v/>
      </c>
      <c r="V561" t="str">
        <f>IFERROR(VLOOKUP(A561,[3]库存使用数据!$A:$I,9,0),"")</f>
        <v/>
      </c>
      <c r="W561" t="str">
        <f>IFERROR(VLOOKUP(A561,[3]库存使用数据!$A:$L,12,0),"")</f>
        <v/>
      </c>
      <c r="X561" s="23" t="str">
        <f t="shared" si="144"/>
        <v/>
      </c>
      <c r="Y561" s="23" t="str">
        <f t="shared" si="145"/>
        <v/>
      </c>
      <c r="Z561" s="23" t="str">
        <f t="shared" si="146"/>
        <v/>
      </c>
      <c r="AA561" s="23" t="str">
        <f t="shared" si="147"/>
        <v/>
      </c>
      <c r="AB561" t="str">
        <f>IFERROR(VLOOKUP(A561,[3]库存使用数据!$A:$D,4,0),"")</f>
        <v/>
      </c>
      <c r="AC561" t="str">
        <f>IFERROR(VLOOKUP(A561,[3]库存使用数据!$A:$G,7,0),"")</f>
        <v/>
      </c>
      <c r="AD561" t="str">
        <f>IFERROR(VLOOKUP(A561,[3]库存使用数据!$A:$J,10,0),"")</f>
        <v/>
      </c>
      <c r="AE561" t="str">
        <f>IFERROR(VLOOKUP(A561,[3]库存使用数据!$A:$M,13,0),"")</f>
        <v/>
      </c>
      <c r="AF561" s="23" t="str">
        <f t="shared" si="148"/>
        <v/>
      </c>
      <c r="AG561" s="23" t="str">
        <f t="shared" si="149"/>
        <v/>
      </c>
      <c r="AH561" s="23" t="str">
        <f t="shared" si="150"/>
        <v/>
      </c>
      <c r="AI561" s="23" t="str">
        <f t="shared" si="151"/>
        <v/>
      </c>
      <c r="AJ561">
        <f>IFERROR(VLOOKUP($B561,[2]库存报告使用数据!$A$1:$B$65536,2,0),0)</f>
        <v>1</v>
      </c>
      <c r="AK561">
        <f>IFERROR(VLOOKUP($B561,[2]库存报告使用数据!$A$1:$C$65536,3,0),0)</f>
        <v>1</v>
      </c>
      <c r="AL561">
        <f>IFERROR(VLOOKUP($B561,[2]库存报告使用数据!$A$1:$D$65536,4,0),0)</f>
        <v>1</v>
      </c>
      <c r="AM561">
        <f>IFERROR(VLOOKUP($B561,[2]库存报告使用数据!$A$1:$E$65536,5,0),0)</f>
        <v>2</v>
      </c>
      <c r="AN561" s="23">
        <f t="shared" si="152"/>
        <v>0</v>
      </c>
      <c r="AO561" s="23">
        <f t="shared" si="153"/>
        <v>0</v>
      </c>
      <c r="AP561" s="23">
        <f t="shared" si="154"/>
        <v>0</v>
      </c>
      <c r="AQ561" s="23">
        <f t="shared" si="155"/>
        <v>0</v>
      </c>
      <c r="AR561" s="37">
        <f t="shared" si="140"/>
        <v>0</v>
      </c>
      <c r="AS561" s="37">
        <f t="shared" si="141"/>
        <v>0</v>
      </c>
      <c r="AT561" s="37">
        <f t="shared" si="142"/>
        <v>1</v>
      </c>
      <c r="AU561" s="33" t="str">
        <f t="shared" si="143"/>
        <v>库存为1</v>
      </c>
      <c r="AV561" s="38" t="str">
        <f>IFERROR(时间!$B$4+AU561,"上周无销量")</f>
        <v>上周无销量</v>
      </c>
    </row>
    <row r="562" spans="1:48">
      <c r="A562" s="21" t="s">
        <v>607</v>
      </c>
      <c r="B562" t="str">
        <f>VLOOKUP(A562,'[4]sku-asin（子）'!$A$1:$B$65536,2,0)</f>
        <v>B01M3Y0VZS</v>
      </c>
      <c r="C562" t="str">
        <f>VLOOKUP(A562,'[4]子sku-父sku'!$A$1:$B$65536,2,0)</f>
        <v>YZ-JY7015</v>
      </c>
      <c r="D562" s="33">
        <f>IFERROR(VLOOKUP(A562,[1]库存报告使用数据处理!$A:$C,3,0),0)</f>
        <v>0</v>
      </c>
      <c r="E562" s="33">
        <f>IFERROR(VLOOKUP(A562,[1]库存报告使用数据处理!$A:$D,4,0),0)</f>
        <v>0</v>
      </c>
      <c r="F562" s="33">
        <f>IFERROR(VLOOKUP(A562,[1]库存报告使用数据处理!$A:$E,5,0),0)</f>
        <v>0</v>
      </c>
      <c r="G562" s="33">
        <f>IFERROR(VLOOKUP(A562,[1]库存报告使用数据处理!$A:$F,6,0),0)</f>
        <v>0</v>
      </c>
      <c r="H562" s="34">
        <f>IFERROR(VLOOKUP(A562,[1]库存报告使用数据处理!$A:$G,7,0),0)</f>
        <v>0</v>
      </c>
      <c r="I562">
        <f>IFERROR(VLOOKUP(A562,[5]数据处理!$A:$B,2,0),0)</f>
        <v>0</v>
      </c>
      <c r="J562" s="35">
        <f>IFERROR(VLOOKUP(A562,[5]数据处理!$A:$D,4,0),0)</f>
        <v>0</v>
      </c>
      <c r="K562" s="35">
        <f>IFERROR(VLOOKUP(A562,[5]数据处理!$A:$E,5,0),0)</f>
        <v>0</v>
      </c>
      <c r="L562" s="35">
        <f>IFERROR(VLOOKUP(A562,[5]数据处理!$A:$G,7,0),0)</f>
        <v>0</v>
      </c>
      <c r="M562">
        <f t="shared" si="139"/>
        <v>0</v>
      </c>
      <c r="N562">
        <f>IFERROR(VLOOKUP(A562,[5]数据处理!$A:$C,3,0),0)</f>
        <v>0</v>
      </c>
      <c r="O562">
        <f>IFERROR(VLOOKUP(A562,[5]数据处理!$A:$N,14,0),0)</f>
        <v>0</v>
      </c>
      <c r="P562" t="str">
        <f>IFERROR(VLOOKUP(A562,[3]库存使用数据!$A:$B,2,0),"")</f>
        <v/>
      </c>
      <c r="Q562" t="str">
        <f>IFERROR(VLOOKUP(A562,[3]库存使用数据!$A:$E,5,0),"")</f>
        <v/>
      </c>
      <c r="R562" t="str">
        <f>IFERROR(VLOOKUP(A562,[3]库存使用数据!$A:$H,8,0),"")</f>
        <v/>
      </c>
      <c r="S562" t="str">
        <f>IFERROR(VLOOKUP(A562,[3]库存使用数据!$A:$K,11,0),"")</f>
        <v/>
      </c>
      <c r="T562" t="str">
        <f>IFERROR(VLOOKUP(A562,[3]库存使用数据!$A:$C,3,0),"")</f>
        <v/>
      </c>
      <c r="U562" t="str">
        <f>IFERROR(VLOOKUP(A562,[3]库存使用数据!$A:$F,6,0),"")</f>
        <v/>
      </c>
      <c r="V562" t="str">
        <f>IFERROR(VLOOKUP(A562,[3]库存使用数据!$A:$I,9,0),"")</f>
        <v/>
      </c>
      <c r="W562" t="str">
        <f>IFERROR(VLOOKUP(A562,[3]库存使用数据!$A:$L,12,0),"")</f>
        <v/>
      </c>
      <c r="X562" s="23" t="str">
        <f t="shared" si="144"/>
        <v/>
      </c>
      <c r="Y562" s="23" t="str">
        <f t="shared" si="145"/>
        <v/>
      </c>
      <c r="Z562" s="23" t="str">
        <f t="shared" si="146"/>
        <v/>
      </c>
      <c r="AA562" s="23" t="str">
        <f t="shared" si="147"/>
        <v/>
      </c>
      <c r="AB562" t="str">
        <f>IFERROR(VLOOKUP(A562,[3]库存使用数据!$A:$D,4,0),"")</f>
        <v/>
      </c>
      <c r="AC562" t="str">
        <f>IFERROR(VLOOKUP(A562,[3]库存使用数据!$A:$G,7,0),"")</f>
        <v/>
      </c>
      <c r="AD562" t="str">
        <f>IFERROR(VLOOKUP(A562,[3]库存使用数据!$A:$J,10,0),"")</f>
        <v/>
      </c>
      <c r="AE562" t="str">
        <f>IFERROR(VLOOKUP(A562,[3]库存使用数据!$A:$M,13,0),"")</f>
        <v/>
      </c>
      <c r="AF562" s="23" t="str">
        <f t="shared" si="148"/>
        <v/>
      </c>
      <c r="AG562" s="23" t="str">
        <f t="shared" si="149"/>
        <v/>
      </c>
      <c r="AH562" s="23" t="str">
        <f t="shared" si="150"/>
        <v/>
      </c>
      <c r="AI562" s="23" t="str">
        <f t="shared" si="151"/>
        <v/>
      </c>
      <c r="AJ562">
        <f>IFERROR(VLOOKUP($B562,[2]库存报告使用数据!$A$1:$B$65536,2,0),0)</f>
        <v>0</v>
      </c>
      <c r="AK562">
        <f>IFERROR(VLOOKUP($B562,[2]库存报告使用数据!$A$1:$C$65536,3,0),0)</f>
        <v>0</v>
      </c>
      <c r="AL562">
        <f>IFERROR(VLOOKUP($B562,[2]库存报告使用数据!$A$1:$D$65536,4,0),0)</f>
        <v>0</v>
      </c>
      <c r="AM562">
        <f>IFERROR(VLOOKUP($B562,[2]库存报告使用数据!$A$1:$E$65536,5,0),0)</f>
        <v>0</v>
      </c>
      <c r="AN562" s="23" t="str">
        <f t="shared" si="152"/>
        <v/>
      </c>
      <c r="AO562" s="23" t="str">
        <f t="shared" si="153"/>
        <v/>
      </c>
      <c r="AP562" s="23" t="str">
        <f t="shared" si="154"/>
        <v/>
      </c>
      <c r="AQ562" s="23" t="str">
        <f t="shared" si="155"/>
        <v/>
      </c>
      <c r="AR562" s="37">
        <f t="shared" si="140"/>
        <v>0</v>
      </c>
      <c r="AS562" s="37">
        <f t="shared" si="141"/>
        <v>0</v>
      </c>
      <c r="AT562" s="37">
        <f t="shared" si="142"/>
        <v>0</v>
      </c>
      <c r="AU562" s="33" t="str">
        <f t="shared" si="143"/>
        <v>库存为0</v>
      </c>
      <c r="AV562" s="38" t="str">
        <f>IFERROR(时间!$B$4+AU562,"上周无销量")</f>
        <v>上周无销量</v>
      </c>
    </row>
    <row r="563" spans="1:48">
      <c r="A563" s="21" t="s">
        <v>608</v>
      </c>
      <c r="B563" t="str">
        <f>VLOOKUP(A563,'[4]sku-asin（子）'!$A$1:$B$65536,2,0)</f>
        <v>B01N0X4A6O</v>
      </c>
      <c r="C563" t="str">
        <f>VLOOKUP(A563,'[4]子sku-父sku'!$A$1:$B$65536,2,0)</f>
        <v>YZ-JY7015</v>
      </c>
      <c r="D563" s="33">
        <f>IFERROR(VLOOKUP(A563,[1]库存报告使用数据处理!$A:$C,3,0),0)</f>
        <v>0</v>
      </c>
      <c r="E563" s="33">
        <f>IFERROR(VLOOKUP(A563,[1]库存报告使用数据处理!$A:$D,4,0),0)</f>
        <v>0</v>
      </c>
      <c r="F563" s="33">
        <f>IFERROR(VLOOKUP(A563,[1]库存报告使用数据处理!$A:$E,5,0),0)</f>
        <v>0</v>
      </c>
      <c r="G563" s="33">
        <f>IFERROR(VLOOKUP(A563,[1]库存报告使用数据处理!$A:$F,6,0),0)</f>
        <v>0</v>
      </c>
      <c r="H563" s="34">
        <f>IFERROR(VLOOKUP(A563,[1]库存报告使用数据处理!$A:$G,7,0),0)</f>
        <v>0</v>
      </c>
      <c r="I563">
        <f>IFERROR(VLOOKUP(A563,[5]数据处理!$A:$B,2,0),0)</f>
        <v>1</v>
      </c>
      <c r="J563" s="35">
        <f>IFERROR(VLOOKUP(A563,[5]数据处理!$A:$D,4,0),0)</f>
        <v>0</v>
      </c>
      <c r="K563" s="35">
        <f>IFERROR(VLOOKUP(A563,[5]数据处理!$A:$E,5,0),0)</f>
        <v>0</v>
      </c>
      <c r="L563" s="35">
        <f>IFERROR(VLOOKUP(A563,[5]数据处理!$A:$G,7,0),0)</f>
        <v>0</v>
      </c>
      <c r="M563">
        <f t="shared" si="139"/>
        <v>1</v>
      </c>
      <c r="N563">
        <f>IFERROR(VLOOKUP(A563,[5]数据处理!$A:$C,3,0),0)</f>
        <v>0</v>
      </c>
      <c r="O563">
        <f>IFERROR(VLOOKUP(A563,[5]数据处理!$A:$N,14,0),0)</f>
        <v>1</v>
      </c>
      <c r="P563" t="str">
        <f>IFERROR(VLOOKUP(A563,[3]库存使用数据!$A:$B,2,0),"")</f>
        <v/>
      </c>
      <c r="Q563" t="str">
        <f>IFERROR(VLOOKUP(A563,[3]库存使用数据!$A:$E,5,0),"")</f>
        <v/>
      </c>
      <c r="R563" t="str">
        <f>IFERROR(VLOOKUP(A563,[3]库存使用数据!$A:$H,8,0),"")</f>
        <v/>
      </c>
      <c r="S563" t="str">
        <f>IFERROR(VLOOKUP(A563,[3]库存使用数据!$A:$K,11,0),"")</f>
        <v/>
      </c>
      <c r="T563" t="str">
        <f>IFERROR(VLOOKUP(A563,[3]库存使用数据!$A:$C,3,0),"")</f>
        <v/>
      </c>
      <c r="U563" t="str">
        <f>IFERROR(VLOOKUP(A563,[3]库存使用数据!$A:$F,6,0),"")</f>
        <v/>
      </c>
      <c r="V563" t="str">
        <f>IFERROR(VLOOKUP(A563,[3]库存使用数据!$A:$I,9,0),"")</f>
        <v/>
      </c>
      <c r="W563" t="str">
        <f>IFERROR(VLOOKUP(A563,[3]库存使用数据!$A:$L,12,0),"")</f>
        <v/>
      </c>
      <c r="X563" s="23" t="str">
        <f t="shared" si="144"/>
        <v/>
      </c>
      <c r="Y563" s="23" t="str">
        <f t="shared" si="145"/>
        <v/>
      </c>
      <c r="Z563" s="23" t="str">
        <f t="shared" si="146"/>
        <v/>
      </c>
      <c r="AA563" s="23" t="str">
        <f t="shared" si="147"/>
        <v/>
      </c>
      <c r="AB563" t="str">
        <f>IFERROR(VLOOKUP(A563,[3]库存使用数据!$A:$D,4,0),"")</f>
        <v/>
      </c>
      <c r="AC563" t="str">
        <f>IFERROR(VLOOKUP(A563,[3]库存使用数据!$A:$G,7,0),"")</f>
        <v/>
      </c>
      <c r="AD563" t="str">
        <f>IFERROR(VLOOKUP(A563,[3]库存使用数据!$A:$J,10,0),"")</f>
        <v/>
      </c>
      <c r="AE563" t="str">
        <f>IFERROR(VLOOKUP(A563,[3]库存使用数据!$A:$M,13,0),"")</f>
        <v/>
      </c>
      <c r="AF563" s="23" t="str">
        <f t="shared" si="148"/>
        <v/>
      </c>
      <c r="AG563" s="23" t="str">
        <f t="shared" si="149"/>
        <v/>
      </c>
      <c r="AH563" s="23" t="str">
        <f t="shared" si="150"/>
        <v/>
      </c>
      <c r="AI563" s="23" t="str">
        <f t="shared" si="151"/>
        <v/>
      </c>
      <c r="AJ563">
        <f>IFERROR(VLOOKUP($B563,[2]库存报告使用数据!$A$1:$B$65536,2,0),0)</f>
        <v>1</v>
      </c>
      <c r="AK563">
        <f>IFERROR(VLOOKUP($B563,[2]库存报告使用数据!$A$1:$C$65536,3,0),0)</f>
        <v>1</v>
      </c>
      <c r="AL563">
        <f>IFERROR(VLOOKUP($B563,[2]库存报告使用数据!$A$1:$D$65536,4,0),0)</f>
        <v>1</v>
      </c>
      <c r="AM563">
        <f>IFERROR(VLOOKUP($B563,[2]库存报告使用数据!$A$1:$E$65536,5,0),0)</f>
        <v>2</v>
      </c>
      <c r="AN563" s="23">
        <f t="shared" si="152"/>
        <v>0</v>
      </c>
      <c r="AO563" s="23">
        <f t="shared" si="153"/>
        <v>0</v>
      </c>
      <c r="AP563" s="23">
        <f t="shared" si="154"/>
        <v>0</v>
      </c>
      <c r="AQ563" s="23">
        <f t="shared" si="155"/>
        <v>0</v>
      </c>
      <c r="AR563" s="37">
        <f t="shared" si="140"/>
        <v>0</v>
      </c>
      <c r="AS563" s="37">
        <f t="shared" si="141"/>
        <v>0</v>
      </c>
      <c r="AT563" s="37">
        <f t="shared" si="142"/>
        <v>1</v>
      </c>
      <c r="AU563" s="33" t="str">
        <f t="shared" si="143"/>
        <v>库存为1</v>
      </c>
      <c r="AV563" s="38" t="str">
        <f>IFERROR(时间!$B$4+AU563,"上周无销量")</f>
        <v>上周无销量</v>
      </c>
    </row>
    <row r="564" spans="1:48">
      <c r="A564" s="21" t="s">
        <v>609</v>
      </c>
      <c r="B564" t="str">
        <f>VLOOKUP(A564,'[4]sku-asin（子）'!$A$1:$B$65536,2,0)</f>
        <v>B01GHBF7L2</v>
      </c>
      <c r="C564" t="str">
        <f>VLOOKUP(A564,'[4]子sku-父sku'!$A$1:$B$65536,2,0)</f>
        <v>YZ-JY8419</v>
      </c>
      <c r="D564" s="33">
        <f>IFERROR(VLOOKUP(A564,[1]库存报告使用数据处理!$A:$C,3,0),0)</f>
        <v>0</v>
      </c>
      <c r="E564" s="33">
        <f>IFERROR(VLOOKUP(A564,[1]库存报告使用数据处理!$A:$D,4,0),0)</f>
        <v>0</v>
      </c>
      <c r="F564" s="33">
        <f>IFERROR(VLOOKUP(A564,[1]库存报告使用数据处理!$A:$E,5,0),0)</f>
        <v>0</v>
      </c>
      <c r="G564" s="33">
        <f>IFERROR(VLOOKUP(A564,[1]库存报告使用数据处理!$A:$F,6,0),0)</f>
        <v>0</v>
      </c>
      <c r="H564" s="34">
        <f>IFERROR(VLOOKUP(A564,[1]库存报告使用数据处理!$A:$G,7,0),0)</f>
        <v>0</v>
      </c>
      <c r="I564">
        <f>IFERROR(VLOOKUP(A564,[5]数据处理!$A:$B,2,0),0)</f>
        <v>0</v>
      </c>
      <c r="J564" s="35">
        <f>IFERROR(VLOOKUP(A564,[5]数据处理!$A:$D,4,0),0)</f>
        <v>0</v>
      </c>
      <c r="K564" s="35">
        <f>IFERROR(VLOOKUP(A564,[5]数据处理!$A:$E,5,0),0)</f>
        <v>0</v>
      </c>
      <c r="L564" s="35">
        <f>IFERROR(VLOOKUP(A564,[5]数据处理!$A:$G,7,0),0)</f>
        <v>0</v>
      </c>
      <c r="M564">
        <f t="shared" si="139"/>
        <v>0</v>
      </c>
      <c r="N564">
        <f>IFERROR(VLOOKUP(A564,[5]数据处理!$A:$C,3,0),0)</f>
        <v>0</v>
      </c>
      <c r="O564">
        <f>IFERROR(VLOOKUP(A564,[5]数据处理!$A:$N,14,0),0)</f>
        <v>0</v>
      </c>
      <c r="P564" t="str">
        <f>IFERROR(VLOOKUP(A564,[3]库存使用数据!$A:$B,2,0),"")</f>
        <v/>
      </c>
      <c r="Q564" t="str">
        <f>IFERROR(VLOOKUP(A564,[3]库存使用数据!$A:$E,5,0),"")</f>
        <v/>
      </c>
      <c r="R564" t="str">
        <f>IFERROR(VLOOKUP(A564,[3]库存使用数据!$A:$H,8,0),"")</f>
        <v/>
      </c>
      <c r="S564" t="str">
        <f>IFERROR(VLOOKUP(A564,[3]库存使用数据!$A:$K,11,0),"")</f>
        <v/>
      </c>
      <c r="T564" t="str">
        <f>IFERROR(VLOOKUP(A564,[3]库存使用数据!$A:$C,3,0),"")</f>
        <v/>
      </c>
      <c r="U564" t="str">
        <f>IFERROR(VLOOKUP(A564,[3]库存使用数据!$A:$F,6,0),"")</f>
        <v/>
      </c>
      <c r="V564" t="str">
        <f>IFERROR(VLOOKUP(A564,[3]库存使用数据!$A:$I,9,0),"")</f>
        <v/>
      </c>
      <c r="W564" t="str">
        <f>IFERROR(VLOOKUP(A564,[3]库存使用数据!$A:$L,12,0),"")</f>
        <v/>
      </c>
      <c r="X564" s="23" t="str">
        <f t="shared" si="144"/>
        <v/>
      </c>
      <c r="Y564" s="23" t="str">
        <f t="shared" si="145"/>
        <v/>
      </c>
      <c r="Z564" s="23" t="str">
        <f t="shared" si="146"/>
        <v/>
      </c>
      <c r="AA564" s="23" t="str">
        <f t="shared" si="147"/>
        <v/>
      </c>
      <c r="AB564" t="str">
        <f>IFERROR(VLOOKUP(A564,[3]库存使用数据!$A:$D,4,0),"")</f>
        <v/>
      </c>
      <c r="AC564" t="str">
        <f>IFERROR(VLOOKUP(A564,[3]库存使用数据!$A:$G,7,0),"")</f>
        <v/>
      </c>
      <c r="AD564" t="str">
        <f>IFERROR(VLOOKUP(A564,[3]库存使用数据!$A:$J,10,0),"")</f>
        <v/>
      </c>
      <c r="AE564" t="str">
        <f>IFERROR(VLOOKUP(A564,[3]库存使用数据!$A:$M,13,0),"")</f>
        <v/>
      </c>
      <c r="AF564" s="23" t="str">
        <f t="shared" si="148"/>
        <v/>
      </c>
      <c r="AG564" s="23" t="str">
        <f t="shared" si="149"/>
        <v/>
      </c>
      <c r="AH564" s="23" t="str">
        <f t="shared" si="150"/>
        <v/>
      </c>
      <c r="AI564" s="23" t="str">
        <f t="shared" si="151"/>
        <v/>
      </c>
      <c r="AJ564">
        <f>IFERROR(VLOOKUP($B564,[2]库存报告使用数据!$A$1:$B$65536,2,0),0)</f>
        <v>0</v>
      </c>
      <c r="AK564">
        <f>IFERROR(VLOOKUP($B564,[2]库存报告使用数据!$A$1:$C$65536,3,0),0)</f>
        <v>0</v>
      </c>
      <c r="AL564">
        <f>IFERROR(VLOOKUP($B564,[2]库存报告使用数据!$A$1:$D$65536,4,0),0)</f>
        <v>0</v>
      </c>
      <c r="AM564">
        <f>IFERROR(VLOOKUP($B564,[2]库存报告使用数据!$A$1:$E$65536,5,0),0)</f>
        <v>0</v>
      </c>
      <c r="AN564" s="23" t="str">
        <f t="shared" si="152"/>
        <v/>
      </c>
      <c r="AO564" s="23" t="str">
        <f t="shared" si="153"/>
        <v/>
      </c>
      <c r="AP564" s="23" t="str">
        <f t="shared" si="154"/>
        <v/>
      </c>
      <c r="AQ564" s="23" t="str">
        <f t="shared" si="155"/>
        <v/>
      </c>
      <c r="AR564" s="37">
        <f t="shared" si="140"/>
        <v>0</v>
      </c>
      <c r="AS564" s="37">
        <f t="shared" si="141"/>
        <v>0</v>
      </c>
      <c r="AT564" s="37">
        <f t="shared" si="142"/>
        <v>0</v>
      </c>
      <c r="AU564" s="33" t="str">
        <f t="shared" si="143"/>
        <v>库存为0</v>
      </c>
      <c r="AV564" s="38" t="str">
        <f>IFERROR(时间!$B$4+AU564,"上周无销量")</f>
        <v>上周无销量</v>
      </c>
    </row>
    <row r="565" spans="1:48">
      <c r="A565" s="21" t="s">
        <v>610</v>
      </c>
      <c r="B565" t="str">
        <f>VLOOKUP(A565,'[4]sku-asin（子）'!$A$1:$B$65536,2,0)</f>
        <v>B01GHBF4SI</v>
      </c>
      <c r="C565" t="str">
        <f>VLOOKUP(A565,'[4]子sku-父sku'!$A$1:$B$65536,2,0)</f>
        <v>YZ-JY8419</v>
      </c>
      <c r="D565" s="33">
        <f>IFERROR(VLOOKUP(A565,[1]库存报告使用数据处理!$A:$C,3,0),0)</f>
        <v>0</v>
      </c>
      <c r="E565" s="33">
        <f>IFERROR(VLOOKUP(A565,[1]库存报告使用数据处理!$A:$D,4,0),0)</f>
        <v>0</v>
      </c>
      <c r="F565" s="33">
        <f>IFERROR(VLOOKUP(A565,[1]库存报告使用数据处理!$A:$E,5,0),0)</f>
        <v>0</v>
      </c>
      <c r="G565" s="33">
        <f>IFERROR(VLOOKUP(A565,[1]库存报告使用数据处理!$A:$F,6,0),0)</f>
        <v>0</v>
      </c>
      <c r="H565" s="34">
        <f>IFERROR(VLOOKUP(A565,[1]库存报告使用数据处理!$A:$G,7,0),0)</f>
        <v>0</v>
      </c>
      <c r="I565">
        <f>IFERROR(VLOOKUP(A565,[5]数据处理!$A:$B,2,0),0)</f>
        <v>0</v>
      </c>
      <c r="J565" s="35">
        <f>IFERROR(VLOOKUP(A565,[5]数据处理!$A:$D,4,0),0)</f>
        <v>0</v>
      </c>
      <c r="K565" s="35">
        <f>IFERROR(VLOOKUP(A565,[5]数据处理!$A:$E,5,0),0)</f>
        <v>0</v>
      </c>
      <c r="L565" s="35">
        <f>IFERROR(VLOOKUP(A565,[5]数据处理!$A:$G,7,0),0)</f>
        <v>0</v>
      </c>
      <c r="M565">
        <f t="shared" si="139"/>
        <v>0</v>
      </c>
      <c r="N565">
        <f>IFERROR(VLOOKUP(A565,[5]数据处理!$A:$C,3,0),0)</f>
        <v>0</v>
      </c>
      <c r="O565">
        <f>IFERROR(VLOOKUP(A565,[5]数据处理!$A:$N,14,0),0)</f>
        <v>0</v>
      </c>
      <c r="P565" t="str">
        <f>IFERROR(VLOOKUP(A565,[3]库存使用数据!$A:$B,2,0),"")</f>
        <v/>
      </c>
      <c r="Q565" t="str">
        <f>IFERROR(VLOOKUP(A565,[3]库存使用数据!$A:$E,5,0),"")</f>
        <v/>
      </c>
      <c r="R565" t="str">
        <f>IFERROR(VLOOKUP(A565,[3]库存使用数据!$A:$H,8,0),"")</f>
        <v/>
      </c>
      <c r="S565" t="str">
        <f>IFERROR(VLOOKUP(A565,[3]库存使用数据!$A:$K,11,0),"")</f>
        <v/>
      </c>
      <c r="T565" t="str">
        <f>IFERROR(VLOOKUP(A565,[3]库存使用数据!$A:$C,3,0),"")</f>
        <v/>
      </c>
      <c r="U565" t="str">
        <f>IFERROR(VLOOKUP(A565,[3]库存使用数据!$A:$F,6,0),"")</f>
        <v/>
      </c>
      <c r="V565" t="str">
        <f>IFERROR(VLOOKUP(A565,[3]库存使用数据!$A:$I,9,0),"")</f>
        <v/>
      </c>
      <c r="W565" t="str">
        <f>IFERROR(VLOOKUP(A565,[3]库存使用数据!$A:$L,12,0),"")</f>
        <v/>
      </c>
      <c r="X565" s="23" t="str">
        <f t="shared" si="144"/>
        <v/>
      </c>
      <c r="Y565" s="23" t="str">
        <f t="shared" si="145"/>
        <v/>
      </c>
      <c r="Z565" s="23" t="str">
        <f t="shared" si="146"/>
        <v/>
      </c>
      <c r="AA565" s="23" t="str">
        <f t="shared" si="147"/>
        <v/>
      </c>
      <c r="AB565" t="str">
        <f>IFERROR(VLOOKUP(A565,[3]库存使用数据!$A:$D,4,0),"")</f>
        <v/>
      </c>
      <c r="AC565" t="str">
        <f>IFERROR(VLOOKUP(A565,[3]库存使用数据!$A:$G,7,0),"")</f>
        <v/>
      </c>
      <c r="AD565" t="str">
        <f>IFERROR(VLOOKUP(A565,[3]库存使用数据!$A:$J,10,0),"")</f>
        <v/>
      </c>
      <c r="AE565" t="str">
        <f>IFERROR(VLOOKUP(A565,[3]库存使用数据!$A:$M,13,0),"")</f>
        <v/>
      </c>
      <c r="AF565" s="23" t="str">
        <f t="shared" si="148"/>
        <v/>
      </c>
      <c r="AG565" s="23" t="str">
        <f t="shared" si="149"/>
        <v/>
      </c>
      <c r="AH565" s="23" t="str">
        <f t="shared" si="150"/>
        <v/>
      </c>
      <c r="AI565" s="23" t="str">
        <f t="shared" si="151"/>
        <v/>
      </c>
      <c r="AJ565">
        <f>IFERROR(VLOOKUP($B565,[2]库存报告使用数据!$A$1:$B$65536,2,0),0)</f>
        <v>0</v>
      </c>
      <c r="AK565">
        <f>IFERROR(VLOOKUP($B565,[2]库存报告使用数据!$A$1:$C$65536,3,0),0)</f>
        <v>0</v>
      </c>
      <c r="AL565">
        <f>IFERROR(VLOOKUP($B565,[2]库存报告使用数据!$A$1:$D$65536,4,0),0)</f>
        <v>0</v>
      </c>
      <c r="AM565">
        <f>IFERROR(VLOOKUP($B565,[2]库存报告使用数据!$A$1:$E$65536,5,0),0)</f>
        <v>0</v>
      </c>
      <c r="AN565" s="23" t="str">
        <f t="shared" si="152"/>
        <v/>
      </c>
      <c r="AO565" s="23" t="str">
        <f t="shared" si="153"/>
        <v/>
      </c>
      <c r="AP565" s="23" t="str">
        <f t="shared" si="154"/>
        <v/>
      </c>
      <c r="AQ565" s="23" t="str">
        <f t="shared" si="155"/>
        <v/>
      </c>
      <c r="AR565" s="37">
        <f t="shared" si="140"/>
        <v>0</v>
      </c>
      <c r="AS565" s="37">
        <f t="shared" si="141"/>
        <v>0</v>
      </c>
      <c r="AT565" s="37">
        <f t="shared" si="142"/>
        <v>0</v>
      </c>
      <c r="AU565" s="33" t="str">
        <f t="shared" si="143"/>
        <v>库存为0</v>
      </c>
      <c r="AV565" s="38" t="str">
        <f>IFERROR(时间!$B$4+AU565,"上周无销量")</f>
        <v>上周无销量</v>
      </c>
    </row>
    <row r="566" spans="1:48">
      <c r="A566" s="21" t="s">
        <v>611</v>
      </c>
      <c r="B566" t="str">
        <f>VLOOKUP(A566,'[4]sku-asin（子）'!$A$1:$B$65536,2,0)</f>
        <v>B01M5JZGEH</v>
      </c>
      <c r="C566" t="str">
        <f>VLOOKUP(A566,'[4]子sku-父sku'!$A$1:$B$65536,2,0)</f>
        <v>YZ-SM-HM30CH</v>
      </c>
      <c r="D566" s="33">
        <f>IFERROR(VLOOKUP(A566,[1]库存报告使用数据处理!$A:$C,3,0),0)</f>
        <v>0</v>
      </c>
      <c r="E566" s="33">
        <f>IFERROR(VLOOKUP(A566,[1]库存报告使用数据处理!$A:$D,4,0),0)</f>
        <v>2</v>
      </c>
      <c r="F566" s="33">
        <f>IFERROR(VLOOKUP(A566,[1]库存报告使用数据处理!$A:$E,5,0),0)</f>
        <v>0</v>
      </c>
      <c r="G566" s="33">
        <f>IFERROR(VLOOKUP(A566,[1]库存报告使用数据处理!$A:$F,6,0),0)</f>
        <v>1</v>
      </c>
      <c r="H566" s="34">
        <f>IFERROR(VLOOKUP(A566,[1]库存报告使用数据处理!$A:$G,7,0),0)</f>
        <v>15.09</v>
      </c>
      <c r="I566">
        <f>IFERROR(VLOOKUP(A566,[5]数据处理!$A:$B,2,0),0)</f>
        <v>0</v>
      </c>
      <c r="J566" s="35">
        <f>IFERROR(VLOOKUP(A566,[5]数据处理!$A:$D,4,0),0)</f>
        <v>0</v>
      </c>
      <c r="K566" s="35">
        <f>IFERROR(VLOOKUP(A566,[5]数据处理!$A:$E,5,0),0)</f>
        <v>0</v>
      </c>
      <c r="L566" s="35">
        <f>IFERROR(VLOOKUP(A566,[5]数据处理!$A:$G,7,0),0)</f>
        <v>0</v>
      </c>
      <c r="M566">
        <f t="shared" si="139"/>
        <v>0</v>
      </c>
      <c r="N566">
        <f>IFERROR(VLOOKUP(A566,[5]数据处理!$A:$C,3,0),0)</f>
        <v>0</v>
      </c>
      <c r="O566">
        <f>IFERROR(VLOOKUP(A566,[5]数据处理!$A:$N,14,0),0)</f>
        <v>0</v>
      </c>
      <c r="P566" t="str">
        <f>IFERROR(VLOOKUP(A566,[3]库存使用数据!$A:$B,2,0),"")</f>
        <v/>
      </c>
      <c r="Q566" t="str">
        <f>IFERROR(VLOOKUP(A566,[3]库存使用数据!$A:$E,5,0),"")</f>
        <v/>
      </c>
      <c r="R566" t="str">
        <f>IFERROR(VLOOKUP(A566,[3]库存使用数据!$A:$H,8,0),"")</f>
        <v/>
      </c>
      <c r="S566" t="str">
        <f>IFERROR(VLOOKUP(A566,[3]库存使用数据!$A:$K,11,0),"")</f>
        <v/>
      </c>
      <c r="T566" t="str">
        <f>IFERROR(VLOOKUP(A566,[3]库存使用数据!$A:$C,3,0),"")</f>
        <v/>
      </c>
      <c r="U566" t="str">
        <f>IFERROR(VLOOKUP(A566,[3]库存使用数据!$A:$F,6,0),"")</f>
        <v/>
      </c>
      <c r="V566" t="str">
        <f>IFERROR(VLOOKUP(A566,[3]库存使用数据!$A:$I,9,0),"")</f>
        <v/>
      </c>
      <c r="W566" t="str">
        <f>IFERROR(VLOOKUP(A566,[3]库存使用数据!$A:$L,12,0),"")</f>
        <v/>
      </c>
      <c r="X566" s="23" t="str">
        <f t="shared" si="144"/>
        <v/>
      </c>
      <c r="Y566" s="23" t="str">
        <f t="shared" si="145"/>
        <v/>
      </c>
      <c r="Z566" s="23" t="str">
        <f t="shared" si="146"/>
        <v/>
      </c>
      <c r="AA566" s="23" t="str">
        <f t="shared" si="147"/>
        <v/>
      </c>
      <c r="AB566" t="str">
        <f>IFERROR(VLOOKUP(A566,[3]库存使用数据!$A:$D,4,0),"")</f>
        <v/>
      </c>
      <c r="AC566" t="str">
        <f>IFERROR(VLOOKUP(A566,[3]库存使用数据!$A:$G,7,0),"")</f>
        <v/>
      </c>
      <c r="AD566" t="str">
        <f>IFERROR(VLOOKUP(A566,[3]库存使用数据!$A:$J,10,0),"")</f>
        <v/>
      </c>
      <c r="AE566" t="str">
        <f>IFERROR(VLOOKUP(A566,[3]库存使用数据!$A:$M,13,0),"")</f>
        <v/>
      </c>
      <c r="AF566" s="23" t="str">
        <f t="shared" si="148"/>
        <v/>
      </c>
      <c r="AG566" s="23" t="str">
        <f t="shared" si="149"/>
        <v/>
      </c>
      <c r="AH566" s="23" t="str">
        <f t="shared" si="150"/>
        <v/>
      </c>
      <c r="AI566" s="23" t="str">
        <f t="shared" si="151"/>
        <v/>
      </c>
      <c r="AJ566">
        <f>IFERROR(VLOOKUP($B566,[2]库存报告使用数据!$A$1:$B$65536,2,0),0)</f>
        <v>1</v>
      </c>
      <c r="AK566">
        <f>IFERROR(VLOOKUP($B566,[2]库存报告使用数据!$A$1:$C$65536,3,0),0)</f>
        <v>1</v>
      </c>
      <c r="AL566">
        <f>IFERROR(VLOOKUP($B566,[2]库存报告使用数据!$A$1:$D$65536,4,0),0)</f>
        <v>2</v>
      </c>
      <c r="AM566">
        <f>IFERROR(VLOOKUP($B566,[2]库存报告使用数据!$A$1:$E$65536,5,0),0)</f>
        <v>3</v>
      </c>
      <c r="AN566" s="23">
        <f t="shared" si="152"/>
        <v>0</v>
      </c>
      <c r="AO566" s="23">
        <f t="shared" si="153"/>
        <v>2</v>
      </c>
      <c r="AP566" s="23">
        <f t="shared" si="154"/>
        <v>0</v>
      </c>
      <c r="AQ566" s="23">
        <f t="shared" si="155"/>
        <v>0.333333333333333</v>
      </c>
      <c r="AR566" s="37">
        <f t="shared" si="140"/>
        <v>0</v>
      </c>
      <c r="AS566" s="37">
        <f t="shared" si="141"/>
        <v>0</v>
      </c>
      <c r="AT566" s="37">
        <f t="shared" si="142"/>
        <v>0</v>
      </c>
      <c r="AU566" s="33" t="str">
        <f t="shared" si="143"/>
        <v>库存为0</v>
      </c>
      <c r="AV566" s="38" t="str">
        <f>IFERROR(时间!$B$4+AU566,"上周无销量")</f>
        <v>上周无销量</v>
      </c>
    </row>
    <row r="567" spans="1:48">
      <c r="A567" s="21" t="s">
        <v>612</v>
      </c>
      <c r="B567" t="str">
        <f>VLOOKUP(A567,'[4]sku-asin（子）'!$A$1:$B$65536,2,0)</f>
        <v>B01M8QZC0V</v>
      </c>
      <c r="C567" t="str">
        <f>VLOOKUP(A567,'[4]子sku-父sku'!$A$1:$B$65536,2,0)</f>
        <v>YZ-SM-HM30CH</v>
      </c>
      <c r="D567" s="33">
        <f>IFERROR(VLOOKUP(A567,[1]库存报告使用数据处理!$A:$C,3,0),0)</f>
        <v>1</v>
      </c>
      <c r="E567" s="33">
        <f>IFERROR(VLOOKUP(A567,[1]库存报告使用数据处理!$A:$D,4,0),0)</f>
        <v>2</v>
      </c>
      <c r="F567" s="33">
        <f>IFERROR(VLOOKUP(A567,[1]库存报告使用数据处理!$A:$E,5,0),0)</f>
        <v>0</v>
      </c>
      <c r="G567" s="33">
        <f>IFERROR(VLOOKUP(A567,[1]库存报告使用数据处理!$A:$F,6,0),0)</f>
        <v>2</v>
      </c>
      <c r="H567" s="34">
        <f>IFERROR(VLOOKUP(A567,[1]库存报告使用数据处理!$A:$G,7,0),0)</f>
        <v>15.09</v>
      </c>
      <c r="I567">
        <f>IFERROR(VLOOKUP(A567,[5]数据处理!$A:$B,2,0),0)</f>
        <v>8</v>
      </c>
      <c r="J567" s="35">
        <f>IFERROR(VLOOKUP(A567,[5]数据处理!$A:$D,4,0),0)</f>
        <v>0</v>
      </c>
      <c r="K567" s="35">
        <f>IFERROR(VLOOKUP(A567,[5]数据处理!$A:$E,5,0),0)</f>
        <v>0</v>
      </c>
      <c r="L567" s="35">
        <f>IFERROR(VLOOKUP(A567,[5]数据处理!$A:$G,7,0),0)</f>
        <v>0</v>
      </c>
      <c r="M567">
        <f t="shared" si="139"/>
        <v>8</v>
      </c>
      <c r="N567">
        <f>IFERROR(VLOOKUP(A567,[5]数据处理!$A:$C,3,0),0)</f>
        <v>0</v>
      </c>
      <c r="O567">
        <f>IFERROR(VLOOKUP(A567,[5]数据处理!$A:$N,14,0),0)</f>
        <v>7</v>
      </c>
      <c r="P567">
        <f>IFERROR(VLOOKUP(A567,[3]库存使用数据!$A:$B,2,0),"")</f>
        <v>0</v>
      </c>
      <c r="Q567">
        <f>IFERROR(VLOOKUP(A567,[3]库存使用数据!$A:$E,5,0),"")</f>
        <v>1</v>
      </c>
      <c r="R567">
        <f>IFERROR(VLOOKUP(A567,[3]库存使用数据!$A:$H,8,0),"")</f>
        <v>1</v>
      </c>
      <c r="S567">
        <f>IFERROR(VLOOKUP(A567,[3]库存使用数据!$A:$K,11,0),"")</f>
        <v>3</v>
      </c>
      <c r="T567">
        <f>IFERROR(VLOOKUP(A567,[3]库存使用数据!$A:$C,3,0),"")</f>
        <v>0</v>
      </c>
      <c r="U567">
        <f>IFERROR(VLOOKUP(A567,[3]库存使用数据!$A:$F,6,0),"")</f>
        <v>0</v>
      </c>
      <c r="V567">
        <f>IFERROR(VLOOKUP(A567,[3]库存使用数据!$A:$I,9,0),"")</f>
        <v>0</v>
      </c>
      <c r="W567">
        <f>IFERROR(VLOOKUP(A567,[3]库存使用数据!$A:$L,12,0),"")</f>
        <v>0</v>
      </c>
      <c r="X567" s="23" t="str">
        <f t="shared" si="144"/>
        <v/>
      </c>
      <c r="Y567" s="23">
        <f t="shared" si="145"/>
        <v>0</v>
      </c>
      <c r="Z567" s="23">
        <f t="shared" si="146"/>
        <v>0</v>
      </c>
      <c r="AA567" s="23">
        <f t="shared" si="147"/>
        <v>0</v>
      </c>
      <c r="AB567">
        <f>IFERROR(VLOOKUP(A567,[3]库存使用数据!$A:$D,4,0),"")</f>
        <v>0</v>
      </c>
      <c r="AC567">
        <f>IFERROR(VLOOKUP(A567,[3]库存使用数据!$A:$G,7,0),"")</f>
        <v>0</v>
      </c>
      <c r="AD567">
        <f>IFERROR(VLOOKUP(A567,[3]库存使用数据!$A:$J,10,0),"")</f>
        <v>0</v>
      </c>
      <c r="AE567">
        <f>IFERROR(VLOOKUP(A567,[3]库存使用数据!$A:$M,13,0),"")</f>
        <v>0</v>
      </c>
      <c r="AF567" s="23" t="str">
        <f t="shared" si="148"/>
        <v/>
      </c>
      <c r="AG567" s="23" t="str">
        <f t="shared" si="149"/>
        <v/>
      </c>
      <c r="AH567" s="23" t="str">
        <f t="shared" si="150"/>
        <v/>
      </c>
      <c r="AI567" s="23" t="str">
        <f t="shared" si="151"/>
        <v/>
      </c>
      <c r="AJ567">
        <f>IFERROR(VLOOKUP($B567,[2]库存报告使用数据!$A$1:$B$65536,2,0),0)</f>
        <v>16</v>
      </c>
      <c r="AK567">
        <f>IFERROR(VLOOKUP($B567,[2]库存报告使用数据!$A$1:$C$65536,3,0),0)</f>
        <v>16</v>
      </c>
      <c r="AL567">
        <f>IFERROR(VLOOKUP($B567,[2]库存报告使用数据!$A$1:$D$65536,4,0),0)</f>
        <v>8</v>
      </c>
      <c r="AM567">
        <f>IFERROR(VLOOKUP($B567,[2]库存报告使用数据!$A$1:$E$65536,5,0),0)</f>
        <v>3</v>
      </c>
      <c r="AN567" s="23">
        <f t="shared" si="152"/>
        <v>0.0625</v>
      </c>
      <c r="AO567" s="23">
        <f t="shared" si="153"/>
        <v>0.125</v>
      </c>
      <c r="AP567" s="23">
        <f t="shared" si="154"/>
        <v>0</v>
      </c>
      <c r="AQ567" s="23">
        <f t="shared" si="155"/>
        <v>0.666666666666667</v>
      </c>
      <c r="AR567" s="37">
        <f t="shared" si="140"/>
        <v>0.142857142857143</v>
      </c>
      <c r="AS567" s="37">
        <f t="shared" si="141"/>
        <v>8.57142857142857</v>
      </c>
      <c r="AT567" s="37">
        <f t="shared" si="142"/>
        <v>-0.571428571428571</v>
      </c>
      <c r="AU567" s="33">
        <f t="shared" si="143"/>
        <v>56</v>
      </c>
      <c r="AV567" s="38">
        <f>IFERROR(时间!$B$4+AU567,"上周无销量")</f>
        <v>43339</v>
      </c>
    </row>
    <row r="568" spans="1:48">
      <c r="A568" s="21" t="s">
        <v>613</v>
      </c>
      <c r="B568" t="str">
        <f>VLOOKUP(A568,'[4]sku-asin（子）'!$A$1:$B$65536,2,0)</f>
        <v>B07D36B2SR</v>
      </c>
      <c r="C568" t="str">
        <f>VLOOKUP(A568,'[4]子sku-父sku'!$A$1:$B$65536,2,0)</f>
        <v>YZ-SU16103</v>
      </c>
      <c r="D568" s="33">
        <f>IFERROR(VLOOKUP(A568,[1]库存报告使用数据处理!$A:$C,3,0),0)</f>
        <v>0</v>
      </c>
      <c r="E568" s="33">
        <f>IFERROR(VLOOKUP(A568,[1]库存报告使用数据处理!$A:$D,4,0),0)</f>
        <v>0</v>
      </c>
      <c r="F568" s="33">
        <f>IFERROR(VLOOKUP(A568,[1]库存报告使用数据处理!$A:$E,5,0),0)</f>
        <v>0</v>
      </c>
      <c r="G568" s="33">
        <f>IFERROR(VLOOKUP(A568,[1]库存报告使用数据处理!$A:$F,6,0),0)</f>
        <v>0</v>
      </c>
      <c r="H568" s="34">
        <f>IFERROR(VLOOKUP(A568,[1]库存报告使用数据处理!$A:$G,7,0),0)</f>
        <v>0</v>
      </c>
      <c r="I568">
        <f>IFERROR(VLOOKUP(A568,[5]数据处理!$A:$B,2,0),0)</f>
        <v>0</v>
      </c>
      <c r="J568" s="35">
        <f>IFERROR(VLOOKUP(A568,[5]数据处理!$A:$D,4,0),0)</f>
        <v>0</v>
      </c>
      <c r="K568" s="35">
        <f>IFERROR(VLOOKUP(A568,[5]数据处理!$A:$E,5,0),0)</f>
        <v>0</v>
      </c>
      <c r="L568" s="35">
        <f>IFERROR(VLOOKUP(A568,[5]数据处理!$A:$G,7,0),0)</f>
        <v>0</v>
      </c>
      <c r="M568">
        <f t="shared" si="139"/>
        <v>0</v>
      </c>
      <c r="N568">
        <f>IFERROR(VLOOKUP(A568,[5]数据处理!$A:$C,3,0),0)</f>
        <v>0</v>
      </c>
      <c r="O568">
        <f>IFERROR(VLOOKUP(A568,[5]数据处理!$A:$N,14,0),0)</f>
        <v>0</v>
      </c>
      <c r="P568" t="str">
        <f>IFERROR(VLOOKUP(A568,[3]库存使用数据!$A:$B,2,0),"")</f>
        <v/>
      </c>
      <c r="Q568" t="str">
        <f>IFERROR(VLOOKUP(A568,[3]库存使用数据!$A:$E,5,0),"")</f>
        <v/>
      </c>
      <c r="R568" t="str">
        <f>IFERROR(VLOOKUP(A568,[3]库存使用数据!$A:$H,8,0),"")</f>
        <v/>
      </c>
      <c r="S568" t="str">
        <f>IFERROR(VLOOKUP(A568,[3]库存使用数据!$A:$K,11,0),"")</f>
        <v/>
      </c>
      <c r="T568" t="str">
        <f>IFERROR(VLOOKUP(A568,[3]库存使用数据!$A:$C,3,0),"")</f>
        <v/>
      </c>
      <c r="U568" t="str">
        <f>IFERROR(VLOOKUP(A568,[3]库存使用数据!$A:$F,6,0),"")</f>
        <v/>
      </c>
      <c r="V568" t="str">
        <f>IFERROR(VLOOKUP(A568,[3]库存使用数据!$A:$I,9,0),"")</f>
        <v/>
      </c>
      <c r="W568" t="str">
        <f>IFERROR(VLOOKUP(A568,[3]库存使用数据!$A:$L,12,0),"")</f>
        <v/>
      </c>
      <c r="X568" s="23" t="str">
        <f t="shared" si="144"/>
        <v/>
      </c>
      <c r="Y568" s="23" t="str">
        <f t="shared" si="145"/>
        <v/>
      </c>
      <c r="Z568" s="23" t="str">
        <f t="shared" si="146"/>
        <v/>
      </c>
      <c r="AA568" s="23" t="str">
        <f t="shared" si="147"/>
        <v/>
      </c>
      <c r="AB568" t="str">
        <f>IFERROR(VLOOKUP(A568,[3]库存使用数据!$A:$D,4,0),"")</f>
        <v/>
      </c>
      <c r="AC568" t="str">
        <f>IFERROR(VLOOKUP(A568,[3]库存使用数据!$A:$G,7,0),"")</f>
        <v/>
      </c>
      <c r="AD568" t="str">
        <f>IFERROR(VLOOKUP(A568,[3]库存使用数据!$A:$J,10,0),"")</f>
        <v/>
      </c>
      <c r="AE568" t="str">
        <f>IFERROR(VLOOKUP(A568,[3]库存使用数据!$A:$M,13,0),"")</f>
        <v/>
      </c>
      <c r="AF568" s="23" t="str">
        <f t="shared" si="148"/>
        <v/>
      </c>
      <c r="AG568" s="23" t="str">
        <f t="shared" si="149"/>
        <v/>
      </c>
      <c r="AH568" s="23" t="str">
        <f t="shared" si="150"/>
        <v/>
      </c>
      <c r="AI568" s="23" t="str">
        <f t="shared" si="151"/>
        <v/>
      </c>
      <c r="AJ568">
        <f>IFERROR(VLOOKUP($B568,[2]库存报告使用数据!$A$1:$B$65536,2,0),0)</f>
        <v>0</v>
      </c>
      <c r="AK568">
        <f>IFERROR(VLOOKUP($B568,[2]库存报告使用数据!$A$1:$C$65536,3,0),0)</f>
        <v>0</v>
      </c>
      <c r="AL568">
        <f>IFERROR(VLOOKUP($B568,[2]库存报告使用数据!$A$1:$D$65536,4,0),0)</f>
        <v>0</v>
      </c>
      <c r="AM568">
        <f>IFERROR(VLOOKUP($B568,[2]库存报告使用数据!$A$1:$E$65536,5,0),0)</f>
        <v>0</v>
      </c>
      <c r="AN568" s="23" t="str">
        <f t="shared" si="152"/>
        <v/>
      </c>
      <c r="AO568" s="23" t="str">
        <f t="shared" si="153"/>
        <v/>
      </c>
      <c r="AP568" s="23" t="str">
        <f t="shared" si="154"/>
        <v/>
      </c>
      <c r="AQ568" s="23" t="str">
        <f t="shared" si="155"/>
        <v/>
      </c>
      <c r="AR568" s="37">
        <f t="shared" si="140"/>
        <v>0</v>
      </c>
      <c r="AS568" s="37">
        <f t="shared" si="141"/>
        <v>0</v>
      </c>
      <c r="AT568" s="37">
        <f t="shared" si="142"/>
        <v>0</v>
      </c>
      <c r="AU568" s="33" t="str">
        <f t="shared" si="143"/>
        <v>库存为0</v>
      </c>
      <c r="AV568" s="38" t="str">
        <f>IFERROR(时间!$B$4+AU568,"上周无销量")</f>
        <v>上周无销量</v>
      </c>
    </row>
    <row r="569" spans="1:48">
      <c r="A569" s="21" t="s">
        <v>614</v>
      </c>
      <c r="B569" t="str">
        <f>VLOOKUP(A569,'[4]sku-asin（子）'!$A$1:$B$65536,2,0)</f>
        <v>B07D35ZV5K</v>
      </c>
      <c r="C569" t="str">
        <f>VLOOKUP(A569,'[4]子sku-父sku'!$A$1:$B$65536,2,0)</f>
        <v>YZ-SU16103</v>
      </c>
      <c r="D569" s="33">
        <f>IFERROR(VLOOKUP(A569,[1]库存报告使用数据处理!$A:$C,3,0),0)</f>
        <v>0</v>
      </c>
      <c r="E569" s="33">
        <f>IFERROR(VLOOKUP(A569,[1]库存报告使用数据处理!$A:$D,4,0),0)</f>
        <v>0</v>
      </c>
      <c r="F569" s="33">
        <f>IFERROR(VLOOKUP(A569,[1]库存报告使用数据处理!$A:$E,5,0),0)</f>
        <v>0</v>
      </c>
      <c r="G569" s="33">
        <f>IFERROR(VLOOKUP(A569,[1]库存报告使用数据处理!$A:$F,6,0),0)</f>
        <v>0</v>
      </c>
      <c r="H569" s="34">
        <f>IFERROR(VLOOKUP(A569,[1]库存报告使用数据处理!$A:$G,7,0),0)</f>
        <v>0</v>
      </c>
      <c r="I569">
        <f>IFERROR(VLOOKUP(A569,[5]数据处理!$A:$B,2,0),0)</f>
        <v>0</v>
      </c>
      <c r="J569" s="35">
        <f>IFERROR(VLOOKUP(A569,[5]数据处理!$A:$D,4,0),0)</f>
        <v>0</v>
      </c>
      <c r="K569" s="35">
        <f>IFERROR(VLOOKUP(A569,[5]数据处理!$A:$E,5,0),0)</f>
        <v>0</v>
      </c>
      <c r="L569" s="35">
        <f>IFERROR(VLOOKUP(A569,[5]数据处理!$A:$G,7,0),0)</f>
        <v>0</v>
      </c>
      <c r="M569">
        <f t="shared" si="139"/>
        <v>0</v>
      </c>
      <c r="N569">
        <f>IFERROR(VLOOKUP(A569,[5]数据处理!$A:$C,3,0),0)</f>
        <v>0</v>
      </c>
      <c r="O569">
        <f>IFERROR(VLOOKUP(A569,[5]数据处理!$A:$N,14,0),0)</f>
        <v>0</v>
      </c>
      <c r="P569" t="str">
        <f>IFERROR(VLOOKUP(A569,[3]库存使用数据!$A:$B,2,0),"")</f>
        <v/>
      </c>
      <c r="Q569" t="str">
        <f>IFERROR(VLOOKUP(A569,[3]库存使用数据!$A:$E,5,0),"")</f>
        <v/>
      </c>
      <c r="R569" t="str">
        <f>IFERROR(VLOOKUP(A569,[3]库存使用数据!$A:$H,8,0),"")</f>
        <v/>
      </c>
      <c r="S569" t="str">
        <f>IFERROR(VLOOKUP(A569,[3]库存使用数据!$A:$K,11,0),"")</f>
        <v/>
      </c>
      <c r="T569" t="str">
        <f>IFERROR(VLOOKUP(A569,[3]库存使用数据!$A:$C,3,0),"")</f>
        <v/>
      </c>
      <c r="U569" t="str">
        <f>IFERROR(VLOOKUP(A569,[3]库存使用数据!$A:$F,6,0),"")</f>
        <v/>
      </c>
      <c r="V569" t="str">
        <f>IFERROR(VLOOKUP(A569,[3]库存使用数据!$A:$I,9,0),"")</f>
        <v/>
      </c>
      <c r="W569" t="str">
        <f>IFERROR(VLOOKUP(A569,[3]库存使用数据!$A:$L,12,0),"")</f>
        <v/>
      </c>
      <c r="X569" s="23" t="str">
        <f t="shared" si="144"/>
        <v/>
      </c>
      <c r="Y569" s="23" t="str">
        <f t="shared" si="145"/>
        <v/>
      </c>
      <c r="Z569" s="23" t="str">
        <f t="shared" si="146"/>
        <v/>
      </c>
      <c r="AA569" s="23" t="str">
        <f t="shared" si="147"/>
        <v/>
      </c>
      <c r="AB569" t="str">
        <f>IFERROR(VLOOKUP(A569,[3]库存使用数据!$A:$D,4,0),"")</f>
        <v/>
      </c>
      <c r="AC569" t="str">
        <f>IFERROR(VLOOKUP(A569,[3]库存使用数据!$A:$G,7,0),"")</f>
        <v/>
      </c>
      <c r="AD569" t="str">
        <f>IFERROR(VLOOKUP(A569,[3]库存使用数据!$A:$J,10,0),"")</f>
        <v/>
      </c>
      <c r="AE569" t="str">
        <f>IFERROR(VLOOKUP(A569,[3]库存使用数据!$A:$M,13,0),"")</f>
        <v/>
      </c>
      <c r="AF569" s="23" t="str">
        <f t="shared" si="148"/>
        <v/>
      </c>
      <c r="AG569" s="23" t="str">
        <f t="shared" si="149"/>
        <v/>
      </c>
      <c r="AH569" s="23" t="str">
        <f t="shared" si="150"/>
        <v/>
      </c>
      <c r="AI569" s="23" t="str">
        <f t="shared" si="151"/>
        <v/>
      </c>
      <c r="AJ569">
        <f>IFERROR(VLOOKUP($B569,[2]库存报告使用数据!$A$1:$B$65536,2,0),0)</f>
        <v>0</v>
      </c>
      <c r="AK569">
        <f>IFERROR(VLOOKUP($B569,[2]库存报告使用数据!$A$1:$C$65536,3,0),0)</f>
        <v>0</v>
      </c>
      <c r="AL569">
        <f>IFERROR(VLOOKUP($B569,[2]库存报告使用数据!$A$1:$D$65536,4,0),0)</f>
        <v>0</v>
      </c>
      <c r="AM569">
        <f>IFERROR(VLOOKUP($B569,[2]库存报告使用数据!$A$1:$E$65536,5,0),0)</f>
        <v>0</v>
      </c>
      <c r="AN569" s="23" t="str">
        <f t="shared" si="152"/>
        <v/>
      </c>
      <c r="AO569" s="23" t="str">
        <f t="shared" si="153"/>
        <v/>
      </c>
      <c r="AP569" s="23" t="str">
        <f t="shared" si="154"/>
        <v/>
      </c>
      <c r="AQ569" s="23" t="str">
        <f t="shared" si="155"/>
        <v/>
      </c>
      <c r="AR569" s="37">
        <f t="shared" si="140"/>
        <v>0</v>
      </c>
      <c r="AS569" s="37">
        <f t="shared" si="141"/>
        <v>0</v>
      </c>
      <c r="AT569" s="37">
        <f t="shared" si="142"/>
        <v>0</v>
      </c>
      <c r="AU569" s="33" t="str">
        <f t="shared" si="143"/>
        <v>库存为0</v>
      </c>
      <c r="AV569" s="38" t="str">
        <f>IFERROR(时间!$B$4+AU569,"上周无销量")</f>
        <v>上周无销量</v>
      </c>
    </row>
    <row r="570" spans="1:48">
      <c r="A570" s="21" t="s">
        <v>615</v>
      </c>
      <c r="B570" t="str">
        <f>VLOOKUP(A570,'[4]sku-asin（子）'!$A$1:$B$65536,2,0)</f>
        <v>B07D37R82G</v>
      </c>
      <c r="C570" t="str">
        <f>VLOOKUP(A570,'[4]子sku-父sku'!$A$1:$B$65536,2,0)</f>
        <v>YZ-SU16103</v>
      </c>
      <c r="D570" s="33">
        <f>IFERROR(VLOOKUP(A570,[1]库存报告使用数据处理!$A:$C,3,0),0)</f>
        <v>0</v>
      </c>
      <c r="E570" s="33">
        <f>IFERROR(VLOOKUP(A570,[1]库存报告使用数据处理!$A:$D,4,0),0)</f>
        <v>0</v>
      </c>
      <c r="F570" s="33">
        <f>IFERROR(VLOOKUP(A570,[1]库存报告使用数据处理!$A:$E,5,0),0)</f>
        <v>0</v>
      </c>
      <c r="G570" s="33">
        <f>IFERROR(VLOOKUP(A570,[1]库存报告使用数据处理!$A:$F,6,0),0)</f>
        <v>0</v>
      </c>
      <c r="H570" s="34">
        <f>IFERROR(VLOOKUP(A570,[1]库存报告使用数据处理!$A:$G,7,0),0)</f>
        <v>0</v>
      </c>
      <c r="I570">
        <f>IFERROR(VLOOKUP(A570,[5]数据处理!$A:$B,2,0),0)</f>
        <v>0</v>
      </c>
      <c r="J570" s="35">
        <f>IFERROR(VLOOKUP(A570,[5]数据处理!$A:$D,4,0),0)</f>
        <v>0</v>
      </c>
      <c r="K570" s="35">
        <f>IFERROR(VLOOKUP(A570,[5]数据处理!$A:$E,5,0),0)</f>
        <v>0</v>
      </c>
      <c r="L570" s="35">
        <f>IFERROR(VLOOKUP(A570,[5]数据处理!$A:$G,7,0),0)</f>
        <v>0</v>
      </c>
      <c r="M570">
        <f t="shared" si="139"/>
        <v>0</v>
      </c>
      <c r="N570">
        <f>IFERROR(VLOOKUP(A570,[5]数据处理!$A:$C,3,0),0)</f>
        <v>0</v>
      </c>
      <c r="O570">
        <f>IFERROR(VLOOKUP(A570,[5]数据处理!$A:$N,14,0),0)</f>
        <v>0</v>
      </c>
      <c r="P570" t="str">
        <f>IFERROR(VLOOKUP(A570,[3]库存使用数据!$A:$B,2,0),"")</f>
        <v/>
      </c>
      <c r="Q570" t="str">
        <f>IFERROR(VLOOKUP(A570,[3]库存使用数据!$A:$E,5,0),"")</f>
        <v/>
      </c>
      <c r="R570" t="str">
        <f>IFERROR(VLOOKUP(A570,[3]库存使用数据!$A:$H,8,0),"")</f>
        <v/>
      </c>
      <c r="S570" t="str">
        <f>IFERROR(VLOOKUP(A570,[3]库存使用数据!$A:$K,11,0),"")</f>
        <v/>
      </c>
      <c r="T570" t="str">
        <f>IFERROR(VLOOKUP(A570,[3]库存使用数据!$A:$C,3,0),"")</f>
        <v/>
      </c>
      <c r="U570" t="str">
        <f>IFERROR(VLOOKUP(A570,[3]库存使用数据!$A:$F,6,0),"")</f>
        <v/>
      </c>
      <c r="V570" t="str">
        <f>IFERROR(VLOOKUP(A570,[3]库存使用数据!$A:$I,9,0),"")</f>
        <v/>
      </c>
      <c r="W570" t="str">
        <f>IFERROR(VLOOKUP(A570,[3]库存使用数据!$A:$L,12,0),"")</f>
        <v/>
      </c>
      <c r="X570" s="23" t="str">
        <f t="shared" si="144"/>
        <v/>
      </c>
      <c r="Y570" s="23" t="str">
        <f t="shared" si="145"/>
        <v/>
      </c>
      <c r="Z570" s="23" t="str">
        <f t="shared" si="146"/>
        <v/>
      </c>
      <c r="AA570" s="23" t="str">
        <f t="shared" si="147"/>
        <v/>
      </c>
      <c r="AB570" t="str">
        <f>IFERROR(VLOOKUP(A570,[3]库存使用数据!$A:$D,4,0),"")</f>
        <v/>
      </c>
      <c r="AC570" t="str">
        <f>IFERROR(VLOOKUP(A570,[3]库存使用数据!$A:$G,7,0),"")</f>
        <v/>
      </c>
      <c r="AD570" t="str">
        <f>IFERROR(VLOOKUP(A570,[3]库存使用数据!$A:$J,10,0),"")</f>
        <v/>
      </c>
      <c r="AE570" t="str">
        <f>IFERROR(VLOOKUP(A570,[3]库存使用数据!$A:$M,13,0),"")</f>
        <v/>
      </c>
      <c r="AF570" s="23" t="str">
        <f t="shared" si="148"/>
        <v/>
      </c>
      <c r="AG570" s="23" t="str">
        <f t="shared" si="149"/>
        <v/>
      </c>
      <c r="AH570" s="23" t="str">
        <f t="shared" si="150"/>
        <v/>
      </c>
      <c r="AI570" s="23" t="str">
        <f t="shared" si="151"/>
        <v/>
      </c>
      <c r="AJ570">
        <f>IFERROR(VLOOKUP($B570,[2]库存报告使用数据!$A$1:$B$65536,2,0),0)</f>
        <v>0</v>
      </c>
      <c r="AK570">
        <f>IFERROR(VLOOKUP($B570,[2]库存报告使用数据!$A$1:$C$65536,3,0),0)</f>
        <v>0</v>
      </c>
      <c r="AL570">
        <f>IFERROR(VLOOKUP($B570,[2]库存报告使用数据!$A$1:$D$65536,4,0),0)</f>
        <v>0</v>
      </c>
      <c r="AM570">
        <f>IFERROR(VLOOKUP($B570,[2]库存报告使用数据!$A$1:$E$65536,5,0),0)</f>
        <v>0</v>
      </c>
      <c r="AN570" s="23" t="str">
        <f t="shared" si="152"/>
        <v/>
      </c>
      <c r="AO570" s="23" t="str">
        <f t="shared" si="153"/>
        <v/>
      </c>
      <c r="AP570" s="23" t="str">
        <f t="shared" si="154"/>
        <v/>
      </c>
      <c r="AQ570" s="23" t="str">
        <f t="shared" si="155"/>
        <v/>
      </c>
      <c r="AR570" s="37">
        <f t="shared" si="140"/>
        <v>0</v>
      </c>
      <c r="AS570" s="37">
        <f t="shared" si="141"/>
        <v>0</v>
      </c>
      <c r="AT570" s="37">
        <f t="shared" si="142"/>
        <v>0</v>
      </c>
      <c r="AU570" s="33" t="str">
        <f t="shared" si="143"/>
        <v>库存为0</v>
      </c>
      <c r="AV570" s="38" t="str">
        <f>IFERROR(时间!$B$4+AU570,"上周无销量")</f>
        <v>上周无销量</v>
      </c>
    </row>
    <row r="571" spans="1:48">
      <c r="A571" s="21" t="s">
        <v>616</v>
      </c>
      <c r="B571" t="str">
        <f>VLOOKUP(A571,'[4]sku-asin（子）'!$A$1:$B$65536,2,0)</f>
        <v>B07D32YV4G</v>
      </c>
      <c r="C571" t="str">
        <f>VLOOKUP(A571,'[4]子sku-父sku'!$A$1:$B$65536,2,0)</f>
        <v>YZ-SU1617</v>
      </c>
      <c r="D571" s="33">
        <f>IFERROR(VLOOKUP(A571,[1]库存报告使用数据处理!$A:$C,3,0),0)</f>
        <v>0</v>
      </c>
      <c r="E571" s="33">
        <f>IFERROR(VLOOKUP(A571,[1]库存报告使用数据处理!$A:$D,4,0),0)</f>
        <v>0</v>
      </c>
      <c r="F571" s="33">
        <f>IFERROR(VLOOKUP(A571,[1]库存报告使用数据处理!$A:$E,5,0),0)</f>
        <v>0</v>
      </c>
      <c r="G571" s="33">
        <f>IFERROR(VLOOKUP(A571,[1]库存报告使用数据处理!$A:$F,6,0),0)</f>
        <v>0</v>
      </c>
      <c r="H571" s="34">
        <f>IFERROR(VLOOKUP(A571,[1]库存报告使用数据处理!$A:$G,7,0),0)</f>
        <v>0</v>
      </c>
      <c r="I571">
        <f>IFERROR(VLOOKUP(A571,[5]数据处理!$A:$B,2,0),0)</f>
        <v>0</v>
      </c>
      <c r="J571" s="35">
        <f>IFERROR(VLOOKUP(A571,[5]数据处理!$A:$D,4,0),0)</f>
        <v>0</v>
      </c>
      <c r="K571" s="35">
        <f>IFERROR(VLOOKUP(A571,[5]数据处理!$A:$E,5,0),0)</f>
        <v>0</v>
      </c>
      <c r="L571" s="35">
        <f>IFERROR(VLOOKUP(A571,[5]数据处理!$A:$G,7,0),0)</f>
        <v>0</v>
      </c>
      <c r="M571">
        <f t="shared" si="139"/>
        <v>0</v>
      </c>
      <c r="N571">
        <f>IFERROR(VLOOKUP(A571,[5]数据处理!$A:$C,3,0),0)</f>
        <v>0</v>
      </c>
      <c r="O571">
        <f>IFERROR(VLOOKUP(A571,[5]数据处理!$A:$N,14,0),0)</f>
        <v>0</v>
      </c>
      <c r="P571" t="str">
        <f>IFERROR(VLOOKUP(A571,[3]库存使用数据!$A:$B,2,0),"")</f>
        <v/>
      </c>
      <c r="Q571" t="str">
        <f>IFERROR(VLOOKUP(A571,[3]库存使用数据!$A:$E,5,0),"")</f>
        <v/>
      </c>
      <c r="R571" t="str">
        <f>IFERROR(VLOOKUP(A571,[3]库存使用数据!$A:$H,8,0),"")</f>
        <v/>
      </c>
      <c r="S571" t="str">
        <f>IFERROR(VLOOKUP(A571,[3]库存使用数据!$A:$K,11,0),"")</f>
        <v/>
      </c>
      <c r="T571" t="str">
        <f>IFERROR(VLOOKUP(A571,[3]库存使用数据!$A:$C,3,0),"")</f>
        <v/>
      </c>
      <c r="U571" t="str">
        <f>IFERROR(VLOOKUP(A571,[3]库存使用数据!$A:$F,6,0),"")</f>
        <v/>
      </c>
      <c r="V571" t="str">
        <f>IFERROR(VLOOKUP(A571,[3]库存使用数据!$A:$I,9,0),"")</f>
        <v/>
      </c>
      <c r="W571" t="str">
        <f>IFERROR(VLOOKUP(A571,[3]库存使用数据!$A:$L,12,0),"")</f>
        <v/>
      </c>
      <c r="X571" s="23" t="str">
        <f t="shared" si="144"/>
        <v/>
      </c>
      <c r="Y571" s="23" t="str">
        <f t="shared" si="145"/>
        <v/>
      </c>
      <c r="Z571" s="23" t="str">
        <f t="shared" si="146"/>
        <v/>
      </c>
      <c r="AA571" s="23" t="str">
        <f t="shared" si="147"/>
        <v/>
      </c>
      <c r="AB571" t="str">
        <f>IFERROR(VLOOKUP(A571,[3]库存使用数据!$A:$D,4,0),"")</f>
        <v/>
      </c>
      <c r="AC571" t="str">
        <f>IFERROR(VLOOKUP(A571,[3]库存使用数据!$A:$G,7,0),"")</f>
        <v/>
      </c>
      <c r="AD571" t="str">
        <f>IFERROR(VLOOKUP(A571,[3]库存使用数据!$A:$J,10,0),"")</f>
        <v/>
      </c>
      <c r="AE571" t="str">
        <f>IFERROR(VLOOKUP(A571,[3]库存使用数据!$A:$M,13,0),"")</f>
        <v/>
      </c>
      <c r="AF571" s="23" t="str">
        <f t="shared" si="148"/>
        <v/>
      </c>
      <c r="AG571" s="23" t="str">
        <f t="shared" si="149"/>
        <v/>
      </c>
      <c r="AH571" s="23" t="str">
        <f t="shared" si="150"/>
        <v/>
      </c>
      <c r="AI571" s="23" t="str">
        <f t="shared" si="151"/>
        <v/>
      </c>
      <c r="AJ571">
        <f>IFERROR(VLOOKUP($B571,[2]库存报告使用数据!$A$1:$B$65536,2,0),0)</f>
        <v>0</v>
      </c>
      <c r="AK571">
        <f>IFERROR(VLOOKUP($B571,[2]库存报告使用数据!$A$1:$C$65536,3,0),0)</f>
        <v>0</v>
      </c>
      <c r="AL571">
        <f>IFERROR(VLOOKUP($B571,[2]库存报告使用数据!$A$1:$D$65536,4,0),0)</f>
        <v>0</v>
      </c>
      <c r="AM571">
        <f>IFERROR(VLOOKUP($B571,[2]库存报告使用数据!$A$1:$E$65536,5,0),0)</f>
        <v>0</v>
      </c>
      <c r="AN571" s="23" t="str">
        <f t="shared" si="152"/>
        <v/>
      </c>
      <c r="AO571" s="23" t="str">
        <f t="shared" si="153"/>
        <v/>
      </c>
      <c r="AP571" s="23" t="str">
        <f t="shared" si="154"/>
        <v/>
      </c>
      <c r="AQ571" s="23" t="str">
        <f t="shared" si="155"/>
        <v/>
      </c>
      <c r="AR571" s="37">
        <f t="shared" si="140"/>
        <v>0</v>
      </c>
      <c r="AS571" s="37">
        <f t="shared" si="141"/>
        <v>0</v>
      </c>
      <c r="AT571" s="37">
        <f t="shared" si="142"/>
        <v>0</v>
      </c>
      <c r="AU571" s="33" t="str">
        <f t="shared" si="143"/>
        <v>库存为0</v>
      </c>
      <c r="AV571" s="38" t="str">
        <f>IFERROR(时间!$B$4+AU571,"上周无销量")</f>
        <v>上周无销量</v>
      </c>
    </row>
    <row r="572" spans="1:48">
      <c r="A572" s="21" t="s">
        <v>617</v>
      </c>
      <c r="B572" t="str">
        <f>VLOOKUP(A572,'[4]sku-asin（子）'!$A$1:$B$65536,2,0)</f>
        <v>B07D365CHW</v>
      </c>
      <c r="C572" t="str">
        <f>VLOOKUP(A572,'[4]子sku-父sku'!$A$1:$B$65536,2,0)</f>
        <v>YZ-SU1617</v>
      </c>
      <c r="D572" s="33">
        <f>IFERROR(VLOOKUP(A572,[1]库存报告使用数据处理!$A:$C,3,0),0)</f>
        <v>0</v>
      </c>
      <c r="E572" s="33">
        <f>IFERROR(VLOOKUP(A572,[1]库存报告使用数据处理!$A:$D,4,0),0)</f>
        <v>0</v>
      </c>
      <c r="F572" s="33">
        <f>IFERROR(VLOOKUP(A572,[1]库存报告使用数据处理!$A:$E,5,0),0)</f>
        <v>0</v>
      </c>
      <c r="G572" s="33">
        <f>IFERROR(VLOOKUP(A572,[1]库存报告使用数据处理!$A:$F,6,0),0)</f>
        <v>0</v>
      </c>
      <c r="H572" s="34">
        <f>IFERROR(VLOOKUP(A572,[1]库存报告使用数据处理!$A:$G,7,0),0)</f>
        <v>0</v>
      </c>
      <c r="I572">
        <f>IFERROR(VLOOKUP(A572,[5]数据处理!$A:$B,2,0),0)</f>
        <v>0</v>
      </c>
      <c r="J572" s="35">
        <f>IFERROR(VLOOKUP(A572,[5]数据处理!$A:$D,4,0),0)</f>
        <v>0</v>
      </c>
      <c r="K572" s="35">
        <f>IFERROR(VLOOKUP(A572,[5]数据处理!$A:$E,5,0),0)</f>
        <v>0</v>
      </c>
      <c r="L572" s="35">
        <f>IFERROR(VLOOKUP(A572,[5]数据处理!$A:$G,7,0),0)</f>
        <v>0</v>
      </c>
      <c r="M572">
        <f t="shared" si="139"/>
        <v>0</v>
      </c>
      <c r="N572">
        <f>IFERROR(VLOOKUP(A572,[5]数据处理!$A:$C,3,0),0)</f>
        <v>0</v>
      </c>
      <c r="O572">
        <f>IFERROR(VLOOKUP(A572,[5]数据处理!$A:$N,14,0),0)</f>
        <v>0</v>
      </c>
      <c r="P572" t="str">
        <f>IFERROR(VLOOKUP(A572,[3]库存使用数据!$A:$B,2,0),"")</f>
        <v/>
      </c>
      <c r="Q572" t="str">
        <f>IFERROR(VLOOKUP(A572,[3]库存使用数据!$A:$E,5,0),"")</f>
        <v/>
      </c>
      <c r="R572" t="str">
        <f>IFERROR(VLOOKUP(A572,[3]库存使用数据!$A:$H,8,0),"")</f>
        <v/>
      </c>
      <c r="S572" t="str">
        <f>IFERROR(VLOOKUP(A572,[3]库存使用数据!$A:$K,11,0),"")</f>
        <v/>
      </c>
      <c r="T572" t="str">
        <f>IFERROR(VLOOKUP(A572,[3]库存使用数据!$A:$C,3,0),"")</f>
        <v/>
      </c>
      <c r="U572" t="str">
        <f>IFERROR(VLOOKUP(A572,[3]库存使用数据!$A:$F,6,0),"")</f>
        <v/>
      </c>
      <c r="V572" t="str">
        <f>IFERROR(VLOOKUP(A572,[3]库存使用数据!$A:$I,9,0),"")</f>
        <v/>
      </c>
      <c r="W572" t="str">
        <f>IFERROR(VLOOKUP(A572,[3]库存使用数据!$A:$L,12,0),"")</f>
        <v/>
      </c>
      <c r="X572" s="23" t="str">
        <f t="shared" si="144"/>
        <v/>
      </c>
      <c r="Y572" s="23" t="str">
        <f t="shared" si="145"/>
        <v/>
      </c>
      <c r="Z572" s="23" t="str">
        <f t="shared" si="146"/>
        <v/>
      </c>
      <c r="AA572" s="23" t="str">
        <f t="shared" si="147"/>
        <v/>
      </c>
      <c r="AB572" t="str">
        <f>IFERROR(VLOOKUP(A572,[3]库存使用数据!$A:$D,4,0),"")</f>
        <v/>
      </c>
      <c r="AC572" t="str">
        <f>IFERROR(VLOOKUP(A572,[3]库存使用数据!$A:$G,7,0),"")</f>
        <v/>
      </c>
      <c r="AD572" t="str">
        <f>IFERROR(VLOOKUP(A572,[3]库存使用数据!$A:$J,10,0),"")</f>
        <v/>
      </c>
      <c r="AE572" t="str">
        <f>IFERROR(VLOOKUP(A572,[3]库存使用数据!$A:$M,13,0),"")</f>
        <v/>
      </c>
      <c r="AF572" s="23" t="str">
        <f t="shared" si="148"/>
        <v/>
      </c>
      <c r="AG572" s="23" t="str">
        <f t="shared" si="149"/>
        <v/>
      </c>
      <c r="AH572" s="23" t="str">
        <f t="shared" si="150"/>
        <v/>
      </c>
      <c r="AI572" s="23" t="str">
        <f t="shared" si="151"/>
        <v/>
      </c>
      <c r="AJ572">
        <f>IFERROR(VLOOKUP($B572,[2]库存报告使用数据!$A$1:$B$65536,2,0),0)</f>
        <v>0</v>
      </c>
      <c r="AK572">
        <f>IFERROR(VLOOKUP($B572,[2]库存报告使用数据!$A$1:$C$65536,3,0),0)</f>
        <v>0</v>
      </c>
      <c r="AL572">
        <f>IFERROR(VLOOKUP($B572,[2]库存报告使用数据!$A$1:$D$65536,4,0),0)</f>
        <v>0</v>
      </c>
      <c r="AM572">
        <f>IFERROR(VLOOKUP($B572,[2]库存报告使用数据!$A$1:$E$65536,5,0),0)</f>
        <v>0</v>
      </c>
      <c r="AN572" s="23" t="str">
        <f t="shared" si="152"/>
        <v/>
      </c>
      <c r="AO572" s="23" t="str">
        <f t="shared" si="153"/>
        <v/>
      </c>
      <c r="AP572" s="23" t="str">
        <f t="shared" si="154"/>
        <v/>
      </c>
      <c r="AQ572" s="23" t="str">
        <f t="shared" si="155"/>
        <v/>
      </c>
      <c r="AR572" s="37">
        <f t="shared" si="140"/>
        <v>0</v>
      </c>
      <c r="AS572" s="37">
        <f t="shared" si="141"/>
        <v>0</v>
      </c>
      <c r="AT572" s="37">
        <f t="shared" si="142"/>
        <v>0</v>
      </c>
      <c r="AU572" s="33" t="str">
        <f t="shared" si="143"/>
        <v>库存为0</v>
      </c>
      <c r="AV572" s="38" t="str">
        <f>IFERROR(时间!$B$4+AU572,"上周无销量")</f>
        <v>上周无销量</v>
      </c>
    </row>
    <row r="573" spans="1:48">
      <c r="A573" s="21" t="s">
        <v>618</v>
      </c>
      <c r="B573" t="str">
        <f>VLOOKUP(A573,'[4]sku-asin（子）'!$A$1:$B$65536,2,0)</f>
        <v>B07D35DQJY</v>
      </c>
      <c r="C573" t="str">
        <f>VLOOKUP(A573,'[4]子sku-父sku'!$A$1:$B$65536,2,0)</f>
        <v>YZ-SU1617</v>
      </c>
      <c r="D573" s="33">
        <f>IFERROR(VLOOKUP(A573,[1]库存报告使用数据处理!$A:$C,3,0),0)</f>
        <v>0</v>
      </c>
      <c r="E573" s="33">
        <f>IFERROR(VLOOKUP(A573,[1]库存报告使用数据处理!$A:$D,4,0),0)</f>
        <v>0</v>
      </c>
      <c r="F573" s="33">
        <f>IFERROR(VLOOKUP(A573,[1]库存报告使用数据处理!$A:$E,5,0),0)</f>
        <v>0</v>
      </c>
      <c r="G573" s="33">
        <f>IFERROR(VLOOKUP(A573,[1]库存报告使用数据处理!$A:$F,6,0),0)</f>
        <v>0</v>
      </c>
      <c r="H573" s="34">
        <f>IFERROR(VLOOKUP(A573,[1]库存报告使用数据处理!$A:$G,7,0),0)</f>
        <v>0</v>
      </c>
      <c r="I573">
        <f>IFERROR(VLOOKUP(A573,[5]数据处理!$A:$B,2,0),0)</f>
        <v>0</v>
      </c>
      <c r="J573" s="35">
        <f>IFERROR(VLOOKUP(A573,[5]数据处理!$A:$D,4,0),0)</f>
        <v>0</v>
      </c>
      <c r="K573" s="35">
        <f>IFERROR(VLOOKUP(A573,[5]数据处理!$A:$E,5,0),0)</f>
        <v>0</v>
      </c>
      <c r="L573" s="35">
        <f>IFERROR(VLOOKUP(A573,[5]数据处理!$A:$G,7,0),0)</f>
        <v>0</v>
      </c>
      <c r="M573">
        <f t="shared" si="139"/>
        <v>0</v>
      </c>
      <c r="N573">
        <f>IFERROR(VLOOKUP(A573,[5]数据处理!$A:$C,3,0),0)</f>
        <v>0</v>
      </c>
      <c r="O573">
        <f>IFERROR(VLOOKUP(A573,[5]数据处理!$A:$N,14,0),0)</f>
        <v>0</v>
      </c>
      <c r="P573" t="str">
        <f>IFERROR(VLOOKUP(A573,[3]库存使用数据!$A:$B,2,0),"")</f>
        <v/>
      </c>
      <c r="Q573" t="str">
        <f>IFERROR(VLOOKUP(A573,[3]库存使用数据!$A:$E,5,0),"")</f>
        <v/>
      </c>
      <c r="R573" t="str">
        <f>IFERROR(VLOOKUP(A573,[3]库存使用数据!$A:$H,8,0),"")</f>
        <v/>
      </c>
      <c r="S573" t="str">
        <f>IFERROR(VLOOKUP(A573,[3]库存使用数据!$A:$K,11,0),"")</f>
        <v/>
      </c>
      <c r="T573" t="str">
        <f>IFERROR(VLOOKUP(A573,[3]库存使用数据!$A:$C,3,0),"")</f>
        <v/>
      </c>
      <c r="U573" t="str">
        <f>IFERROR(VLOOKUP(A573,[3]库存使用数据!$A:$F,6,0),"")</f>
        <v/>
      </c>
      <c r="V573" t="str">
        <f>IFERROR(VLOOKUP(A573,[3]库存使用数据!$A:$I,9,0),"")</f>
        <v/>
      </c>
      <c r="W573" t="str">
        <f>IFERROR(VLOOKUP(A573,[3]库存使用数据!$A:$L,12,0),"")</f>
        <v/>
      </c>
      <c r="X573" s="23" t="str">
        <f t="shared" si="144"/>
        <v/>
      </c>
      <c r="Y573" s="23" t="str">
        <f t="shared" si="145"/>
        <v/>
      </c>
      <c r="Z573" s="23" t="str">
        <f t="shared" si="146"/>
        <v/>
      </c>
      <c r="AA573" s="23" t="str">
        <f t="shared" si="147"/>
        <v/>
      </c>
      <c r="AB573" t="str">
        <f>IFERROR(VLOOKUP(A573,[3]库存使用数据!$A:$D,4,0),"")</f>
        <v/>
      </c>
      <c r="AC573" t="str">
        <f>IFERROR(VLOOKUP(A573,[3]库存使用数据!$A:$G,7,0),"")</f>
        <v/>
      </c>
      <c r="AD573" t="str">
        <f>IFERROR(VLOOKUP(A573,[3]库存使用数据!$A:$J,10,0),"")</f>
        <v/>
      </c>
      <c r="AE573" t="str">
        <f>IFERROR(VLOOKUP(A573,[3]库存使用数据!$A:$M,13,0),"")</f>
        <v/>
      </c>
      <c r="AF573" s="23" t="str">
        <f t="shared" si="148"/>
        <v/>
      </c>
      <c r="AG573" s="23" t="str">
        <f t="shared" si="149"/>
        <v/>
      </c>
      <c r="AH573" s="23" t="str">
        <f t="shared" si="150"/>
        <v/>
      </c>
      <c r="AI573" s="23" t="str">
        <f t="shared" si="151"/>
        <v/>
      </c>
      <c r="AJ573">
        <f>IFERROR(VLOOKUP($B573,[2]库存报告使用数据!$A$1:$B$65536,2,0),0)</f>
        <v>0</v>
      </c>
      <c r="AK573">
        <f>IFERROR(VLOOKUP($B573,[2]库存报告使用数据!$A$1:$C$65536,3,0),0)</f>
        <v>0</v>
      </c>
      <c r="AL573">
        <f>IFERROR(VLOOKUP($B573,[2]库存报告使用数据!$A$1:$D$65536,4,0),0)</f>
        <v>0</v>
      </c>
      <c r="AM573">
        <f>IFERROR(VLOOKUP($B573,[2]库存报告使用数据!$A$1:$E$65536,5,0),0)</f>
        <v>0</v>
      </c>
      <c r="AN573" s="23" t="str">
        <f t="shared" si="152"/>
        <v/>
      </c>
      <c r="AO573" s="23" t="str">
        <f t="shared" si="153"/>
        <v/>
      </c>
      <c r="AP573" s="23" t="str">
        <f t="shared" si="154"/>
        <v/>
      </c>
      <c r="AQ573" s="23" t="str">
        <f t="shared" si="155"/>
        <v/>
      </c>
      <c r="AR573" s="37">
        <f t="shared" si="140"/>
        <v>0</v>
      </c>
      <c r="AS573" s="37">
        <f t="shared" si="141"/>
        <v>0</v>
      </c>
      <c r="AT573" s="37">
        <f t="shared" si="142"/>
        <v>0</v>
      </c>
      <c r="AU573" s="33" t="str">
        <f t="shared" si="143"/>
        <v>库存为0</v>
      </c>
      <c r="AV573" s="38" t="str">
        <f>IFERROR(时间!$B$4+AU573,"上周无销量")</f>
        <v>上周无销量</v>
      </c>
    </row>
    <row r="574" spans="1:48">
      <c r="A574" s="21" t="s">
        <v>619</v>
      </c>
      <c r="B574" t="str">
        <f>VLOOKUP(A574,'[4]sku-asin（子）'!$A$1:$B$65536,2,0)</f>
        <v>B07D35P43Q</v>
      </c>
      <c r="C574" t="str">
        <f>VLOOKUP(A574,'[4]子sku-父sku'!$A$1:$B$65536,2,0)</f>
        <v>YZ-SU1617</v>
      </c>
      <c r="D574" s="33">
        <f>IFERROR(VLOOKUP(A574,[1]库存报告使用数据处理!$A:$C,3,0),0)</f>
        <v>0</v>
      </c>
      <c r="E574" s="33">
        <f>IFERROR(VLOOKUP(A574,[1]库存报告使用数据处理!$A:$D,4,0),0)</f>
        <v>0</v>
      </c>
      <c r="F574" s="33">
        <f>IFERROR(VLOOKUP(A574,[1]库存报告使用数据处理!$A:$E,5,0),0)</f>
        <v>0</v>
      </c>
      <c r="G574" s="33">
        <f>IFERROR(VLOOKUP(A574,[1]库存报告使用数据处理!$A:$F,6,0),0)</f>
        <v>0</v>
      </c>
      <c r="H574" s="34">
        <f>IFERROR(VLOOKUP(A574,[1]库存报告使用数据处理!$A:$G,7,0),0)</f>
        <v>0</v>
      </c>
      <c r="I574">
        <f>IFERROR(VLOOKUP(A574,[5]数据处理!$A:$B,2,0),0)</f>
        <v>0</v>
      </c>
      <c r="J574" s="35">
        <f>IFERROR(VLOOKUP(A574,[5]数据处理!$A:$D,4,0),0)</f>
        <v>0</v>
      </c>
      <c r="K574" s="35">
        <f>IFERROR(VLOOKUP(A574,[5]数据处理!$A:$E,5,0),0)</f>
        <v>0</v>
      </c>
      <c r="L574" s="35">
        <f>IFERROR(VLOOKUP(A574,[5]数据处理!$A:$G,7,0),0)</f>
        <v>0</v>
      </c>
      <c r="M574">
        <f t="shared" si="139"/>
        <v>0</v>
      </c>
      <c r="N574">
        <f>IFERROR(VLOOKUP(A574,[5]数据处理!$A:$C,3,0),0)</f>
        <v>0</v>
      </c>
      <c r="O574">
        <f>IFERROR(VLOOKUP(A574,[5]数据处理!$A:$N,14,0),0)</f>
        <v>0</v>
      </c>
      <c r="P574" t="str">
        <f>IFERROR(VLOOKUP(A574,[3]库存使用数据!$A:$B,2,0),"")</f>
        <v/>
      </c>
      <c r="Q574" t="str">
        <f>IFERROR(VLOOKUP(A574,[3]库存使用数据!$A:$E,5,0),"")</f>
        <v/>
      </c>
      <c r="R574" t="str">
        <f>IFERROR(VLOOKUP(A574,[3]库存使用数据!$A:$H,8,0),"")</f>
        <v/>
      </c>
      <c r="S574" t="str">
        <f>IFERROR(VLOOKUP(A574,[3]库存使用数据!$A:$K,11,0),"")</f>
        <v/>
      </c>
      <c r="T574" t="str">
        <f>IFERROR(VLOOKUP(A574,[3]库存使用数据!$A:$C,3,0),"")</f>
        <v/>
      </c>
      <c r="U574" t="str">
        <f>IFERROR(VLOOKUP(A574,[3]库存使用数据!$A:$F,6,0),"")</f>
        <v/>
      </c>
      <c r="V574" t="str">
        <f>IFERROR(VLOOKUP(A574,[3]库存使用数据!$A:$I,9,0),"")</f>
        <v/>
      </c>
      <c r="W574" t="str">
        <f>IFERROR(VLOOKUP(A574,[3]库存使用数据!$A:$L,12,0),"")</f>
        <v/>
      </c>
      <c r="X574" s="23" t="str">
        <f t="shared" si="144"/>
        <v/>
      </c>
      <c r="Y574" s="23" t="str">
        <f t="shared" si="145"/>
        <v/>
      </c>
      <c r="Z574" s="23" t="str">
        <f t="shared" si="146"/>
        <v/>
      </c>
      <c r="AA574" s="23" t="str">
        <f t="shared" si="147"/>
        <v/>
      </c>
      <c r="AB574" t="str">
        <f>IFERROR(VLOOKUP(A574,[3]库存使用数据!$A:$D,4,0),"")</f>
        <v/>
      </c>
      <c r="AC574" t="str">
        <f>IFERROR(VLOOKUP(A574,[3]库存使用数据!$A:$G,7,0),"")</f>
        <v/>
      </c>
      <c r="AD574" t="str">
        <f>IFERROR(VLOOKUP(A574,[3]库存使用数据!$A:$J,10,0),"")</f>
        <v/>
      </c>
      <c r="AE574" t="str">
        <f>IFERROR(VLOOKUP(A574,[3]库存使用数据!$A:$M,13,0),"")</f>
        <v/>
      </c>
      <c r="AF574" s="23" t="str">
        <f t="shared" si="148"/>
        <v/>
      </c>
      <c r="AG574" s="23" t="str">
        <f t="shared" si="149"/>
        <v/>
      </c>
      <c r="AH574" s="23" t="str">
        <f t="shared" si="150"/>
        <v/>
      </c>
      <c r="AI574" s="23" t="str">
        <f t="shared" si="151"/>
        <v/>
      </c>
      <c r="AJ574">
        <f>IFERROR(VLOOKUP($B574,[2]库存报告使用数据!$A$1:$B$65536,2,0),0)</f>
        <v>0</v>
      </c>
      <c r="AK574">
        <f>IFERROR(VLOOKUP($B574,[2]库存报告使用数据!$A$1:$C$65536,3,0),0)</f>
        <v>0</v>
      </c>
      <c r="AL574">
        <f>IFERROR(VLOOKUP($B574,[2]库存报告使用数据!$A$1:$D$65536,4,0),0)</f>
        <v>0</v>
      </c>
      <c r="AM574">
        <f>IFERROR(VLOOKUP($B574,[2]库存报告使用数据!$A$1:$E$65536,5,0),0)</f>
        <v>0</v>
      </c>
      <c r="AN574" s="23" t="str">
        <f t="shared" si="152"/>
        <v/>
      </c>
      <c r="AO574" s="23" t="str">
        <f t="shared" si="153"/>
        <v/>
      </c>
      <c r="AP574" s="23" t="str">
        <f t="shared" si="154"/>
        <v/>
      </c>
      <c r="AQ574" s="23" t="str">
        <f t="shared" si="155"/>
        <v/>
      </c>
      <c r="AR574" s="37">
        <f t="shared" si="140"/>
        <v>0</v>
      </c>
      <c r="AS574" s="37">
        <f t="shared" si="141"/>
        <v>0</v>
      </c>
      <c r="AT574" s="37">
        <f t="shared" si="142"/>
        <v>0</v>
      </c>
      <c r="AU574" s="33" t="str">
        <f t="shared" si="143"/>
        <v>库存为0</v>
      </c>
      <c r="AV574" s="38" t="str">
        <f>IFERROR(时间!$B$4+AU574,"上周无销量")</f>
        <v>上周无销量</v>
      </c>
    </row>
    <row r="575" spans="1:48">
      <c r="A575" s="21" t="s">
        <v>620</v>
      </c>
      <c r="B575" t="str">
        <f>VLOOKUP(A575,'[4]sku-asin（子）'!$A$1:$B$65536,2,0)</f>
        <v>B07D371RRG</v>
      </c>
      <c r="C575" t="str">
        <f>VLOOKUP(A575,'[4]子sku-父sku'!$A$1:$B$65536,2,0)</f>
        <v>YZ-SU1617</v>
      </c>
      <c r="D575" s="33">
        <f>IFERROR(VLOOKUP(A575,[1]库存报告使用数据处理!$A:$C,3,0),0)</f>
        <v>0</v>
      </c>
      <c r="E575" s="33">
        <f>IFERROR(VLOOKUP(A575,[1]库存报告使用数据处理!$A:$D,4,0),0)</f>
        <v>0</v>
      </c>
      <c r="F575" s="33">
        <f>IFERROR(VLOOKUP(A575,[1]库存报告使用数据处理!$A:$E,5,0),0)</f>
        <v>0</v>
      </c>
      <c r="G575" s="33">
        <f>IFERROR(VLOOKUP(A575,[1]库存报告使用数据处理!$A:$F,6,0),0)</f>
        <v>0</v>
      </c>
      <c r="H575" s="34">
        <f>IFERROR(VLOOKUP(A575,[1]库存报告使用数据处理!$A:$G,7,0),0)</f>
        <v>0</v>
      </c>
      <c r="I575">
        <f>IFERROR(VLOOKUP(A575,[5]数据处理!$A:$B,2,0),0)</f>
        <v>0</v>
      </c>
      <c r="J575" s="35">
        <f>IFERROR(VLOOKUP(A575,[5]数据处理!$A:$D,4,0),0)</f>
        <v>0</v>
      </c>
      <c r="K575" s="35">
        <f>IFERROR(VLOOKUP(A575,[5]数据处理!$A:$E,5,0),0)</f>
        <v>0</v>
      </c>
      <c r="L575" s="35">
        <f>IFERROR(VLOOKUP(A575,[5]数据处理!$A:$G,7,0),0)</f>
        <v>0</v>
      </c>
      <c r="M575">
        <f t="shared" si="139"/>
        <v>0</v>
      </c>
      <c r="N575">
        <f>IFERROR(VLOOKUP(A575,[5]数据处理!$A:$C,3,0),0)</f>
        <v>0</v>
      </c>
      <c r="O575">
        <f>IFERROR(VLOOKUP(A575,[5]数据处理!$A:$N,14,0),0)</f>
        <v>0</v>
      </c>
      <c r="P575" t="str">
        <f>IFERROR(VLOOKUP(A575,[3]库存使用数据!$A:$B,2,0),"")</f>
        <v/>
      </c>
      <c r="Q575" t="str">
        <f>IFERROR(VLOOKUP(A575,[3]库存使用数据!$A:$E,5,0),"")</f>
        <v/>
      </c>
      <c r="R575" t="str">
        <f>IFERROR(VLOOKUP(A575,[3]库存使用数据!$A:$H,8,0),"")</f>
        <v/>
      </c>
      <c r="S575" t="str">
        <f>IFERROR(VLOOKUP(A575,[3]库存使用数据!$A:$K,11,0),"")</f>
        <v/>
      </c>
      <c r="T575" t="str">
        <f>IFERROR(VLOOKUP(A575,[3]库存使用数据!$A:$C,3,0),"")</f>
        <v/>
      </c>
      <c r="U575" t="str">
        <f>IFERROR(VLOOKUP(A575,[3]库存使用数据!$A:$F,6,0),"")</f>
        <v/>
      </c>
      <c r="V575" t="str">
        <f>IFERROR(VLOOKUP(A575,[3]库存使用数据!$A:$I,9,0),"")</f>
        <v/>
      </c>
      <c r="W575" t="str">
        <f>IFERROR(VLOOKUP(A575,[3]库存使用数据!$A:$L,12,0),"")</f>
        <v/>
      </c>
      <c r="X575" s="23" t="str">
        <f t="shared" si="144"/>
        <v/>
      </c>
      <c r="Y575" s="23" t="str">
        <f t="shared" si="145"/>
        <v/>
      </c>
      <c r="Z575" s="23" t="str">
        <f t="shared" si="146"/>
        <v/>
      </c>
      <c r="AA575" s="23" t="str">
        <f t="shared" si="147"/>
        <v/>
      </c>
      <c r="AB575" t="str">
        <f>IFERROR(VLOOKUP(A575,[3]库存使用数据!$A:$D,4,0),"")</f>
        <v/>
      </c>
      <c r="AC575" t="str">
        <f>IFERROR(VLOOKUP(A575,[3]库存使用数据!$A:$G,7,0),"")</f>
        <v/>
      </c>
      <c r="AD575" t="str">
        <f>IFERROR(VLOOKUP(A575,[3]库存使用数据!$A:$J,10,0),"")</f>
        <v/>
      </c>
      <c r="AE575" t="str">
        <f>IFERROR(VLOOKUP(A575,[3]库存使用数据!$A:$M,13,0),"")</f>
        <v/>
      </c>
      <c r="AF575" s="23" t="str">
        <f t="shared" si="148"/>
        <v/>
      </c>
      <c r="AG575" s="23" t="str">
        <f t="shared" si="149"/>
        <v/>
      </c>
      <c r="AH575" s="23" t="str">
        <f t="shared" si="150"/>
        <v/>
      </c>
      <c r="AI575" s="23" t="str">
        <f t="shared" si="151"/>
        <v/>
      </c>
      <c r="AJ575">
        <f>IFERROR(VLOOKUP($B575,[2]库存报告使用数据!$A$1:$B$65536,2,0),0)</f>
        <v>0</v>
      </c>
      <c r="AK575">
        <f>IFERROR(VLOOKUP($B575,[2]库存报告使用数据!$A$1:$C$65536,3,0),0)</f>
        <v>0</v>
      </c>
      <c r="AL575">
        <f>IFERROR(VLOOKUP($B575,[2]库存报告使用数据!$A$1:$D$65536,4,0),0)</f>
        <v>0</v>
      </c>
      <c r="AM575">
        <f>IFERROR(VLOOKUP($B575,[2]库存报告使用数据!$A$1:$E$65536,5,0),0)</f>
        <v>0</v>
      </c>
      <c r="AN575" s="23" t="str">
        <f t="shared" si="152"/>
        <v/>
      </c>
      <c r="AO575" s="23" t="str">
        <f t="shared" si="153"/>
        <v/>
      </c>
      <c r="AP575" s="23" t="str">
        <f t="shared" si="154"/>
        <v/>
      </c>
      <c r="AQ575" s="23" t="str">
        <f t="shared" si="155"/>
        <v/>
      </c>
      <c r="AR575" s="37">
        <f t="shared" si="140"/>
        <v>0</v>
      </c>
      <c r="AS575" s="37">
        <f t="shared" si="141"/>
        <v>0</v>
      </c>
      <c r="AT575" s="37">
        <f t="shared" si="142"/>
        <v>0</v>
      </c>
      <c r="AU575" s="33" t="str">
        <f t="shared" si="143"/>
        <v>库存为0</v>
      </c>
      <c r="AV575" s="38" t="str">
        <f>IFERROR(时间!$B$4+AU575,"上周无销量")</f>
        <v>上周无销量</v>
      </c>
    </row>
    <row r="576" spans="1:48">
      <c r="A576" s="21" t="s">
        <v>621</v>
      </c>
      <c r="B576" t="str">
        <f>VLOOKUP(A576,'[4]sku-asin（子）'!$A$1:$B$65536,2,0)</f>
        <v>B07D37BXTF</v>
      </c>
      <c r="C576" t="str">
        <f>VLOOKUP(A576,'[4]子sku-父sku'!$A$1:$B$65536,2,0)</f>
        <v>YZ-SU1617</v>
      </c>
      <c r="D576" s="33">
        <f>IFERROR(VLOOKUP(A576,[1]库存报告使用数据处理!$A:$C,3,0),0)</f>
        <v>0</v>
      </c>
      <c r="E576" s="33">
        <f>IFERROR(VLOOKUP(A576,[1]库存报告使用数据处理!$A:$D,4,0),0)</f>
        <v>0</v>
      </c>
      <c r="F576" s="33">
        <f>IFERROR(VLOOKUP(A576,[1]库存报告使用数据处理!$A:$E,5,0),0)</f>
        <v>0</v>
      </c>
      <c r="G576" s="33">
        <f>IFERROR(VLOOKUP(A576,[1]库存报告使用数据处理!$A:$F,6,0),0)</f>
        <v>0</v>
      </c>
      <c r="H576" s="34">
        <f>IFERROR(VLOOKUP(A576,[1]库存报告使用数据处理!$A:$G,7,0),0)</f>
        <v>0</v>
      </c>
      <c r="I576">
        <f>IFERROR(VLOOKUP(A576,[5]数据处理!$A:$B,2,0),0)</f>
        <v>0</v>
      </c>
      <c r="J576" s="35">
        <f>IFERROR(VLOOKUP(A576,[5]数据处理!$A:$D,4,0),0)</f>
        <v>0</v>
      </c>
      <c r="K576" s="35">
        <f>IFERROR(VLOOKUP(A576,[5]数据处理!$A:$E,5,0),0)</f>
        <v>0</v>
      </c>
      <c r="L576" s="35">
        <f>IFERROR(VLOOKUP(A576,[5]数据处理!$A:$G,7,0),0)</f>
        <v>0</v>
      </c>
      <c r="M576">
        <f t="shared" si="139"/>
        <v>0</v>
      </c>
      <c r="N576">
        <f>IFERROR(VLOOKUP(A576,[5]数据处理!$A:$C,3,0),0)</f>
        <v>0</v>
      </c>
      <c r="O576">
        <f>IFERROR(VLOOKUP(A576,[5]数据处理!$A:$N,14,0),0)</f>
        <v>0</v>
      </c>
      <c r="P576" t="str">
        <f>IFERROR(VLOOKUP(A576,[3]库存使用数据!$A:$B,2,0),"")</f>
        <v/>
      </c>
      <c r="Q576" t="str">
        <f>IFERROR(VLOOKUP(A576,[3]库存使用数据!$A:$E,5,0),"")</f>
        <v/>
      </c>
      <c r="R576" t="str">
        <f>IFERROR(VLOOKUP(A576,[3]库存使用数据!$A:$H,8,0),"")</f>
        <v/>
      </c>
      <c r="S576" t="str">
        <f>IFERROR(VLOOKUP(A576,[3]库存使用数据!$A:$K,11,0),"")</f>
        <v/>
      </c>
      <c r="T576" t="str">
        <f>IFERROR(VLOOKUP(A576,[3]库存使用数据!$A:$C,3,0),"")</f>
        <v/>
      </c>
      <c r="U576" t="str">
        <f>IFERROR(VLOOKUP(A576,[3]库存使用数据!$A:$F,6,0),"")</f>
        <v/>
      </c>
      <c r="V576" t="str">
        <f>IFERROR(VLOOKUP(A576,[3]库存使用数据!$A:$I,9,0),"")</f>
        <v/>
      </c>
      <c r="W576" t="str">
        <f>IFERROR(VLOOKUP(A576,[3]库存使用数据!$A:$L,12,0),"")</f>
        <v/>
      </c>
      <c r="X576" s="23" t="str">
        <f t="shared" si="144"/>
        <v/>
      </c>
      <c r="Y576" s="23" t="str">
        <f t="shared" si="145"/>
        <v/>
      </c>
      <c r="Z576" s="23" t="str">
        <f t="shared" si="146"/>
        <v/>
      </c>
      <c r="AA576" s="23" t="str">
        <f t="shared" si="147"/>
        <v/>
      </c>
      <c r="AB576" t="str">
        <f>IFERROR(VLOOKUP(A576,[3]库存使用数据!$A:$D,4,0),"")</f>
        <v/>
      </c>
      <c r="AC576" t="str">
        <f>IFERROR(VLOOKUP(A576,[3]库存使用数据!$A:$G,7,0),"")</f>
        <v/>
      </c>
      <c r="AD576" t="str">
        <f>IFERROR(VLOOKUP(A576,[3]库存使用数据!$A:$J,10,0),"")</f>
        <v/>
      </c>
      <c r="AE576" t="str">
        <f>IFERROR(VLOOKUP(A576,[3]库存使用数据!$A:$M,13,0),"")</f>
        <v/>
      </c>
      <c r="AF576" s="23" t="str">
        <f t="shared" si="148"/>
        <v/>
      </c>
      <c r="AG576" s="23" t="str">
        <f t="shared" si="149"/>
        <v/>
      </c>
      <c r="AH576" s="23" t="str">
        <f t="shared" si="150"/>
        <v/>
      </c>
      <c r="AI576" s="23" t="str">
        <f t="shared" si="151"/>
        <v/>
      </c>
      <c r="AJ576">
        <f>IFERROR(VLOOKUP($B576,[2]库存报告使用数据!$A$1:$B$65536,2,0),0)</f>
        <v>0</v>
      </c>
      <c r="AK576">
        <f>IFERROR(VLOOKUP($B576,[2]库存报告使用数据!$A$1:$C$65536,3,0),0)</f>
        <v>0</v>
      </c>
      <c r="AL576">
        <f>IFERROR(VLOOKUP($B576,[2]库存报告使用数据!$A$1:$D$65536,4,0),0)</f>
        <v>0</v>
      </c>
      <c r="AM576">
        <f>IFERROR(VLOOKUP($B576,[2]库存报告使用数据!$A$1:$E$65536,5,0),0)</f>
        <v>0</v>
      </c>
      <c r="AN576" s="23" t="str">
        <f t="shared" si="152"/>
        <v/>
      </c>
      <c r="AO576" s="23" t="str">
        <f t="shared" si="153"/>
        <v/>
      </c>
      <c r="AP576" s="23" t="str">
        <f t="shared" si="154"/>
        <v/>
      </c>
      <c r="AQ576" s="23" t="str">
        <f t="shared" si="155"/>
        <v/>
      </c>
      <c r="AR576" s="37">
        <f t="shared" si="140"/>
        <v>0</v>
      </c>
      <c r="AS576" s="37">
        <f t="shared" si="141"/>
        <v>0</v>
      </c>
      <c r="AT576" s="37">
        <f t="shared" si="142"/>
        <v>0</v>
      </c>
      <c r="AU576" s="33" t="str">
        <f t="shared" si="143"/>
        <v>库存为0</v>
      </c>
      <c r="AV576" s="38" t="str">
        <f>IFERROR(时间!$B$4+AU576,"上周无销量")</f>
        <v>上周无销量</v>
      </c>
    </row>
    <row r="577" spans="1:48">
      <c r="A577" s="21" t="s">
        <v>622</v>
      </c>
      <c r="B577" t="str">
        <f>VLOOKUP(A577,'[4]sku-asin（子）'!$A$1:$B$65536,2,0)</f>
        <v>B07D324TXY</v>
      </c>
      <c r="C577" t="str">
        <f>VLOOKUP(A577,'[4]子sku-父sku'!$A$1:$B$65536,2,0)</f>
        <v>YZ-SU1617</v>
      </c>
      <c r="D577" s="33">
        <f>IFERROR(VLOOKUP(A577,[1]库存报告使用数据处理!$A:$C,3,0),0)</f>
        <v>0</v>
      </c>
      <c r="E577" s="33">
        <f>IFERROR(VLOOKUP(A577,[1]库存报告使用数据处理!$A:$D,4,0),0)</f>
        <v>0</v>
      </c>
      <c r="F577" s="33">
        <f>IFERROR(VLOOKUP(A577,[1]库存报告使用数据处理!$A:$E,5,0),0)</f>
        <v>0</v>
      </c>
      <c r="G577" s="33">
        <f>IFERROR(VLOOKUP(A577,[1]库存报告使用数据处理!$A:$F,6,0),0)</f>
        <v>0</v>
      </c>
      <c r="H577" s="34">
        <f>IFERROR(VLOOKUP(A577,[1]库存报告使用数据处理!$A:$G,7,0),0)</f>
        <v>0</v>
      </c>
      <c r="I577">
        <f>IFERROR(VLOOKUP(A577,[5]数据处理!$A:$B,2,0),0)</f>
        <v>0</v>
      </c>
      <c r="J577" s="35">
        <f>IFERROR(VLOOKUP(A577,[5]数据处理!$A:$D,4,0),0)</f>
        <v>0</v>
      </c>
      <c r="K577" s="35">
        <f>IFERROR(VLOOKUP(A577,[5]数据处理!$A:$E,5,0),0)</f>
        <v>0</v>
      </c>
      <c r="L577" s="35">
        <f>IFERROR(VLOOKUP(A577,[5]数据处理!$A:$G,7,0),0)</f>
        <v>0</v>
      </c>
      <c r="M577">
        <f t="shared" si="139"/>
        <v>0</v>
      </c>
      <c r="N577">
        <f>IFERROR(VLOOKUP(A577,[5]数据处理!$A:$C,3,0),0)</f>
        <v>0</v>
      </c>
      <c r="O577">
        <f>IFERROR(VLOOKUP(A577,[5]数据处理!$A:$N,14,0),0)</f>
        <v>0</v>
      </c>
      <c r="P577" t="str">
        <f>IFERROR(VLOOKUP(A577,[3]库存使用数据!$A:$B,2,0),"")</f>
        <v/>
      </c>
      <c r="Q577" t="str">
        <f>IFERROR(VLOOKUP(A577,[3]库存使用数据!$A:$E,5,0),"")</f>
        <v/>
      </c>
      <c r="R577" t="str">
        <f>IFERROR(VLOOKUP(A577,[3]库存使用数据!$A:$H,8,0),"")</f>
        <v/>
      </c>
      <c r="S577" t="str">
        <f>IFERROR(VLOOKUP(A577,[3]库存使用数据!$A:$K,11,0),"")</f>
        <v/>
      </c>
      <c r="T577" t="str">
        <f>IFERROR(VLOOKUP(A577,[3]库存使用数据!$A:$C,3,0),"")</f>
        <v/>
      </c>
      <c r="U577" t="str">
        <f>IFERROR(VLOOKUP(A577,[3]库存使用数据!$A:$F,6,0),"")</f>
        <v/>
      </c>
      <c r="V577" t="str">
        <f>IFERROR(VLOOKUP(A577,[3]库存使用数据!$A:$I,9,0),"")</f>
        <v/>
      </c>
      <c r="W577" t="str">
        <f>IFERROR(VLOOKUP(A577,[3]库存使用数据!$A:$L,12,0),"")</f>
        <v/>
      </c>
      <c r="X577" s="23" t="str">
        <f t="shared" si="144"/>
        <v/>
      </c>
      <c r="Y577" s="23" t="str">
        <f t="shared" si="145"/>
        <v/>
      </c>
      <c r="Z577" s="23" t="str">
        <f t="shared" si="146"/>
        <v/>
      </c>
      <c r="AA577" s="23" t="str">
        <f t="shared" si="147"/>
        <v/>
      </c>
      <c r="AB577" t="str">
        <f>IFERROR(VLOOKUP(A577,[3]库存使用数据!$A:$D,4,0),"")</f>
        <v/>
      </c>
      <c r="AC577" t="str">
        <f>IFERROR(VLOOKUP(A577,[3]库存使用数据!$A:$G,7,0),"")</f>
        <v/>
      </c>
      <c r="AD577" t="str">
        <f>IFERROR(VLOOKUP(A577,[3]库存使用数据!$A:$J,10,0),"")</f>
        <v/>
      </c>
      <c r="AE577" t="str">
        <f>IFERROR(VLOOKUP(A577,[3]库存使用数据!$A:$M,13,0),"")</f>
        <v/>
      </c>
      <c r="AF577" s="23" t="str">
        <f t="shared" si="148"/>
        <v/>
      </c>
      <c r="AG577" s="23" t="str">
        <f t="shared" si="149"/>
        <v/>
      </c>
      <c r="AH577" s="23" t="str">
        <f t="shared" si="150"/>
        <v/>
      </c>
      <c r="AI577" s="23" t="str">
        <f t="shared" si="151"/>
        <v/>
      </c>
      <c r="AJ577">
        <f>IFERROR(VLOOKUP($B577,[2]库存报告使用数据!$A$1:$B$65536,2,0),0)</f>
        <v>0</v>
      </c>
      <c r="AK577">
        <f>IFERROR(VLOOKUP($B577,[2]库存报告使用数据!$A$1:$C$65536,3,0),0)</f>
        <v>0</v>
      </c>
      <c r="AL577">
        <f>IFERROR(VLOOKUP($B577,[2]库存报告使用数据!$A$1:$D$65536,4,0),0)</f>
        <v>0</v>
      </c>
      <c r="AM577">
        <f>IFERROR(VLOOKUP($B577,[2]库存报告使用数据!$A$1:$E$65536,5,0),0)</f>
        <v>0</v>
      </c>
      <c r="AN577" s="23" t="str">
        <f t="shared" si="152"/>
        <v/>
      </c>
      <c r="AO577" s="23" t="str">
        <f t="shared" si="153"/>
        <v/>
      </c>
      <c r="AP577" s="23" t="str">
        <f t="shared" si="154"/>
        <v/>
      </c>
      <c r="AQ577" s="23" t="str">
        <f t="shared" si="155"/>
        <v/>
      </c>
      <c r="AR577" s="37">
        <f t="shared" si="140"/>
        <v>0</v>
      </c>
      <c r="AS577" s="37">
        <f t="shared" si="141"/>
        <v>0</v>
      </c>
      <c r="AT577" s="37">
        <f t="shared" si="142"/>
        <v>0</v>
      </c>
      <c r="AU577" s="33" t="str">
        <f t="shared" si="143"/>
        <v>库存为0</v>
      </c>
      <c r="AV577" s="38" t="str">
        <f>IFERROR(时间!$B$4+AU577,"上周无销量")</f>
        <v>上周无销量</v>
      </c>
    </row>
    <row r="578" spans="1:48">
      <c r="A578" s="21" t="s">
        <v>623</v>
      </c>
      <c r="B578" t="str">
        <f>VLOOKUP(A578,'[4]sku-asin（子）'!$A$1:$B$65536,2,0)</f>
        <v>B07D31NQYT</v>
      </c>
      <c r="C578" t="str">
        <f>VLOOKUP(A578,'[4]子sku-父sku'!$A$1:$B$65536,2,0)</f>
        <v>YZ-SU1617</v>
      </c>
      <c r="D578" s="33">
        <f>IFERROR(VLOOKUP(A578,[1]库存报告使用数据处理!$A:$C,3,0),0)</f>
        <v>0</v>
      </c>
      <c r="E578" s="33">
        <f>IFERROR(VLOOKUP(A578,[1]库存报告使用数据处理!$A:$D,4,0),0)</f>
        <v>0</v>
      </c>
      <c r="F578" s="33">
        <f>IFERROR(VLOOKUP(A578,[1]库存报告使用数据处理!$A:$E,5,0),0)</f>
        <v>0</v>
      </c>
      <c r="G578" s="33">
        <f>IFERROR(VLOOKUP(A578,[1]库存报告使用数据处理!$A:$F,6,0),0)</f>
        <v>0</v>
      </c>
      <c r="H578" s="34">
        <f>IFERROR(VLOOKUP(A578,[1]库存报告使用数据处理!$A:$G,7,0),0)</f>
        <v>0</v>
      </c>
      <c r="I578">
        <f>IFERROR(VLOOKUP(A578,[5]数据处理!$A:$B,2,0),0)</f>
        <v>0</v>
      </c>
      <c r="J578" s="35">
        <f>IFERROR(VLOOKUP(A578,[5]数据处理!$A:$D,4,0),0)</f>
        <v>0</v>
      </c>
      <c r="K578" s="35">
        <f>IFERROR(VLOOKUP(A578,[5]数据处理!$A:$E,5,0),0)</f>
        <v>0</v>
      </c>
      <c r="L578" s="35">
        <f>IFERROR(VLOOKUP(A578,[5]数据处理!$A:$G,7,0),0)</f>
        <v>0</v>
      </c>
      <c r="M578">
        <f t="shared" si="139"/>
        <v>0</v>
      </c>
      <c r="N578">
        <f>IFERROR(VLOOKUP(A578,[5]数据处理!$A:$C,3,0),0)</f>
        <v>0</v>
      </c>
      <c r="O578">
        <f>IFERROR(VLOOKUP(A578,[5]数据处理!$A:$N,14,0),0)</f>
        <v>0</v>
      </c>
      <c r="P578" t="str">
        <f>IFERROR(VLOOKUP(A578,[3]库存使用数据!$A:$B,2,0),"")</f>
        <v/>
      </c>
      <c r="Q578" t="str">
        <f>IFERROR(VLOOKUP(A578,[3]库存使用数据!$A:$E,5,0),"")</f>
        <v/>
      </c>
      <c r="R578" t="str">
        <f>IFERROR(VLOOKUP(A578,[3]库存使用数据!$A:$H,8,0),"")</f>
        <v/>
      </c>
      <c r="S578" t="str">
        <f>IFERROR(VLOOKUP(A578,[3]库存使用数据!$A:$K,11,0),"")</f>
        <v/>
      </c>
      <c r="T578" t="str">
        <f>IFERROR(VLOOKUP(A578,[3]库存使用数据!$A:$C,3,0),"")</f>
        <v/>
      </c>
      <c r="U578" t="str">
        <f>IFERROR(VLOOKUP(A578,[3]库存使用数据!$A:$F,6,0),"")</f>
        <v/>
      </c>
      <c r="V578" t="str">
        <f>IFERROR(VLOOKUP(A578,[3]库存使用数据!$A:$I,9,0),"")</f>
        <v/>
      </c>
      <c r="W578" t="str">
        <f>IFERROR(VLOOKUP(A578,[3]库存使用数据!$A:$L,12,0),"")</f>
        <v/>
      </c>
      <c r="X578" s="23" t="str">
        <f t="shared" si="144"/>
        <v/>
      </c>
      <c r="Y578" s="23" t="str">
        <f t="shared" si="145"/>
        <v/>
      </c>
      <c r="Z578" s="23" t="str">
        <f t="shared" si="146"/>
        <v/>
      </c>
      <c r="AA578" s="23" t="str">
        <f t="shared" si="147"/>
        <v/>
      </c>
      <c r="AB578" t="str">
        <f>IFERROR(VLOOKUP(A578,[3]库存使用数据!$A:$D,4,0),"")</f>
        <v/>
      </c>
      <c r="AC578" t="str">
        <f>IFERROR(VLOOKUP(A578,[3]库存使用数据!$A:$G,7,0),"")</f>
        <v/>
      </c>
      <c r="AD578" t="str">
        <f>IFERROR(VLOOKUP(A578,[3]库存使用数据!$A:$J,10,0),"")</f>
        <v/>
      </c>
      <c r="AE578" t="str">
        <f>IFERROR(VLOOKUP(A578,[3]库存使用数据!$A:$M,13,0),"")</f>
        <v/>
      </c>
      <c r="AF578" s="23" t="str">
        <f t="shared" si="148"/>
        <v/>
      </c>
      <c r="AG578" s="23" t="str">
        <f t="shared" si="149"/>
        <v/>
      </c>
      <c r="AH578" s="23" t="str">
        <f t="shared" si="150"/>
        <v/>
      </c>
      <c r="AI578" s="23" t="str">
        <f t="shared" si="151"/>
        <v/>
      </c>
      <c r="AJ578">
        <f>IFERROR(VLOOKUP($B578,[2]库存报告使用数据!$A$1:$B$65536,2,0),0)</f>
        <v>0</v>
      </c>
      <c r="AK578">
        <f>IFERROR(VLOOKUP($B578,[2]库存报告使用数据!$A$1:$C$65536,3,0),0)</f>
        <v>0</v>
      </c>
      <c r="AL578">
        <f>IFERROR(VLOOKUP($B578,[2]库存报告使用数据!$A$1:$D$65536,4,0),0)</f>
        <v>0</v>
      </c>
      <c r="AM578">
        <f>IFERROR(VLOOKUP($B578,[2]库存报告使用数据!$A$1:$E$65536,5,0),0)</f>
        <v>0</v>
      </c>
      <c r="AN578" s="23" t="str">
        <f t="shared" si="152"/>
        <v/>
      </c>
      <c r="AO578" s="23" t="str">
        <f t="shared" si="153"/>
        <v/>
      </c>
      <c r="AP578" s="23" t="str">
        <f t="shared" si="154"/>
        <v/>
      </c>
      <c r="AQ578" s="23" t="str">
        <f t="shared" si="155"/>
        <v/>
      </c>
      <c r="AR578" s="37">
        <f t="shared" si="140"/>
        <v>0</v>
      </c>
      <c r="AS578" s="37">
        <f t="shared" si="141"/>
        <v>0</v>
      </c>
      <c r="AT578" s="37">
        <f t="shared" si="142"/>
        <v>0</v>
      </c>
      <c r="AU578" s="33" t="str">
        <f t="shared" si="143"/>
        <v>库存为0</v>
      </c>
      <c r="AV578" s="38" t="str">
        <f>IFERROR(时间!$B$4+AU578,"上周无销量")</f>
        <v>上周无销量</v>
      </c>
    </row>
    <row r="579" spans="1:48">
      <c r="A579" s="21" t="s">
        <v>624</v>
      </c>
      <c r="B579" t="str">
        <f>VLOOKUP(A579,'[4]sku-asin（子）'!$A$1:$B$65536,2,0)</f>
        <v>B07D35TPTM</v>
      </c>
      <c r="C579" t="str">
        <f>VLOOKUP(A579,'[4]子sku-父sku'!$A$1:$B$65536,2,0)</f>
        <v>YZ-SU45984</v>
      </c>
      <c r="D579" s="33">
        <f>IFERROR(VLOOKUP(A579,[1]库存报告使用数据处理!$A:$C,3,0),0)</f>
        <v>0</v>
      </c>
      <c r="E579" s="33">
        <f>IFERROR(VLOOKUP(A579,[1]库存报告使用数据处理!$A:$D,4,0),0)</f>
        <v>0</v>
      </c>
      <c r="F579" s="33">
        <f>IFERROR(VLOOKUP(A579,[1]库存报告使用数据处理!$A:$E,5,0),0)</f>
        <v>0</v>
      </c>
      <c r="G579" s="33">
        <f>IFERROR(VLOOKUP(A579,[1]库存报告使用数据处理!$A:$F,6,0),0)</f>
        <v>0</v>
      </c>
      <c r="H579" s="34">
        <f>IFERROR(VLOOKUP(A579,[1]库存报告使用数据处理!$A:$G,7,0),0)</f>
        <v>0</v>
      </c>
      <c r="I579">
        <f>IFERROR(VLOOKUP(A579,[5]数据处理!$A:$B,2,0),0)</f>
        <v>0</v>
      </c>
      <c r="J579" s="35">
        <f>IFERROR(VLOOKUP(A579,[5]数据处理!$A:$D,4,0),0)</f>
        <v>0</v>
      </c>
      <c r="K579" s="35">
        <f>IFERROR(VLOOKUP(A579,[5]数据处理!$A:$E,5,0),0)</f>
        <v>0</v>
      </c>
      <c r="L579" s="35">
        <f>IFERROR(VLOOKUP(A579,[5]数据处理!$A:$G,7,0),0)</f>
        <v>0</v>
      </c>
      <c r="M579">
        <f t="shared" si="139"/>
        <v>0</v>
      </c>
      <c r="N579">
        <f>IFERROR(VLOOKUP(A579,[5]数据处理!$A:$C,3,0),0)</f>
        <v>0</v>
      </c>
      <c r="O579">
        <f>IFERROR(VLOOKUP(A579,[5]数据处理!$A:$N,14,0),0)</f>
        <v>0</v>
      </c>
      <c r="P579" t="str">
        <f>IFERROR(VLOOKUP(A579,[3]库存使用数据!$A:$B,2,0),"")</f>
        <v/>
      </c>
      <c r="Q579" t="str">
        <f>IFERROR(VLOOKUP(A579,[3]库存使用数据!$A:$E,5,0),"")</f>
        <v/>
      </c>
      <c r="R579" t="str">
        <f>IFERROR(VLOOKUP(A579,[3]库存使用数据!$A:$H,8,0),"")</f>
        <v/>
      </c>
      <c r="S579" t="str">
        <f>IFERROR(VLOOKUP(A579,[3]库存使用数据!$A:$K,11,0),"")</f>
        <v/>
      </c>
      <c r="T579" t="str">
        <f>IFERROR(VLOOKUP(A579,[3]库存使用数据!$A:$C,3,0),"")</f>
        <v/>
      </c>
      <c r="U579" t="str">
        <f>IFERROR(VLOOKUP(A579,[3]库存使用数据!$A:$F,6,0),"")</f>
        <v/>
      </c>
      <c r="V579" t="str">
        <f>IFERROR(VLOOKUP(A579,[3]库存使用数据!$A:$I,9,0),"")</f>
        <v/>
      </c>
      <c r="W579" t="str">
        <f>IFERROR(VLOOKUP(A579,[3]库存使用数据!$A:$L,12,0),"")</f>
        <v/>
      </c>
      <c r="X579" s="23" t="str">
        <f t="shared" si="144"/>
        <v/>
      </c>
      <c r="Y579" s="23" t="str">
        <f t="shared" si="145"/>
        <v/>
      </c>
      <c r="Z579" s="23" t="str">
        <f t="shared" si="146"/>
        <v/>
      </c>
      <c r="AA579" s="23" t="str">
        <f t="shared" si="147"/>
        <v/>
      </c>
      <c r="AB579" t="str">
        <f>IFERROR(VLOOKUP(A579,[3]库存使用数据!$A:$D,4,0),"")</f>
        <v/>
      </c>
      <c r="AC579" t="str">
        <f>IFERROR(VLOOKUP(A579,[3]库存使用数据!$A:$G,7,0),"")</f>
        <v/>
      </c>
      <c r="AD579" t="str">
        <f>IFERROR(VLOOKUP(A579,[3]库存使用数据!$A:$J,10,0),"")</f>
        <v/>
      </c>
      <c r="AE579" t="str">
        <f>IFERROR(VLOOKUP(A579,[3]库存使用数据!$A:$M,13,0),"")</f>
        <v/>
      </c>
      <c r="AF579" s="23" t="str">
        <f t="shared" si="148"/>
        <v/>
      </c>
      <c r="AG579" s="23" t="str">
        <f t="shared" si="149"/>
        <v/>
      </c>
      <c r="AH579" s="23" t="str">
        <f t="shared" si="150"/>
        <v/>
      </c>
      <c r="AI579" s="23" t="str">
        <f t="shared" si="151"/>
        <v/>
      </c>
      <c r="AJ579">
        <f>IFERROR(VLOOKUP($B579,[2]库存报告使用数据!$A$1:$B$65536,2,0),0)</f>
        <v>0</v>
      </c>
      <c r="AK579">
        <f>IFERROR(VLOOKUP($B579,[2]库存报告使用数据!$A$1:$C$65536,3,0),0)</f>
        <v>0</v>
      </c>
      <c r="AL579">
        <f>IFERROR(VLOOKUP($B579,[2]库存报告使用数据!$A$1:$D$65536,4,0),0)</f>
        <v>0</v>
      </c>
      <c r="AM579">
        <f>IFERROR(VLOOKUP($B579,[2]库存报告使用数据!$A$1:$E$65536,5,0),0)</f>
        <v>0</v>
      </c>
      <c r="AN579" s="23" t="str">
        <f t="shared" si="152"/>
        <v/>
      </c>
      <c r="AO579" s="23" t="str">
        <f t="shared" si="153"/>
        <v/>
      </c>
      <c r="AP579" s="23" t="str">
        <f t="shared" si="154"/>
        <v/>
      </c>
      <c r="AQ579" s="23" t="str">
        <f t="shared" si="155"/>
        <v/>
      </c>
      <c r="AR579" s="37">
        <f t="shared" si="140"/>
        <v>0</v>
      </c>
      <c r="AS579" s="37">
        <f t="shared" si="141"/>
        <v>0</v>
      </c>
      <c r="AT579" s="37">
        <f t="shared" si="142"/>
        <v>0</v>
      </c>
      <c r="AU579" s="33" t="str">
        <f t="shared" si="143"/>
        <v>库存为0</v>
      </c>
      <c r="AV579" s="38" t="str">
        <f>IFERROR(时间!$B$4+AU579,"上周无销量")</f>
        <v>上周无销量</v>
      </c>
    </row>
    <row r="580" spans="1:48">
      <c r="A580" s="21" t="s">
        <v>625</v>
      </c>
      <c r="B580" t="str">
        <f>VLOOKUP(A580,'[4]sku-asin（子）'!$A$1:$B$65536,2,0)</f>
        <v>B07D37FZPP</v>
      </c>
      <c r="C580" t="str">
        <f>VLOOKUP(A580,'[4]子sku-父sku'!$A$1:$B$65536,2,0)</f>
        <v>YZ-SU45984</v>
      </c>
      <c r="D580" s="33">
        <f>IFERROR(VLOOKUP(A580,[1]库存报告使用数据处理!$A:$C,3,0),0)</f>
        <v>0</v>
      </c>
      <c r="E580" s="33">
        <f>IFERROR(VLOOKUP(A580,[1]库存报告使用数据处理!$A:$D,4,0),0)</f>
        <v>0</v>
      </c>
      <c r="F580" s="33">
        <f>IFERROR(VLOOKUP(A580,[1]库存报告使用数据处理!$A:$E,5,0),0)</f>
        <v>0</v>
      </c>
      <c r="G580" s="33">
        <f>IFERROR(VLOOKUP(A580,[1]库存报告使用数据处理!$A:$F,6,0),0)</f>
        <v>0</v>
      </c>
      <c r="H580" s="34">
        <f>IFERROR(VLOOKUP(A580,[1]库存报告使用数据处理!$A:$G,7,0),0)</f>
        <v>0</v>
      </c>
      <c r="I580">
        <f>IFERROR(VLOOKUP(A580,[5]数据处理!$A:$B,2,0),0)</f>
        <v>0</v>
      </c>
      <c r="J580" s="35">
        <f>IFERROR(VLOOKUP(A580,[5]数据处理!$A:$D,4,0),0)</f>
        <v>0</v>
      </c>
      <c r="K580" s="35">
        <f>IFERROR(VLOOKUP(A580,[5]数据处理!$A:$E,5,0),0)</f>
        <v>0</v>
      </c>
      <c r="L580" s="35">
        <f>IFERROR(VLOOKUP(A580,[5]数据处理!$A:$G,7,0),0)</f>
        <v>0</v>
      </c>
      <c r="M580">
        <f t="shared" si="139"/>
        <v>0</v>
      </c>
      <c r="N580">
        <f>IFERROR(VLOOKUP(A580,[5]数据处理!$A:$C,3,0),0)</f>
        <v>0</v>
      </c>
      <c r="O580">
        <f>IFERROR(VLOOKUP(A580,[5]数据处理!$A:$N,14,0),0)</f>
        <v>0</v>
      </c>
      <c r="P580" t="str">
        <f>IFERROR(VLOOKUP(A580,[3]库存使用数据!$A:$B,2,0),"")</f>
        <v/>
      </c>
      <c r="Q580" t="str">
        <f>IFERROR(VLOOKUP(A580,[3]库存使用数据!$A:$E,5,0),"")</f>
        <v/>
      </c>
      <c r="R580" t="str">
        <f>IFERROR(VLOOKUP(A580,[3]库存使用数据!$A:$H,8,0),"")</f>
        <v/>
      </c>
      <c r="S580" t="str">
        <f>IFERROR(VLOOKUP(A580,[3]库存使用数据!$A:$K,11,0),"")</f>
        <v/>
      </c>
      <c r="T580" t="str">
        <f>IFERROR(VLOOKUP(A580,[3]库存使用数据!$A:$C,3,0),"")</f>
        <v/>
      </c>
      <c r="U580" t="str">
        <f>IFERROR(VLOOKUP(A580,[3]库存使用数据!$A:$F,6,0),"")</f>
        <v/>
      </c>
      <c r="V580" t="str">
        <f>IFERROR(VLOOKUP(A580,[3]库存使用数据!$A:$I,9,0),"")</f>
        <v/>
      </c>
      <c r="W580" t="str">
        <f>IFERROR(VLOOKUP(A580,[3]库存使用数据!$A:$L,12,0),"")</f>
        <v/>
      </c>
      <c r="X580" s="23" t="str">
        <f t="shared" si="144"/>
        <v/>
      </c>
      <c r="Y580" s="23" t="str">
        <f t="shared" si="145"/>
        <v/>
      </c>
      <c r="Z580" s="23" t="str">
        <f t="shared" si="146"/>
        <v/>
      </c>
      <c r="AA580" s="23" t="str">
        <f t="shared" si="147"/>
        <v/>
      </c>
      <c r="AB580" t="str">
        <f>IFERROR(VLOOKUP(A580,[3]库存使用数据!$A:$D,4,0),"")</f>
        <v/>
      </c>
      <c r="AC580" t="str">
        <f>IFERROR(VLOOKUP(A580,[3]库存使用数据!$A:$G,7,0),"")</f>
        <v/>
      </c>
      <c r="AD580" t="str">
        <f>IFERROR(VLOOKUP(A580,[3]库存使用数据!$A:$J,10,0),"")</f>
        <v/>
      </c>
      <c r="AE580" t="str">
        <f>IFERROR(VLOOKUP(A580,[3]库存使用数据!$A:$M,13,0),"")</f>
        <v/>
      </c>
      <c r="AF580" s="23" t="str">
        <f t="shared" si="148"/>
        <v/>
      </c>
      <c r="AG580" s="23" t="str">
        <f t="shared" si="149"/>
        <v/>
      </c>
      <c r="AH580" s="23" t="str">
        <f t="shared" si="150"/>
        <v/>
      </c>
      <c r="AI580" s="23" t="str">
        <f t="shared" si="151"/>
        <v/>
      </c>
      <c r="AJ580">
        <f>IFERROR(VLOOKUP($B580,[2]库存报告使用数据!$A$1:$B$65536,2,0),0)</f>
        <v>0</v>
      </c>
      <c r="AK580">
        <f>IFERROR(VLOOKUP($B580,[2]库存报告使用数据!$A$1:$C$65536,3,0),0)</f>
        <v>0</v>
      </c>
      <c r="AL580">
        <f>IFERROR(VLOOKUP($B580,[2]库存报告使用数据!$A$1:$D$65536,4,0),0)</f>
        <v>0</v>
      </c>
      <c r="AM580">
        <f>IFERROR(VLOOKUP($B580,[2]库存报告使用数据!$A$1:$E$65536,5,0),0)</f>
        <v>0</v>
      </c>
      <c r="AN580" s="23" t="str">
        <f t="shared" si="152"/>
        <v/>
      </c>
      <c r="AO580" s="23" t="str">
        <f t="shared" si="153"/>
        <v/>
      </c>
      <c r="AP580" s="23" t="str">
        <f t="shared" si="154"/>
        <v/>
      </c>
      <c r="AQ580" s="23" t="str">
        <f t="shared" si="155"/>
        <v/>
      </c>
      <c r="AR580" s="37">
        <f t="shared" si="140"/>
        <v>0</v>
      </c>
      <c r="AS580" s="37">
        <f t="shared" si="141"/>
        <v>0</v>
      </c>
      <c r="AT580" s="37">
        <f t="shared" si="142"/>
        <v>0</v>
      </c>
      <c r="AU580" s="33" t="str">
        <f t="shared" si="143"/>
        <v>库存为0</v>
      </c>
      <c r="AV580" s="38" t="str">
        <f>IFERROR(时间!$B$4+AU580,"上周无销量")</f>
        <v>上周无销量</v>
      </c>
    </row>
    <row r="581" spans="1:48">
      <c r="A581" s="21" t="s">
        <v>626</v>
      </c>
      <c r="B581" t="str">
        <f>VLOOKUP(A581,'[4]sku-asin（子）'!$A$1:$B$65536,2,0)</f>
        <v>B07D35NS5G</v>
      </c>
      <c r="C581" t="str">
        <f>VLOOKUP(A581,'[4]子sku-父sku'!$A$1:$B$65536,2,0)</f>
        <v>YZ-SU45984</v>
      </c>
      <c r="D581" s="33">
        <f>IFERROR(VLOOKUP(A581,[1]库存报告使用数据处理!$A:$C,3,0),0)</f>
        <v>0</v>
      </c>
      <c r="E581" s="33">
        <f>IFERROR(VLOOKUP(A581,[1]库存报告使用数据处理!$A:$D,4,0),0)</f>
        <v>0</v>
      </c>
      <c r="F581" s="33">
        <f>IFERROR(VLOOKUP(A581,[1]库存报告使用数据处理!$A:$E,5,0),0)</f>
        <v>0</v>
      </c>
      <c r="G581" s="33">
        <f>IFERROR(VLOOKUP(A581,[1]库存报告使用数据处理!$A:$F,6,0),0)</f>
        <v>0</v>
      </c>
      <c r="H581" s="34">
        <f>IFERROR(VLOOKUP(A581,[1]库存报告使用数据处理!$A:$G,7,0),0)</f>
        <v>0</v>
      </c>
      <c r="I581">
        <f>IFERROR(VLOOKUP(A581,[5]数据处理!$A:$B,2,0),0)</f>
        <v>0</v>
      </c>
      <c r="J581" s="35">
        <f>IFERROR(VLOOKUP(A581,[5]数据处理!$A:$D,4,0),0)</f>
        <v>0</v>
      </c>
      <c r="K581" s="35">
        <f>IFERROR(VLOOKUP(A581,[5]数据处理!$A:$E,5,0),0)</f>
        <v>0</v>
      </c>
      <c r="L581" s="35">
        <f>IFERROR(VLOOKUP(A581,[5]数据处理!$A:$G,7,0),0)</f>
        <v>0</v>
      </c>
      <c r="M581">
        <f t="shared" ref="M581:M644" si="156">SUM(I581:L581)</f>
        <v>0</v>
      </c>
      <c r="N581">
        <f>IFERROR(VLOOKUP(A581,[5]数据处理!$A:$C,3,0),0)</f>
        <v>0</v>
      </c>
      <c r="O581">
        <f>IFERROR(VLOOKUP(A581,[5]数据处理!$A:$N,14,0),0)</f>
        <v>0</v>
      </c>
      <c r="P581" t="str">
        <f>IFERROR(VLOOKUP(A581,[3]库存使用数据!$A:$B,2,0),"")</f>
        <v/>
      </c>
      <c r="Q581" t="str">
        <f>IFERROR(VLOOKUP(A581,[3]库存使用数据!$A:$E,5,0),"")</f>
        <v/>
      </c>
      <c r="R581" t="str">
        <f>IFERROR(VLOOKUP(A581,[3]库存使用数据!$A:$H,8,0),"")</f>
        <v/>
      </c>
      <c r="S581" t="str">
        <f>IFERROR(VLOOKUP(A581,[3]库存使用数据!$A:$K,11,0),"")</f>
        <v/>
      </c>
      <c r="T581" t="str">
        <f>IFERROR(VLOOKUP(A581,[3]库存使用数据!$A:$C,3,0),"")</f>
        <v/>
      </c>
      <c r="U581" t="str">
        <f>IFERROR(VLOOKUP(A581,[3]库存使用数据!$A:$F,6,0),"")</f>
        <v/>
      </c>
      <c r="V581" t="str">
        <f>IFERROR(VLOOKUP(A581,[3]库存使用数据!$A:$I,9,0),"")</f>
        <v/>
      </c>
      <c r="W581" t="str">
        <f>IFERROR(VLOOKUP(A581,[3]库存使用数据!$A:$L,12,0),"")</f>
        <v/>
      </c>
      <c r="X581" s="23" t="str">
        <f t="shared" si="144"/>
        <v/>
      </c>
      <c r="Y581" s="23" t="str">
        <f t="shared" si="145"/>
        <v/>
      </c>
      <c r="Z581" s="23" t="str">
        <f t="shared" si="146"/>
        <v/>
      </c>
      <c r="AA581" s="23" t="str">
        <f t="shared" si="147"/>
        <v/>
      </c>
      <c r="AB581" t="str">
        <f>IFERROR(VLOOKUP(A581,[3]库存使用数据!$A:$D,4,0),"")</f>
        <v/>
      </c>
      <c r="AC581" t="str">
        <f>IFERROR(VLOOKUP(A581,[3]库存使用数据!$A:$G,7,0),"")</f>
        <v/>
      </c>
      <c r="AD581" t="str">
        <f>IFERROR(VLOOKUP(A581,[3]库存使用数据!$A:$J,10,0),"")</f>
        <v/>
      </c>
      <c r="AE581" t="str">
        <f>IFERROR(VLOOKUP(A581,[3]库存使用数据!$A:$M,13,0),"")</f>
        <v/>
      </c>
      <c r="AF581" s="23" t="str">
        <f t="shared" si="148"/>
        <v/>
      </c>
      <c r="AG581" s="23" t="str">
        <f t="shared" si="149"/>
        <v/>
      </c>
      <c r="AH581" s="23" t="str">
        <f t="shared" si="150"/>
        <v/>
      </c>
      <c r="AI581" s="23" t="str">
        <f t="shared" si="151"/>
        <v/>
      </c>
      <c r="AJ581">
        <f>IFERROR(VLOOKUP($B581,[2]库存报告使用数据!$A$1:$B$65536,2,0),0)</f>
        <v>0</v>
      </c>
      <c r="AK581">
        <f>IFERROR(VLOOKUP($B581,[2]库存报告使用数据!$A$1:$C$65536,3,0),0)</f>
        <v>0</v>
      </c>
      <c r="AL581">
        <f>IFERROR(VLOOKUP($B581,[2]库存报告使用数据!$A$1:$D$65536,4,0),0)</f>
        <v>0</v>
      </c>
      <c r="AM581">
        <f>IFERROR(VLOOKUP($B581,[2]库存报告使用数据!$A$1:$E$65536,5,0),0)</f>
        <v>0</v>
      </c>
      <c r="AN581" s="23" t="str">
        <f t="shared" si="152"/>
        <v/>
      </c>
      <c r="AO581" s="23" t="str">
        <f t="shared" si="153"/>
        <v/>
      </c>
      <c r="AP581" s="23" t="str">
        <f t="shared" si="154"/>
        <v/>
      </c>
      <c r="AQ581" s="23" t="str">
        <f t="shared" si="155"/>
        <v/>
      </c>
      <c r="AR581" s="37">
        <f t="shared" ref="AR581:AR644" si="157">IFERROR(D581/7,"")</f>
        <v>0</v>
      </c>
      <c r="AS581" s="37">
        <f t="shared" ref="AS581:AS644" si="158">IF(AR581="","上周无销量",60*AR581)</f>
        <v>0</v>
      </c>
      <c r="AT581" s="37">
        <f t="shared" ref="AT581:AT644" si="159">IF(AS581="上周无销量","上周无销量/总库存"&amp;M581,M581-AS581)</f>
        <v>0</v>
      </c>
      <c r="AU581" s="33" t="str">
        <f t="shared" ref="AU581:AU644" si="160">IF(AR581="","库存为"&amp;M581,IF(AS581=0,"库存为"&amp;M581,INT(M581/AR581)))</f>
        <v>库存为0</v>
      </c>
      <c r="AV581" s="38" t="str">
        <f>IFERROR(时间!$B$4+AU581,"上周无销量")</f>
        <v>上周无销量</v>
      </c>
    </row>
    <row r="582" spans="1:48">
      <c r="A582" s="21" t="s">
        <v>627</v>
      </c>
      <c r="B582" t="str">
        <f>VLOOKUP(A582,'[4]sku-asin（子）'!$A$1:$B$65536,2,0)</f>
        <v>B07D36ZJHZ</v>
      </c>
      <c r="C582" t="str">
        <f>VLOOKUP(A582,'[4]子sku-父sku'!$A$1:$B$65536,2,0)</f>
        <v>YZ-SUA100</v>
      </c>
      <c r="D582" s="33">
        <f>IFERROR(VLOOKUP(A582,[1]库存报告使用数据处理!$A:$C,3,0),0)</f>
        <v>0</v>
      </c>
      <c r="E582" s="33">
        <f>IFERROR(VLOOKUP(A582,[1]库存报告使用数据处理!$A:$D,4,0),0)</f>
        <v>0</v>
      </c>
      <c r="F582" s="33">
        <f>IFERROR(VLOOKUP(A582,[1]库存报告使用数据处理!$A:$E,5,0),0)</f>
        <v>0</v>
      </c>
      <c r="G582" s="33">
        <f>IFERROR(VLOOKUP(A582,[1]库存报告使用数据处理!$A:$F,6,0),0)</f>
        <v>0</v>
      </c>
      <c r="H582" s="34">
        <f>IFERROR(VLOOKUP(A582,[1]库存报告使用数据处理!$A:$G,7,0),0)</f>
        <v>0</v>
      </c>
      <c r="I582">
        <f>IFERROR(VLOOKUP(A582,[5]数据处理!$A:$B,2,0),0)</f>
        <v>0</v>
      </c>
      <c r="J582" s="35">
        <f>IFERROR(VLOOKUP(A582,[5]数据处理!$A:$D,4,0),0)</f>
        <v>0</v>
      </c>
      <c r="K582" s="35">
        <f>IFERROR(VLOOKUP(A582,[5]数据处理!$A:$E,5,0),0)</f>
        <v>0</v>
      </c>
      <c r="L582" s="35">
        <f>IFERROR(VLOOKUP(A582,[5]数据处理!$A:$G,7,0),0)</f>
        <v>0</v>
      </c>
      <c r="M582">
        <f t="shared" si="156"/>
        <v>0</v>
      </c>
      <c r="N582">
        <f>IFERROR(VLOOKUP(A582,[5]数据处理!$A:$C,3,0),0)</f>
        <v>0</v>
      </c>
      <c r="O582">
        <f>IFERROR(VLOOKUP(A582,[5]数据处理!$A:$N,14,0),0)</f>
        <v>0</v>
      </c>
      <c r="P582" t="str">
        <f>IFERROR(VLOOKUP(A582,[3]库存使用数据!$A:$B,2,0),"")</f>
        <v/>
      </c>
      <c r="Q582" t="str">
        <f>IFERROR(VLOOKUP(A582,[3]库存使用数据!$A:$E,5,0),"")</f>
        <v/>
      </c>
      <c r="R582" t="str">
        <f>IFERROR(VLOOKUP(A582,[3]库存使用数据!$A:$H,8,0),"")</f>
        <v/>
      </c>
      <c r="S582" t="str">
        <f>IFERROR(VLOOKUP(A582,[3]库存使用数据!$A:$K,11,0),"")</f>
        <v/>
      </c>
      <c r="T582" t="str">
        <f>IFERROR(VLOOKUP(A582,[3]库存使用数据!$A:$C,3,0),"")</f>
        <v/>
      </c>
      <c r="U582" t="str">
        <f>IFERROR(VLOOKUP(A582,[3]库存使用数据!$A:$F,6,0),"")</f>
        <v/>
      </c>
      <c r="V582" t="str">
        <f>IFERROR(VLOOKUP(A582,[3]库存使用数据!$A:$I,9,0),"")</f>
        <v/>
      </c>
      <c r="W582" t="str">
        <f>IFERROR(VLOOKUP(A582,[3]库存使用数据!$A:$L,12,0),"")</f>
        <v/>
      </c>
      <c r="X582" s="23" t="str">
        <f t="shared" ref="X582:X645" si="161">IFERROR(T582/P582,"")</f>
        <v/>
      </c>
      <c r="Y582" s="23" t="str">
        <f t="shared" ref="Y582:Y645" si="162">IFERROR(U582/Q582,"")</f>
        <v/>
      </c>
      <c r="Z582" s="23" t="str">
        <f t="shared" ref="Z582:Z645" si="163">IFERROR(V582/R582,"")</f>
        <v/>
      </c>
      <c r="AA582" s="23" t="str">
        <f t="shared" ref="AA582:AA645" si="164">IFERROR(W582/S582,"")</f>
        <v/>
      </c>
      <c r="AB582" t="str">
        <f>IFERROR(VLOOKUP(A582,[3]库存使用数据!$A:$D,4,0),"")</f>
        <v/>
      </c>
      <c r="AC582" t="str">
        <f>IFERROR(VLOOKUP(A582,[3]库存使用数据!$A:$G,7,0),"")</f>
        <v/>
      </c>
      <c r="AD582" t="str">
        <f>IFERROR(VLOOKUP(A582,[3]库存使用数据!$A:$J,10,0),"")</f>
        <v/>
      </c>
      <c r="AE582" t="str">
        <f>IFERROR(VLOOKUP(A582,[3]库存使用数据!$A:$M,13,0),"")</f>
        <v/>
      </c>
      <c r="AF582" s="23" t="str">
        <f t="shared" ref="AF582:AF645" si="165">IF(OR(AB582="",AB582=0),"",IF(AND(D582*$H582=0,AB582&gt;0),0,AB582/(D582*$H582)))</f>
        <v/>
      </c>
      <c r="AG582" s="23" t="str">
        <f t="shared" ref="AG582:AG645" si="166">IF(OR(AC582="",AC582=0),"",IF(AND(E582*$H582=0,AC582&gt;0),0,AC582/(E582*$H582)))</f>
        <v/>
      </c>
      <c r="AH582" s="23" t="str">
        <f t="shared" ref="AH582:AH645" si="167">IF(OR(AD582="",AD582=0),"",IF(AND(F582*$H582=0,AD582&gt;0),0,AD582/(F582*$H582)))</f>
        <v/>
      </c>
      <c r="AI582" s="23" t="str">
        <f t="shared" ref="AI582:AI645" si="168">IF(OR(AE582="",AE582=0),"",IF(AND(G582*$H582=0,AE582&gt;0),0,AE582/(G582*$H582)))</f>
        <v/>
      </c>
      <c r="AJ582">
        <f>IFERROR(VLOOKUP($B582,[2]库存报告使用数据!$A$1:$B$65536,2,0),0)</f>
        <v>0</v>
      </c>
      <c r="AK582">
        <f>IFERROR(VLOOKUP($B582,[2]库存报告使用数据!$A$1:$C$65536,3,0),0)</f>
        <v>0</v>
      </c>
      <c r="AL582">
        <f>IFERROR(VLOOKUP($B582,[2]库存报告使用数据!$A$1:$D$65536,4,0),0)</f>
        <v>0</v>
      </c>
      <c r="AM582">
        <f>IFERROR(VLOOKUP($B582,[2]库存报告使用数据!$A$1:$E$65536,5,0),0)</f>
        <v>0</v>
      </c>
      <c r="AN582" s="23" t="str">
        <f t="shared" ref="AN582:AN645" si="169">IFERROR(D582/AJ582,"")</f>
        <v/>
      </c>
      <c r="AO582" s="23" t="str">
        <f t="shared" ref="AO582:AO645" si="170">IFERROR(E582/AK582,"")</f>
        <v/>
      </c>
      <c r="AP582" s="23" t="str">
        <f t="shared" ref="AP582:AP645" si="171">IFERROR(F582/AL582,"")</f>
        <v/>
      </c>
      <c r="AQ582" s="23" t="str">
        <f t="shared" ref="AQ582:AQ645" si="172">IFERROR(G582/AM582,"")</f>
        <v/>
      </c>
      <c r="AR582" s="37">
        <f t="shared" si="157"/>
        <v>0</v>
      </c>
      <c r="AS582" s="37">
        <f t="shared" si="158"/>
        <v>0</v>
      </c>
      <c r="AT582" s="37">
        <f t="shared" si="159"/>
        <v>0</v>
      </c>
      <c r="AU582" s="33" t="str">
        <f t="shared" si="160"/>
        <v>库存为0</v>
      </c>
      <c r="AV582" s="38" t="str">
        <f>IFERROR(时间!$B$4+AU582,"上周无销量")</f>
        <v>上周无销量</v>
      </c>
    </row>
    <row r="583" spans="1:48">
      <c r="A583" s="21" t="s">
        <v>628</v>
      </c>
      <c r="B583" t="str">
        <f>VLOOKUP(A583,'[4]sku-asin（子）'!$A$1:$B$65536,2,0)</f>
        <v>B07DNY16RV</v>
      </c>
      <c r="C583" t="str">
        <f>VLOOKUP(A583,'[4]子sku-父sku'!$A$1:$B$65536,2,0)</f>
        <v>YZ-SUBL03</v>
      </c>
      <c r="D583" s="33">
        <f>IFERROR(VLOOKUP(A583,[1]库存报告使用数据处理!$A:$C,3,0),0)</f>
        <v>0</v>
      </c>
      <c r="E583" s="33">
        <f>IFERROR(VLOOKUP(A583,[1]库存报告使用数据处理!$A:$D,4,0),0)</f>
        <v>0</v>
      </c>
      <c r="F583" s="33">
        <f>IFERROR(VLOOKUP(A583,[1]库存报告使用数据处理!$A:$E,5,0),0)</f>
        <v>0</v>
      </c>
      <c r="G583" s="33">
        <f>IFERROR(VLOOKUP(A583,[1]库存报告使用数据处理!$A:$F,6,0),0)</f>
        <v>0</v>
      </c>
      <c r="H583" s="34">
        <f>IFERROR(VLOOKUP(A583,[1]库存报告使用数据处理!$A:$G,7,0),0)</f>
        <v>0</v>
      </c>
      <c r="I583">
        <f>IFERROR(VLOOKUP(A583,[5]数据处理!$A:$B,2,0),0)</f>
        <v>0</v>
      </c>
      <c r="J583" s="35">
        <f>IFERROR(VLOOKUP(A583,[5]数据处理!$A:$D,4,0),0)</f>
        <v>0</v>
      </c>
      <c r="K583" s="35">
        <f>IFERROR(VLOOKUP(A583,[5]数据处理!$A:$E,5,0),0)</f>
        <v>0</v>
      </c>
      <c r="L583" s="35">
        <f>IFERROR(VLOOKUP(A583,[5]数据处理!$A:$G,7,0),0)</f>
        <v>0</v>
      </c>
      <c r="M583">
        <f t="shared" si="156"/>
        <v>0</v>
      </c>
      <c r="N583">
        <f>IFERROR(VLOOKUP(A583,[5]数据处理!$A:$C,3,0),0)</f>
        <v>0</v>
      </c>
      <c r="O583">
        <f>IFERROR(VLOOKUP(A583,[5]数据处理!$A:$N,14,0),0)</f>
        <v>0</v>
      </c>
      <c r="P583" t="str">
        <f>IFERROR(VLOOKUP(A583,[3]库存使用数据!$A:$B,2,0),"")</f>
        <v/>
      </c>
      <c r="Q583" t="str">
        <f>IFERROR(VLOOKUP(A583,[3]库存使用数据!$A:$E,5,0),"")</f>
        <v/>
      </c>
      <c r="R583" t="str">
        <f>IFERROR(VLOOKUP(A583,[3]库存使用数据!$A:$H,8,0),"")</f>
        <v/>
      </c>
      <c r="S583" t="str">
        <f>IFERROR(VLOOKUP(A583,[3]库存使用数据!$A:$K,11,0),"")</f>
        <v/>
      </c>
      <c r="T583" t="str">
        <f>IFERROR(VLOOKUP(A583,[3]库存使用数据!$A:$C,3,0),"")</f>
        <v/>
      </c>
      <c r="U583" t="str">
        <f>IFERROR(VLOOKUP(A583,[3]库存使用数据!$A:$F,6,0),"")</f>
        <v/>
      </c>
      <c r="V583" t="str">
        <f>IFERROR(VLOOKUP(A583,[3]库存使用数据!$A:$I,9,0),"")</f>
        <v/>
      </c>
      <c r="W583" t="str">
        <f>IFERROR(VLOOKUP(A583,[3]库存使用数据!$A:$L,12,0),"")</f>
        <v/>
      </c>
      <c r="X583" s="23" t="str">
        <f t="shared" si="161"/>
        <v/>
      </c>
      <c r="Y583" s="23" t="str">
        <f t="shared" si="162"/>
        <v/>
      </c>
      <c r="Z583" s="23" t="str">
        <f t="shared" si="163"/>
        <v/>
      </c>
      <c r="AA583" s="23" t="str">
        <f t="shared" si="164"/>
        <v/>
      </c>
      <c r="AB583" t="str">
        <f>IFERROR(VLOOKUP(A583,[3]库存使用数据!$A:$D,4,0),"")</f>
        <v/>
      </c>
      <c r="AC583" t="str">
        <f>IFERROR(VLOOKUP(A583,[3]库存使用数据!$A:$G,7,0),"")</f>
        <v/>
      </c>
      <c r="AD583" t="str">
        <f>IFERROR(VLOOKUP(A583,[3]库存使用数据!$A:$J,10,0),"")</f>
        <v/>
      </c>
      <c r="AE583" t="str">
        <f>IFERROR(VLOOKUP(A583,[3]库存使用数据!$A:$M,13,0),"")</f>
        <v/>
      </c>
      <c r="AF583" s="23" t="str">
        <f t="shared" si="165"/>
        <v/>
      </c>
      <c r="AG583" s="23" t="str">
        <f t="shared" si="166"/>
        <v/>
      </c>
      <c r="AH583" s="23" t="str">
        <f t="shared" si="167"/>
        <v/>
      </c>
      <c r="AI583" s="23" t="str">
        <f t="shared" si="168"/>
        <v/>
      </c>
      <c r="AJ583">
        <f>IFERROR(VLOOKUP($B583,[2]库存报告使用数据!$A$1:$B$65536,2,0),0)</f>
        <v>0</v>
      </c>
      <c r="AK583">
        <f>IFERROR(VLOOKUP($B583,[2]库存报告使用数据!$A$1:$C$65536,3,0),0)</f>
        <v>0</v>
      </c>
      <c r="AL583">
        <f>IFERROR(VLOOKUP($B583,[2]库存报告使用数据!$A$1:$D$65536,4,0),0)</f>
        <v>0</v>
      </c>
      <c r="AM583">
        <f>IFERROR(VLOOKUP($B583,[2]库存报告使用数据!$A$1:$E$65536,5,0),0)</f>
        <v>0</v>
      </c>
      <c r="AN583" s="23" t="str">
        <f t="shared" si="169"/>
        <v/>
      </c>
      <c r="AO583" s="23" t="str">
        <f t="shared" si="170"/>
        <v/>
      </c>
      <c r="AP583" s="23" t="str">
        <f t="shared" si="171"/>
        <v/>
      </c>
      <c r="AQ583" s="23" t="str">
        <f t="shared" si="172"/>
        <v/>
      </c>
      <c r="AR583" s="37">
        <f t="shared" si="157"/>
        <v>0</v>
      </c>
      <c r="AS583" s="37">
        <f t="shared" si="158"/>
        <v>0</v>
      </c>
      <c r="AT583" s="37">
        <f t="shared" si="159"/>
        <v>0</v>
      </c>
      <c r="AU583" s="33" t="str">
        <f t="shared" si="160"/>
        <v>库存为0</v>
      </c>
      <c r="AV583" s="38" t="str">
        <f>IFERROR(时间!$B$4+AU583,"上周无销量")</f>
        <v>上周无销量</v>
      </c>
    </row>
    <row r="584" spans="1:48">
      <c r="A584" s="21" t="s">
        <v>629</v>
      </c>
      <c r="B584" t="str">
        <f>VLOOKUP(A584,'[4]sku-asin（子）'!$A$1:$B$65536,2,0)</f>
        <v>B07DNY8PJY</v>
      </c>
      <c r="C584" t="str">
        <f>VLOOKUP(A584,'[4]子sku-父sku'!$A$1:$B$65536,2,0)</f>
        <v>YZ-SUBL03</v>
      </c>
      <c r="D584" s="33">
        <f>IFERROR(VLOOKUP(A584,[1]库存报告使用数据处理!$A:$C,3,0),0)</f>
        <v>0</v>
      </c>
      <c r="E584" s="33">
        <f>IFERROR(VLOOKUP(A584,[1]库存报告使用数据处理!$A:$D,4,0),0)</f>
        <v>0</v>
      </c>
      <c r="F584" s="33">
        <f>IFERROR(VLOOKUP(A584,[1]库存报告使用数据处理!$A:$E,5,0),0)</f>
        <v>0</v>
      </c>
      <c r="G584" s="33">
        <f>IFERROR(VLOOKUP(A584,[1]库存报告使用数据处理!$A:$F,6,0),0)</f>
        <v>0</v>
      </c>
      <c r="H584" s="34">
        <f>IFERROR(VLOOKUP(A584,[1]库存报告使用数据处理!$A:$G,7,0),0)</f>
        <v>0</v>
      </c>
      <c r="I584">
        <f>IFERROR(VLOOKUP(A584,[5]数据处理!$A:$B,2,0),0)</f>
        <v>0</v>
      </c>
      <c r="J584" s="35">
        <f>IFERROR(VLOOKUP(A584,[5]数据处理!$A:$D,4,0),0)</f>
        <v>0</v>
      </c>
      <c r="K584" s="35">
        <f>IFERROR(VLOOKUP(A584,[5]数据处理!$A:$E,5,0),0)</f>
        <v>0</v>
      </c>
      <c r="L584" s="35">
        <f>IFERROR(VLOOKUP(A584,[5]数据处理!$A:$G,7,0),0)</f>
        <v>0</v>
      </c>
      <c r="M584">
        <f t="shared" si="156"/>
        <v>0</v>
      </c>
      <c r="N584">
        <f>IFERROR(VLOOKUP(A584,[5]数据处理!$A:$C,3,0),0)</f>
        <v>0</v>
      </c>
      <c r="O584">
        <f>IFERROR(VLOOKUP(A584,[5]数据处理!$A:$N,14,0),0)</f>
        <v>0</v>
      </c>
      <c r="P584" t="str">
        <f>IFERROR(VLOOKUP(A584,[3]库存使用数据!$A:$B,2,0),"")</f>
        <v/>
      </c>
      <c r="Q584" t="str">
        <f>IFERROR(VLOOKUP(A584,[3]库存使用数据!$A:$E,5,0),"")</f>
        <v/>
      </c>
      <c r="R584" t="str">
        <f>IFERROR(VLOOKUP(A584,[3]库存使用数据!$A:$H,8,0),"")</f>
        <v/>
      </c>
      <c r="S584" t="str">
        <f>IFERROR(VLOOKUP(A584,[3]库存使用数据!$A:$K,11,0),"")</f>
        <v/>
      </c>
      <c r="T584" t="str">
        <f>IFERROR(VLOOKUP(A584,[3]库存使用数据!$A:$C,3,0),"")</f>
        <v/>
      </c>
      <c r="U584" t="str">
        <f>IFERROR(VLOOKUP(A584,[3]库存使用数据!$A:$F,6,0),"")</f>
        <v/>
      </c>
      <c r="V584" t="str">
        <f>IFERROR(VLOOKUP(A584,[3]库存使用数据!$A:$I,9,0),"")</f>
        <v/>
      </c>
      <c r="W584" t="str">
        <f>IFERROR(VLOOKUP(A584,[3]库存使用数据!$A:$L,12,0),"")</f>
        <v/>
      </c>
      <c r="X584" s="23" t="str">
        <f t="shared" si="161"/>
        <v/>
      </c>
      <c r="Y584" s="23" t="str">
        <f t="shared" si="162"/>
        <v/>
      </c>
      <c r="Z584" s="23" t="str">
        <f t="shared" si="163"/>
        <v/>
      </c>
      <c r="AA584" s="23" t="str">
        <f t="shared" si="164"/>
        <v/>
      </c>
      <c r="AB584" t="str">
        <f>IFERROR(VLOOKUP(A584,[3]库存使用数据!$A:$D,4,0),"")</f>
        <v/>
      </c>
      <c r="AC584" t="str">
        <f>IFERROR(VLOOKUP(A584,[3]库存使用数据!$A:$G,7,0),"")</f>
        <v/>
      </c>
      <c r="AD584" t="str">
        <f>IFERROR(VLOOKUP(A584,[3]库存使用数据!$A:$J,10,0),"")</f>
        <v/>
      </c>
      <c r="AE584" t="str">
        <f>IFERROR(VLOOKUP(A584,[3]库存使用数据!$A:$M,13,0),"")</f>
        <v/>
      </c>
      <c r="AF584" s="23" t="str">
        <f t="shared" si="165"/>
        <v/>
      </c>
      <c r="AG584" s="23" t="str">
        <f t="shared" si="166"/>
        <v/>
      </c>
      <c r="AH584" s="23" t="str">
        <f t="shared" si="167"/>
        <v/>
      </c>
      <c r="AI584" s="23" t="str">
        <f t="shared" si="168"/>
        <v/>
      </c>
      <c r="AJ584">
        <f>IFERROR(VLOOKUP($B584,[2]库存报告使用数据!$A$1:$B$65536,2,0),0)</f>
        <v>0</v>
      </c>
      <c r="AK584">
        <f>IFERROR(VLOOKUP($B584,[2]库存报告使用数据!$A$1:$C$65536,3,0),0)</f>
        <v>0</v>
      </c>
      <c r="AL584">
        <f>IFERROR(VLOOKUP($B584,[2]库存报告使用数据!$A$1:$D$65536,4,0),0)</f>
        <v>0</v>
      </c>
      <c r="AM584">
        <f>IFERROR(VLOOKUP($B584,[2]库存报告使用数据!$A$1:$E$65536,5,0),0)</f>
        <v>0</v>
      </c>
      <c r="AN584" s="23" t="str">
        <f t="shared" si="169"/>
        <v/>
      </c>
      <c r="AO584" s="23" t="str">
        <f t="shared" si="170"/>
        <v/>
      </c>
      <c r="AP584" s="23" t="str">
        <f t="shared" si="171"/>
        <v/>
      </c>
      <c r="AQ584" s="23" t="str">
        <f t="shared" si="172"/>
        <v/>
      </c>
      <c r="AR584" s="37">
        <f t="shared" si="157"/>
        <v>0</v>
      </c>
      <c r="AS584" s="37">
        <f t="shared" si="158"/>
        <v>0</v>
      </c>
      <c r="AT584" s="37">
        <f t="shared" si="159"/>
        <v>0</v>
      </c>
      <c r="AU584" s="33" t="str">
        <f t="shared" si="160"/>
        <v>库存为0</v>
      </c>
      <c r="AV584" s="38" t="str">
        <f>IFERROR(时间!$B$4+AU584,"上周无销量")</f>
        <v>上周无销量</v>
      </c>
    </row>
    <row r="585" spans="1:48">
      <c r="A585" s="21" t="s">
        <v>630</v>
      </c>
      <c r="B585" t="str">
        <f>VLOOKUP(A585,'[4]sku-asin（子）'!$A$1:$B$65536,2,0)</f>
        <v>B07DNXLPTS</v>
      </c>
      <c r="C585" t="str">
        <f>VLOOKUP(A585,'[4]子sku-父sku'!$A$1:$B$65536,2,0)</f>
        <v>YZ-SUBL03</v>
      </c>
      <c r="D585" s="33">
        <f>IFERROR(VLOOKUP(A585,[1]库存报告使用数据处理!$A:$C,3,0),0)</f>
        <v>0</v>
      </c>
      <c r="E585" s="33">
        <f>IFERROR(VLOOKUP(A585,[1]库存报告使用数据处理!$A:$D,4,0),0)</f>
        <v>0</v>
      </c>
      <c r="F585" s="33">
        <f>IFERROR(VLOOKUP(A585,[1]库存报告使用数据处理!$A:$E,5,0),0)</f>
        <v>0</v>
      </c>
      <c r="G585" s="33">
        <f>IFERROR(VLOOKUP(A585,[1]库存报告使用数据处理!$A:$F,6,0),0)</f>
        <v>0</v>
      </c>
      <c r="H585" s="34">
        <f>IFERROR(VLOOKUP(A585,[1]库存报告使用数据处理!$A:$G,7,0),0)</f>
        <v>0</v>
      </c>
      <c r="I585">
        <f>IFERROR(VLOOKUP(A585,[5]数据处理!$A:$B,2,0),0)</f>
        <v>0</v>
      </c>
      <c r="J585" s="35">
        <f>IFERROR(VLOOKUP(A585,[5]数据处理!$A:$D,4,0),0)</f>
        <v>0</v>
      </c>
      <c r="K585" s="35">
        <f>IFERROR(VLOOKUP(A585,[5]数据处理!$A:$E,5,0),0)</f>
        <v>0</v>
      </c>
      <c r="L585" s="35">
        <f>IFERROR(VLOOKUP(A585,[5]数据处理!$A:$G,7,0),0)</f>
        <v>0</v>
      </c>
      <c r="M585">
        <f t="shared" si="156"/>
        <v>0</v>
      </c>
      <c r="N585">
        <f>IFERROR(VLOOKUP(A585,[5]数据处理!$A:$C,3,0),0)</f>
        <v>0</v>
      </c>
      <c r="O585">
        <f>IFERROR(VLOOKUP(A585,[5]数据处理!$A:$N,14,0),0)</f>
        <v>0</v>
      </c>
      <c r="P585" t="str">
        <f>IFERROR(VLOOKUP(A585,[3]库存使用数据!$A:$B,2,0),"")</f>
        <v/>
      </c>
      <c r="Q585" t="str">
        <f>IFERROR(VLOOKUP(A585,[3]库存使用数据!$A:$E,5,0),"")</f>
        <v/>
      </c>
      <c r="R585" t="str">
        <f>IFERROR(VLOOKUP(A585,[3]库存使用数据!$A:$H,8,0),"")</f>
        <v/>
      </c>
      <c r="S585" t="str">
        <f>IFERROR(VLOOKUP(A585,[3]库存使用数据!$A:$K,11,0),"")</f>
        <v/>
      </c>
      <c r="T585" t="str">
        <f>IFERROR(VLOOKUP(A585,[3]库存使用数据!$A:$C,3,0),"")</f>
        <v/>
      </c>
      <c r="U585" t="str">
        <f>IFERROR(VLOOKUP(A585,[3]库存使用数据!$A:$F,6,0),"")</f>
        <v/>
      </c>
      <c r="V585" t="str">
        <f>IFERROR(VLOOKUP(A585,[3]库存使用数据!$A:$I,9,0),"")</f>
        <v/>
      </c>
      <c r="W585" t="str">
        <f>IFERROR(VLOOKUP(A585,[3]库存使用数据!$A:$L,12,0),"")</f>
        <v/>
      </c>
      <c r="X585" s="23" t="str">
        <f t="shared" si="161"/>
        <v/>
      </c>
      <c r="Y585" s="23" t="str">
        <f t="shared" si="162"/>
        <v/>
      </c>
      <c r="Z585" s="23" t="str">
        <f t="shared" si="163"/>
        <v/>
      </c>
      <c r="AA585" s="23" t="str">
        <f t="shared" si="164"/>
        <v/>
      </c>
      <c r="AB585" t="str">
        <f>IFERROR(VLOOKUP(A585,[3]库存使用数据!$A:$D,4,0),"")</f>
        <v/>
      </c>
      <c r="AC585" t="str">
        <f>IFERROR(VLOOKUP(A585,[3]库存使用数据!$A:$G,7,0),"")</f>
        <v/>
      </c>
      <c r="AD585" t="str">
        <f>IFERROR(VLOOKUP(A585,[3]库存使用数据!$A:$J,10,0),"")</f>
        <v/>
      </c>
      <c r="AE585" t="str">
        <f>IFERROR(VLOOKUP(A585,[3]库存使用数据!$A:$M,13,0),"")</f>
        <v/>
      </c>
      <c r="AF585" s="23" t="str">
        <f t="shared" si="165"/>
        <v/>
      </c>
      <c r="AG585" s="23" t="str">
        <f t="shared" si="166"/>
        <v/>
      </c>
      <c r="AH585" s="23" t="str">
        <f t="shared" si="167"/>
        <v/>
      </c>
      <c r="AI585" s="23" t="str">
        <f t="shared" si="168"/>
        <v/>
      </c>
      <c r="AJ585">
        <f>IFERROR(VLOOKUP($B585,[2]库存报告使用数据!$A$1:$B$65536,2,0),0)</f>
        <v>0</v>
      </c>
      <c r="AK585">
        <f>IFERROR(VLOOKUP($B585,[2]库存报告使用数据!$A$1:$C$65536,3,0),0)</f>
        <v>0</v>
      </c>
      <c r="AL585">
        <f>IFERROR(VLOOKUP($B585,[2]库存报告使用数据!$A$1:$D$65536,4,0),0)</f>
        <v>0</v>
      </c>
      <c r="AM585">
        <f>IFERROR(VLOOKUP($B585,[2]库存报告使用数据!$A$1:$E$65536,5,0),0)</f>
        <v>0</v>
      </c>
      <c r="AN585" s="23" t="str">
        <f t="shared" si="169"/>
        <v/>
      </c>
      <c r="AO585" s="23" t="str">
        <f t="shared" si="170"/>
        <v/>
      </c>
      <c r="AP585" s="23" t="str">
        <f t="shared" si="171"/>
        <v/>
      </c>
      <c r="AQ585" s="23" t="str">
        <f t="shared" si="172"/>
        <v/>
      </c>
      <c r="AR585" s="37">
        <f t="shared" si="157"/>
        <v>0</v>
      </c>
      <c r="AS585" s="37">
        <f t="shared" si="158"/>
        <v>0</v>
      </c>
      <c r="AT585" s="37">
        <f t="shared" si="159"/>
        <v>0</v>
      </c>
      <c r="AU585" s="33" t="str">
        <f t="shared" si="160"/>
        <v>库存为0</v>
      </c>
      <c r="AV585" s="38" t="str">
        <f>IFERROR(时间!$B$4+AU585,"上周无销量")</f>
        <v>上周无销量</v>
      </c>
    </row>
    <row r="586" spans="1:48">
      <c r="A586" s="21" t="s">
        <v>631</v>
      </c>
      <c r="B586" t="str">
        <f>VLOOKUP(A586,'[4]sku-asin（子）'!$A$1:$B$65536,2,0)</f>
        <v>B07DNZRXKL</v>
      </c>
      <c r="C586" t="str">
        <f>VLOOKUP(A586,'[4]子sku-父sku'!$A$1:$B$65536,2,0)</f>
        <v>YZ-SUBL03</v>
      </c>
      <c r="D586" s="33">
        <f>IFERROR(VLOOKUP(A586,[1]库存报告使用数据处理!$A:$C,3,0),0)</f>
        <v>0</v>
      </c>
      <c r="E586" s="33">
        <f>IFERROR(VLOOKUP(A586,[1]库存报告使用数据处理!$A:$D,4,0),0)</f>
        <v>0</v>
      </c>
      <c r="F586" s="33">
        <f>IFERROR(VLOOKUP(A586,[1]库存报告使用数据处理!$A:$E,5,0),0)</f>
        <v>0</v>
      </c>
      <c r="G586" s="33">
        <f>IFERROR(VLOOKUP(A586,[1]库存报告使用数据处理!$A:$F,6,0),0)</f>
        <v>0</v>
      </c>
      <c r="H586" s="34">
        <f>IFERROR(VLOOKUP(A586,[1]库存报告使用数据处理!$A:$G,7,0),0)</f>
        <v>0</v>
      </c>
      <c r="I586">
        <f>IFERROR(VLOOKUP(A586,[5]数据处理!$A:$B,2,0),0)</f>
        <v>0</v>
      </c>
      <c r="J586" s="35">
        <f>IFERROR(VLOOKUP(A586,[5]数据处理!$A:$D,4,0),0)</f>
        <v>0</v>
      </c>
      <c r="K586" s="35">
        <f>IFERROR(VLOOKUP(A586,[5]数据处理!$A:$E,5,0),0)</f>
        <v>0</v>
      </c>
      <c r="L586" s="35">
        <f>IFERROR(VLOOKUP(A586,[5]数据处理!$A:$G,7,0),0)</f>
        <v>0</v>
      </c>
      <c r="M586">
        <f t="shared" si="156"/>
        <v>0</v>
      </c>
      <c r="N586">
        <f>IFERROR(VLOOKUP(A586,[5]数据处理!$A:$C,3,0),0)</f>
        <v>0</v>
      </c>
      <c r="O586">
        <f>IFERROR(VLOOKUP(A586,[5]数据处理!$A:$N,14,0),0)</f>
        <v>0</v>
      </c>
      <c r="P586" t="str">
        <f>IFERROR(VLOOKUP(A586,[3]库存使用数据!$A:$B,2,0),"")</f>
        <v/>
      </c>
      <c r="Q586" t="str">
        <f>IFERROR(VLOOKUP(A586,[3]库存使用数据!$A:$E,5,0),"")</f>
        <v/>
      </c>
      <c r="R586" t="str">
        <f>IFERROR(VLOOKUP(A586,[3]库存使用数据!$A:$H,8,0),"")</f>
        <v/>
      </c>
      <c r="S586" t="str">
        <f>IFERROR(VLOOKUP(A586,[3]库存使用数据!$A:$K,11,0),"")</f>
        <v/>
      </c>
      <c r="T586" t="str">
        <f>IFERROR(VLOOKUP(A586,[3]库存使用数据!$A:$C,3,0),"")</f>
        <v/>
      </c>
      <c r="U586" t="str">
        <f>IFERROR(VLOOKUP(A586,[3]库存使用数据!$A:$F,6,0),"")</f>
        <v/>
      </c>
      <c r="V586" t="str">
        <f>IFERROR(VLOOKUP(A586,[3]库存使用数据!$A:$I,9,0),"")</f>
        <v/>
      </c>
      <c r="W586" t="str">
        <f>IFERROR(VLOOKUP(A586,[3]库存使用数据!$A:$L,12,0),"")</f>
        <v/>
      </c>
      <c r="X586" s="23" t="str">
        <f t="shared" si="161"/>
        <v/>
      </c>
      <c r="Y586" s="23" t="str">
        <f t="shared" si="162"/>
        <v/>
      </c>
      <c r="Z586" s="23" t="str">
        <f t="shared" si="163"/>
        <v/>
      </c>
      <c r="AA586" s="23" t="str">
        <f t="shared" si="164"/>
        <v/>
      </c>
      <c r="AB586" t="str">
        <f>IFERROR(VLOOKUP(A586,[3]库存使用数据!$A:$D,4,0),"")</f>
        <v/>
      </c>
      <c r="AC586" t="str">
        <f>IFERROR(VLOOKUP(A586,[3]库存使用数据!$A:$G,7,0),"")</f>
        <v/>
      </c>
      <c r="AD586" t="str">
        <f>IFERROR(VLOOKUP(A586,[3]库存使用数据!$A:$J,10,0),"")</f>
        <v/>
      </c>
      <c r="AE586" t="str">
        <f>IFERROR(VLOOKUP(A586,[3]库存使用数据!$A:$M,13,0),"")</f>
        <v/>
      </c>
      <c r="AF586" s="23" t="str">
        <f t="shared" si="165"/>
        <v/>
      </c>
      <c r="AG586" s="23" t="str">
        <f t="shared" si="166"/>
        <v/>
      </c>
      <c r="AH586" s="23" t="str">
        <f t="shared" si="167"/>
        <v/>
      </c>
      <c r="AI586" s="23" t="str">
        <f t="shared" si="168"/>
        <v/>
      </c>
      <c r="AJ586">
        <f>IFERROR(VLOOKUP($B586,[2]库存报告使用数据!$A$1:$B$65536,2,0),0)</f>
        <v>0</v>
      </c>
      <c r="AK586">
        <f>IFERROR(VLOOKUP($B586,[2]库存报告使用数据!$A$1:$C$65536,3,0),0)</f>
        <v>0</v>
      </c>
      <c r="AL586">
        <f>IFERROR(VLOOKUP($B586,[2]库存报告使用数据!$A$1:$D$65536,4,0),0)</f>
        <v>0</v>
      </c>
      <c r="AM586">
        <f>IFERROR(VLOOKUP($B586,[2]库存报告使用数据!$A$1:$E$65536,5,0),0)</f>
        <v>0</v>
      </c>
      <c r="AN586" s="23" t="str">
        <f t="shared" si="169"/>
        <v/>
      </c>
      <c r="AO586" s="23" t="str">
        <f t="shared" si="170"/>
        <v/>
      </c>
      <c r="AP586" s="23" t="str">
        <f t="shared" si="171"/>
        <v/>
      </c>
      <c r="AQ586" s="23" t="str">
        <f t="shared" si="172"/>
        <v/>
      </c>
      <c r="AR586" s="37">
        <f t="shared" si="157"/>
        <v>0</v>
      </c>
      <c r="AS586" s="37">
        <f t="shared" si="158"/>
        <v>0</v>
      </c>
      <c r="AT586" s="37">
        <f t="shared" si="159"/>
        <v>0</v>
      </c>
      <c r="AU586" s="33" t="str">
        <f t="shared" si="160"/>
        <v>库存为0</v>
      </c>
      <c r="AV586" s="38" t="str">
        <f>IFERROR(时间!$B$4+AU586,"上周无销量")</f>
        <v>上周无销量</v>
      </c>
    </row>
    <row r="587" spans="1:48">
      <c r="A587" s="21" t="s">
        <v>632</v>
      </c>
      <c r="B587" t="str">
        <f>VLOOKUP(A587,'[4]sku-asin（子）'!$A$1:$B$65536,2,0)</f>
        <v>B07DNYR669</v>
      </c>
      <c r="C587" t="str">
        <f>VLOOKUP(A587,'[4]子sku-父sku'!$A$1:$B$65536,2,0)</f>
        <v>YZ-SUBL03</v>
      </c>
      <c r="D587" s="33">
        <f>IFERROR(VLOOKUP(A587,[1]库存报告使用数据处理!$A:$C,3,0),0)</f>
        <v>0</v>
      </c>
      <c r="E587" s="33">
        <f>IFERROR(VLOOKUP(A587,[1]库存报告使用数据处理!$A:$D,4,0),0)</f>
        <v>0</v>
      </c>
      <c r="F587" s="33">
        <f>IFERROR(VLOOKUP(A587,[1]库存报告使用数据处理!$A:$E,5,0),0)</f>
        <v>0</v>
      </c>
      <c r="G587" s="33">
        <f>IFERROR(VLOOKUP(A587,[1]库存报告使用数据处理!$A:$F,6,0),0)</f>
        <v>0</v>
      </c>
      <c r="H587" s="34">
        <f>IFERROR(VLOOKUP(A587,[1]库存报告使用数据处理!$A:$G,7,0),0)</f>
        <v>0</v>
      </c>
      <c r="I587">
        <f>IFERROR(VLOOKUP(A587,[5]数据处理!$A:$B,2,0),0)</f>
        <v>0</v>
      </c>
      <c r="J587" s="35">
        <f>IFERROR(VLOOKUP(A587,[5]数据处理!$A:$D,4,0),0)</f>
        <v>0</v>
      </c>
      <c r="K587" s="35">
        <f>IFERROR(VLOOKUP(A587,[5]数据处理!$A:$E,5,0),0)</f>
        <v>0</v>
      </c>
      <c r="L587" s="35">
        <f>IFERROR(VLOOKUP(A587,[5]数据处理!$A:$G,7,0),0)</f>
        <v>0</v>
      </c>
      <c r="M587">
        <f t="shared" si="156"/>
        <v>0</v>
      </c>
      <c r="N587">
        <f>IFERROR(VLOOKUP(A587,[5]数据处理!$A:$C,3,0),0)</f>
        <v>0</v>
      </c>
      <c r="O587">
        <f>IFERROR(VLOOKUP(A587,[5]数据处理!$A:$N,14,0),0)</f>
        <v>0</v>
      </c>
      <c r="P587" t="str">
        <f>IFERROR(VLOOKUP(A587,[3]库存使用数据!$A:$B,2,0),"")</f>
        <v/>
      </c>
      <c r="Q587" t="str">
        <f>IFERROR(VLOOKUP(A587,[3]库存使用数据!$A:$E,5,0),"")</f>
        <v/>
      </c>
      <c r="R587" t="str">
        <f>IFERROR(VLOOKUP(A587,[3]库存使用数据!$A:$H,8,0),"")</f>
        <v/>
      </c>
      <c r="S587" t="str">
        <f>IFERROR(VLOOKUP(A587,[3]库存使用数据!$A:$K,11,0),"")</f>
        <v/>
      </c>
      <c r="T587" t="str">
        <f>IFERROR(VLOOKUP(A587,[3]库存使用数据!$A:$C,3,0),"")</f>
        <v/>
      </c>
      <c r="U587" t="str">
        <f>IFERROR(VLOOKUP(A587,[3]库存使用数据!$A:$F,6,0),"")</f>
        <v/>
      </c>
      <c r="V587" t="str">
        <f>IFERROR(VLOOKUP(A587,[3]库存使用数据!$A:$I,9,0),"")</f>
        <v/>
      </c>
      <c r="W587" t="str">
        <f>IFERROR(VLOOKUP(A587,[3]库存使用数据!$A:$L,12,0),"")</f>
        <v/>
      </c>
      <c r="X587" s="23" t="str">
        <f t="shared" si="161"/>
        <v/>
      </c>
      <c r="Y587" s="23" t="str">
        <f t="shared" si="162"/>
        <v/>
      </c>
      <c r="Z587" s="23" t="str">
        <f t="shared" si="163"/>
        <v/>
      </c>
      <c r="AA587" s="23" t="str">
        <f t="shared" si="164"/>
        <v/>
      </c>
      <c r="AB587" t="str">
        <f>IFERROR(VLOOKUP(A587,[3]库存使用数据!$A:$D,4,0),"")</f>
        <v/>
      </c>
      <c r="AC587" t="str">
        <f>IFERROR(VLOOKUP(A587,[3]库存使用数据!$A:$G,7,0),"")</f>
        <v/>
      </c>
      <c r="AD587" t="str">
        <f>IFERROR(VLOOKUP(A587,[3]库存使用数据!$A:$J,10,0),"")</f>
        <v/>
      </c>
      <c r="AE587" t="str">
        <f>IFERROR(VLOOKUP(A587,[3]库存使用数据!$A:$M,13,0),"")</f>
        <v/>
      </c>
      <c r="AF587" s="23" t="str">
        <f t="shared" si="165"/>
        <v/>
      </c>
      <c r="AG587" s="23" t="str">
        <f t="shared" si="166"/>
        <v/>
      </c>
      <c r="AH587" s="23" t="str">
        <f t="shared" si="167"/>
        <v/>
      </c>
      <c r="AI587" s="23" t="str">
        <f t="shared" si="168"/>
        <v/>
      </c>
      <c r="AJ587">
        <f>IFERROR(VLOOKUP($B587,[2]库存报告使用数据!$A$1:$B$65536,2,0),0)</f>
        <v>0</v>
      </c>
      <c r="AK587">
        <f>IFERROR(VLOOKUP($B587,[2]库存报告使用数据!$A$1:$C$65536,3,0),0)</f>
        <v>0</v>
      </c>
      <c r="AL587">
        <f>IFERROR(VLOOKUP($B587,[2]库存报告使用数据!$A$1:$D$65536,4,0),0)</f>
        <v>0</v>
      </c>
      <c r="AM587">
        <f>IFERROR(VLOOKUP($B587,[2]库存报告使用数据!$A$1:$E$65536,5,0),0)</f>
        <v>0</v>
      </c>
      <c r="AN587" s="23" t="str">
        <f t="shared" si="169"/>
        <v/>
      </c>
      <c r="AO587" s="23" t="str">
        <f t="shared" si="170"/>
        <v/>
      </c>
      <c r="AP587" s="23" t="str">
        <f t="shared" si="171"/>
        <v/>
      </c>
      <c r="AQ587" s="23" t="str">
        <f t="shared" si="172"/>
        <v/>
      </c>
      <c r="AR587" s="37">
        <f t="shared" si="157"/>
        <v>0</v>
      </c>
      <c r="AS587" s="37">
        <f t="shared" si="158"/>
        <v>0</v>
      </c>
      <c r="AT587" s="37">
        <f t="shared" si="159"/>
        <v>0</v>
      </c>
      <c r="AU587" s="33" t="str">
        <f t="shared" si="160"/>
        <v>库存为0</v>
      </c>
      <c r="AV587" s="38" t="str">
        <f>IFERROR(时间!$B$4+AU587,"上周无销量")</f>
        <v>上周无销量</v>
      </c>
    </row>
    <row r="588" spans="1:48">
      <c r="A588" s="21" t="s">
        <v>633</v>
      </c>
      <c r="B588" t="str">
        <f>VLOOKUP(A588,'[4]sku-asin（子）'!$A$1:$B$65536,2,0)</f>
        <v>B07DNXGR2H</v>
      </c>
      <c r="C588" t="str">
        <f>VLOOKUP(A588,'[4]子sku-父sku'!$A$1:$B$65536,2,0)</f>
        <v>YZ-SUBL03</v>
      </c>
      <c r="D588" s="33">
        <f>IFERROR(VLOOKUP(A588,[1]库存报告使用数据处理!$A:$C,3,0),0)</f>
        <v>0</v>
      </c>
      <c r="E588" s="33">
        <f>IFERROR(VLOOKUP(A588,[1]库存报告使用数据处理!$A:$D,4,0),0)</f>
        <v>0</v>
      </c>
      <c r="F588" s="33">
        <f>IFERROR(VLOOKUP(A588,[1]库存报告使用数据处理!$A:$E,5,0),0)</f>
        <v>0</v>
      </c>
      <c r="G588" s="33">
        <f>IFERROR(VLOOKUP(A588,[1]库存报告使用数据处理!$A:$F,6,0),0)</f>
        <v>0</v>
      </c>
      <c r="H588" s="34">
        <f>IFERROR(VLOOKUP(A588,[1]库存报告使用数据处理!$A:$G,7,0),0)</f>
        <v>0</v>
      </c>
      <c r="I588">
        <f>IFERROR(VLOOKUP(A588,[5]数据处理!$A:$B,2,0),0)</f>
        <v>0</v>
      </c>
      <c r="J588" s="35">
        <f>IFERROR(VLOOKUP(A588,[5]数据处理!$A:$D,4,0),0)</f>
        <v>24</v>
      </c>
      <c r="K588" s="35">
        <f>IFERROR(VLOOKUP(A588,[5]数据处理!$A:$E,5,0),0)</f>
        <v>0</v>
      </c>
      <c r="L588" s="35">
        <f>IFERROR(VLOOKUP(A588,[5]数据处理!$A:$G,7,0),0)</f>
        <v>0</v>
      </c>
      <c r="M588">
        <f t="shared" si="156"/>
        <v>24</v>
      </c>
      <c r="N588">
        <f>IFERROR(VLOOKUP(A588,[5]数据处理!$A:$C,3,0),0)</f>
        <v>0</v>
      </c>
      <c r="O588">
        <f>IFERROR(VLOOKUP(A588,[5]数据处理!$A:$N,14,0),0)</f>
        <v>0</v>
      </c>
      <c r="P588" t="str">
        <f>IFERROR(VLOOKUP(A588,[3]库存使用数据!$A:$B,2,0),"")</f>
        <v/>
      </c>
      <c r="Q588" t="str">
        <f>IFERROR(VLOOKUP(A588,[3]库存使用数据!$A:$E,5,0),"")</f>
        <v/>
      </c>
      <c r="R588" t="str">
        <f>IFERROR(VLOOKUP(A588,[3]库存使用数据!$A:$H,8,0),"")</f>
        <v/>
      </c>
      <c r="S588" t="str">
        <f>IFERROR(VLOOKUP(A588,[3]库存使用数据!$A:$K,11,0),"")</f>
        <v/>
      </c>
      <c r="T588" t="str">
        <f>IFERROR(VLOOKUP(A588,[3]库存使用数据!$A:$C,3,0),"")</f>
        <v/>
      </c>
      <c r="U588" t="str">
        <f>IFERROR(VLOOKUP(A588,[3]库存使用数据!$A:$F,6,0),"")</f>
        <v/>
      </c>
      <c r="V588" t="str">
        <f>IFERROR(VLOOKUP(A588,[3]库存使用数据!$A:$I,9,0),"")</f>
        <v/>
      </c>
      <c r="W588" t="str">
        <f>IFERROR(VLOOKUP(A588,[3]库存使用数据!$A:$L,12,0),"")</f>
        <v/>
      </c>
      <c r="X588" s="23" t="str">
        <f t="shared" si="161"/>
        <v/>
      </c>
      <c r="Y588" s="23" t="str">
        <f t="shared" si="162"/>
        <v/>
      </c>
      <c r="Z588" s="23" t="str">
        <f t="shared" si="163"/>
        <v/>
      </c>
      <c r="AA588" s="23" t="str">
        <f t="shared" si="164"/>
        <v/>
      </c>
      <c r="AB588" t="str">
        <f>IFERROR(VLOOKUP(A588,[3]库存使用数据!$A:$D,4,0),"")</f>
        <v/>
      </c>
      <c r="AC588" t="str">
        <f>IFERROR(VLOOKUP(A588,[3]库存使用数据!$A:$G,7,0),"")</f>
        <v/>
      </c>
      <c r="AD588" t="str">
        <f>IFERROR(VLOOKUP(A588,[3]库存使用数据!$A:$J,10,0),"")</f>
        <v/>
      </c>
      <c r="AE588" t="str">
        <f>IFERROR(VLOOKUP(A588,[3]库存使用数据!$A:$M,13,0),"")</f>
        <v/>
      </c>
      <c r="AF588" s="23" t="str">
        <f t="shared" si="165"/>
        <v/>
      </c>
      <c r="AG588" s="23" t="str">
        <f t="shared" si="166"/>
        <v/>
      </c>
      <c r="AH588" s="23" t="str">
        <f t="shared" si="167"/>
        <v/>
      </c>
      <c r="AI588" s="23" t="str">
        <f t="shared" si="168"/>
        <v/>
      </c>
      <c r="AJ588">
        <f>IFERROR(VLOOKUP($B588,[2]库存报告使用数据!$A$1:$B$65536,2,0),0)</f>
        <v>0</v>
      </c>
      <c r="AK588">
        <f>IFERROR(VLOOKUP($B588,[2]库存报告使用数据!$A$1:$C$65536,3,0),0)</f>
        <v>0</v>
      </c>
      <c r="AL588">
        <f>IFERROR(VLOOKUP($B588,[2]库存报告使用数据!$A$1:$D$65536,4,0),0)</f>
        <v>0</v>
      </c>
      <c r="AM588">
        <f>IFERROR(VLOOKUP($B588,[2]库存报告使用数据!$A$1:$E$65536,5,0),0)</f>
        <v>0</v>
      </c>
      <c r="AN588" s="23" t="str">
        <f t="shared" si="169"/>
        <v/>
      </c>
      <c r="AO588" s="23" t="str">
        <f t="shared" si="170"/>
        <v/>
      </c>
      <c r="AP588" s="23" t="str">
        <f t="shared" si="171"/>
        <v/>
      </c>
      <c r="AQ588" s="23" t="str">
        <f t="shared" si="172"/>
        <v/>
      </c>
      <c r="AR588" s="37">
        <f t="shared" si="157"/>
        <v>0</v>
      </c>
      <c r="AS588" s="37">
        <f t="shared" si="158"/>
        <v>0</v>
      </c>
      <c r="AT588" s="37">
        <f t="shared" si="159"/>
        <v>24</v>
      </c>
      <c r="AU588" s="33" t="str">
        <f t="shared" si="160"/>
        <v>库存为24</v>
      </c>
      <c r="AV588" s="38" t="str">
        <f>IFERROR(时间!$B$4+AU588,"上周无销量")</f>
        <v>上周无销量</v>
      </c>
    </row>
    <row r="589" spans="1:48">
      <c r="A589" s="21" t="s">
        <v>634</v>
      </c>
      <c r="B589" t="str">
        <f>VLOOKUP(A589,'[4]sku-asin（子）'!$A$1:$B$65536,2,0)</f>
        <v>B07DNXW5SB</v>
      </c>
      <c r="C589" t="str">
        <f>VLOOKUP(A589,'[4]子sku-父sku'!$A$1:$B$65536,2,0)</f>
        <v>YZ-SUBL03</v>
      </c>
      <c r="D589" s="33">
        <f>IFERROR(VLOOKUP(A589,[1]库存报告使用数据处理!$A:$C,3,0),0)</f>
        <v>5</v>
      </c>
      <c r="E589" s="33">
        <f>IFERROR(VLOOKUP(A589,[1]库存报告使用数据处理!$A:$D,4,0),0)</f>
        <v>0</v>
      </c>
      <c r="F589" s="33">
        <f>IFERROR(VLOOKUP(A589,[1]库存报告使用数据处理!$A:$E,5,0),0)</f>
        <v>0</v>
      </c>
      <c r="G589" s="33">
        <f>IFERROR(VLOOKUP(A589,[1]库存报告使用数据处理!$A:$F,6,0),0)</f>
        <v>0</v>
      </c>
      <c r="H589" s="34">
        <f>IFERROR(VLOOKUP(A589,[1]库存报告使用数据处理!$A:$G,7,0),0)</f>
        <v>19.99</v>
      </c>
      <c r="I589">
        <f>IFERROR(VLOOKUP(A589,[5]数据处理!$A:$B,2,0),0)</f>
        <v>35</v>
      </c>
      <c r="J589" s="35">
        <f>IFERROR(VLOOKUP(A589,[5]数据处理!$A:$D,4,0),0)</f>
        <v>0</v>
      </c>
      <c r="K589" s="35">
        <f>IFERROR(VLOOKUP(A589,[5]数据处理!$A:$E,5,0),0)</f>
        <v>0</v>
      </c>
      <c r="L589" s="35">
        <f>IFERROR(VLOOKUP(A589,[5]数据处理!$A:$G,7,0),0)</f>
        <v>67</v>
      </c>
      <c r="M589">
        <f t="shared" si="156"/>
        <v>102</v>
      </c>
      <c r="N589">
        <f>IFERROR(VLOOKUP(A589,[5]数据处理!$A:$C,3,0),0)</f>
        <v>0</v>
      </c>
      <c r="O589">
        <f>IFERROR(VLOOKUP(A589,[5]数据处理!$A:$N,14,0),0)</f>
        <v>0</v>
      </c>
      <c r="P589" t="str">
        <f>IFERROR(VLOOKUP(A589,[3]库存使用数据!$A:$B,2,0),"")</f>
        <v/>
      </c>
      <c r="Q589" t="str">
        <f>IFERROR(VLOOKUP(A589,[3]库存使用数据!$A:$E,5,0),"")</f>
        <v/>
      </c>
      <c r="R589" t="str">
        <f>IFERROR(VLOOKUP(A589,[3]库存使用数据!$A:$H,8,0),"")</f>
        <v/>
      </c>
      <c r="S589" t="str">
        <f>IFERROR(VLOOKUP(A589,[3]库存使用数据!$A:$K,11,0),"")</f>
        <v/>
      </c>
      <c r="T589" t="str">
        <f>IFERROR(VLOOKUP(A589,[3]库存使用数据!$A:$C,3,0),"")</f>
        <v/>
      </c>
      <c r="U589" t="str">
        <f>IFERROR(VLOOKUP(A589,[3]库存使用数据!$A:$F,6,0),"")</f>
        <v/>
      </c>
      <c r="V589" t="str">
        <f>IFERROR(VLOOKUP(A589,[3]库存使用数据!$A:$I,9,0),"")</f>
        <v/>
      </c>
      <c r="W589" t="str">
        <f>IFERROR(VLOOKUP(A589,[3]库存使用数据!$A:$L,12,0),"")</f>
        <v/>
      </c>
      <c r="X589" s="23" t="str">
        <f t="shared" si="161"/>
        <v/>
      </c>
      <c r="Y589" s="23" t="str">
        <f t="shared" si="162"/>
        <v/>
      </c>
      <c r="Z589" s="23" t="str">
        <f t="shared" si="163"/>
        <v/>
      </c>
      <c r="AA589" s="23" t="str">
        <f t="shared" si="164"/>
        <v/>
      </c>
      <c r="AB589" t="str">
        <f>IFERROR(VLOOKUP(A589,[3]库存使用数据!$A:$D,4,0),"")</f>
        <v/>
      </c>
      <c r="AC589" t="str">
        <f>IFERROR(VLOOKUP(A589,[3]库存使用数据!$A:$G,7,0),"")</f>
        <v/>
      </c>
      <c r="AD589" t="str">
        <f>IFERROR(VLOOKUP(A589,[3]库存使用数据!$A:$J,10,0),"")</f>
        <v/>
      </c>
      <c r="AE589" t="str">
        <f>IFERROR(VLOOKUP(A589,[3]库存使用数据!$A:$M,13,0),"")</f>
        <v/>
      </c>
      <c r="AF589" s="23" t="str">
        <f t="shared" si="165"/>
        <v/>
      </c>
      <c r="AG589" s="23" t="str">
        <f t="shared" si="166"/>
        <v/>
      </c>
      <c r="AH589" s="23" t="str">
        <f t="shared" si="167"/>
        <v/>
      </c>
      <c r="AI589" s="23" t="str">
        <f t="shared" si="168"/>
        <v/>
      </c>
      <c r="AJ589">
        <f>IFERROR(VLOOKUP($B589,[2]库存报告使用数据!$A$1:$B$65536,2,0),0)</f>
        <v>0</v>
      </c>
      <c r="AK589">
        <f>IFERROR(VLOOKUP($B589,[2]库存报告使用数据!$A$1:$C$65536,3,0),0)</f>
        <v>0</v>
      </c>
      <c r="AL589">
        <f>IFERROR(VLOOKUP($B589,[2]库存报告使用数据!$A$1:$D$65536,4,0),0)</f>
        <v>0</v>
      </c>
      <c r="AM589">
        <f>IFERROR(VLOOKUP($B589,[2]库存报告使用数据!$A$1:$E$65536,5,0),0)</f>
        <v>0</v>
      </c>
      <c r="AN589" s="23" t="str">
        <f t="shared" si="169"/>
        <v/>
      </c>
      <c r="AO589" s="23" t="str">
        <f t="shared" si="170"/>
        <v/>
      </c>
      <c r="AP589" s="23" t="str">
        <f t="shared" si="171"/>
        <v/>
      </c>
      <c r="AQ589" s="23" t="str">
        <f t="shared" si="172"/>
        <v/>
      </c>
      <c r="AR589" s="37">
        <f t="shared" si="157"/>
        <v>0.714285714285714</v>
      </c>
      <c r="AS589" s="37">
        <f t="shared" si="158"/>
        <v>42.8571428571429</v>
      </c>
      <c r="AT589" s="37">
        <f t="shared" si="159"/>
        <v>59.1428571428571</v>
      </c>
      <c r="AU589" s="33">
        <f t="shared" si="160"/>
        <v>142</v>
      </c>
      <c r="AV589" s="38">
        <f>IFERROR(时间!$B$4+AU589,"上周无销量")</f>
        <v>43425</v>
      </c>
    </row>
    <row r="590" spans="1:48">
      <c r="A590" s="21" t="s">
        <v>635</v>
      </c>
      <c r="B590" t="str">
        <f>VLOOKUP(A590,'[4]sku-asin（子）'!$A$1:$B$65536,2,0)</f>
        <v>B07DNWTWYZ</v>
      </c>
      <c r="C590" t="str">
        <f>VLOOKUP(A590,'[4]子sku-父sku'!$A$1:$B$65536,2,0)</f>
        <v>YZ-SUBL03</v>
      </c>
      <c r="D590" s="33">
        <f>IFERROR(VLOOKUP(A590,[1]库存报告使用数据处理!$A:$C,3,0),0)</f>
        <v>4</v>
      </c>
      <c r="E590" s="33">
        <f>IFERROR(VLOOKUP(A590,[1]库存报告使用数据处理!$A:$D,4,0),0)</f>
        <v>0</v>
      </c>
      <c r="F590" s="33">
        <f>IFERROR(VLOOKUP(A590,[1]库存报告使用数据处理!$A:$E,5,0),0)</f>
        <v>0</v>
      </c>
      <c r="G590" s="33">
        <f>IFERROR(VLOOKUP(A590,[1]库存报告使用数据处理!$A:$F,6,0),0)</f>
        <v>0</v>
      </c>
      <c r="H590" s="34">
        <f>IFERROR(VLOOKUP(A590,[1]库存报告使用数据处理!$A:$G,7,0),0)</f>
        <v>19.99</v>
      </c>
      <c r="I590">
        <f>IFERROR(VLOOKUP(A590,[5]数据处理!$A:$B,2,0),0)</f>
        <v>111</v>
      </c>
      <c r="J590" s="35">
        <f>IFERROR(VLOOKUP(A590,[5]数据处理!$A:$D,4,0),0)</f>
        <v>0</v>
      </c>
      <c r="K590" s="35">
        <f>IFERROR(VLOOKUP(A590,[5]数据处理!$A:$E,5,0),0)</f>
        <v>0</v>
      </c>
      <c r="L590" s="35">
        <f>IFERROR(VLOOKUP(A590,[5]数据处理!$A:$G,7,0),0)</f>
        <v>0</v>
      </c>
      <c r="M590">
        <f t="shared" si="156"/>
        <v>111</v>
      </c>
      <c r="N590">
        <f>IFERROR(VLOOKUP(A590,[5]数据处理!$A:$C,3,0),0)</f>
        <v>0</v>
      </c>
      <c r="O590">
        <f>IFERROR(VLOOKUP(A590,[5]数据处理!$A:$N,14,0),0)</f>
        <v>0</v>
      </c>
      <c r="P590" t="str">
        <f>IFERROR(VLOOKUP(A590,[3]库存使用数据!$A:$B,2,0),"")</f>
        <v/>
      </c>
      <c r="Q590" t="str">
        <f>IFERROR(VLOOKUP(A590,[3]库存使用数据!$A:$E,5,0),"")</f>
        <v/>
      </c>
      <c r="R590" t="str">
        <f>IFERROR(VLOOKUP(A590,[3]库存使用数据!$A:$H,8,0),"")</f>
        <v/>
      </c>
      <c r="S590" t="str">
        <f>IFERROR(VLOOKUP(A590,[3]库存使用数据!$A:$K,11,0),"")</f>
        <v/>
      </c>
      <c r="T590" t="str">
        <f>IFERROR(VLOOKUP(A590,[3]库存使用数据!$A:$C,3,0),"")</f>
        <v/>
      </c>
      <c r="U590" t="str">
        <f>IFERROR(VLOOKUP(A590,[3]库存使用数据!$A:$F,6,0),"")</f>
        <v/>
      </c>
      <c r="V590" t="str">
        <f>IFERROR(VLOOKUP(A590,[3]库存使用数据!$A:$I,9,0),"")</f>
        <v/>
      </c>
      <c r="W590" t="str">
        <f>IFERROR(VLOOKUP(A590,[3]库存使用数据!$A:$L,12,0),"")</f>
        <v/>
      </c>
      <c r="X590" s="23" t="str">
        <f t="shared" si="161"/>
        <v/>
      </c>
      <c r="Y590" s="23" t="str">
        <f t="shared" si="162"/>
        <v/>
      </c>
      <c r="Z590" s="23" t="str">
        <f t="shared" si="163"/>
        <v/>
      </c>
      <c r="AA590" s="23" t="str">
        <f t="shared" si="164"/>
        <v/>
      </c>
      <c r="AB590" t="str">
        <f>IFERROR(VLOOKUP(A590,[3]库存使用数据!$A:$D,4,0),"")</f>
        <v/>
      </c>
      <c r="AC590" t="str">
        <f>IFERROR(VLOOKUP(A590,[3]库存使用数据!$A:$G,7,0),"")</f>
        <v/>
      </c>
      <c r="AD590" t="str">
        <f>IFERROR(VLOOKUP(A590,[3]库存使用数据!$A:$J,10,0),"")</f>
        <v/>
      </c>
      <c r="AE590" t="str">
        <f>IFERROR(VLOOKUP(A590,[3]库存使用数据!$A:$M,13,0),"")</f>
        <v/>
      </c>
      <c r="AF590" s="23" t="str">
        <f t="shared" si="165"/>
        <v/>
      </c>
      <c r="AG590" s="23" t="str">
        <f t="shared" si="166"/>
        <v/>
      </c>
      <c r="AH590" s="23" t="str">
        <f t="shared" si="167"/>
        <v/>
      </c>
      <c r="AI590" s="23" t="str">
        <f t="shared" si="168"/>
        <v/>
      </c>
      <c r="AJ590">
        <f>IFERROR(VLOOKUP($B590,[2]库存报告使用数据!$A$1:$B$65536,2,0),0)</f>
        <v>0</v>
      </c>
      <c r="AK590">
        <f>IFERROR(VLOOKUP($B590,[2]库存报告使用数据!$A$1:$C$65536,3,0),0)</f>
        <v>0</v>
      </c>
      <c r="AL590">
        <f>IFERROR(VLOOKUP($B590,[2]库存报告使用数据!$A$1:$D$65536,4,0),0)</f>
        <v>0</v>
      </c>
      <c r="AM590">
        <f>IFERROR(VLOOKUP($B590,[2]库存报告使用数据!$A$1:$E$65536,5,0),0)</f>
        <v>0</v>
      </c>
      <c r="AN590" s="23" t="str">
        <f t="shared" si="169"/>
        <v/>
      </c>
      <c r="AO590" s="23" t="str">
        <f t="shared" si="170"/>
        <v/>
      </c>
      <c r="AP590" s="23" t="str">
        <f t="shared" si="171"/>
        <v/>
      </c>
      <c r="AQ590" s="23" t="str">
        <f t="shared" si="172"/>
        <v/>
      </c>
      <c r="AR590" s="37">
        <f t="shared" si="157"/>
        <v>0.571428571428571</v>
      </c>
      <c r="AS590" s="37">
        <f t="shared" si="158"/>
        <v>34.2857142857143</v>
      </c>
      <c r="AT590" s="37">
        <f t="shared" si="159"/>
        <v>76.7142857142857</v>
      </c>
      <c r="AU590" s="33">
        <f t="shared" si="160"/>
        <v>194</v>
      </c>
      <c r="AV590" s="38">
        <f>IFERROR(时间!$B$4+AU590,"上周无销量")</f>
        <v>43477</v>
      </c>
    </row>
    <row r="591" spans="1:48">
      <c r="A591" s="21" t="s">
        <v>636</v>
      </c>
      <c r="B591" t="str">
        <f>VLOOKUP(A591,'[4]sku-asin（子）'!$A$1:$B$65536,2,0)</f>
        <v>B07DNXSYFS</v>
      </c>
      <c r="C591" t="str">
        <f>VLOOKUP(A591,'[4]子sku-父sku'!$A$1:$B$65536,2,0)</f>
        <v>YZ-SUBL03</v>
      </c>
      <c r="D591" s="33">
        <f>IFERROR(VLOOKUP(A591,[1]库存报告使用数据处理!$A:$C,3,0),0)</f>
        <v>0</v>
      </c>
      <c r="E591" s="33">
        <f>IFERROR(VLOOKUP(A591,[1]库存报告使用数据处理!$A:$D,4,0),0)</f>
        <v>0</v>
      </c>
      <c r="F591" s="33">
        <f>IFERROR(VLOOKUP(A591,[1]库存报告使用数据处理!$A:$E,5,0),0)</f>
        <v>0</v>
      </c>
      <c r="G591" s="33">
        <f>IFERROR(VLOOKUP(A591,[1]库存报告使用数据处理!$A:$F,6,0),0)</f>
        <v>0</v>
      </c>
      <c r="H591" s="34">
        <f>IFERROR(VLOOKUP(A591,[1]库存报告使用数据处理!$A:$G,7,0),0)</f>
        <v>0</v>
      </c>
      <c r="I591">
        <f>IFERROR(VLOOKUP(A591,[5]数据处理!$A:$B,2,0),0)</f>
        <v>0</v>
      </c>
      <c r="J591" s="35">
        <f>IFERROR(VLOOKUP(A591,[5]数据处理!$A:$D,4,0),0)</f>
        <v>0</v>
      </c>
      <c r="K591" s="35">
        <f>IFERROR(VLOOKUP(A591,[5]数据处理!$A:$E,5,0),0)</f>
        <v>0</v>
      </c>
      <c r="L591" s="35">
        <f>IFERROR(VLOOKUP(A591,[5]数据处理!$A:$G,7,0),0)</f>
        <v>0</v>
      </c>
      <c r="M591">
        <f t="shared" si="156"/>
        <v>0</v>
      </c>
      <c r="N591">
        <f>IFERROR(VLOOKUP(A591,[5]数据处理!$A:$C,3,0),0)</f>
        <v>0</v>
      </c>
      <c r="O591">
        <f>IFERROR(VLOOKUP(A591,[5]数据处理!$A:$N,14,0),0)</f>
        <v>0</v>
      </c>
      <c r="P591" t="str">
        <f>IFERROR(VLOOKUP(A591,[3]库存使用数据!$A:$B,2,0),"")</f>
        <v/>
      </c>
      <c r="Q591" t="str">
        <f>IFERROR(VLOOKUP(A591,[3]库存使用数据!$A:$E,5,0),"")</f>
        <v/>
      </c>
      <c r="R591" t="str">
        <f>IFERROR(VLOOKUP(A591,[3]库存使用数据!$A:$H,8,0),"")</f>
        <v/>
      </c>
      <c r="S591" t="str">
        <f>IFERROR(VLOOKUP(A591,[3]库存使用数据!$A:$K,11,0),"")</f>
        <v/>
      </c>
      <c r="T591" t="str">
        <f>IFERROR(VLOOKUP(A591,[3]库存使用数据!$A:$C,3,0),"")</f>
        <v/>
      </c>
      <c r="U591" t="str">
        <f>IFERROR(VLOOKUP(A591,[3]库存使用数据!$A:$F,6,0),"")</f>
        <v/>
      </c>
      <c r="V591" t="str">
        <f>IFERROR(VLOOKUP(A591,[3]库存使用数据!$A:$I,9,0),"")</f>
        <v/>
      </c>
      <c r="W591" t="str">
        <f>IFERROR(VLOOKUP(A591,[3]库存使用数据!$A:$L,12,0),"")</f>
        <v/>
      </c>
      <c r="X591" s="23" t="str">
        <f t="shared" si="161"/>
        <v/>
      </c>
      <c r="Y591" s="23" t="str">
        <f t="shared" si="162"/>
        <v/>
      </c>
      <c r="Z591" s="23" t="str">
        <f t="shared" si="163"/>
        <v/>
      </c>
      <c r="AA591" s="23" t="str">
        <f t="shared" si="164"/>
        <v/>
      </c>
      <c r="AB591" t="str">
        <f>IFERROR(VLOOKUP(A591,[3]库存使用数据!$A:$D,4,0),"")</f>
        <v/>
      </c>
      <c r="AC591" t="str">
        <f>IFERROR(VLOOKUP(A591,[3]库存使用数据!$A:$G,7,0),"")</f>
        <v/>
      </c>
      <c r="AD591" t="str">
        <f>IFERROR(VLOOKUP(A591,[3]库存使用数据!$A:$J,10,0),"")</f>
        <v/>
      </c>
      <c r="AE591" t="str">
        <f>IFERROR(VLOOKUP(A591,[3]库存使用数据!$A:$M,13,0),"")</f>
        <v/>
      </c>
      <c r="AF591" s="23" t="str">
        <f t="shared" si="165"/>
        <v/>
      </c>
      <c r="AG591" s="23" t="str">
        <f t="shared" si="166"/>
        <v/>
      </c>
      <c r="AH591" s="23" t="str">
        <f t="shared" si="167"/>
        <v/>
      </c>
      <c r="AI591" s="23" t="str">
        <f t="shared" si="168"/>
        <v/>
      </c>
      <c r="AJ591">
        <f>IFERROR(VLOOKUP($B591,[2]库存报告使用数据!$A$1:$B$65536,2,0),0)</f>
        <v>0</v>
      </c>
      <c r="AK591">
        <f>IFERROR(VLOOKUP($B591,[2]库存报告使用数据!$A$1:$C$65536,3,0),0)</f>
        <v>0</v>
      </c>
      <c r="AL591">
        <f>IFERROR(VLOOKUP($B591,[2]库存报告使用数据!$A$1:$D$65536,4,0),0)</f>
        <v>0</v>
      </c>
      <c r="AM591">
        <f>IFERROR(VLOOKUP($B591,[2]库存报告使用数据!$A$1:$E$65536,5,0),0)</f>
        <v>0</v>
      </c>
      <c r="AN591" s="23" t="str">
        <f t="shared" si="169"/>
        <v/>
      </c>
      <c r="AO591" s="23" t="str">
        <f t="shared" si="170"/>
        <v/>
      </c>
      <c r="AP591" s="23" t="str">
        <f t="shared" si="171"/>
        <v/>
      </c>
      <c r="AQ591" s="23" t="str">
        <f t="shared" si="172"/>
        <v/>
      </c>
      <c r="AR591" s="37">
        <f t="shared" si="157"/>
        <v>0</v>
      </c>
      <c r="AS591" s="37">
        <f t="shared" si="158"/>
        <v>0</v>
      </c>
      <c r="AT591" s="37">
        <f t="shared" si="159"/>
        <v>0</v>
      </c>
      <c r="AU591" s="33" t="str">
        <f t="shared" si="160"/>
        <v>库存为0</v>
      </c>
      <c r="AV591" s="38" t="str">
        <f>IFERROR(时间!$B$4+AU591,"上周无销量")</f>
        <v>上周无销量</v>
      </c>
    </row>
    <row r="592" spans="1:48">
      <c r="A592" s="21" t="s">
        <v>637</v>
      </c>
      <c r="B592" t="str">
        <f>VLOOKUP(A592,'[4]sku-asin（子）'!$A$1:$B$65536,2,0)</f>
        <v>B07DNX562P</v>
      </c>
      <c r="C592" t="str">
        <f>VLOOKUP(A592,'[4]子sku-父sku'!$A$1:$B$65536,2,0)</f>
        <v>YZ-SUBL03</v>
      </c>
      <c r="D592" s="33">
        <f>IFERROR(VLOOKUP(A592,[1]库存报告使用数据处理!$A:$C,3,0),0)</f>
        <v>2</v>
      </c>
      <c r="E592" s="33">
        <f>IFERROR(VLOOKUP(A592,[1]库存报告使用数据处理!$A:$D,4,0),0)</f>
        <v>0</v>
      </c>
      <c r="F592" s="33">
        <f>IFERROR(VLOOKUP(A592,[1]库存报告使用数据处理!$A:$E,5,0),0)</f>
        <v>0</v>
      </c>
      <c r="G592" s="33">
        <f>IFERROR(VLOOKUP(A592,[1]库存报告使用数据处理!$A:$F,6,0),0)</f>
        <v>0</v>
      </c>
      <c r="H592" s="34">
        <f>IFERROR(VLOOKUP(A592,[1]库存报告使用数据处理!$A:$G,7,0),0)</f>
        <v>19.99</v>
      </c>
      <c r="I592">
        <f>IFERROR(VLOOKUP(A592,[5]数据处理!$A:$B,2,0),0)</f>
        <v>28</v>
      </c>
      <c r="J592" s="35">
        <f>IFERROR(VLOOKUP(A592,[5]数据处理!$A:$D,4,0),0)</f>
        <v>0</v>
      </c>
      <c r="K592" s="35">
        <f>IFERROR(VLOOKUP(A592,[5]数据处理!$A:$E,5,0),0)</f>
        <v>0</v>
      </c>
      <c r="L592" s="35">
        <f>IFERROR(VLOOKUP(A592,[5]数据处理!$A:$G,7,0),0)</f>
        <v>0</v>
      </c>
      <c r="M592">
        <f t="shared" si="156"/>
        <v>28</v>
      </c>
      <c r="N592">
        <f>IFERROR(VLOOKUP(A592,[5]数据处理!$A:$C,3,0),0)</f>
        <v>0</v>
      </c>
      <c r="O592">
        <f>IFERROR(VLOOKUP(A592,[5]数据处理!$A:$N,14,0),0)</f>
        <v>0</v>
      </c>
      <c r="P592" t="str">
        <f>IFERROR(VLOOKUP(A592,[3]库存使用数据!$A:$B,2,0),"")</f>
        <v/>
      </c>
      <c r="Q592" t="str">
        <f>IFERROR(VLOOKUP(A592,[3]库存使用数据!$A:$E,5,0),"")</f>
        <v/>
      </c>
      <c r="R592" t="str">
        <f>IFERROR(VLOOKUP(A592,[3]库存使用数据!$A:$H,8,0),"")</f>
        <v/>
      </c>
      <c r="S592" t="str">
        <f>IFERROR(VLOOKUP(A592,[3]库存使用数据!$A:$K,11,0),"")</f>
        <v/>
      </c>
      <c r="T592" t="str">
        <f>IFERROR(VLOOKUP(A592,[3]库存使用数据!$A:$C,3,0),"")</f>
        <v/>
      </c>
      <c r="U592" t="str">
        <f>IFERROR(VLOOKUP(A592,[3]库存使用数据!$A:$F,6,0),"")</f>
        <v/>
      </c>
      <c r="V592" t="str">
        <f>IFERROR(VLOOKUP(A592,[3]库存使用数据!$A:$I,9,0),"")</f>
        <v/>
      </c>
      <c r="W592" t="str">
        <f>IFERROR(VLOOKUP(A592,[3]库存使用数据!$A:$L,12,0),"")</f>
        <v/>
      </c>
      <c r="X592" s="23" t="str">
        <f t="shared" si="161"/>
        <v/>
      </c>
      <c r="Y592" s="23" t="str">
        <f t="shared" si="162"/>
        <v/>
      </c>
      <c r="Z592" s="23" t="str">
        <f t="shared" si="163"/>
        <v/>
      </c>
      <c r="AA592" s="23" t="str">
        <f t="shared" si="164"/>
        <v/>
      </c>
      <c r="AB592" t="str">
        <f>IFERROR(VLOOKUP(A592,[3]库存使用数据!$A:$D,4,0),"")</f>
        <v/>
      </c>
      <c r="AC592" t="str">
        <f>IFERROR(VLOOKUP(A592,[3]库存使用数据!$A:$G,7,0),"")</f>
        <v/>
      </c>
      <c r="AD592" t="str">
        <f>IFERROR(VLOOKUP(A592,[3]库存使用数据!$A:$J,10,0),"")</f>
        <v/>
      </c>
      <c r="AE592" t="str">
        <f>IFERROR(VLOOKUP(A592,[3]库存使用数据!$A:$M,13,0),"")</f>
        <v/>
      </c>
      <c r="AF592" s="23" t="str">
        <f t="shared" si="165"/>
        <v/>
      </c>
      <c r="AG592" s="23" t="str">
        <f t="shared" si="166"/>
        <v/>
      </c>
      <c r="AH592" s="23" t="str">
        <f t="shared" si="167"/>
        <v/>
      </c>
      <c r="AI592" s="23" t="str">
        <f t="shared" si="168"/>
        <v/>
      </c>
      <c r="AJ592">
        <f>IFERROR(VLOOKUP($B592,[2]库存报告使用数据!$A$1:$B$65536,2,0),0)</f>
        <v>0</v>
      </c>
      <c r="AK592">
        <f>IFERROR(VLOOKUP($B592,[2]库存报告使用数据!$A$1:$C$65536,3,0),0)</f>
        <v>0</v>
      </c>
      <c r="AL592">
        <f>IFERROR(VLOOKUP($B592,[2]库存报告使用数据!$A$1:$D$65536,4,0),0)</f>
        <v>0</v>
      </c>
      <c r="AM592">
        <f>IFERROR(VLOOKUP($B592,[2]库存报告使用数据!$A$1:$E$65536,5,0),0)</f>
        <v>0</v>
      </c>
      <c r="AN592" s="23" t="str">
        <f t="shared" si="169"/>
        <v/>
      </c>
      <c r="AO592" s="23" t="str">
        <f t="shared" si="170"/>
        <v/>
      </c>
      <c r="AP592" s="23" t="str">
        <f t="shared" si="171"/>
        <v/>
      </c>
      <c r="AQ592" s="23" t="str">
        <f t="shared" si="172"/>
        <v/>
      </c>
      <c r="AR592" s="37">
        <f t="shared" si="157"/>
        <v>0.285714285714286</v>
      </c>
      <c r="AS592" s="37">
        <f t="shared" si="158"/>
        <v>17.1428571428571</v>
      </c>
      <c r="AT592" s="37">
        <f t="shared" si="159"/>
        <v>10.8571428571429</v>
      </c>
      <c r="AU592" s="33">
        <f t="shared" si="160"/>
        <v>98</v>
      </c>
      <c r="AV592" s="38">
        <f>IFERROR(时间!$B$4+AU592,"上周无销量")</f>
        <v>43381</v>
      </c>
    </row>
    <row r="593" spans="1:48">
      <c r="A593" s="21" t="s">
        <v>638</v>
      </c>
      <c r="B593" t="str">
        <f>VLOOKUP(A593,'[4]sku-asin（子）'!$A$1:$B$65536,2,0)</f>
        <v>B07DNYV69N</v>
      </c>
      <c r="C593" t="str">
        <f>VLOOKUP(A593,'[4]子sku-父sku'!$A$1:$B$65536,2,0)</f>
        <v>YZ-SUBL03</v>
      </c>
      <c r="D593" s="33">
        <f>IFERROR(VLOOKUP(A593,[1]库存报告使用数据处理!$A:$C,3,0),0)</f>
        <v>0</v>
      </c>
      <c r="E593" s="33">
        <f>IFERROR(VLOOKUP(A593,[1]库存报告使用数据处理!$A:$D,4,0),0)</f>
        <v>0</v>
      </c>
      <c r="F593" s="33">
        <f>IFERROR(VLOOKUP(A593,[1]库存报告使用数据处理!$A:$E,5,0),0)</f>
        <v>0</v>
      </c>
      <c r="G593" s="33">
        <f>IFERROR(VLOOKUP(A593,[1]库存报告使用数据处理!$A:$F,6,0),0)</f>
        <v>0</v>
      </c>
      <c r="H593" s="34">
        <f>IFERROR(VLOOKUP(A593,[1]库存报告使用数据处理!$A:$G,7,0),0)</f>
        <v>0</v>
      </c>
      <c r="I593">
        <f>IFERROR(VLOOKUP(A593,[5]数据处理!$A:$B,2,0),0)</f>
        <v>0</v>
      </c>
      <c r="J593" s="35">
        <f>IFERROR(VLOOKUP(A593,[5]数据处理!$A:$D,4,0),0)</f>
        <v>0</v>
      </c>
      <c r="K593" s="35">
        <f>IFERROR(VLOOKUP(A593,[5]数据处理!$A:$E,5,0),0)</f>
        <v>0</v>
      </c>
      <c r="L593" s="35">
        <f>IFERROR(VLOOKUP(A593,[5]数据处理!$A:$G,7,0),0)</f>
        <v>0</v>
      </c>
      <c r="M593">
        <f t="shared" si="156"/>
        <v>0</v>
      </c>
      <c r="N593">
        <f>IFERROR(VLOOKUP(A593,[5]数据处理!$A:$C,3,0),0)</f>
        <v>0</v>
      </c>
      <c r="O593">
        <f>IFERROR(VLOOKUP(A593,[5]数据处理!$A:$N,14,0),0)</f>
        <v>0</v>
      </c>
      <c r="P593" t="str">
        <f>IFERROR(VLOOKUP(A593,[3]库存使用数据!$A:$B,2,0),"")</f>
        <v/>
      </c>
      <c r="Q593" t="str">
        <f>IFERROR(VLOOKUP(A593,[3]库存使用数据!$A:$E,5,0),"")</f>
        <v/>
      </c>
      <c r="R593" t="str">
        <f>IFERROR(VLOOKUP(A593,[3]库存使用数据!$A:$H,8,0),"")</f>
        <v/>
      </c>
      <c r="S593" t="str">
        <f>IFERROR(VLOOKUP(A593,[3]库存使用数据!$A:$K,11,0),"")</f>
        <v/>
      </c>
      <c r="T593" t="str">
        <f>IFERROR(VLOOKUP(A593,[3]库存使用数据!$A:$C,3,0),"")</f>
        <v/>
      </c>
      <c r="U593" t="str">
        <f>IFERROR(VLOOKUP(A593,[3]库存使用数据!$A:$F,6,0),"")</f>
        <v/>
      </c>
      <c r="V593" t="str">
        <f>IFERROR(VLOOKUP(A593,[3]库存使用数据!$A:$I,9,0),"")</f>
        <v/>
      </c>
      <c r="W593" t="str">
        <f>IFERROR(VLOOKUP(A593,[3]库存使用数据!$A:$L,12,0),"")</f>
        <v/>
      </c>
      <c r="X593" s="23" t="str">
        <f t="shared" si="161"/>
        <v/>
      </c>
      <c r="Y593" s="23" t="str">
        <f t="shared" si="162"/>
        <v/>
      </c>
      <c r="Z593" s="23" t="str">
        <f t="shared" si="163"/>
        <v/>
      </c>
      <c r="AA593" s="23" t="str">
        <f t="shared" si="164"/>
        <v/>
      </c>
      <c r="AB593" t="str">
        <f>IFERROR(VLOOKUP(A593,[3]库存使用数据!$A:$D,4,0),"")</f>
        <v/>
      </c>
      <c r="AC593" t="str">
        <f>IFERROR(VLOOKUP(A593,[3]库存使用数据!$A:$G,7,0),"")</f>
        <v/>
      </c>
      <c r="AD593" t="str">
        <f>IFERROR(VLOOKUP(A593,[3]库存使用数据!$A:$J,10,0),"")</f>
        <v/>
      </c>
      <c r="AE593" t="str">
        <f>IFERROR(VLOOKUP(A593,[3]库存使用数据!$A:$M,13,0),"")</f>
        <v/>
      </c>
      <c r="AF593" s="23" t="str">
        <f t="shared" si="165"/>
        <v/>
      </c>
      <c r="AG593" s="23" t="str">
        <f t="shared" si="166"/>
        <v/>
      </c>
      <c r="AH593" s="23" t="str">
        <f t="shared" si="167"/>
        <v/>
      </c>
      <c r="AI593" s="23" t="str">
        <f t="shared" si="168"/>
        <v/>
      </c>
      <c r="AJ593">
        <f>IFERROR(VLOOKUP($B593,[2]库存报告使用数据!$A$1:$B$65536,2,0),0)</f>
        <v>0</v>
      </c>
      <c r="AK593">
        <f>IFERROR(VLOOKUP($B593,[2]库存报告使用数据!$A$1:$C$65536,3,0),0)</f>
        <v>0</v>
      </c>
      <c r="AL593">
        <f>IFERROR(VLOOKUP($B593,[2]库存报告使用数据!$A$1:$D$65536,4,0),0)</f>
        <v>0</v>
      </c>
      <c r="AM593">
        <f>IFERROR(VLOOKUP($B593,[2]库存报告使用数据!$A$1:$E$65536,5,0),0)</f>
        <v>0</v>
      </c>
      <c r="AN593" s="23" t="str">
        <f t="shared" si="169"/>
        <v/>
      </c>
      <c r="AO593" s="23" t="str">
        <f t="shared" si="170"/>
        <v/>
      </c>
      <c r="AP593" s="23" t="str">
        <f t="shared" si="171"/>
        <v/>
      </c>
      <c r="AQ593" s="23" t="str">
        <f t="shared" si="172"/>
        <v/>
      </c>
      <c r="AR593" s="37">
        <f t="shared" si="157"/>
        <v>0</v>
      </c>
      <c r="AS593" s="37">
        <f t="shared" si="158"/>
        <v>0</v>
      </c>
      <c r="AT593" s="37">
        <f t="shared" si="159"/>
        <v>0</v>
      </c>
      <c r="AU593" s="33" t="str">
        <f t="shared" si="160"/>
        <v>库存为0</v>
      </c>
      <c r="AV593" s="38" t="str">
        <f>IFERROR(时间!$B$4+AU593,"上周无销量")</f>
        <v>上周无销量</v>
      </c>
    </row>
    <row r="594" spans="1:48">
      <c r="A594" s="21" t="s">
        <v>639</v>
      </c>
      <c r="B594" t="str">
        <f>VLOOKUP(A594,'[4]sku-asin（子）'!$A$1:$B$65536,2,0)</f>
        <v>B07DNX211T</v>
      </c>
      <c r="C594" t="str">
        <f>VLOOKUP(A594,'[4]子sku-父sku'!$A$1:$B$65536,2,0)</f>
        <v>YZ-SUBL03</v>
      </c>
      <c r="D594" s="33">
        <f>IFERROR(VLOOKUP(A594,[1]库存报告使用数据处理!$A:$C,3,0),0)</f>
        <v>0</v>
      </c>
      <c r="E594" s="33">
        <f>IFERROR(VLOOKUP(A594,[1]库存报告使用数据处理!$A:$D,4,0),0)</f>
        <v>0</v>
      </c>
      <c r="F594" s="33">
        <f>IFERROR(VLOOKUP(A594,[1]库存报告使用数据处理!$A:$E,5,0),0)</f>
        <v>0</v>
      </c>
      <c r="G594" s="33">
        <f>IFERROR(VLOOKUP(A594,[1]库存报告使用数据处理!$A:$F,6,0),0)</f>
        <v>0</v>
      </c>
      <c r="H594" s="34">
        <f>IFERROR(VLOOKUP(A594,[1]库存报告使用数据处理!$A:$G,7,0),0)</f>
        <v>0</v>
      </c>
      <c r="I594">
        <f>IFERROR(VLOOKUP(A594,[5]数据处理!$A:$B,2,0),0)</f>
        <v>0</v>
      </c>
      <c r="J594" s="35">
        <f>IFERROR(VLOOKUP(A594,[5]数据处理!$A:$D,4,0),0)</f>
        <v>0</v>
      </c>
      <c r="K594" s="35">
        <f>IFERROR(VLOOKUP(A594,[5]数据处理!$A:$E,5,0),0)</f>
        <v>0</v>
      </c>
      <c r="L594" s="35">
        <f>IFERROR(VLOOKUP(A594,[5]数据处理!$A:$G,7,0),0)</f>
        <v>0</v>
      </c>
      <c r="M594">
        <f t="shared" si="156"/>
        <v>0</v>
      </c>
      <c r="N594">
        <f>IFERROR(VLOOKUP(A594,[5]数据处理!$A:$C,3,0),0)</f>
        <v>0</v>
      </c>
      <c r="O594">
        <f>IFERROR(VLOOKUP(A594,[5]数据处理!$A:$N,14,0),0)</f>
        <v>0</v>
      </c>
      <c r="P594" t="str">
        <f>IFERROR(VLOOKUP(A594,[3]库存使用数据!$A:$B,2,0),"")</f>
        <v/>
      </c>
      <c r="Q594" t="str">
        <f>IFERROR(VLOOKUP(A594,[3]库存使用数据!$A:$E,5,0),"")</f>
        <v/>
      </c>
      <c r="R594" t="str">
        <f>IFERROR(VLOOKUP(A594,[3]库存使用数据!$A:$H,8,0),"")</f>
        <v/>
      </c>
      <c r="S594" t="str">
        <f>IFERROR(VLOOKUP(A594,[3]库存使用数据!$A:$K,11,0),"")</f>
        <v/>
      </c>
      <c r="T594" t="str">
        <f>IFERROR(VLOOKUP(A594,[3]库存使用数据!$A:$C,3,0),"")</f>
        <v/>
      </c>
      <c r="U594" t="str">
        <f>IFERROR(VLOOKUP(A594,[3]库存使用数据!$A:$F,6,0),"")</f>
        <v/>
      </c>
      <c r="V594" t="str">
        <f>IFERROR(VLOOKUP(A594,[3]库存使用数据!$A:$I,9,0),"")</f>
        <v/>
      </c>
      <c r="W594" t="str">
        <f>IFERROR(VLOOKUP(A594,[3]库存使用数据!$A:$L,12,0),"")</f>
        <v/>
      </c>
      <c r="X594" s="23" t="str">
        <f t="shared" si="161"/>
        <v/>
      </c>
      <c r="Y594" s="23" t="str">
        <f t="shared" si="162"/>
        <v/>
      </c>
      <c r="Z594" s="23" t="str">
        <f t="shared" si="163"/>
        <v/>
      </c>
      <c r="AA594" s="23" t="str">
        <f t="shared" si="164"/>
        <v/>
      </c>
      <c r="AB594" t="str">
        <f>IFERROR(VLOOKUP(A594,[3]库存使用数据!$A:$D,4,0),"")</f>
        <v/>
      </c>
      <c r="AC594" t="str">
        <f>IFERROR(VLOOKUP(A594,[3]库存使用数据!$A:$G,7,0),"")</f>
        <v/>
      </c>
      <c r="AD594" t="str">
        <f>IFERROR(VLOOKUP(A594,[3]库存使用数据!$A:$J,10,0),"")</f>
        <v/>
      </c>
      <c r="AE594" t="str">
        <f>IFERROR(VLOOKUP(A594,[3]库存使用数据!$A:$M,13,0),"")</f>
        <v/>
      </c>
      <c r="AF594" s="23" t="str">
        <f t="shared" si="165"/>
        <v/>
      </c>
      <c r="AG594" s="23" t="str">
        <f t="shared" si="166"/>
        <v/>
      </c>
      <c r="AH594" s="23" t="str">
        <f t="shared" si="167"/>
        <v/>
      </c>
      <c r="AI594" s="23" t="str">
        <f t="shared" si="168"/>
        <v/>
      </c>
      <c r="AJ594">
        <f>IFERROR(VLOOKUP($B594,[2]库存报告使用数据!$A$1:$B$65536,2,0),0)</f>
        <v>0</v>
      </c>
      <c r="AK594">
        <f>IFERROR(VLOOKUP($B594,[2]库存报告使用数据!$A$1:$C$65536,3,0),0)</f>
        <v>0</v>
      </c>
      <c r="AL594">
        <f>IFERROR(VLOOKUP($B594,[2]库存报告使用数据!$A$1:$D$65536,4,0),0)</f>
        <v>0</v>
      </c>
      <c r="AM594">
        <f>IFERROR(VLOOKUP($B594,[2]库存报告使用数据!$A$1:$E$65536,5,0),0)</f>
        <v>0</v>
      </c>
      <c r="AN594" s="23" t="str">
        <f t="shared" si="169"/>
        <v/>
      </c>
      <c r="AO594" s="23" t="str">
        <f t="shared" si="170"/>
        <v/>
      </c>
      <c r="AP594" s="23" t="str">
        <f t="shared" si="171"/>
        <v/>
      </c>
      <c r="AQ594" s="23" t="str">
        <f t="shared" si="172"/>
        <v/>
      </c>
      <c r="AR594" s="37">
        <f t="shared" si="157"/>
        <v>0</v>
      </c>
      <c r="AS594" s="37">
        <f t="shared" si="158"/>
        <v>0</v>
      </c>
      <c r="AT594" s="37">
        <f t="shared" si="159"/>
        <v>0</v>
      </c>
      <c r="AU594" s="33" t="str">
        <f t="shared" si="160"/>
        <v>库存为0</v>
      </c>
      <c r="AV594" s="38" t="str">
        <f>IFERROR(时间!$B$4+AU594,"上周无销量")</f>
        <v>上周无销量</v>
      </c>
    </row>
    <row r="595" spans="1:48">
      <c r="A595" s="21" t="s">
        <v>640</v>
      </c>
      <c r="B595" t="str">
        <f>VLOOKUP(A595,'[4]sku-asin（子）'!$A$1:$B$65536,2,0)</f>
        <v>B07DNXLQ64</v>
      </c>
      <c r="C595" t="str">
        <f>VLOOKUP(A595,'[4]子sku-父sku'!$A$1:$B$65536,2,0)</f>
        <v>YZ-SUBL03</v>
      </c>
      <c r="D595" s="33">
        <f>IFERROR(VLOOKUP(A595,[1]库存报告使用数据处理!$A:$C,3,0),0)</f>
        <v>0</v>
      </c>
      <c r="E595" s="33">
        <f>IFERROR(VLOOKUP(A595,[1]库存报告使用数据处理!$A:$D,4,0),0)</f>
        <v>0</v>
      </c>
      <c r="F595" s="33">
        <f>IFERROR(VLOOKUP(A595,[1]库存报告使用数据处理!$A:$E,5,0),0)</f>
        <v>0</v>
      </c>
      <c r="G595" s="33">
        <f>IFERROR(VLOOKUP(A595,[1]库存报告使用数据处理!$A:$F,6,0),0)</f>
        <v>0</v>
      </c>
      <c r="H595" s="34">
        <f>IFERROR(VLOOKUP(A595,[1]库存报告使用数据处理!$A:$G,7,0),0)</f>
        <v>0</v>
      </c>
      <c r="I595">
        <f>IFERROR(VLOOKUP(A595,[5]数据处理!$A:$B,2,0),0)</f>
        <v>0</v>
      </c>
      <c r="J595" s="35">
        <f>IFERROR(VLOOKUP(A595,[5]数据处理!$A:$D,4,0),0)</f>
        <v>0</v>
      </c>
      <c r="K595" s="35">
        <f>IFERROR(VLOOKUP(A595,[5]数据处理!$A:$E,5,0),0)</f>
        <v>0</v>
      </c>
      <c r="L595" s="35">
        <f>IFERROR(VLOOKUP(A595,[5]数据处理!$A:$G,7,0),0)</f>
        <v>0</v>
      </c>
      <c r="M595">
        <f t="shared" si="156"/>
        <v>0</v>
      </c>
      <c r="N595">
        <f>IFERROR(VLOOKUP(A595,[5]数据处理!$A:$C,3,0),0)</f>
        <v>0</v>
      </c>
      <c r="O595">
        <f>IFERROR(VLOOKUP(A595,[5]数据处理!$A:$N,14,0),0)</f>
        <v>0</v>
      </c>
      <c r="P595" t="str">
        <f>IFERROR(VLOOKUP(A595,[3]库存使用数据!$A:$B,2,0),"")</f>
        <v/>
      </c>
      <c r="Q595" t="str">
        <f>IFERROR(VLOOKUP(A595,[3]库存使用数据!$A:$E,5,0),"")</f>
        <v/>
      </c>
      <c r="R595" t="str">
        <f>IFERROR(VLOOKUP(A595,[3]库存使用数据!$A:$H,8,0),"")</f>
        <v/>
      </c>
      <c r="S595" t="str">
        <f>IFERROR(VLOOKUP(A595,[3]库存使用数据!$A:$K,11,0),"")</f>
        <v/>
      </c>
      <c r="T595" t="str">
        <f>IFERROR(VLOOKUP(A595,[3]库存使用数据!$A:$C,3,0),"")</f>
        <v/>
      </c>
      <c r="U595" t="str">
        <f>IFERROR(VLOOKUP(A595,[3]库存使用数据!$A:$F,6,0),"")</f>
        <v/>
      </c>
      <c r="V595" t="str">
        <f>IFERROR(VLOOKUP(A595,[3]库存使用数据!$A:$I,9,0),"")</f>
        <v/>
      </c>
      <c r="W595" t="str">
        <f>IFERROR(VLOOKUP(A595,[3]库存使用数据!$A:$L,12,0),"")</f>
        <v/>
      </c>
      <c r="X595" s="23" t="str">
        <f t="shared" si="161"/>
        <v/>
      </c>
      <c r="Y595" s="23" t="str">
        <f t="shared" si="162"/>
        <v/>
      </c>
      <c r="Z595" s="23" t="str">
        <f t="shared" si="163"/>
        <v/>
      </c>
      <c r="AA595" s="23" t="str">
        <f t="shared" si="164"/>
        <v/>
      </c>
      <c r="AB595" t="str">
        <f>IFERROR(VLOOKUP(A595,[3]库存使用数据!$A:$D,4,0),"")</f>
        <v/>
      </c>
      <c r="AC595" t="str">
        <f>IFERROR(VLOOKUP(A595,[3]库存使用数据!$A:$G,7,0),"")</f>
        <v/>
      </c>
      <c r="AD595" t="str">
        <f>IFERROR(VLOOKUP(A595,[3]库存使用数据!$A:$J,10,0),"")</f>
        <v/>
      </c>
      <c r="AE595" t="str">
        <f>IFERROR(VLOOKUP(A595,[3]库存使用数据!$A:$M,13,0),"")</f>
        <v/>
      </c>
      <c r="AF595" s="23" t="str">
        <f t="shared" si="165"/>
        <v/>
      </c>
      <c r="AG595" s="23" t="str">
        <f t="shared" si="166"/>
        <v/>
      </c>
      <c r="AH595" s="23" t="str">
        <f t="shared" si="167"/>
        <v/>
      </c>
      <c r="AI595" s="23" t="str">
        <f t="shared" si="168"/>
        <v/>
      </c>
      <c r="AJ595">
        <f>IFERROR(VLOOKUP($B595,[2]库存报告使用数据!$A$1:$B$65536,2,0),0)</f>
        <v>0</v>
      </c>
      <c r="AK595">
        <f>IFERROR(VLOOKUP($B595,[2]库存报告使用数据!$A$1:$C$65536,3,0),0)</f>
        <v>0</v>
      </c>
      <c r="AL595">
        <f>IFERROR(VLOOKUP($B595,[2]库存报告使用数据!$A$1:$D$65536,4,0),0)</f>
        <v>0</v>
      </c>
      <c r="AM595">
        <f>IFERROR(VLOOKUP($B595,[2]库存报告使用数据!$A$1:$E$65536,5,0),0)</f>
        <v>0</v>
      </c>
      <c r="AN595" s="23" t="str">
        <f t="shared" si="169"/>
        <v/>
      </c>
      <c r="AO595" s="23" t="str">
        <f t="shared" si="170"/>
        <v/>
      </c>
      <c r="AP595" s="23" t="str">
        <f t="shared" si="171"/>
        <v/>
      </c>
      <c r="AQ595" s="23" t="str">
        <f t="shared" si="172"/>
        <v/>
      </c>
      <c r="AR595" s="37">
        <f t="shared" si="157"/>
        <v>0</v>
      </c>
      <c r="AS595" s="37">
        <f t="shared" si="158"/>
        <v>0</v>
      </c>
      <c r="AT595" s="37">
        <f t="shared" si="159"/>
        <v>0</v>
      </c>
      <c r="AU595" s="33" t="str">
        <f t="shared" si="160"/>
        <v>库存为0</v>
      </c>
      <c r="AV595" s="38" t="str">
        <f>IFERROR(时间!$B$4+AU595,"上周无销量")</f>
        <v>上周无销量</v>
      </c>
    </row>
    <row r="596" spans="1:48">
      <c r="A596" s="21" t="s">
        <v>641</v>
      </c>
      <c r="B596" t="str">
        <f>VLOOKUP(A596,'[4]sku-asin（子）'!$A$1:$B$65536,2,0)</f>
        <v>B07DNY398H</v>
      </c>
      <c r="C596" t="str">
        <f>VLOOKUP(A596,'[4]子sku-父sku'!$A$1:$B$65536,2,0)</f>
        <v>YZ-SUBL03</v>
      </c>
      <c r="D596" s="33">
        <f>IFERROR(VLOOKUP(A596,[1]库存报告使用数据处理!$A:$C,3,0),0)</f>
        <v>0</v>
      </c>
      <c r="E596" s="33">
        <f>IFERROR(VLOOKUP(A596,[1]库存报告使用数据处理!$A:$D,4,0),0)</f>
        <v>0</v>
      </c>
      <c r="F596" s="33">
        <f>IFERROR(VLOOKUP(A596,[1]库存报告使用数据处理!$A:$E,5,0),0)</f>
        <v>0</v>
      </c>
      <c r="G596" s="33">
        <f>IFERROR(VLOOKUP(A596,[1]库存报告使用数据处理!$A:$F,6,0),0)</f>
        <v>0</v>
      </c>
      <c r="H596" s="34">
        <f>IFERROR(VLOOKUP(A596,[1]库存报告使用数据处理!$A:$G,7,0),0)</f>
        <v>0</v>
      </c>
      <c r="I596">
        <f>IFERROR(VLOOKUP(A596,[5]数据处理!$A:$B,2,0),0)</f>
        <v>0</v>
      </c>
      <c r="J596" s="35">
        <f>IFERROR(VLOOKUP(A596,[5]数据处理!$A:$D,4,0),0)</f>
        <v>0</v>
      </c>
      <c r="K596" s="35">
        <f>IFERROR(VLOOKUP(A596,[5]数据处理!$A:$E,5,0),0)</f>
        <v>0</v>
      </c>
      <c r="L596" s="35">
        <f>IFERROR(VLOOKUP(A596,[5]数据处理!$A:$G,7,0),0)</f>
        <v>0</v>
      </c>
      <c r="M596">
        <f t="shared" si="156"/>
        <v>0</v>
      </c>
      <c r="N596">
        <f>IFERROR(VLOOKUP(A596,[5]数据处理!$A:$C,3,0),0)</f>
        <v>0</v>
      </c>
      <c r="O596">
        <f>IFERROR(VLOOKUP(A596,[5]数据处理!$A:$N,14,0),0)</f>
        <v>0</v>
      </c>
      <c r="P596" t="str">
        <f>IFERROR(VLOOKUP(A596,[3]库存使用数据!$A:$B,2,0),"")</f>
        <v/>
      </c>
      <c r="Q596" t="str">
        <f>IFERROR(VLOOKUP(A596,[3]库存使用数据!$A:$E,5,0),"")</f>
        <v/>
      </c>
      <c r="R596" t="str">
        <f>IFERROR(VLOOKUP(A596,[3]库存使用数据!$A:$H,8,0),"")</f>
        <v/>
      </c>
      <c r="S596" t="str">
        <f>IFERROR(VLOOKUP(A596,[3]库存使用数据!$A:$K,11,0),"")</f>
        <v/>
      </c>
      <c r="T596" t="str">
        <f>IFERROR(VLOOKUP(A596,[3]库存使用数据!$A:$C,3,0),"")</f>
        <v/>
      </c>
      <c r="U596" t="str">
        <f>IFERROR(VLOOKUP(A596,[3]库存使用数据!$A:$F,6,0),"")</f>
        <v/>
      </c>
      <c r="V596" t="str">
        <f>IFERROR(VLOOKUP(A596,[3]库存使用数据!$A:$I,9,0),"")</f>
        <v/>
      </c>
      <c r="W596" t="str">
        <f>IFERROR(VLOOKUP(A596,[3]库存使用数据!$A:$L,12,0),"")</f>
        <v/>
      </c>
      <c r="X596" s="23" t="str">
        <f t="shared" si="161"/>
        <v/>
      </c>
      <c r="Y596" s="23" t="str">
        <f t="shared" si="162"/>
        <v/>
      </c>
      <c r="Z596" s="23" t="str">
        <f t="shared" si="163"/>
        <v/>
      </c>
      <c r="AA596" s="23" t="str">
        <f t="shared" si="164"/>
        <v/>
      </c>
      <c r="AB596" t="str">
        <f>IFERROR(VLOOKUP(A596,[3]库存使用数据!$A:$D,4,0),"")</f>
        <v/>
      </c>
      <c r="AC596" t="str">
        <f>IFERROR(VLOOKUP(A596,[3]库存使用数据!$A:$G,7,0),"")</f>
        <v/>
      </c>
      <c r="AD596" t="str">
        <f>IFERROR(VLOOKUP(A596,[3]库存使用数据!$A:$J,10,0),"")</f>
        <v/>
      </c>
      <c r="AE596" t="str">
        <f>IFERROR(VLOOKUP(A596,[3]库存使用数据!$A:$M,13,0),"")</f>
        <v/>
      </c>
      <c r="AF596" s="23" t="str">
        <f t="shared" si="165"/>
        <v/>
      </c>
      <c r="AG596" s="23" t="str">
        <f t="shared" si="166"/>
        <v/>
      </c>
      <c r="AH596" s="23" t="str">
        <f t="shared" si="167"/>
        <v/>
      </c>
      <c r="AI596" s="23" t="str">
        <f t="shared" si="168"/>
        <v/>
      </c>
      <c r="AJ596">
        <f>IFERROR(VLOOKUP($B596,[2]库存报告使用数据!$A$1:$B$65536,2,0),0)</f>
        <v>0</v>
      </c>
      <c r="AK596">
        <f>IFERROR(VLOOKUP($B596,[2]库存报告使用数据!$A$1:$C$65536,3,0),0)</f>
        <v>0</v>
      </c>
      <c r="AL596">
        <f>IFERROR(VLOOKUP($B596,[2]库存报告使用数据!$A$1:$D$65536,4,0),0)</f>
        <v>0</v>
      </c>
      <c r="AM596">
        <f>IFERROR(VLOOKUP($B596,[2]库存报告使用数据!$A$1:$E$65536,5,0),0)</f>
        <v>0</v>
      </c>
      <c r="AN596" s="23" t="str">
        <f t="shared" si="169"/>
        <v/>
      </c>
      <c r="AO596" s="23" t="str">
        <f t="shared" si="170"/>
        <v/>
      </c>
      <c r="AP596" s="23" t="str">
        <f t="shared" si="171"/>
        <v/>
      </c>
      <c r="AQ596" s="23" t="str">
        <f t="shared" si="172"/>
        <v/>
      </c>
      <c r="AR596" s="37">
        <f t="shared" si="157"/>
        <v>0</v>
      </c>
      <c r="AS596" s="37">
        <f t="shared" si="158"/>
        <v>0</v>
      </c>
      <c r="AT596" s="37">
        <f t="shared" si="159"/>
        <v>0</v>
      </c>
      <c r="AU596" s="33" t="str">
        <f t="shared" si="160"/>
        <v>库存为0</v>
      </c>
      <c r="AV596" s="38" t="str">
        <f>IFERROR(时间!$B$4+AU596,"上周无销量")</f>
        <v>上周无销量</v>
      </c>
    </row>
    <row r="597" spans="1:48">
      <c r="A597" s="21" t="s">
        <v>642</v>
      </c>
      <c r="B597" t="str">
        <f>VLOOKUP(A597,'[4]sku-asin（子）'!$A$1:$B$65536,2,0)</f>
        <v>B07DNXZ2CM</v>
      </c>
      <c r="C597" t="str">
        <f>VLOOKUP(A597,'[4]子sku-父sku'!$A$1:$B$65536,2,0)</f>
        <v>YZ-SUBL03</v>
      </c>
      <c r="D597" s="33">
        <f>IFERROR(VLOOKUP(A597,[1]库存报告使用数据处理!$A:$C,3,0),0)</f>
        <v>0</v>
      </c>
      <c r="E597" s="33">
        <f>IFERROR(VLOOKUP(A597,[1]库存报告使用数据处理!$A:$D,4,0),0)</f>
        <v>0</v>
      </c>
      <c r="F597" s="33">
        <f>IFERROR(VLOOKUP(A597,[1]库存报告使用数据处理!$A:$E,5,0),0)</f>
        <v>0</v>
      </c>
      <c r="G597" s="33">
        <f>IFERROR(VLOOKUP(A597,[1]库存报告使用数据处理!$A:$F,6,0),0)</f>
        <v>0</v>
      </c>
      <c r="H597" s="34">
        <f>IFERROR(VLOOKUP(A597,[1]库存报告使用数据处理!$A:$G,7,0),0)</f>
        <v>0</v>
      </c>
      <c r="I597">
        <f>IFERROR(VLOOKUP(A597,[5]数据处理!$A:$B,2,0),0)</f>
        <v>0</v>
      </c>
      <c r="J597" s="35">
        <f>IFERROR(VLOOKUP(A597,[5]数据处理!$A:$D,4,0),0)</f>
        <v>0</v>
      </c>
      <c r="K597" s="35">
        <f>IFERROR(VLOOKUP(A597,[5]数据处理!$A:$E,5,0),0)</f>
        <v>0</v>
      </c>
      <c r="L597" s="35">
        <f>IFERROR(VLOOKUP(A597,[5]数据处理!$A:$G,7,0),0)</f>
        <v>0</v>
      </c>
      <c r="M597">
        <f t="shared" si="156"/>
        <v>0</v>
      </c>
      <c r="N597">
        <f>IFERROR(VLOOKUP(A597,[5]数据处理!$A:$C,3,0),0)</f>
        <v>0</v>
      </c>
      <c r="O597">
        <f>IFERROR(VLOOKUP(A597,[5]数据处理!$A:$N,14,0),0)</f>
        <v>0</v>
      </c>
      <c r="P597" t="str">
        <f>IFERROR(VLOOKUP(A597,[3]库存使用数据!$A:$B,2,0),"")</f>
        <v/>
      </c>
      <c r="Q597" t="str">
        <f>IFERROR(VLOOKUP(A597,[3]库存使用数据!$A:$E,5,0),"")</f>
        <v/>
      </c>
      <c r="R597" t="str">
        <f>IFERROR(VLOOKUP(A597,[3]库存使用数据!$A:$H,8,0),"")</f>
        <v/>
      </c>
      <c r="S597" t="str">
        <f>IFERROR(VLOOKUP(A597,[3]库存使用数据!$A:$K,11,0),"")</f>
        <v/>
      </c>
      <c r="T597" t="str">
        <f>IFERROR(VLOOKUP(A597,[3]库存使用数据!$A:$C,3,0),"")</f>
        <v/>
      </c>
      <c r="U597" t="str">
        <f>IFERROR(VLOOKUP(A597,[3]库存使用数据!$A:$F,6,0),"")</f>
        <v/>
      </c>
      <c r="V597" t="str">
        <f>IFERROR(VLOOKUP(A597,[3]库存使用数据!$A:$I,9,0),"")</f>
        <v/>
      </c>
      <c r="W597" t="str">
        <f>IFERROR(VLOOKUP(A597,[3]库存使用数据!$A:$L,12,0),"")</f>
        <v/>
      </c>
      <c r="X597" s="23" t="str">
        <f t="shared" si="161"/>
        <v/>
      </c>
      <c r="Y597" s="23" t="str">
        <f t="shared" si="162"/>
        <v/>
      </c>
      <c r="Z597" s="23" t="str">
        <f t="shared" si="163"/>
        <v/>
      </c>
      <c r="AA597" s="23" t="str">
        <f t="shared" si="164"/>
        <v/>
      </c>
      <c r="AB597" t="str">
        <f>IFERROR(VLOOKUP(A597,[3]库存使用数据!$A:$D,4,0),"")</f>
        <v/>
      </c>
      <c r="AC597" t="str">
        <f>IFERROR(VLOOKUP(A597,[3]库存使用数据!$A:$G,7,0),"")</f>
        <v/>
      </c>
      <c r="AD597" t="str">
        <f>IFERROR(VLOOKUP(A597,[3]库存使用数据!$A:$J,10,0),"")</f>
        <v/>
      </c>
      <c r="AE597" t="str">
        <f>IFERROR(VLOOKUP(A597,[3]库存使用数据!$A:$M,13,0),"")</f>
        <v/>
      </c>
      <c r="AF597" s="23" t="str">
        <f t="shared" si="165"/>
        <v/>
      </c>
      <c r="AG597" s="23" t="str">
        <f t="shared" si="166"/>
        <v/>
      </c>
      <c r="AH597" s="23" t="str">
        <f t="shared" si="167"/>
        <v/>
      </c>
      <c r="AI597" s="23" t="str">
        <f t="shared" si="168"/>
        <v/>
      </c>
      <c r="AJ597">
        <f>IFERROR(VLOOKUP($B597,[2]库存报告使用数据!$A$1:$B$65536,2,0),0)</f>
        <v>0</v>
      </c>
      <c r="AK597">
        <f>IFERROR(VLOOKUP($B597,[2]库存报告使用数据!$A$1:$C$65536,3,0),0)</f>
        <v>0</v>
      </c>
      <c r="AL597">
        <f>IFERROR(VLOOKUP($B597,[2]库存报告使用数据!$A$1:$D$65536,4,0),0)</f>
        <v>0</v>
      </c>
      <c r="AM597">
        <f>IFERROR(VLOOKUP($B597,[2]库存报告使用数据!$A$1:$E$65536,5,0),0)</f>
        <v>0</v>
      </c>
      <c r="AN597" s="23" t="str">
        <f t="shared" si="169"/>
        <v/>
      </c>
      <c r="AO597" s="23" t="str">
        <f t="shared" si="170"/>
        <v/>
      </c>
      <c r="AP597" s="23" t="str">
        <f t="shared" si="171"/>
        <v/>
      </c>
      <c r="AQ597" s="23" t="str">
        <f t="shared" si="172"/>
        <v/>
      </c>
      <c r="AR597" s="37">
        <f t="shared" si="157"/>
        <v>0</v>
      </c>
      <c r="AS597" s="37">
        <f t="shared" si="158"/>
        <v>0</v>
      </c>
      <c r="AT597" s="37">
        <f t="shared" si="159"/>
        <v>0</v>
      </c>
      <c r="AU597" s="33" t="str">
        <f t="shared" si="160"/>
        <v>库存为0</v>
      </c>
      <c r="AV597" s="38" t="str">
        <f>IFERROR(时间!$B$4+AU597,"上周无销量")</f>
        <v>上周无销量</v>
      </c>
    </row>
    <row r="598" spans="1:48">
      <c r="A598" s="21" t="s">
        <v>643</v>
      </c>
      <c r="B598" t="str">
        <f>VLOOKUP(A598,'[4]sku-asin（子）'!$A$1:$B$65536,2,0)</f>
        <v>B07D34N291</v>
      </c>
      <c r="C598" t="str">
        <f>VLOOKUP(A598,'[4]子sku-父sku'!$A$1:$B$65536,2,0)</f>
        <v>YZ-SULS062</v>
      </c>
      <c r="D598" s="33">
        <f>IFERROR(VLOOKUP(A598,[1]库存报告使用数据处理!$A:$C,3,0),0)</f>
        <v>0</v>
      </c>
      <c r="E598" s="33">
        <f>IFERROR(VLOOKUP(A598,[1]库存报告使用数据处理!$A:$D,4,0),0)</f>
        <v>0</v>
      </c>
      <c r="F598" s="33">
        <f>IFERROR(VLOOKUP(A598,[1]库存报告使用数据处理!$A:$E,5,0),0)</f>
        <v>0</v>
      </c>
      <c r="G598" s="33">
        <f>IFERROR(VLOOKUP(A598,[1]库存报告使用数据处理!$A:$F,6,0),0)</f>
        <v>0</v>
      </c>
      <c r="H598" s="34">
        <f>IFERROR(VLOOKUP(A598,[1]库存报告使用数据处理!$A:$G,7,0),0)</f>
        <v>0</v>
      </c>
      <c r="I598">
        <f>IFERROR(VLOOKUP(A598,[5]数据处理!$A:$B,2,0),0)</f>
        <v>0</v>
      </c>
      <c r="J598" s="35">
        <f>IFERROR(VLOOKUP(A598,[5]数据处理!$A:$D,4,0),0)</f>
        <v>0</v>
      </c>
      <c r="K598" s="35">
        <f>IFERROR(VLOOKUP(A598,[5]数据处理!$A:$E,5,0),0)</f>
        <v>0</v>
      </c>
      <c r="L598" s="35">
        <f>IFERROR(VLOOKUP(A598,[5]数据处理!$A:$G,7,0),0)</f>
        <v>0</v>
      </c>
      <c r="M598">
        <f t="shared" si="156"/>
        <v>0</v>
      </c>
      <c r="N598">
        <f>IFERROR(VLOOKUP(A598,[5]数据处理!$A:$C,3,0),0)</f>
        <v>0</v>
      </c>
      <c r="O598">
        <f>IFERROR(VLOOKUP(A598,[5]数据处理!$A:$N,14,0),0)</f>
        <v>0</v>
      </c>
      <c r="P598" t="str">
        <f>IFERROR(VLOOKUP(A598,[3]库存使用数据!$A:$B,2,0),"")</f>
        <v/>
      </c>
      <c r="Q598" t="str">
        <f>IFERROR(VLOOKUP(A598,[3]库存使用数据!$A:$E,5,0),"")</f>
        <v/>
      </c>
      <c r="R598" t="str">
        <f>IFERROR(VLOOKUP(A598,[3]库存使用数据!$A:$H,8,0),"")</f>
        <v/>
      </c>
      <c r="S598" t="str">
        <f>IFERROR(VLOOKUP(A598,[3]库存使用数据!$A:$K,11,0),"")</f>
        <v/>
      </c>
      <c r="T598" t="str">
        <f>IFERROR(VLOOKUP(A598,[3]库存使用数据!$A:$C,3,0),"")</f>
        <v/>
      </c>
      <c r="U598" t="str">
        <f>IFERROR(VLOOKUP(A598,[3]库存使用数据!$A:$F,6,0),"")</f>
        <v/>
      </c>
      <c r="V598" t="str">
        <f>IFERROR(VLOOKUP(A598,[3]库存使用数据!$A:$I,9,0),"")</f>
        <v/>
      </c>
      <c r="W598" t="str">
        <f>IFERROR(VLOOKUP(A598,[3]库存使用数据!$A:$L,12,0),"")</f>
        <v/>
      </c>
      <c r="X598" s="23" t="str">
        <f t="shared" si="161"/>
        <v/>
      </c>
      <c r="Y598" s="23" t="str">
        <f t="shared" si="162"/>
        <v/>
      </c>
      <c r="Z598" s="23" t="str">
        <f t="shared" si="163"/>
        <v/>
      </c>
      <c r="AA598" s="23" t="str">
        <f t="shared" si="164"/>
        <v/>
      </c>
      <c r="AB598" t="str">
        <f>IFERROR(VLOOKUP(A598,[3]库存使用数据!$A:$D,4,0),"")</f>
        <v/>
      </c>
      <c r="AC598" t="str">
        <f>IFERROR(VLOOKUP(A598,[3]库存使用数据!$A:$G,7,0),"")</f>
        <v/>
      </c>
      <c r="AD598" t="str">
        <f>IFERROR(VLOOKUP(A598,[3]库存使用数据!$A:$J,10,0),"")</f>
        <v/>
      </c>
      <c r="AE598" t="str">
        <f>IFERROR(VLOOKUP(A598,[3]库存使用数据!$A:$M,13,0),"")</f>
        <v/>
      </c>
      <c r="AF598" s="23" t="str">
        <f t="shared" si="165"/>
        <v/>
      </c>
      <c r="AG598" s="23" t="str">
        <f t="shared" si="166"/>
        <v/>
      </c>
      <c r="AH598" s="23" t="str">
        <f t="shared" si="167"/>
        <v/>
      </c>
      <c r="AI598" s="23" t="str">
        <f t="shared" si="168"/>
        <v/>
      </c>
      <c r="AJ598">
        <f>IFERROR(VLOOKUP($B598,[2]库存报告使用数据!$A$1:$B$65536,2,0),0)</f>
        <v>0</v>
      </c>
      <c r="AK598">
        <f>IFERROR(VLOOKUP($B598,[2]库存报告使用数据!$A$1:$C$65536,3,0),0)</f>
        <v>0</v>
      </c>
      <c r="AL598">
        <f>IFERROR(VLOOKUP($B598,[2]库存报告使用数据!$A$1:$D$65536,4,0),0)</f>
        <v>0</v>
      </c>
      <c r="AM598">
        <f>IFERROR(VLOOKUP($B598,[2]库存报告使用数据!$A$1:$E$65536,5,0),0)</f>
        <v>0</v>
      </c>
      <c r="AN598" s="23" t="str">
        <f t="shared" si="169"/>
        <v/>
      </c>
      <c r="AO598" s="23" t="str">
        <f t="shared" si="170"/>
        <v/>
      </c>
      <c r="AP598" s="23" t="str">
        <f t="shared" si="171"/>
        <v/>
      </c>
      <c r="AQ598" s="23" t="str">
        <f t="shared" si="172"/>
        <v/>
      </c>
      <c r="AR598" s="37">
        <f t="shared" si="157"/>
        <v>0</v>
      </c>
      <c r="AS598" s="37">
        <f t="shared" si="158"/>
        <v>0</v>
      </c>
      <c r="AT598" s="37">
        <f t="shared" si="159"/>
        <v>0</v>
      </c>
      <c r="AU598" s="33" t="str">
        <f t="shared" si="160"/>
        <v>库存为0</v>
      </c>
      <c r="AV598" s="38" t="str">
        <f>IFERROR(时间!$B$4+AU598,"上周无销量")</f>
        <v>上周无销量</v>
      </c>
    </row>
    <row r="599" spans="1:48">
      <c r="A599" s="21" t="s">
        <v>644</v>
      </c>
      <c r="B599" t="str">
        <f>VLOOKUP(A599,'[4]sku-asin（子）'!$A$1:$B$65536,2,0)</f>
        <v>B07D3474TR</v>
      </c>
      <c r="C599" t="str">
        <f>VLOOKUP(A599,'[4]子sku-父sku'!$A$1:$B$65536,2,0)</f>
        <v>YZ-SULS062</v>
      </c>
      <c r="D599" s="33">
        <f>IFERROR(VLOOKUP(A599,[1]库存报告使用数据处理!$A:$C,3,0),0)</f>
        <v>0</v>
      </c>
      <c r="E599" s="33">
        <f>IFERROR(VLOOKUP(A599,[1]库存报告使用数据处理!$A:$D,4,0),0)</f>
        <v>0</v>
      </c>
      <c r="F599" s="33">
        <f>IFERROR(VLOOKUP(A599,[1]库存报告使用数据处理!$A:$E,5,0),0)</f>
        <v>0</v>
      </c>
      <c r="G599" s="33">
        <f>IFERROR(VLOOKUP(A599,[1]库存报告使用数据处理!$A:$F,6,0),0)</f>
        <v>0</v>
      </c>
      <c r="H599" s="34">
        <f>IFERROR(VLOOKUP(A599,[1]库存报告使用数据处理!$A:$G,7,0),0)</f>
        <v>0</v>
      </c>
      <c r="I599">
        <f>IFERROR(VLOOKUP(A599,[5]数据处理!$A:$B,2,0),0)</f>
        <v>0</v>
      </c>
      <c r="J599" s="35">
        <f>IFERROR(VLOOKUP(A599,[5]数据处理!$A:$D,4,0),0)</f>
        <v>0</v>
      </c>
      <c r="K599" s="35">
        <f>IFERROR(VLOOKUP(A599,[5]数据处理!$A:$E,5,0),0)</f>
        <v>0</v>
      </c>
      <c r="L599" s="35">
        <f>IFERROR(VLOOKUP(A599,[5]数据处理!$A:$G,7,0),0)</f>
        <v>0</v>
      </c>
      <c r="M599">
        <f t="shared" si="156"/>
        <v>0</v>
      </c>
      <c r="N599">
        <f>IFERROR(VLOOKUP(A599,[5]数据处理!$A:$C,3,0),0)</f>
        <v>0</v>
      </c>
      <c r="O599">
        <f>IFERROR(VLOOKUP(A599,[5]数据处理!$A:$N,14,0),0)</f>
        <v>0</v>
      </c>
      <c r="P599" t="str">
        <f>IFERROR(VLOOKUP(A599,[3]库存使用数据!$A:$B,2,0),"")</f>
        <v/>
      </c>
      <c r="Q599" t="str">
        <f>IFERROR(VLOOKUP(A599,[3]库存使用数据!$A:$E,5,0),"")</f>
        <v/>
      </c>
      <c r="R599" t="str">
        <f>IFERROR(VLOOKUP(A599,[3]库存使用数据!$A:$H,8,0),"")</f>
        <v/>
      </c>
      <c r="S599" t="str">
        <f>IFERROR(VLOOKUP(A599,[3]库存使用数据!$A:$K,11,0),"")</f>
        <v/>
      </c>
      <c r="T599" t="str">
        <f>IFERROR(VLOOKUP(A599,[3]库存使用数据!$A:$C,3,0),"")</f>
        <v/>
      </c>
      <c r="U599" t="str">
        <f>IFERROR(VLOOKUP(A599,[3]库存使用数据!$A:$F,6,0),"")</f>
        <v/>
      </c>
      <c r="V599" t="str">
        <f>IFERROR(VLOOKUP(A599,[3]库存使用数据!$A:$I,9,0),"")</f>
        <v/>
      </c>
      <c r="W599" t="str">
        <f>IFERROR(VLOOKUP(A599,[3]库存使用数据!$A:$L,12,0),"")</f>
        <v/>
      </c>
      <c r="X599" s="23" t="str">
        <f t="shared" si="161"/>
        <v/>
      </c>
      <c r="Y599" s="23" t="str">
        <f t="shared" si="162"/>
        <v/>
      </c>
      <c r="Z599" s="23" t="str">
        <f t="shared" si="163"/>
        <v/>
      </c>
      <c r="AA599" s="23" t="str">
        <f t="shared" si="164"/>
        <v/>
      </c>
      <c r="AB599" t="str">
        <f>IFERROR(VLOOKUP(A599,[3]库存使用数据!$A:$D,4,0),"")</f>
        <v/>
      </c>
      <c r="AC599" t="str">
        <f>IFERROR(VLOOKUP(A599,[3]库存使用数据!$A:$G,7,0),"")</f>
        <v/>
      </c>
      <c r="AD599" t="str">
        <f>IFERROR(VLOOKUP(A599,[3]库存使用数据!$A:$J,10,0),"")</f>
        <v/>
      </c>
      <c r="AE599" t="str">
        <f>IFERROR(VLOOKUP(A599,[3]库存使用数据!$A:$M,13,0),"")</f>
        <v/>
      </c>
      <c r="AF599" s="23" t="str">
        <f t="shared" si="165"/>
        <v/>
      </c>
      <c r="AG599" s="23" t="str">
        <f t="shared" si="166"/>
        <v/>
      </c>
      <c r="AH599" s="23" t="str">
        <f t="shared" si="167"/>
        <v/>
      </c>
      <c r="AI599" s="23" t="str">
        <f t="shared" si="168"/>
        <v/>
      </c>
      <c r="AJ599">
        <f>IFERROR(VLOOKUP($B599,[2]库存报告使用数据!$A$1:$B$65536,2,0),0)</f>
        <v>0</v>
      </c>
      <c r="AK599">
        <f>IFERROR(VLOOKUP($B599,[2]库存报告使用数据!$A$1:$C$65536,3,0),0)</f>
        <v>0</v>
      </c>
      <c r="AL599">
        <f>IFERROR(VLOOKUP($B599,[2]库存报告使用数据!$A$1:$D$65536,4,0),0)</f>
        <v>0</v>
      </c>
      <c r="AM599">
        <f>IFERROR(VLOOKUP($B599,[2]库存报告使用数据!$A$1:$E$65536,5,0),0)</f>
        <v>0</v>
      </c>
      <c r="AN599" s="23" t="str">
        <f t="shared" si="169"/>
        <v/>
      </c>
      <c r="AO599" s="23" t="str">
        <f t="shared" si="170"/>
        <v/>
      </c>
      <c r="AP599" s="23" t="str">
        <f t="shared" si="171"/>
        <v/>
      </c>
      <c r="AQ599" s="23" t="str">
        <f t="shared" si="172"/>
        <v/>
      </c>
      <c r="AR599" s="37">
        <f t="shared" si="157"/>
        <v>0</v>
      </c>
      <c r="AS599" s="37">
        <f t="shared" si="158"/>
        <v>0</v>
      </c>
      <c r="AT599" s="37">
        <f t="shared" si="159"/>
        <v>0</v>
      </c>
      <c r="AU599" s="33" t="str">
        <f t="shared" si="160"/>
        <v>库存为0</v>
      </c>
      <c r="AV599" s="38" t="str">
        <f>IFERROR(时间!$B$4+AU599,"上周无销量")</f>
        <v>上周无销量</v>
      </c>
    </row>
    <row r="600" spans="1:48">
      <c r="A600" s="21" t="s">
        <v>645</v>
      </c>
      <c r="B600" t="str">
        <f>VLOOKUP(A600,'[4]sku-asin（子）'!$A$1:$B$65536,2,0)</f>
        <v>B07D34LPR8</v>
      </c>
      <c r="C600" t="str">
        <f>VLOOKUP(A600,'[4]子sku-父sku'!$A$1:$B$65536,2,0)</f>
        <v>YZ-SULS062</v>
      </c>
      <c r="D600" s="33">
        <f>IFERROR(VLOOKUP(A600,[1]库存报告使用数据处理!$A:$C,3,0),0)</f>
        <v>0</v>
      </c>
      <c r="E600" s="33">
        <f>IFERROR(VLOOKUP(A600,[1]库存报告使用数据处理!$A:$D,4,0),0)</f>
        <v>0</v>
      </c>
      <c r="F600" s="33">
        <f>IFERROR(VLOOKUP(A600,[1]库存报告使用数据处理!$A:$E,5,0),0)</f>
        <v>0</v>
      </c>
      <c r="G600" s="33">
        <f>IFERROR(VLOOKUP(A600,[1]库存报告使用数据处理!$A:$F,6,0),0)</f>
        <v>0</v>
      </c>
      <c r="H600" s="34">
        <f>IFERROR(VLOOKUP(A600,[1]库存报告使用数据处理!$A:$G,7,0),0)</f>
        <v>0</v>
      </c>
      <c r="I600">
        <f>IFERROR(VLOOKUP(A600,[5]数据处理!$A:$B,2,0),0)</f>
        <v>0</v>
      </c>
      <c r="J600" s="35">
        <f>IFERROR(VLOOKUP(A600,[5]数据处理!$A:$D,4,0),0)</f>
        <v>0</v>
      </c>
      <c r="K600" s="35">
        <f>IFERROR(VLOOKUP(A600,[5]数据处理!$A:$E,5,0),0)</f>
        <v>0</v>
      </c>
      <c r="L600" s="35">
        <f>IFERROR(VLOOKUP(A600,[5]数据处理!$A:$G,7,0),0)</f>
        <v>0</v>
      </c>
      <c r="M600">
        <f t="shared" si="156"/>
        <v>0</v>
      </c>
      <c r="N600">
        <f>IFERROR(VLOOKUP(A600,[5]数据处理!$A:$C,3,0),0)</f>
        <v>0</v>
      </c>
      <c r="O600">
        <f>IFERROR(VLOOKUP(A600,[5]数据处理!$A:$N,14,0),0)</f>
        <v>0</v>
      </c>
      <c r="P600" t="str">
        <f>IFERROR(VLOOKUP(A600,[3]库存使用数据!$A:$B,2,0),"")</f>
        <v/>
      </c>
      <c r="Q600" t="str">
        <f>IFERROR(VLOOKUP(A600,[3]库存使用数据!$A:$E,5,0),"")</f>
        <v/>
      </c>
      <c r="R600" t="str">
        <f>IFERROR(VLOOKUP(A600,[3]库存使用数据!$A:$H,8,0),"")</f>
        <v/>
      </c>
      <c r="S600" t="str">
        <f>IFERROR(VLOOKUP(A600,[3]库存使用数据!$A:$K,11,0),"")</f>
        <v/>
      </c>
      <c r="T600" t="str">
        <f>IFERROR(VLOOKUP(A600,[3]库存使用数据!$A:$C,3,0),"")</f>
        <v/>
      </c>
      <c r="U600" t="str">
        <f>IFERROR(VLOOKUP(A600,[3]库存使用数据!$A:$F,6,0),"")</f>
        <v/>
      </c>
      <c r="V600" t="str">
        <f>IFERROR(VLOOKUP(A600,[3]库存使用数据!$A:$I,9,0),"")</f>
        <v/>
      </c>
      <c r="W600" t="str">
        <f>IFERROR(VLOOKUP(A600,[3]库存使用数据!$A:$L,12,0),"")</f>
        <v/>
      </c>
      <c r="X600" s="23" t="str">
        <f t="shared" si="161"/>
        <v/>
      </c>
      <c r="Y600" s="23" t="str">
        <f t="shared" si="162"/>
        <v/>
      </c>
      <c r="Z600" s="23" t="str">
        <f t="shared" si="163"/>
        <v/>
      </c>
      <c r="AA600" s="23" t="str">
        <f t="shared" si="164"/>
        <v/>
      </c>
      <c r="AB600" t="str">
        <f>IFERROR(VLOOKUP(A600,[3]库存使用数据!$A:$D,4,0),"")</f>
        <v/>
      </c>
      <c r="AC600" t="str">
        <f>IFERROR(VLOOKUP(A600,[3]库存使用数据!$A:$G,7,0),"")</f>
        <v/>
      </c>
      <c r="AD600" t="str">
        <f>IFERROR(VLOOKUP(A600,[3]库存使用数据!$A:$J,10,0),"")</f>
        <v/>
      </c>
      <c r="AE600" t="str">
        <f>IFERROR(VLOOKUP(A600,[3]库存使用数据!$A:$M,13,0),"")</f>
        <v/>
      </c>
      <c r="AF600" s="23" t="str">
        <f t="shared" si="165"/>
        <v/>
      </c>
      <c r="AG600" s="23" t="str">
        <f t="shared" si="166"/>
        <v/>
      </c>
      <c r="AH600" s="23" t="str">
        <f t="shared" si="167"/>
        <v/>
      </c>
      <c r="AI600" s="23" t="str">
        <f t="shared" si="168"/>
        <v/>
      </c>
      <c r="AJ600">
        <f>IFERROR(VLOOKUP($B600,[2]库存报告使用数据!$A$1:$B$65536,2,0),0)</f>
        <v>0</v>
      </c>
      <c r="AK600">
        <f>IFERROR(VLOOKUP($B600,[2]库存报告使用数据!$A$1:$C$65536,3,0),0)</f>
        <v>0</v>
      </c>
      <c r="AL600">
        <f>IFERROR(VLOOKUP($B600,[2]库存报告使用数据!$A$1:$D$65536,4,0),0)</f>
        <v>0</v>
      </c>
      <c r="AM600">
        <f>IFERROR(VLOOKUP($B600,[2]库存报告使用数据!$A$1:$E$65536,5,0),0)</f>
        <v>0</v>
      </c>
      <c r="AN600" s="23" t="str">
        <f t="shared" si="169"/>
        <v/>
      </c>
      <c r="AO600" s="23" t="str">
        <f t="shared" si="170"/>
        <v/>
      </c>
      <c r="AP600" s="23" t="str">
        <f t="shared" si="171"/>
        <v/>
      </c>
      <c r="AQ600" s="23" t="str">
        <f t="shared" si="172"/>
        <v/>
      </c>
      <c r="AR600" s="37">
        <f t="shared" si="157"/>
        <v>0</v>
      </c>
      <c r="AS600" s="37">
        <f t="shared" si="158"/>
        <v>0</v>
      </c>
      <c r="AT600" s="37">
        <f t="shared" si="159"/>
        <v>0</v>
      </c>
      <c r="AU600" s="33" t="str">
        <f t="shared" si="160"/>
        <v>库存为0</v>
      </c>
      <c r="AV600" s="38" t="str">
        <f>IFERROR(时间!$B$4+AU600,"上周无销量")</f>
        <v>上周无销量</v>
      </c>
    </row>
    <row r="601" spans="1:48">
      <c r="A601" s="21" t="s">
        <v>646</v>
      </c>
      <c r="B601" t="str">
        <f>VLOOKUP(A601,'[4]sku-asin（子）'!$A$1:$B$65536,2,0)</f>
        <v>B07D358S97</v>
      </c>
      <c r="C601" t="str">
        <f>VLOOKUP(A601,'[4]子sku-父sku'!$A$1:$B$65536,2,0)</f>
        <v>YZ-SULS062</v>
      </c>
      <c r="D601" s="33">
        <f>IFERROR(VLOOKUP(A601,[1]库存报告使用数据处理!$A:$C,3,0),0)</f>
        <v>0</v>
      </c>
      <c r="E601" s="33">
        <f>IFERROR(VLOOKUP(A601,[1]库存报告使用数据处理!$A:$D,4,0),0)</f>
        <v>0</v>
      </c>
      <c r="F601" s="33">
        <f>IFERROR(VLOOKUP(A601,[1]库存报告使用数据处理!$A:$E,5,0),0)</f>
        <v>0</v>
      </c>
      <c r="G601" s="33">
        <f>IFERROR(VLOOKUP(A601,[1]库存报告使用数据处理!$A:$F,6,0),0)</f>
        <v>0</v>
      </c>
      <c r="H601" s="34">
        <f>IFERROR(VLOOKUP(A601,[1]库存报告使用数据处理!$A:$G,7,0),0)</f>
        <v>0</v>
      </c>
      <c r="I601">
        <f>IFERROR(VLOOKUP(A601,[5]数据处理!$A:$B,2,0),0)</f>
        <v>0</v>
      </c>
      <c r="J601" s="35">
        <f>IFERROR(VLOOKUP(A601,[5]数据处理!$A:$D,4,0),0)</f>
        <v>0</v>
      </c>
      <c r="K601" s="35">
        <f>IFERROR(VLOOKUP(A601,[5]数据处理!$A:$E,5,0),0)</f>
        <v>0</v>
      </c>
      <c r="L601" s="35">
        <f>IFERROR(VLOOKUP(A601,[5]数据处理!$A:$G,7,0),0)</f>
        <v>0</v>
      </c>
      <c r="M601">
        <f t="shared" si="156"/>
        <v>0</v>
      </c>
      <c r="N601">
        <f>IFERROR(VLOOKUP(A601,[5]数据处理!$A:$C,3,0),0)</f>
        <v>0</v>
      </c>
      <c r="O601">
        <f>IFERROR(VLOOKUP(A601,[5]数据处理!$A:$N,14,0),0)</f>
        <v>0</v>
      </c>
      <c r="P601" t="str">
        <f>IFERROR(VLOOKUP(A601,[3]库存使用数据!$A:$B,2,0),"")</f>
        <v/>
      </c>
      <c r="Q601" t="str">
        <f>IFERROR(VLOOKUP(A601,[3]库存使用数据!$A:$E,5,0),"")</f>
        <v/>
      </c>
      <c r="R601" t="str">
        <f>IFERROR(VLOOKUP(A601,[3]库存使用数据!$A:$H,8,0),"")</f>
        <v/>
      </c>
      <c r="S601" t="str">
        <f>IFERROR(VLOOKUP(A601,[3]库存使用数据!$A:$K,11,0),"")</f>
        <v/>
      </c>
      <c r="T601" t="str">
        <f>IFERROR(VLOOKUP(A601,[3]库存使用数据!$A:$C,3,0),"")</f>
        <v/>
      </c>
      <c r="U601" t="str">
        <f>IFERROR(VLOOKUP(A601,[3]库存使用数据!$A:$F,6,0),"")</f>
        <v/>
      </c>
      <c r="V601" t="str">
        <f>IFERROR(VLOOKUP(A601,[3]库存使用数据!$A:$I,9,0),"")</f>
        <v/>
      </c>
      <c r="W601" t="str">
        <f>IFERROR(VLOOKUP(A601,[3]库存使用数据!$A:$L,12,0),"")</f>
        <v/>
      </c>
      <c r="X601" s="23" t="str">
        <f t="shared" si="161"/>
        <v/>
      </c>
      <c r="Y601" s="23" t="str">
        <f t="shared" si="162"/>
        <v/>
      </c>
      <c r="Z601" s="23" t="str">
        <f t="shared" si="163"/>
        <v/>
      </c>
      <c r="AA601" s="23" t="str">
        <f t="shared" si="164"/>
        <v/>
      </c>
      <c r="AB601" t="str">
        <f>IFERROR(VLOOKUP(A601,[3]库存使用数据!$A:$D,4,0),"")</f>
        <v/>
      </c>
      <c r="AC601" t="str">
        <f>IFERROR(VLOOKUP(A601,[3]库存使用数据!$A:$G,7,0),"")</f>
        <v/>
      </c>
      <c r="AD601" t="str">
        <f>IFERROR(VLOOKUP(A601,[3]库存使用数据!$A:$J,10,0),"")</f>
        <v/>
      </c>
      <c r="AE601" t="str">
        <f>IFERROR(VLOOKUP(A601,[3]库存使用数据!$A:$M,13,0),"")</f>
        <v/>
      </c>
      <c r="AF601" s="23" t="str">
        <f t="shared" si="165"/>
        <v/>
      </c>
      <c r="AG601" s="23" t="str">
        <f t="shared" si="166"/>
        <v/>
      </c>
      <c r="AH601" s="23" t="str">
        <f t="shared" si="167"/>
        <v/>
      </c>
      <c r="AI601" s="23" t="str">
        <f t="shared" si="168"/>
        <v/>
      </c>
      <c r="AJ601">
        <f>IFERROR(VLOOKUP($B601,[2]库存报告使用数据!$A$1:$B$65536,2,0),0)</f>
        <v>0</v>
      </c>
      <c r="AK601">
        <f>IFERROR(VLOOKUP($B601,[2]库存报告使用数据!$A$1:$C$65536,3,0),0)</f>
        <v>0</v>
      </c>
      <c r="AL601">
        <f>IFERROR(VLOOKUP($B601,[2]库存报告使用数据!$A$1:$D$65536,4,0),0)</f>
        <v>0</v>
      </c>
      <c r="AM601">
        <f>IFERROR(VLOOKUP($B601,[2]库存报告使用数据!$A$1:$E$65536,5,0),0)</f>
        <v>0</v>
      </c>
      <c r="AN601" s="23" t="str">
        <f t="shared" si="169"/>
        <v/>
      </c>
      <c r="AO601" s="23" t="str">
        <f t="shared" si="170"/>
        <v/>
      </c>
      <c r="AP601" s="23" t="str">
        <f t="shared" si="171"/>
        <v/>
      </c>
      <c r="AQ601" s="23" t="str">
        <f t="shared" si="172"/>
        <v/>
      </c>
      <c r="AR601" s="37">
        <f t="shared" si="157"/>
        <v>0</v>
      </c>
      <c r="AS601" s="37">
        <f t="shared" si="158"/>
        <v>0</v>
      </c>
      <c r="AT601" s="37">
        <f t="shared" si="159"/>
        <v>0</v>
      </c>
      <c r="AU601" s="33" t="str">
        <f t="shared" si="160"/>
        <v>库存为0</v>
      </c>
      <c r="AV601" s="38" t="str">
        <f>IFERROR(时间!$B$4+AU601,"上周无销量")</f>
        <v>上周无销量</v>
      </c>
    </row>
    <row r="602" spans="1:48">
      <c r="A602" s="21" t="s">
        <v>647</v>
      </c>
      <c r="B602" t="str">
        <f>VLOOKUP(A602,'[4]sku-asin（子）'!$A$1:$B$65536,2,0)</f>
        <v>B07D352K7Y</v>
      </c>
      <c r="C602" t="str">
        <f>VLOOKUP(A602,'[4]子sku-父sku'!$A$1:$B$65536,2,0)</f>
        <v>YZ-SULS062</v>
      </c>
      <c r="D602" s="33">
        <f>IFERROR(VLOOKUP(A602,[1]库存报告使用数据处理!$A:$C,3,0),0)</f>
        <v>0</v>
      </c>
      <c r="E602" s="33">
        <f>IFERROR(VLOOKUP(A602,[1]库存报告使用数据处理!$A:$D,4,0),0)</f>
        <v>0</v>
      </c>
      <c r="F602" s="33">
        <f>IFERROR(VLOOKUP(A602,[1]库存报告使用数据处理!$A:$E,5,0),0)</f>
        <v>0</v>
      </c>
      <c r="G602" s="33">
        <f>IFERROR(VLOOKUP(A602,[1]库存报告使用数据处理!$A:$F,6,0),0)</f>
        <v>0</v>
      </c>
      <c r="H602" s="34">
        <f>IFERROR(VLOOKUP(A602,[1]库存报告使用数据处理!$A:$G,7,0),0)</f>
        <v>0</v>
      </c>
      <c r="I602">
        <f>IFERROR(VLOOKUP(A602,[5]数据处理!$A:$B,2,0),0)</f>
        <v>0</v>
      </c>
      <c r="J602" s="35">
        <f>IFERROR(VLOOKUP(A602,[5]数据处理!$A:$D,4,0),0)</f>
        <v>0</v>
      </c>
      <c r="K602" s="35">
        <f>IFERROR(VLOOKUP(A602,[5]数据处理!$A:$E,5,0),0)</f>
        <v>0</v>
      </c>
      <c r="L602" s="35">
        <f>IFERROR(VLOOKUP(A602,[5]数据处理!$A:$G,7,0),0)</f>
        <v>0</v>
      </c>
      <c r="M602">
        <f t="shared" si="156"/>
        <v>0</v>
      </c>
      <c r="N602">
        <f>IFERROR(VLOOKUP(A602,[5]数据处理!$A:$C,3,0),0)</f>
        <v>0</v>
      </c>
      <c r="O602">
        <f>IFERROR(VLOOKUP(A602,[5]数据处理!$A:$N,14,0),0)</f>
        <v>0</v>
      </c>
      <c r="P602" t="str">
        <f>IFERROR(VLOOKUP(A602,[3]库存使用数据!$A:$B,2,0),"")</f>
        <v/>
      </c>
      <c r="Q602" t="str">
        <f>IFERROR(VLOOKUP(A602,[3]库存使用数据!$A:$E,5,0),"")</f>
        <v/>
      </c>
      <c r="R602" t="str">
        <f>IFERROR(VLOOKUP(A602,[3]库存使用数据!$A:$H,8,0),"")</f>
        <v/>
      </c>
      <c r="S602" t="str">
        <f>IFERROR(VLOOKUP(A602,[3]库存使用数据!$A:$K,11,0),"")</f>
        <v/>
      </c>
      <c r="T602" t="str">
        <f>IFERROR(VLOOKUP(A602,[3]库存使用数据!$A:$C,3,0),"")</f>
        <v/>
      </c>
      <c r="U602" t="str">
        <f>IFERROR(VLOOKUP(A602,[3]库存使用数据!$A:$F,6,0),"")</f>
        <v/>
      </c>
      <c r="V602" t="str">
        <f>IFERROR(VLOOKUP(A602,[3]库存使用数据!$A:$I,9,0),"")</f>
        <v/>
      </c>
      <c r="W602" t="str">
        <f>IFERROR(VLOOKUP(A602,[3]库存使用数据!$A:$L,12,0),"")</f>
        <v/>
      </c>
      <c r="X602" s="23" t="str">
        <f t="shared" si="161"/>
        <v/>
      </c>
      <c r="Y602" s="23" t="str">
        <f t="shared" si="162"/>
        <v/>
      </c>
      <c r="Z602" s="23" t="str">
        <f t="shared" si="163"/>
        <v/>
      </c>
      <c r="AA602" s="23" t="str">
        <f t="shared" si="164"/>
        <v/>
      </c>
      <c r="AB602" t="str">
        <f>IFERROR(VLOOKUP(A602,[3]库存使用数据!$A:$D,4,0),"")</f>
        <v/>
      </c>
      <c r="AC602" t="str">
        <f>IFERROR(VLOOKUP(A602,[3]库存使用数据!$A:$G,7,0),"")</f>
        <v/>
      </c>
      <c r="AD602" t="str">
        <f>IFERROR(VLOOKUP(A602,[3]库存使用数据!$A:$J,10,0),"")</f>
        <v/>
      </c>
      <c r="AE602" t="str">
        <f>IFERROR(VLOOKUP(A602,[3]库存使用数据!$A:$M,13,0),"")</f>
        <v/>
      </c>
      <c r="AF602" s="23" t="str">
        <f t="shared" si="165"/>
        <v/>
      </c>
      <c r="AG602" s="23" t="str">
        <f t="shared" si="166"/>
        <v/>
      </c>
      <c r="AH602" s="23" t="str">
        <f t="shared" si="167"/>
        <v/>
      </c>
      <c r="AI602" s="23" t="str">
        <f t="shared" si="168"/>
        <v/>
      </c>
      <c r="AJ602">
        <f>IFERROR(VLOOKUP($B602,[2]库存报告使用数据!$A$1:$B$65536,2,0),0)</f>
        <v>0</v>
      </c>
      <c r="AK602">
        <f>IFERROR(VLOOKUP($B602,[2]库存报告使用数据!$A$1:$C$65536,3,0),0)</f>
        <v>0</v>
      </c>
      <c r="AL602">
        <f>IFERROR(VLOOKUP($B602,[2]库存报告使用数据!$A$1:$D$65536,4,0),0)</f>
        <v>0</v>
      </c>
      <c r="AM602">
        <f>IFERROR(VLOOKUP($B602,[2]库存报告使用数据!$A$1:$E$65536,5,0),0)</f>
        <v>0</v>
      </c>
      <c r="AN602" s="23" t="str">
        <f t="shared" si="169"/>
        <v/>
      </c>
      <c r="AO602" s="23" t="str">
        <f t="shared" si="170"/>
        <v/>
      </c>
      <c r="AP602" s="23" t="str">
        <f t="shared" si="171"/>
        <v/>
      </c>
      <c r="AQ602" s="23" t="str">
        <f t="shared" si="172"/>
        <v/>
      </c>
      <c r="AR602" s="37">
        <f t="shared" si="157"/>
        <v>0</v>
      </c>
      <c r="AS602" s="37">
        <f t="shared" si="158"/>
        <v>0</v>
      </c>
      <c r="AT602" s="37">
        <f t="shared" si="159"/>
        <v>0</v>
      </c>
      <c r="AU602" s="33" t="str">
        <f t="shared" si="160"/>
        <v>库存为0</v>
      </c>
      <c r="AV602" s="38" t="str">
        <f>IFERROR(时间!$B$4+AU602,"上周无销量")</f>
        <v>上周无销量</v>
      </c>
    </row>
    <row r="603" spans="1:48">
      <c r="A603" s="21" t="s">
        <v>648</v>
      </c>
      <c r="B603" t="str">
        <f>VLOOKUP(A603,'[4]sku-asin（子）'!$A$1:$B$65536,2,0)</f>
        <v>B07D35YPV3</v>
      </c>
      <c r="C603" t="str">
        <f>VLOOKUP(A603,'[4]子sku-父sku'!$A$1:$B$65536,2,0)</f>
        <v>YZ-SUTWA100</v>
      </c>
      <c r="D603" s="33">
        <f>IFERROR(VLOOKUP(A603,[1]库存报告使用数据处理!$A:$C,3,0),0)</f>
        <v>0</v>
      </c>
      <c r="E603" s="33">
        <f>IFERROR(VLOOKUP(A603,[1]库存报告使用数据处理!$A:$D,4,0),0)</f>
        <v>0</v>
      </c>
      <c r="F603" s="33">
        <f>IFERROR(VLOOKUP(A603,[1]库存报告使用数据处理!$A:$E,5,0),0)</f>
        <v>0</v>
      </c>
      <c r="G603" s="33">
        <f>IFERROR(VLOOKUP(A603,[1]库存报告使用数据处理!$A:$F,6,0),0)</f>
        <v>0</v>
      </c>
      <c r="H603" s="34">
        <f>IFERROR(VLOOKUP(A603,[1]库存报告使用数据处理!$A:$G,7,0),0)</f>
        <v>0</v>
      </c>
      <c r="I603">
        <f>IFERROR(VLOOKUP(A603,[5]数据处理!$A:$B,2,0),0)</f>
        <v>0</v>
      </c>
      <c r="J603" s="35">
        <f>IFERROR(VLOOKUP(A603,[5]数据处理!$A:$D,4,0),0)</f>
        <v>0</v>
      </c>
      <c r="K603" s="35">
        <f>IFERROR(VLOOKUP(A603,[5]数据处理!$A:$E,5,0),0)</f>
        <v>0</v>
      </c>
      <c r="L603" s="35">
        <f>IFERROR(VLOOKUP(A603,[5]数据处理!$A:$G,7,0),0)</f>
        <v>0</v>
      </c>
      <c r="M603">
        <f t="shared" si="156"/>
        <v>0</v>
      </c>
      <c r="N603">
        <f>IFERROR(VLOOKUP(A603,[5]数据处理!$A:$C,3,0),0)</f>
        <v>0</v>
      </c>
      <c r="O603">
        <f>IFERROR(VLOOKUP(A603,[5]数据处理!$A:$N,14,0),0)</f>
        <v>0</v>
      </c>
      <c r="P603" t="str">
        <f>IFERROR(VLOOKUP(A603,[3]库存使用数据!$A:$B,2,0),"")</f>
        <v/>
      </c>
      <c r="Q603" t="str">
        <f>IFERROR(VLOOKUP(A603,[3]库存使用数据!$A:$E,5,0),"")</f>
        <v/>
      </c>
      <c r="R603" t="str">
        <f>IFERROR(VLOOKUP(A603,[3]库存使用数据!$A:$H,8,0),"")</f>
        <v/>
      </c>
      <c r="S603" t="str">
        <f>IFERROR(VLOOKUP(A603,[3]库存使用数据!$A:$K,11,0),"")</f>
        <v/>
      </c>
      <c r="T603" t="str">
        <f>IFERROR(VLOOKUP(A603,[3]库存使用数据!$A:$C,3,0),"")</f>
        <v/>
      </c>
      <c r="U603" t="str">
        <f>IFERROR(VLOOKUP(A603,[3]库存使用数据!$A:$F,6,0),"")</f>
        <v/>
      </c>
      <c r="V603" t="str">
        <f>IFERROR(VLOOKUP(A603,[3]库存使用数据!$A:$I,9,0),"")</f>
        <v/>
      </c>
      <c r="W603" t="str">
        <f>IFERROR(VLOOKUP(A603,[3]库存使用数据!$A:$L,12,0),"")</f>
        <v/>
      </c>
      <c r="X603" s="23" t="str">
        <f t="shared" si="161"/>
        <v/>
      </c>
      <c r="Y603" s="23" t="str">
        <f t="shared" si="162"/>
        <v/>
      </c>
      <c r="Z603" s="23" t="str">
        <f t="shared" si="163"/>
        <v/>
      </c>
      <c r="AA603" s="23" t="str">
        <f t="shared" si="164"/>
        <v/>
      </c>
      <c r="AB603" t="str">
        <f>IFERROR(VLOOKUP(A603,[3]库存使用数据!$A:$D,4,0),"")</f>
        <v/>
      </c>
      <c r="AC603" t="str">
        <f>IFERROR(VLOOKUP(A603,[3]库存使用数据!$A:$G,7,0),"")</f>
        <v/>
      </c>
      <c r="AD603" t="str">
        <f>IFERROR(VLOOKUP(A603,[3]库存使用数据!$A:$J,10,0),"")</f>
        <v/>
      </c>
      <c r="AE603" t="str">
        <f>IFERROR(VLOOKUP(A603,[3]库存使用数据!$A:$M,13,0),"")</f>
        <v/>
      </c>
      <c r="AF603" s="23" t="str">
        <f t="shared" si="165"/>
        <v/>
      </c>
      <c r="AG603" s="23" t="str">
        <f t="shared" si="166"/>
        <v/>
      </c>
      <c r="AH603" s="23" t="str">
        <f t="shared" si="167"/>
        <v/>
      </c>
      <c r="AI603" s="23" t="str">
        <f t="shared" si="168"/>
        <v/>
      </c>
      <c r="AJ603">
        <f>IFERROR(VLOOKUP($B603,[2]库存报告使用数据!$A$1:$B$65536,2,0),0)</f>
        <v>0</v>
      </c>
      <c r="AK603">
        <f>IFERROR(VLOOKUP($B603,[2]库存报告使用数据!$A$1:$C$65536,3,0),0)</f>
        <v>0</v>
      </c>
      <c r="AL603">
        <f>IFERROR(VLOOKUP($B603,[2]库存报告使用数据!$A$1:$D$65536,4,0),0)</f>
        <v>0</v>
      </c>
      <c r="AM603">
        <f>IFERROR(VLOOKUP($B603,[2]库存报告使用数据!$A$1:$E$65536,5,0),0)</f>
        <v>0</v>
      </c>
      <c r="AN603" s="23" t="str">
        <f t="shared" si="169"/>
        <v/>
      </c>
      <c r="AO603" s="23" t="str">
        <f t="shared" si="170"/>
        <v/>
      </c>
      <c r="AP603" s="23" t="str">
        <f t="shared" si="171"/>
        <v/>
      </c>
      <c r="AQ603" s="23" t="str">
        <f t="shared" si="172"/>
        <v/>
      </c>
      <c r="AR603" s="37">
        <f t="shared" si="157"/>
        <v>0</v>
      </c>
      <c r="AS603" s="37">
        <f t="shared" si="158"/>
        <v>0</v>
      </c>
      <c r="AT603" s="37">
        <f t="shared" si="159"/>
        <v>0</v>
      </c>
      <c r="AU603" s="33" t="str">
        <f t="shared" si="160"/>
        <v>库存为0</v>
      </c>
      <c r="AV603" s="38" t="str">
        <f>IFERROR(时间!$B$4+AU603,"上周无销量")</f>
        <v>上周无销量</v>
      </c>
    </row>
    <row r="604" spans="1:48">
      <c r="A604" s="21" t="s">
        <v>649</v>
      </c>
      <c r="B604" t="str">
        <f>VLOOKUP(A604,'[4]sku-asin（子）'!$A$1:$B$65536,2,0)</f>
        <v>B07D33Q58D</v>
      </c>
      <c r="C604" t="str">
        <f>VLOOKUP(A604,'[4]子sku-父sku'!$A$1:$B$65536,2,0)</f>
        <v>YZ-SUTWA100</v>
      </c>
      <c r="D604" s="33">
        <f>IFERROR(VLOOKUP(A604,[1]库存报告使用数据处理!$A:$C,3,0),0)</f>
        <v>0</v>
      </c>
      <c r="E604" s="33">
        <f>IFERROR(VLOOKUP(A604,[1]库存报告使用数据处理!$A:$D,4,0),0)</f>
        <v>0</v>
      </c>
      <c r="F604" s="33">
        <f>IFERROR(VLOOKUP(A604,[1]库存报告使用数据处理!$A:$E,5,0),0)</f>
        <v>0</v>
      </c>
      <c r="G604" s="33">
        <f>IFERROR(VLOOKUP(A604,[1]库存报告使用数据处理!$A:$F,6,0),0)</f>
        <v>0</v>
      </c>
      <c r="H604" s="34">
        <f>IFERROR(VLOOKUP(A604,[1]库存报告使用数据处理!$A:$G,7,0),0)</f>
        <v>0</v>
      </c>
      <c r="I604">
        <f>IFERROR(VLOOKUP(A604,[5]数据处理!$A:$B,2,0),0)</f>
        <v>0</v>
      </c>
      <c r="J604" s="35">
        <f>IFERROR(VLOOKUP(A604,[5]数据处理!$A:$D,4,0),0)</f>
        <v>0</v>
      </c>
      <c r="K604" s="35">
        <f>IFERROR(VLOOKUP(A604,[5]数据处理!$A:$E,5,0),0)</f>
        <v>0</v>
      </c>
      <c r="L604" s="35">
        <f>IFERROR(VLOOKUP(A604,[5]数据处理!$A:$G,7,0),0)</f>
        <v>0</v>
      </c>
      <c r="M604">
        <f t="shared" si="156"/>
        <v>0</v>
      </c>
      <c r="N604">
        <f>IFERROR(VLOOKUP(A604,[5]数据处理!$A:$C,3,0),0)</f>
        <v>0</v>
      </c>
      <c r="O604">
        <f>IFERROR(VLOOKUP(A604,[5]数据处理!$A:$N,14,0),0)</f>
        <v>0</v>
      </c>
      <c r="P604" t="str">
        <f>IFERROR(VLOOKUP(A604,[3]库存使用数据!$A:$B,2,0),"")</f>
        <v/>
      </c>
      <c r="Q604" t="str">
        <f>IFERROR(VLOOKUP(A604,[3]库存使用数据!$A:$E,5,0),"")</f>
        <v/>
      </c>
      <c r="R604" t="str">
        <f>IFERROR(VLOOKUP(A604,[3]库存使用数据!$A:$H,8,0),"")</f>
        <v/>
      </c>
      <c r="S604" t="str">
        <f>IFERROR(VLOOKUP(A604,[3]库存使用数据!$A:$K,11,0),"")</f>
        <v/>
      </c>
      <c r="T604" t="str">
        <f>IFERROR(VLOOKUP(A604,[3]库存使用数据!$A:$C,3,0),"")</f>
        <v/>
      </c>
      <c r="U604" t="str">
        <f>IFERROR(VLOOKUP(A604,[3]库存使用数据!$A:$F,6,0),"")</f>
        <v/>
      </c>
      <c r="V604" t="str">
        <f>IFERROR(VLOOKUP(A604,[3]库存使用数据!$A:$I,9,0),"")</f>
        <v/>
      </c>
      <c r="W604" t="str">
        <f>IFERROR(VLOOKUP(A604,[3]库存使用数据!$A:$L,12,0),"")</f>
        <v/>
      </c>
      <c r="X604" s="23" t="str">
        <f t="shared" si="161"/>
        <v/>
      </c>
      <c r="Y604" s="23" t="str">
        <f t="shared" si="162"/>
        <v/>
      </c>
      <c r="Z604" s="23" t="str">
        <f t="shared" si="163"/>
        <v/>
      </c>
      <c r="AA604" s="23" t="str">
        <f t="shared" si="164"/>
        <v/>
      </c>
      <c r="AB604" t="str">
        <f>IFERROR(VLOOKUP(A604,[3]库存使用数据!$A:$D,4,0),"")</f>
        <v/>
      </c>
      <c r="AC604" t="str">
        <f>IFERROR(VLOOKUP(A604,[3]库存使用数据!$A:$G,7,0),"")</f>
        <v/>
      </c>
      <c r="AD604" t="str">
        <f>IFERROR(VLOOKUP(A604,[3]库存使用数据!$A:$J,10,0),"")</f>
        <v/>
      </c>
      <c r="AE604" t="str">
        <f>IFERROR(VLOOKUP(A604,[3]库存使用数据!$A:$M,13,0),"")</f>
        <v/>
      </c>
      <c r="AF604" s="23" t="str">
        <f t="shared" si="165"/>
        <v/>
      </c>
      <c r="AG604" s="23" t="str">
        <f t="shared" si="166"/>
        <v/>
      </c>
      <c r="AH604" s="23" t="str">
        <f t="shared" si="167"/>
        <v/>
      </c>
      <c r="AI604" s="23" t="str">
        <f t="shared" si="168"/>
        <v/>
      </c>
      <c r="AJ604">
        <f>IFERROR(VLOOKUP($B604,[2]库存报告使用数据!$A$1:$B$65536,2,0),0)</f>
        <v>0</v>
      </c>
      <c r="AK604">
        <f>IFERROR(VLOOKUP($B604,[2]库存报告使用数据!$A$1:$C$65536,3,0),0)</f>
        <v>0</v>
      </c>
      <c r="AL604">
        <f>IFERROR(VLOOKUP($B604,[2]库存报告使用数据!$A$1:$D$65536,4,0),0)</f>
        <v>0</v>
      </c>
      <c r="AM604">
        <f>IFERROR(VLOOKUP($B604,[2]库存报告使用数据!$A$1:$E$65536,5,0),0)</f>
        <v>0</v>
      </c>
      <c r="AN604" s="23" t="str">
        <f t="shared" si="169"/>
        <v/>
      </c>
      <c r="AO604" s="23" t="str">
        <f t="shared" si="170"/>
        <v/>
      </c>
      <c r="AP604" s="23" t="str">
        <f t="shared" si="171"/>
        <v/>
      </c>
      <c r="AQ604" s="23" t="str">
        <f t="shared" si="172"/>
        <v/>
      </c>
      <c r="AR604" s="37">
        <f t="shared" si="157"/>
        <v>0</v>
      </c>
      <c r="AS604" s="37">
        <f t="shared" si="158"/>
        <v>0</v>
      </c>
      <c r="AT604" s="37">
        <f t="shared" si="159"/>
        <v>0</v>
      </c>
      <c r="AU604" s="33" t="str">
        <f t="shared" si="160"/>
        <v>库存为0</v>
      </c>
      <c r="AV604" s="38" t="str">
        <f>IFERROR(时间!$B$4+AU604,"上周无销量")</f>
        <v>上周无销量</v>
      </c>
    </row>
    <row r="605" spans="1:48">
      <c r="A605" s="21" t="s">
        <v>650</v>
      </c>
      <c r="B605" t="str">
        <f>VLOOKUP(A605,'[4]sku-asin（子）'!$A$1:$B$65536,2,0)</f>
        <v>B07D36L6MD</v>
      </c>
      <c r="C605" t="str">
        <f>VLOOKUP(A605,'[4]子sku-父sku'!$A$1:$B$65536,2,0)</f>
        <v>YZ-SUTWA100</v>
      </c>
      <c r="D605" s="33">
        <f>IFERROR(VLOOKUP(A605,[1]库存报告使用数据处理!$A:$C,3,0),0)</f>
        <v>0</v>
      </c>
      <c r="E605" s="33">
        <f>IFERROR(VLOOKUP(A605,[1]库存报告使用数据处理!$A:$D,4,0),0)</f>
        <v>0</v>
      </c>
      <c r="F605" s="33">
        <f>IFERROR(VLOOKUP(A605,[1]库存报告使用数据处理!$A:$E,5,0),0)</f>
        <v>0</v>
      </c>
      <c r="G605" s="33">
        <f>IFERROR(VLOOKUP(A605,[1]库存报告使用数据处理!$A:$F,6,0),0)</f>
        <v>0</v>
      </c>
      <c r="H605" s="34">
        <f>IFERROR(VLOOKUP(A605,[1]库存报告使用数据处理!$A:$G,7,0),0)</f>
        <v>0</v>
      </c>
      <c r="I605">
        <f>IFERROR(VLOOKUP(A605,[5]数据处理!$A:$B,2,0),0)</f>
        <v>0</v>
      </c>
      <c r="J605" s="35">
        <f>IFERROR(VLOOKUP(A605,[5]数据处理!$A:$D,4,0),0)</f>
        <v>0</v>
      </c>
      <c r="K605" s="35">
        <f>IFERROR(VLOOKUP(A605,[5]数据处理!$A:$E,5,0),0)</f>
        <v>0</v>
      </c>
      <c r="L605" s="35">
        <f>IFERROR(VLOOKUP(A605,[5]数据处理!$A:$G,7,0),0)</f>
        <v>0</v>
      </c>
      <c r="M605">
        <f t="shared" si="156"/>
        <v>0</v>
      </c>
      <c r="N605">
        <f>IFERROR(VLOOKUP(A605,[5]数据处理!$A:$C,3,0),0)</f>
        <v>0</v>
      </c>
      <c r="O605">
        <f>IFERROR(VLOOKUP(A605,[5]数据处理!$A:$N,14,0),0)</f>
        <v>0</v>
      </c>
      <c r="P605" t="str">
        <f>IFERROR(VLOOKUP(A605,[3]库存使用数据!$A:$B,2,0),"")</f>
        <v/>
      </c>
      <c r="Q605" t="str">
        <f>IFERROR(VLOOKUP(A605,[3]库存使用数据!$A:$E,5,0),"")</f>
        <v/>
      </c>
      <c r="R605" t="str">
        <f>IFERROR(VLOOKUP(A605,[3]库存使用数据!$A:$H,8,0),"")</f>
        <v/>
      </c>
      <c r="S605" t="str">
        <f>IFERROR(VLOOKUP(A605,[3]库存使用数据!$A:$K,11,0),"")</f>
        <v/>
      </c>
      <c r="T605" t="str">
        <f>IFERROR(VLOOKUP(A605,[3]库存使用数据!$A:$C,3,0),"")</f>
        <v/>
      </c>
      <c r="U605" t="str">
        <f>IFERROR(VLOOKUP(A605,[3]库存使用数据!$A:$F,6,0),"")</f>
        <v/>
      </c>
      <c r="V605" t="str">
        <f>IFERROR(VLOOKUP(A605,[3]库存使用数据!$A:$I,9,0),"")</f>
        <v/>
      </c>
      <c r="W605" t="str">
        <f>IFERROR(VLOOKUP(A605,[3]库存使用数据!$A:$L,12,0),"")</f>
        <v/>
      </c>
      <c r="X605" s="23" t="str">
        <f t="shared" si="161"/>
        <v/>
      </c>
      <c r="Y605" s="23" t="str">
        <f t="shared" si="162"/>
        <v/>
      </c>
      <c r="Z605" s="23" t="str">
        <f t="shared" si="163"/>
        <v/>
      </c>
      <c r="AA605" s="23" t="str">
        <f t="shared" si="164"/>
        <v/>
      </c>
      <c r="AB605" t="str">
        <f>IFERROR(VLOOKUP(A605,[3]库存使用数据!$A:$D,4,0),"")</f>
        <v/>
      </c>
      <c r="AC605" t="str">
        <f>IFERROR(VLOOKUP(A605,[3]库存使用数据!$A:$G,7,0),"")</f>
        <v/>
      </c>
      <c r="AD605" t="str">
        <f>IFERROR(VLOOKUP(A605,[3]库存使用数据!$A:$J,10,0),"")</f>
        <v/>
      </c>
      <c r="AE605" t="str">
        <f>IFERROR(VLOOKUP(A605,[3]库存使用数据!$A:$M,13,0),"")</f>
        <v/>
      </c>
      <c r="AF605" s="23" t="str">
        <f t="shared" si="165"/>
        <v/>
      </c>
      <c r="AG605" s="23" t="str">
        <f t="shared" si="166"/>
        <v/>
      </c>
      <c r="AH605" s="23" t="str">
        <f t="shared" si="167"/>
        <v/>
      </c>
      <c r="AI605" s="23" t="str">
        <f t="shared" si="168"/>
        <v/>
      </c>
      <c r="AJ605">
        <f>IFERROR(VLOOKUP($B605,[2]库存报告使用数据!$A$1:$B$65536,2,0),0)</f>
        <v>0</v>
      </c>
      <c r="AK605">
        <f>IFERROR(VLOOKUP($B605,[2]库存报告使用数据!$A$1:$C$65536,3,0),0)</f>
        <v>0</v>
      </c>
      <c r="AL605">
        <f>IFERROR(VLOOKUP($B605,[2]库存报告使用数据!$A$1:$D$65536,4,0),0)</f>
        <v>0</v>
      </c>
      <c r="AM605">
        <f>IFERROR(VLOOKUP($B605,[2]库存报告使用数据!$A$1:$E$65536,5,0),0)</f>
        <v>0</v>
      </c>
      <c r="AN605" s="23" t="str">
        <f t="shared" si="169"/>
        <v/>
      </c>
      <c r="AO605" s="23" t="str">
        <f t="shared" si="170"/>
        <v/>
      </c>
      <c r="AP605" s="23" t="str">
        <f t="shared" si="171"/>
        <v/>
      </c>
      <c r="AQ605" s="23" t="str">
        <f t="shared" si="172"/>
        <v/>
      </c>
      <c r="AR605" s="37">
        <f t="shared" si="157"/>
        <v>0</v>
      </c>
      <c r="AS605" s="37">
        <f t="shared" si="158"/>
        <v>0</v>
      </c>
      <c r="AT605" s="37">
        <f t="shared" si="159"/>
        <v>0</v>
      </c>
      <c r="AU605" s="33" t="str">
        <f t="shared" si="160"/>
        <v>库存为0</v>
      </c>
      <c r="AV605" s="38" t="str">
        <f>IFERROR(时间!$B$4+AU605,"上周无销量")</f>
        <v>上周无销量</v>
      </c>
    </row>
    <row r="606" spans="1:48">
      <c r="A606" s="21" t="s">
        <v>651</v>
      </c>
      <c r="B606" t="str">
        <f>VLOOKUP(A606,'[4]sku-asin（子）'!$A$1:$B$65536,2,0)</f>
        <v>B07D37QCZK</v>
      </c>
      <c r="C606" t="str">
        <f>VLOOKUP(A606,'[4]子sku-父sku'!$A$1:$B$65536,2,0)</f>
        <v>YZ-SUTWA100</v>
      </c>
      <c r="D606" s="33">
        <f>IFERROR(VLOOKUP(A606,[1]库存报告使用数据处理!$A:$C,3,0),0)</f>
        <v>0</v>
      </c>
      <c r="E606" s="33">
        <f>IFERROR(VLOOKUP(A606,[1]库存报告使用数据处理!$A:$D,4,0),0)</f>
        <v>0</v>
      </c>
      <c r="F606" s="33">
        <f>IFERROR(VLOOKUP(A606,[1]库存报告使用数据处理!$A:$E,5,0),0)</f>
        <v>0</v>
      </c>
      <c r="G606" s="33">
        <f>IFERROR(VLOOKUP(A606,[1]库存报告使用数据处理!$A:$F,6,0),0)</f>
        <v>0</v>
      </c>
      <c r="H606" s="34">
        <f>IFERROR(VLOOKUP(A606,[1]库存报告使用数据处理!$A:$G,7,0),0)</f>
        <v>0</v>
      </c>
      <c r="I606">
        <f>IFERROR(VLOOKUP(A606,[5]数据处理!$A:$B,2,0),0)</f>
        <v>0</v>
      </c>
      <c r="J606" s="35">
        <f>IFERROR(VLOOKUP(A606,[5]数据处理!$A:$D,4,0),0)</f>
        <v>0</v>
      </c>
      <c r="K606" s="35">
        <f>IFERROR(VLOOKUP(A606,[5]数据处理!$A:$E,5,0),0)</f>
        <v>0</v>
      </c>
      <c r="L606" s="35">
        <f>IFERROR(VLOOKUP(A606,[5]数据处理!$A:$G,7,0),0)</f>
        <v>0</v>
      </c>
      <c r="M606">
        <f t="shared" si="156"/>
        <v>0</v>
      </c>
      <c r="N606">
        <f>IFERROR(VLOOKUP(A606,[5]数据处理!$A:$C,3,0),0)</f>
        <v>0</v>
      </c>
      <c r="O606">
        <f>IFERROR(VLOOKUP(A606,[5]数据处理!$A:$N,14,0),0)</f>
        <v>0</v>
      </c>
      <c r="P606" t="str">
        <f>IFERROR(VLOOKUP(A606,[3]库存使用数据!$A:$B,2,0),"")</f>
        <v/>
      </c>
      <c r="Q606" t="str">
        <f>IFERROR(VLOOKUP(A606,[3]库存使用数据!$A:$E,5,0),"")</f>
        <v/>
      </c>
      <c r="R606" t="str">
        <f>IFERROR(VLOOKUP(A606,[3]库存使用数据!$A:$H,8,0),"")</f>
        <v/>
      </c>
      <c r="S606" t="str">
        <f>IFERROR(VLOOKUP(A606,[3]库存使用数据!$A:$K,11,0),"")</f>
        <v/>
      </c>
      <c r="T606" t="str">
        <f>IFERROR(VLOOKUP(A606,[3]库存使用数据!$A:$C,3,0),"")</f>
        <v/>
      </c>
      <c r="U606" t="str">
        <f>IFERROR(VLOOKUP(A606,[3]库存使用数据!$A:$F,6,0),"")</f>
        <v/>
      </c>
      <c r="V606" t="str">
        <f>IFERROR(VLOOKUP(A606,[3]库存使用数据!$A:$I,9,0),"")</f>
        <v/>
      </c>
      <c r="W606" t="str">
        <f>IFERROR(VLOOKUP(A606,[3]库存使用数据!$A:$L,12,0),"")</f>
        <v/>
      </c>
      <c r="X606" s="23" t="str">
        <f t="shared" si="161"/>
        <v/>
      </c>
      <c r="Y606" s="23" t="str">
        <f t="shared" si="162"/>
        <v/>
      </c>
      <c r="Z606" s="23" t="str">
        <f t="shared" si="163"/>
        <v/>
      </c>
      <c r="AA606" s="23" t="str">
        <f t="shared" si="164"/>
        <v/>
      </c>
      <c r="AB606" t="str">
        <f>IFERROR(VLOOKUP(A606,[3]库存使用数据!$A:$D,4,0),"")</f>
        <v/>
      </c>
      <c r="AC606" t="str">
        <f>IFERROR(VLOOKUP(A606,[3]库存使用数据!$A:$G,7,0),"")</f>
        <v/>
      </c>
      <c r="AD606" t="str">
        <f>IFERROR(VLOOKUP(A606,[3]库存使用数据!$A:$J,10,0),"")</f>
        <v/>
      </c>
      <c r="AE606" t="str">
        <f>IFERROR(VLOOKUP(A606,[3]库存使用数据!$A:$M,13,0),"")</f>
        <v/>
      </c>
      <c r="AF606" s="23" t="str">
        <f t="shared" si="165"/>
        <v/>
      </c>
      <c r="AG606" s="23" t="str">
        <f t="shared" si="166"/>
        <v/>
      </c>
      <c r="AH606" s="23" t="str">
        <f t="shared" si="167"/>
        <v/>
      </c>
      <c r="AI606" s="23" t="str">
        <f t="shared" si="168"/>
        <v/>
      </c>
      <c r="AJ606">
        <f>IFERROR(VLOOKUP($B606,[2]库存报告使用数据!$A$1:$B$65536,2,0),0)</f>
        <v>0</v>
      </c>
      <c r="AK606">
        <f>IFERROR(VLOOKUP($B606,[2]库存报告使用数据!$A$1:$C$65536,3,0),0)</f>
        <v>0</v>
      </c>
      <c r="AL606">
        <f>IFERROR(VLOOKUP($B606,[2]库存报告使用数据!$A$1:$D$65536,4,0),0)</f>
        <v>0</v>
      </c>
      <c r="AM606">
        <f>IFERROR(VLOOKUP($B606,[2]库存报告使用数据!$A$1:$E$65536,5,0),0)</f>
        <v>0</v>
      </c>
      <c r="AN606" s="23" t="str">
        <f t="shared" si="169"/>
        <v/>
      </c>
      <c r="AO606" s="23" t="str">
        <f t="shared" si="170"/>
        <v/>
      </c>
      <c r="AP606" s="23" t="str">
        <f t="shared" si="171"/>
        <v/>
      </c>
      <c r="AQ606" s="23" t="str">
        <f t="shared" si="172"/>
        <v/>
      </c>
      <c r="AR606" s="37">
        <f t="shared" si="157"/>
        <v>0</v>
      </c>
      <c r="AS606" s="37">
        <f t="shared" si="158"/>
        <v>0</v>
      </c>
      <c r="AT606" s="37">
        <f t="shared" si="159"/>
        <v>0</v>
      </c>
      <c r="AU606" s="33" t="str">
        <f t="shared" si="160"/>
        <v>库存为0</v>
      </c>
      <c r="AV606" s="38" t="str">
        <f>IFERROR(时间!$B$4+AU606,"上周无销量")</f>
        <v>上周无销量</v>
      </c>
    </row>
    <row r="607" spans="1:48">
      <c r="A607" s="21" t="s">
        <v>652</v>
      </c>
      <c r="B607" t="str">
        <f>VLOOKUP(A607,'[4]sku-asin（子）'!$A$1:$B$65536,2,0)</f>
        <v>B07D34X254</v>
      </c>
      <c r="C607" t="str">
        <f>VLOOKUP(A607,'[4]子sku-父sku'!$A$1:$B$65536,2,0)</f>
        <v>YZ-SUTWA100</v>
      </c>
      <c r="D607" s="33">
        <f>IFERROR(VLOOKUP(A607,[1]库存报告使用数据处理!$A:$C,3,0),0)</f>
        <v>0</v>
      </c>
      <c r="E607" s="33">
        <f>IFERROR(VLOOKUP(A607,[1]库存报告使用数据处理!$A:$D,4,0),0)</f>
        <v>0</v>
      </c>
      <c r="F607" s="33">
        <f>IFERROR(VLOOKUP(A607,[1]库存报告使用数据处理!$A:$E,5,0),0)</f>
        <v>0</v>
      </c>
      <c r="G607" s="33">
        <f>IFERROR(VLOOKUP(A607,[1]库存报告使用数据处理!$A:$F,6,0),0)</f>
        <v>0</v>
      </c>
      <c r="H607" s="34">
        <f>IFERROR(VLOOKUP(A607,[1]库存报告使用数据处理!$A:$G,7,0),0)</f>
        <v>0</v>
      </c>
      <c r="I607">
        <f>IFERROR(VLOOKUP(A607,[5]数据处理!$A:$B,2,0),0)</f>
        <v>0</v>
      </c>
      <c r="J607" s="35">
        <f>IFERROR(VLOOKUP(A607,[5]数据处理!$A:$D,4,0),0)</f>
        <v>0</v>
      </c>
      <c r="K607" s="35">
        <f>IFERROR(VLOOKUP(A607,[5]数据处理!$A:$E,5,0),0)</f>
        <v>0</v>
      </c>
      <c r="L607" s="35">
        <f>IFERROR(VLOOKUP(A607,[5]数据处理!$A:$G,7,0),0)</f>
        <v>0</v>
      </c>
      <c r="M607">
        <f t="shared" si="156"/>
        <v>0</v>
      </c>
      <c r="N607">
        <f>IFERROR(VLOOKUP(A607,[5]数据处理!$A:$C,3,0),0)</f>
        <v>0</v>
      </c>
      <c r="O607">
        <f>IFERROR(VLOOKUP(A607,[5]数据处理!$A:$N,14,0),0)</f>
        <v>0</v>
      </c>
      <c r="P607" t="str">
        <f>IFERROR(VLOOKUP(A607,[3]库存使用数据!$A:$B,2,0),"")</f>
        <v/>
      </c>
      <c r="Q607" t="str">
        <f>IFERROR(VLOOKUP(A607,[3]库存使用数据!$A:$E,5,0),"")</f>
        <v/>
      </c>
      <c r="R607" t="str">
        <f>IFERROR(VLOOKUP(A607,[3]库存使用数据!$A:$H,8,0),"")</f>
        <v/>
      </c>
      <c r="S607" t="str">
        <f>IFERROR(VLOOKUP(A607,[3]库存使用数据!$A:$K,11,0),"")</f>
        <v/>
      </c>
      <c r="T607" t="str">
        <f>IFERROR(VLOOKUP(A607,[3]库存使用数据!$A:$C,3,0),"")</f>
        <v/>
      </c>
      <c r="U607" t="str">
        <f>IFERROR(VLOOKUP(A607,[3]库存使用数据!$A:$F,6,0),"")</f>
        <v/>
      </c>
      <c r="V607" t="str">
        <f>IFERROR(VLOOKUP(A607,[3]库存使用数据!$A:$I,9,0),"")</f>
        <v/>
      </c>
      <c r="W607" t="str">
        <f>IFERROR(VLOOKUP(A607,[3]库存使用数据!$A:$L,12,0),"")</f>
        <v/>
      </c>
      <c r="X607" s="23" t="str">
        <f t="shared" si="161"/>
        <v/>
      </c>
      <c r="Y607" s="23" t="str">
        <f t="shared" si="162"/>
        <v/>
      </c>
      <c r="Z607" s="23" t="str">
        <f t="shared" si="163"/>
        <v/>
      </c>
      <c r="AA607" s="23" t="str">
        <f t="shared" si="164"/>
        <v/>
      </c>
      <c r="AB607" t="str">
        <f>IFERROR(VLOOKUP(A607,[3]库存使用数据!$A:$D,4,0),"")</f>
        <v/>
      </c>
      <c r="AC607" t="str">
        <f>IFERROR(VLOOKUP(A607,[3]库存使用数据!$A:$G,7,0),"")</f>
        <v/>
      </c>
      <c r="AD607" t="str">
        <f>IFERROR(VLOOKUP(A607,[3]库存使用数据!$A:$J,10,0),"")</f>
        <v/>
      </c>
      <c r="AE607" t="str">
        <f>IFERROR(VLOOKUP(A607,[3]库存使用数据!$A:$M,13,0),"")</f>
        <v/>
      </c>
      <c r="AF607" s="23" t="str">
        <f t="shared" si="165"/>
        <v/>
      </c>
      <c r="AG607" s="23" t="str">
        <f t="shared" si="166"/>
        <v/>
      </c>
      <c r="AH607" s="23" t="str">
        <f t="shared" si="167"/>
        <v/>
      </c>
      <c r="AI607" s="23" t="str">
        <f t="shared" si="168"/>
        <v/>
      </c>
      <c r="AJ607">
        <f>IFERROR(VLOOKUP($B607,[2]库存报告使用数据!$A$1:$B$65536,2,0),0)</f>
        <v>0</v>
      </c>
      <c r="AK607">
        <f>IFERROR(VLOOKUP($B607,[2]库存报告使用数据!$A$1:$C$65536,3,0),0)</f>
        <v>0</v>
      </c>
      <c r="AL607">
        <f>IFERROR(VLOOKUP($B607,[2]库存报告使用数据!$A$1:$D$65536,4,0),0)</f>
        <v>0</v>
      </c>
      <c r="AM607">
        <f>IFERROR(VLOOKUP($B607,[2]库存报告使用数据!$A$1:$E$65536,5,0),0)</f>
        <v>0</v>
      </c>
      <c r="AN607" s="23" t="str">
        <f t="shared" si="169"/>
        <v/>
      </c>
      <c r="AO607" s="23" t="str">
        <f t="shared" si="170"/>
        <v/>
      </c>
      <c r="AP607" s="23" t="str">
        <f t="shared" si="171"/>
        <v/>
      </c>
      <c r="AQ607" s="23" t="str">
        <f t="shared" si="172"/>
        <v/>
      </c>
      <c r="AR607" s="37">
        <f t="shared" si="157"/>
        <v>0</v>
      </c>
      <c r="AS607" s="37">
        <f t="shared" si="158"/>
        <v>0</v>
      </c>
      <c r="AT607" s="37">
        <f t="shared" si="159"/>
        <v>0</v>
      </c>
      <c r="AU607" s="33" t="str">
        <f t="shared" si="160"/>
        <v>库存为0</v>
      </c>
      <c r="AV607" s="38" t="str">
        <f>IFERROR(时间!$B$4+AU607,"上周无销量")</f>
        <v>上周无销量</v>
      </c>
    </row>
    <row r="608" spans="1:48">
      <c r="A608" s="21" t="s">
        <v>653</v>
      </c>
      <c r="B608" t="str">
        <f>VLOOKUP(A608,'[4]sku-asin（子）'!$A$1:$B$65536,2,0)</f>
        <v>B07D3778CP</v>
      </c>
      <c r="C608" t="str">
        <f>VLOOKUP(A608,'[4]子sku-父sku'!$A$1:$B$65536,2,0)</f>
        <v>YZ-SUTWA100</v>
      </c>
      <c r="D608" s="33">
        <f>IFERROR(VLOOKUP(A608,[1]库存报告使用数据处理!$A:$C,3,0),0)</f>
        <v>0</v>
      </c>
      <c r="E608" s="33">
        <f>IFERROR(VLOOKUP(A608,[1]库存报告使用数据处理!$A:$D,4,0),0)</f>
        <v>0</v>
      </c>
      <c r="F608" s="33">
        <f>IFERROR(VLOOKUP(A608,[1]库存报告使用数据处理!$A:$E,5,0),0)</f>
        <v>0</v>
      </c>
      <c r="G608" s="33">
        <f>IFERROR(VLOOKUP(A608,[1]库存报告使用数据处理!$A:$F,6,0),0)</f>
        <v>0</v>
      </c>
      <c r="H608" s="34">
        <f>IFERROR(VLOOKUP(A608,[1]库存报告使用数据处理!$A:$G,7,0),0)</f>
        <v>0</v>
      </c>
      <c r="I608">
        <f>IFERROR(VLOOKUP(A608,[5]数据处理!$A:$B,2,0),0)</f>
        <v>0</v>
      </c>
      <c r="J608" s="35">
        <f>IFERROR(VLOOKUP(A608,[5]数据处理!$A:$D,4,0),0)</f>
        <v>0</v>
      </c>
      <c r="K608" s="35">
        <f>IFERROR(VLOOKUP(A608,[5]数据处理!$A:$E,5,0),0)</f>
        <v>0</v>
      </c>
      <c r="L608" s="35">
        <f>IFERROR(VLOOKUP(A608,[5]数据处理!$A:$G,7,0),0)</f>
        <v>0</v>
      </c>
      <c r="M608">
        <f t="shared" si="156"/>
        <v>0</v>
      </c>
      <c r="N608">
        <f>IFERROR(VLOOKUP(A608,[5]数据处理!$A:$C,3,0),0)</f>
        <v>0</v>
      </c>
      <c r="O608">
        <f>IFERROR(VLOOKUP(A608,[5]数据处理!$A:$N,14,0),0)</f>
        <v>0</v>
      </c>
      <c r="P608" t="str">
        <f>IFERROR(VLOOKUP(A608,[3]库存使用数据!$A:$B,2,0),"")</f>
        <v/>
      </c>
      <c r="Q608" t="str">
        <f>IFERROR(VLOOKUP(A608,[3]库存使用数据!$A:$E,5,0),"")</f>
        <v/>
      </c>
      <c r="R608" t="str">
        <f>IFERROR(VLOOKUP(A608,[3]库存使用数据!$A:$H,8,0),"")</f>
        <v/>
      </c>
      <c r="S608" t="str">
        <f>IFERROR(VLOOKUP(A608,[3]库存使用数据!$A:$K,11,0),"")</f>
        <v/>
      </c>
      <c r="T608" t="str">
        <f>IFERROR(VLOOKUP(A608,[3]库存使用数据!$A:$C,3,0),"")</f>
        <v/>
      </c>
      <c r="U608" t="str">
        <f>IFERROR(VLOOKUP(A608,[3]库存使用数据!$A:$F,6,0),"")</f>
        <v/>
      </c>
      <c r="V608" t="str">
        <f>IFERROR(VLOOKUP(A608,[3]库存使用数据!$A:$I,9,0),"")</f>
        <v/>
      </c>
      <c r="W608" t="str">
        <f>IFERROR(VLOOKUP(A608,[3]库存使用数据!$A:$L,12,0),"")</f>
        <v/>
      </c>
      <c r="X608" s="23" t="str">
        <f t="shared" si="161"/>
        <v/>
      </c>
      <c r="Y608" s="23" t="str">
        <f t="shared" si="162"/>
        <v/>
      </c>
      <c r="Z608" s="23" t="str">
        <f t="shared" si="163"/>
        <v/>
      </c>
      <c r="AA608" s="23" t="str">
        <f t="shared" si="164"/>
        <v/>
      </c>
      <c r="AB608" t="str">
        <f>IFERROR(VLOOKUP(A608,[3]库存使用数据!$A:$D,4,0),"")</f>
        <v/>
      </c>
      <c r="AC608" t="str">
        <f>IFERROR(VLOOKUP(A608,[3]库存使用数据!$A:$G,7,0),"")</f>
        <v/>
      </c>
      <c r="AD608" t="str">
        <f>IFERROR(VLOOKUP(A608,[3]库存使用数据!$A:$J,10,0),"")</f>
        <v/>
      </c>
      <c r="AE608" t="str">
        <f>IFERROR(VLOOKUP(A608,[3]库存使用数据!$A:$M,13,0),"")</f>
        <v/>
      </c>
      <c r="AF608" s="23" t="str">
        <f t="shared" si="165"/>
        <v/>
      </c>
      <c r="AG608" s="23" t="str">
        <f t="shared" si="166"/>
        <v/>
      </c>
      <c r="AH608" s="23" t="str">
        <f t="shared" si="167"/>
        <v/>
      </c>
      <c r="AI608" s="23" t="str">
        <f t="shared" si="168"/>
        <v/>
      </c>
      <c r="AJ608">
        <f>IFERROR(VLOOKUP($B608,[2]库存报告使用数据!$A$1:$B$65536,2,0),0)</f>
        <v>0</v>
      </c>
      <c r="AK608">
        <f>IFERROR(VLOOKUP($B608,[2]库存报告使用数据!$A$1:$C$65536,3,0),0)</f>
        <v>0</v>
      </c>
      <c r="AL608">
        <f>IFERROR(VLOOKUP($B608,[2]库存报告使用数据!$A$1:$D$65536,4,0),0)</f>
        <v>0</v>
      </c>
      <c r="AM608">
        <f>IFERROR(VLOOKUP($B608,[2]库存报告使用数据!$A$1:$E$65536,5,0),0)</f>
        <v>0</v>
      </c>
      <c r="AN608" s="23" t="str">
        <f t="shared" si="169"/>
        <v/>
      </c>
      <c r="AO608" s="23" t="str">
        <f t="shared" si="170"/>
        <v/>
      </c>
      <c r="AP608" s="23" t="str">
        <f t="shared" si="171"/>
        <v/>
      </c>
      <c r="AQ608" s="23" t="str">
        <f t="shared" si="172"/>
        <v/>
      </c>
      <c r="AR608" s="37">
        <f t="shared" si="157"/>
        <v>0</v>
      </c>
      <c r="AS608" s="37">
        <f t="shared" si="158"/>
        <v>0</v>
      </c>
      <c r="AT608" s="37">
        <f t="shared" si="159"/>
        <v>0</v>
      </c>
      <c r="AU608" s="33" t="str">
        <f t="shared" si="160"/>
        <v>库存为0</v>
      </c>
      <c r="AV608" s="38" t="str">
        <f>IFERROR(时间!$B$4+AU608,"上周无销量")</f>
        <v>上周无销量</v>
      </c>
    </row>
    <row r="609" spans="1:48">
      <c r="A609" s="21" t="s">
        <v>654</v>
      </c>
      <c r="B609" t="str">
        <f>VLOOKUP(A609,'[4]sku-asin（子）'!$A$1:$B$65536,2,0)</f>
        <v>B07F6BLFTN</v>
      </c>
      <c r="C609" t="str">
        <f>VLOOKUP(A609,'[4]子sku-父sku'!$A$1:$B$65536,2,0)</f>
        <v>YZ-SUXZBL03</v>
      </c>
      <c r="D609" s="33">
        <f>IFERROR(VLOOKUP(A609,[1]库存报告使用数据处理!$A:$C,3,0),0)</f>
        <v>0</v>
      </c>
      <c r="E609" s="33">
        <f>IFERROR(VLOOKUP(A609,[1]库存报告使用数据处理!$A:$D,4,0),0)</f>
        <v>0</v>
      </c>
      <c r="F609" s="33">
        <f>IFERROR(VLOOKUP(A609,[1]库存报告使用数据处理!$A:$E,5,0),0)</f>
        <v>0</v>
      </c>
      <c r="G609" s="33">
        <f>IFERROR(VLOOKUP(A609,[1]库存报告使用数据处理!$A:$F,6,0),0)</f>
        <v>0</v>
      </c>
      <c r="H609" s="34">
        <f>IFERROR(VLOOKUP(A609,[1]库存报告使用数据处理!$A:$G,7,0),0)</f>
        <v>0</v>
      </c>
      <c r="I609">
        <f>IFERROR(VLOOKUP(A609,[5]数据处理!$A:$B,2,0),0)</f>
        <v>0</v>
      </c>
      <c r="J609" s="35">
        <f>IFERROR(VLOOKUP(A609,[5]数据处理!$A:$D,4,0),0)</f>
        <v>0</v>
      </c>
      <c r="K609" s="35">
        <f>IFERROR(VLOOKUP(A609,[5]数据处理!$A:$E,5,0),0)</f>
        <v>0</v>
      </c>
      <c r="L609" s="35">
        <f>IFERROR(VLOOKUP(A609,[5]数据处理!$A:$G,7,0),0)</f>
        <v>0</v>
      </c>
      <c r="M609">
        <f t="shared" si="156"/>
        <v>0</v>
      </c>
      <c r="N609">
        <f>IFERROR(VLOOKUP(A609,[5]数据处理!$A:$C,3,0),0)</f>
        <v>0</v>
      </c>
      <c r="O609">
        <f>IFERROR(VLOOKUP(A609,[5]数据处理!$A:$N,14,0),0)</f>
        <v>0</v>
      </c>
      <c r="P609" t="str">
        <f>IFERROR(VLOOKUP(A609,[3]库存使用数据!$A:$B,2,0),"")</f>
        <v/>
      </c>
      <c r="Q609" t="str">
        <f>IFERROR(VLOOKUP(A609,[3]库存使用数据!$A:$E,5,0),"")</f>
        <v/>
      </c>
      <c r="R609" t="str">
        <f>IFERROR(VLOOKUP(A609,[3]库存使用数据!$A:$H,8,0),"")</f>
        <v/>
      </c>
      <c r="S609" t="str">
        <f>IFERROR(VLOOKUP(A609,[3]库存使用数据!$A:$K,11,0),"")</f>
        <v/>
      </c>
      <c r="T609" t="str">
        <f>IFERROR(VLOOKUP(A609,[3]库存使用数据!$A:$C,3,0),"")</f>
        <v/>
      </c>
      <c r="U609" t="str">
        <f>IFERROR(VLOOKUP(A609,[3]库存使用数据!$A:$F,6,0),"")</f>
        <v/>
      </c>
      <c r="V609" t="str">
        <f>IFERROR(VLOOKUP(A609,[3]库存使用数据!$A:$I,9,0),"")</f>
        <v/>
      </c>
      <c r="W609" t="str">
        <f>IFERROR(VLOOKUP(A609,[3]库存使用数据!$A:$L,12,0),"")</f>
        <v/>
      </c>
      <c r="X609" s="23" t="str">
        <f t="shared" si="161"/>
        <v/>
      </c>
      <c r="Y609" s="23" t="str">
        <f t="shared" si="162"/>
        <v/>
      </c>
      <c r="Z609" s="23" t="str">
        <f t="shared" si="163"/>
        <v/>
      </c>
      <c r="AA609" s="23" t="str">
        <f t="shared" si="164"/>
        <v/>
      </c>
      <c r="AB609" t="str">
        <f>IFERROR(VLOOKUP(A609,[3]库存使用数据!$A:$D,4,0),"")</f>
        <v/>
      </c>
      <c r="AC609" t="str">
        <f>IFERROR(VLOOKUP(A609,[3]库存使用数据!$A:$G,7,0),"")</f>
        <v/>
      </c>
      <c r="AD609" t="str">
        <f>IFERROR(VLOOKUP(A609,[3]库存使用数据!$A:$J,10,0),"")</f>
        <v/>
      </c>
      <c r="AE609" t="str">
        <f>IFERROR(VLOOKUP(A609,[3]库存使用数据!$A:$M,13,0),"")</f>
        <v/>
      </c>
      <c r="AF609" s="23" t="str">
        <f t="shared" si="165"/>
        <v/>
      </c>
      <c r="AG609" s="23" t="str">
        <f t="shared" si="166"/>
        <v/>
      </c>
      <c r="AH609" s="23" t="str">
        <f t="shared" si="167"/>
        <v/>
      </c>
      <c r="AI609" s="23" t="str">
        <f t="shared" si="168"/>
        <v/>
      </c>
      <c r="AJ609">
        <f>IFERROR(VLOOKUP($B609,[2]库存报告使用数据!$A$1:$B$65536,2,0),0)</f>
        <v>0</v>
      </c>
      <c r="AK609">
        <f>IFERROR(VLOOKUP($B609,[2]库存报告使用数据!$A$1:$C$65536,3,0),0)</f>
        <v>0</v>
      </c>
      <c r="AL609">
        <f>IFERROR(VLOOKUP($B609,[2]库存报告使用数据!$A$1:$D$65536,4,0),0)</f>
        <v>0</v>
      </c>
      <c r="AM609">
        <f>IFERROR(VLOOKUP($B609,[2]库存报告使用数据!$A$1:$E$65536,5,0),0)</f>
        <v>0</v>
      </c>
      <c r="AN609" s="23" t="str">
        <f t="shared" si="169"/>
        <v/>
      </c>
      <c r="AO609" s="23" t="str">
        <f t="shared" si="170"/>
        <v/>
      </c>
      <c r="AP609" s="23" t="str">
        <f t="shared" si="171"/>
        <v/>
      </c>
      <c r="AQ609" s="23" t="str">
        <f t="shared" si="172"/>
        <v/>
      </c>
      <c r="AR609" s="37">
        <f t="shared" si="157"/>
        <v>0</v>
      </c>
      <c r="AS609" s="37">
        <f t="shared" si="158"/>
        <v>0</v>
      </c>
      <c r="AT609" s="37">
        <f t="shared" si="159"/>
        <v>0</v>
      </c>
      <c r="AU609" s="33" t="str">
        <f t="shared" si="160"/>
        <v>库存为0</v>
      </c>
      <c r="AV609" s="38" t="str">
        <f>IFERROR(时间!$B$4+AU609,"上周无销量")</f>
        <v>上周无销量</v>
      </c>
    </row>
    <row r="610" spans="1:48">
      <c r="A610" s="21" t="s">
        <v>655</v>
      </c>
      <c r="B610" t="str">
        <f>VLOOKUP(A610,'[4]sku-asin（子）'!$A$1:$B$65536,2,0)</f>
        <v>B07F6HR7YR</v>
      </c>
      <c r="C610" t="str">
        <f>VLOOKUP(A610,'[4]子sku-父sku'!$A$1:$B$65536,2,0)</f>
        <v>YZ-SUXZBL03</v>
      </c>
      <c r="D610" s="33">
        <f>IFERROR(VLOOKUP(A610,[1]库存报告使用数据处理!$A:$C,3,0),0)</f>
        <v>0</v>
      </c>
      <c r="E610" s="33">
        <f>IFERROR(VLOOKUP(A610,[1]库存报告使用数据处理!$A:$D,4,0),0)</f>
        <v>0</v>
      </c>
      <c r="F610" s="33">
        <f>IFERROR(VLOOKUP(A610,[1]库存报告使用数据处理!$A:$E,5,0),0)</f>
        <v>0</v>
      </c>
      <c r="G610" s="33">
        <f>IFERROR(VLOOKUP(A610,[1]库存报告使用数据处理!$A:$F,6,0),0)</f>
        <v>0</v>
      </c>
      <c r="H610" s="34">
        <f>IFERROR(VLOOKUP(A610,[1]库存报告使用数据处理!$A:$G,7,0),0)</f>
        <v>0</v>
      </c>
      <c r="I610">
        <f>IFERROR(VLOOKUP(A610,[5]数据处理!$A:$B,2,0),0)</f>
        <v>0</v>
      </c>
      <c r="J610" s="35">
        <f>IFERROR(VLOOKUP(A610,[5]数据处理!$A:$D,4,0),0)</f>
        <v>0</v>
      </c>
      <c r="K610" s="35">
        <f>IFERROR(VLOOKUP(A610,[5]数据处理!$A:$E,5,0),0)</f>
        <v>0</v>
      </c>
      <c r="L610" s="35">
        <f>IFERROR(VLOOKUP(A610,[5]数据处理!$A:$G,7,0),0)</f>
        <v>0</v>
      </c>
      <c r="M610">
        <f t="shared" si="156"/>
        <v>0</v>
      </c>
      <c r="N610">
        <f>IFERROR(VLOOKUP(A610,[5]数据处理!$A:$C,3,0),0)</f>
        <v>0</v>
      </c>
      <c r="O610">
        <f>IFERROR(VLOOKUP(A610,[5]数据处理!$A:$N,14,0),0)</f>
        <v>0</v>
      </c>
      <c r="P610" t="str">
        <f>IFERROR(VLOOKUP(A610,[3]库存使用数据!$A:$B,2,0),"")</f>
        <v/>
      </c>
      <c r="Q610" t="str">
        <f>IFERROR(VLOOKUP(A610,[3]库存使用数据!$A:$E,5,0),"")</f>
        <v/>
      </c>
      <c r="R610" t="str">
        <f>IFERROR(VLOOKUP(A610,[3]库存使用数据!$A:$H,8,0),"")</f>
        <v/>
      </c>
      <c r="S610" t="str">
        <f>IFERROR(VLOOKUP(A610,[3]库存使用数据!$A:$K,11,0),"")</f>
        <v/>
      </c>
      <c r="T610" t="str">
        <f>IFERROR(VLOOKUP(A610,[3]库存使用数据!$A:$C,3,0),"")</f>
        <v/>
      </c>
      <c r="U610" t="str">
        <f>IFERROR(VLOOKUP(A610,[3]库存使用数据!$A:$F,6,0),"")</f>
        <v/>
      </c>
      <c r="V610" t="str">
        <f>IFERROR(VLOOKUP(A610,[3]库存使用数据!$A:$I,9,0),"")</f>
        <v/>
      </c>
      <c r="W610" t="str">
        <f>IFERROR(VLOOKUP(A610,[3]库存使用数据!$A:$L,12,0),"")</f>
        <v/>
      </c>
      <c r="X610" s="23" t="str">
        <f t="shared" si="161"/>
        <v/>
      </c>
      <c r="Y610" s="23" t="str">
        <f t="shared" si="162"/>
        <v/>
      </c>
      <c r="Z610" s="23" t="str">
        <f t="shared" si="163"/>
        <v/>
      </c>
      <c r="AA610" s="23" t="str">
        <f t="shared" si="164"/>
        <v/>
      </c>
      <c r="AB610" t="str">
        <f>IFERROR(VLOOKUP(A610,[3]库存使用数据!$A:$D,4,0),"")</f>
        <v/>
      </c>
      <c r="AC610" t="str">
        <f>IFERROR(VLOOKUP(A610,[3]库存使用数据!$A:$G,7,0),"")</f>
        <v/>
      </c>
      <c r="AD610" t="str">
        <f>IFERROR(VLOOKUP(A610,[3]库存使用数据!$A:$J,10,0),"")</f>
        <v/>
      </c>
      <c r="AE610" t="str">
        <f>IFERROR(VLOOKUP(A610,[3]库存使用数据!$A:$M,13,0),"")</f>
        <v/>
      </c>
      <c r="AF610" s="23" t="str">
        <f t="shared" si="165"/>
        <v/>
      </c>
      <c r="AG610" s="23" t="str">
        <f t="shared" si="166"/>
        <v/>
      </c>
      <c r="AH610" s="23" t="str">
        <f t="shared" si="167"/>
        <v/>
      </c>
      <c r="AI610" s="23" t="str">
        <f t="shared" si="168"/>
        <v/>
      </c>
      <c r="AJ610">
        <f>IFERROR(VLOOKUP($B610,[2]库存报告使用数据!$A$1:$B$65536,2,0),0)</f>
        <v>0</v>
      </c>
      <c r="AK610">
        <f>IFERROR(VLOOKUP($B610,[2]库存报告使用数据!$A$1:$C$65536,3,0),0)</f>
        <v>0</v>
      </c>
      <c r="AL610">
        <f>IFERROR(VLOOKUP($B610,[2]库存报告使用数据!$A$1:$D$65536,4,0),0)</f>
        <v>0</v>
      </c>
      <c r="AM610">
        <f>IFERROR(VLOOKUP($B610,[2]库存报告使用数据!$A$1:$E$65536,5,0),0)</f>
        <v>0</v>
      </c>
      <c r="AN610" s="23" t="str">
        <f t="shared" si="169"/>
        <v/>
      </c>
      <c r="AO610" s="23" t="str">
        <f t="shared" si="170"/>
        <v/>
      </c>
      <c r="AP610" s="23" t="str">
        <f t="shared" si="171"/>
        <v/>
      </c>
      <c r="AQ610" s="23" t="str">
        <f t="shared" si="172"/>
        <v/>
      </c>
      <c r="AR610" s="37">
        <f t="shared" si="157"/>
        <v>0</v>
      </c>
      <c r="AS610" s="37">
        <f t="shared" si="158"/>
        <v>0</v>
      </c>
      <c r="AT610" s="37">
        <f t="shared" si="159"/>
        <v>0</v>
      </c>
      <c r="AU610" s="33" t="str">
        <f t="shared" si="160"/>
        <v>库存为0</v>
      </c>
      <c r="AV610" s="38" t="str">
        <f>IFERROR(时间!$B$4+AU610,"上周无销量")</f>
        <v>上周无销量</v>
      </c>
    </row>
    <row r="611" spans="1:48">
      <c r="A611" s="21" t="s">
        <v>656</v>
      </c>
      <c r="B611" t="str">
        <f>VLOOKUP(A611,'[4]sku-asin（子）'!$A$1:$B$65536,2,0)</f>
        <v>B07CH9Y7K5</v>
      </c>
      <c r="C611" t="str">
        <f>VLOOKUP(A611,'[4]子sku-父sku'!$A$1:$B$65536,2,0)</f>
        <v>YZ-SUZQ161</v>
      </c>
      <c r="D611" s="33">
        <f>IFERROR(VLOOKUP(A611,[1]库存报告使用数据处理!$A:$C,3,0),0)</f>
        <v>0</v>
      </c>
      <c r="E611" s="33">
        <f>IFERROR(VLOOKUP(A611,[1]库存报告使用数据处理!$A:$D,4,0),0)</f>
        <v>0</v>
      </c>
      <c r="F611" s="33">
        <f>IFERROR(VLOOKUP(A611,[1]库存报告使用数据处理!$A:$E,5,0),0)</f>
        <v>0</v>
      </c>
      <c r="G611" s="33">
        <f>IFERROR(VLOOKUP(A611,[1]库存报告使用数据处理!$A:$F,6,0),0)</f>
        <v>0</v>
      </c>
      <c r="H611" s="34">
        <f>IFERROR(VLOOKUP(A611,[1]库存报告使用数据处理!$A:$G,7,0),0)</f>
        <v>0</v>
      </c>
      <c r="I611">
        <f>IFERROR(VLOOKUP(A611,[5]数据处理!$A:$B,2,0),0)</f>
        <v>0</v>
      </c>
      <c r="J611" s="35">
        <f>IFERROR(VLOOKUP(A611,[5]数据处理!$A:$D,4,0),0)</f>
        <v>0</v>
      </c>
      <c r="K611" s="35">
        <f>IFERROR(VLOOKUP(A611,[5]数据处理!$A:$E,5,0),0)</f>
        <v>0</v>
      </c>
      <c r="L611" s="35">
        <f>IFERROR(VLOOKUP(A611,[5]数据处理!$A:$G,7,0),0)</f>
        <v>0</v>
      </c>
      <c r="M611">
        <f t="shared" si="156"/>
        <v>0</v>
      </c>
      <c r="N611">
        <f>IFERROR(VLOOKUP(A611,[5]数据处理!$A:$C,3,0),0)</f>
        <v>0</v>
      </c>
      <c r="O611">
        <f>IFERROR(VLOOKUP(A611,[5]数据处理!$A:$N,14,0),0)</f>
        <v>0</v>
      </c>
      <c r="P611" t="str">
        <f>IFERROR(VLOOKUP(A611,[3]库存使用数据!$A:$B,2,0),"")</f>
        <v/>
      </c>
      <c r="Q611" t="str">
        <f>IFERROR(VLOOKUP(A611,[3]库存使用数据!$A:$E,5,0),"")</f>
        <v/>
      </c>
      <c r="R611" t="str">
        <f>IFERROR(VLOOKUP(A611,[3]库存使用数据!$A:$H,8,0),"")</f>
        <v/>
      </c>
      <c r="S611" t="str">
        <f>IFERROR(VLOOKUP(A611,[3]库存使用数据!$A:$K,11,0),"")</f>
        <v/>
      </c>
      <c r="T611" t="str">
        <f>IFERROR(VLOOKUP(A611,[3]库存使用数据!$A:$C,3,0),"")</f>
        <v/>
      </c>
      <c r="U611" t="str">
        <f>IFERROR(VLOOKUP(A611,[3]库存使用数据!$A:$F,6,0),"")</f>
        <v/>
      </c>
      <c r="V611" t="str">
        <f>IFERROR(VLOOKUP(A611,[3]库存使用数据!$A:$I,9,0),"")</f>
        <v/>
      </c>
      <c r="W611" t="str">
        <f>IFERROR(VLOOKUP(A611,[3]库存使用数据!$A:$L,12,0),"")</f>
        <v/>
      </c>
      <c r="X611" s="23" t="str">
        <f t="shared" si="161"/>
        <v/>
      </c>
      <c r="Y611" s="23" t="str">
        <f t="shared" si="162"/>
        <v/>
      </c>
      <c r="Z611" s="23" t="str">
        <f t="shared" si="163"/>
        <v/>
      </c>
      <c r="AA611" s="23" t="str">
        <f t="shared" si="164"/>
        <v/>
      </c>
      <c r="AB611" t="str">
        <f>IFERROR(VLOOKUP(A611,[3]库存使用数据!$A:$D,4,0),"")</f>
        <v/>
      </c>
      <c r="AC611" t="str">
        <f>IFERROR(VLOOKUP(A611,[3]库存使用数据!$A:$G,7,0),"")</f>
        <v/>
      </c>
      <c r="AD611" t="str">
        <f>IFERROR(VLOOKUP(A611,[3]库存使用数据!$A:$J,10,0),"")</f>
        <v/>
      </c>
      <c r="AE611" t="str">
        <f>IFERROR(VLOOKUP(A611,[3]库存使用数据!$A:$M,13,0),"")</f>
        <v/>
      </c>
      <c r="AF611" s="23" t="str">
        <f t="shared" si="165"/>
        <v/>
      </c>
      <c r="AG611" s="23" t="str">
        <f t="shared" si="166"/>
        <v/>
      </c>
      <c r="AH611" s="23" t="str">
        <f t="shared" si="167"/>
        <v/>
      </c>
      <c r="AI611" s="23" t="str">
        <f t="shared" si="168"/>
        <v/>
      </c>
      <c r="AJ611">
        <f>IFERROR(VLOOKUP($B611,[2]库存报告使用数据!$A$1:$B$65536,2,0),0)</f>
        <v>0</v>
      </c>
      <c r="AK611">
        <f>IFERROR(VLOOKUP($B611,[2]库存报告使用数据!$A$1:$C$65536,3,0),0)</f>
        <v>0</v>
      </c>
      <c r="AL611">
        <f>IFERROR(VLOOKUP($B611,[2]库存报告使用数据!$A$1:$D$65536,4,0),0)</f>
        <v>0</v>
      </c>
      <c r="AM611">
        <f>IFERROR(VLOOKUP($B611,[2]库存报告使用数据!$A$1:$E$65536,5,0),0)</f>
        <v>0</v>
      </c>
      <c r="AN611" s="23" t="str">
        <f t="shared" si="169"/>
        <v/>
      </c>
      <c r="AO611" s="23" t="str">
        <f t="shared" si="170"/>
        <v/>
      </c>
      <c r="AP611" s="23" t="str">
        <f t="shared" si="171"/>
        <v/>
      </c>
      <c r="AQ611" s="23" t="str">
        <f t="shared" si="172"/>
        <v/>
      </c>
      <c r="AR611" s="37">
        <f t="shared" si="157"/>
        <v>0</v>
      </c>
      <c r="AS611" s="37">
        <f t="shared" si="158"/>
        <v>0</v>
      </c>
      <c r="AT611" s="37">
        <f t="shared" si="159"/>
        <v>0</v>
      </c>
      <c r="AU611" s="33" t="str">
        <f t="shared" si="160"/>
        <v>库存为0</v>
      </c>
      <c r="AV611" s="38" t="str">
        <f>IFERROR(时间!$B$4+AU611,"上周无销量")</f>
        <v>上周无销量</v>
      </c>
    </row>
    <row r="612" spans="1:48">
      <c r="A612" s="21" t="s">
        <v>657</v>
      </c>
      <c r="B612" t="str">
        <f>VLOOKUP(A612,'[4]sku-asin（子）'!$A$1:$B$65536,2,0)</f>
        <v>B07CH388TJ</v>
      </c>
      <c r="C612" t="str">
        <f>VLOOKUP(A612,'[4]子sku-父sku'!$A$1:$B$65536,2,0)</f>
        <v>YZ-SUZQ161</v>
      </c>
      <c r="D612" s="33">
        <f>IFERROR(VLOOKUP(A612,[1]库存报告使用数据处理!$A:$C,3,0),0)</f>
        <v>0</v>
      </c>
      <c r="E612" s="33">
        <f>IFERROR(VLOOKUP(A612,[1]库存报告使用数据处理!$A:$D,4,0),0)</f>
        <v>0</v>
      </c>
      <c r="F612" s="33">
        <f>IFERROR(VLOOKUP(A612,[1]库存报告使用数据处理!$A:$E,5,0),0)</f>
        <v>0</v>
      </c>
      <c r="G612" s="33">
        <f>IFERROR(VLOOKUP(A612,[1]库存报告使用数据处理!$A:$F,6,0),0)</f>
        <v>0</v>
      </c>
      <c r="H612" s="34">
        <f>IFERROR(VLOOKUP(A612,[1]库存报告使用数据处理!$A:$G,7,0),0)</f>
        <v>0</v>
      </c>
      <c r="I612">
        <f>IFERROR(VLOOKUP(A612,[5]数据处理!$A:$B,2,0),0)</f>
        <v>0</v>
      </c>
      <c r="J612" s="35">
        <f>IFERROR(VLOOKUP(A612,[5]数据处理!$A:$D,4,0),0)</f>
        <v>0</v>
      </c>
      <c r="K612" s="35">
        <f>IFERROR(VLOOKUP(A612,[5]数据处理!$A:$E,5,0),0)</f>
        <v>0</v>
      </c>
      <c r="L612" s="35">
        <f>IFERROR(VLOOKUP(A612,[5]数据处理!$A:$G,7,0),0)</f>
        <v>0</v>
      </c>
      <c r="M612">
        <f t="shared" si="156"/>
        <v>0</v>
      </c>
      <c r="N612">
        <f>IFERROR(VLOOKUP(A612,[5]数据处理!$A:$C,3,0),0)</f>
        <v>0</v>
      </c>
      <c r="O612">
        <f>IFERROR(VLOOKUP(A612,[5]数据处理!$A:$N,14,0),0)</f>
        <v>0</v>
      </c>
      <c r="P612" t="str">
        <f>IFERROR(VLOOKUP(A612,[3]库存使用数据!$A:$B,2,0),"")</f>
        <v/>
      </c>
      <c r="Q612" t="str">
        <f>IFERROR(VLOOKUP(A612,[3]库存使用数据!$A:$E,5,0),"")</f>
        <v/>
      </c>
      <c r="R612" t="str">
        <f>IFERROR(VLOOKUP(A612,[3]库存使用数据!$A:$H,8,0),"")</f>
        <v/>
      </c>
      <c r="S612" t="str">
        <f>IFERROR(VLOOKUP(A612,[3]库存使用数据!$A:$K,11,0),"")</f>
        <v/>
      </c>
      <c r="T612" t="str">
        <f>IFERROR(VLOOKUP(A612,[3]库存使用数据!$A:$C,3,0),"")</f>
        <v/>
      </c>
      <c r="U612" t="str">
        <f>IFERROR(VLOOKUP(A612,[3]库存使用数据!$A:$F,6,0),"")</f>
        <v/>
      </c>
      <c r="V612" t="str">
        <f>IFERROR(VLOOKUP(A612,[3]库存使用数据!$A:$I,9,0),"")</f>
        <v/>
      </c>
      <c r="W612" t="str">
        <f>IFERROR(VLOOKUP(A612,[3]库存使用数据!$A:$L,12,0),"")</f>
        <v/>
      </c>
      <c r="X612" s="23" t="str">
        <f t="shared" si="161"/>
        <v/>
      </c>
      <c r="Y612" s="23" t="str">
        <f t="shared" si="162"/>
        <v/>
      </c>
      <c r="Z612" s="23" t="str">
        <f t="shared" si="163"/>
        <v/>
      </c>
      <c r="AA612" s="23" t="str">
        <f t="shared" si="164"/>
        <v/>
      </c>
      <c r="AB612" t="str">
        <f>IFERROR(VLOOKUP(A612,[3]库存使用数据!$A:$D,4,0),"")</f>
        <v/>
      </c>
      <c r="AC612" t="str">
        <f>IFERROR(VLOOKUP(A612,[3]库存使用数据!$A:$G,7,0),"")</f>
        <v/>
      </c>
      <c r="AD612" t="str">
        <f>IFERROR(VLOOKUP(A612,[3]库存使用数据!$A:$J,10,0),"")</f>
        <v/>
      </c>
      <c r="AE612" t="str">
        <f>IFERROR(VLOOKUP(A612,[3]库存使用数据!$A:$M,13,0),"")</f>
        <v/>
      </c>
      <c r="AF612" s="23" t="str">
        <f t="shared" si="165"/>
        <v/>
      </c>
      <c r="AG612" s="23" t="str">
        <f t="shared" si="166"/>
        <v/>
      </c>
      <c r="AH612" s="23" t="str">
        <f t="shared" si="167"/>
        <v/>
      </c>
      <c r="AI612" s="23" t="str">
        <f t="shared" si="168"/>
        <v/>
      </c>
      <c r="AJ612">
        <f>IFERROR(VLOOKUP($B612,[2]库存报告使用数据!$A$1:$B$65536,2,0),0)</f>
        <v>0</v>
      </c>
      <c r="AK612">
        <f>IFERROR(VLOOKUP($B612,[2]库存报告使用数据!$A$1:$C$65536,3,0),0)</f>
        <v>0</v>
      </c>
      <c r="AL612">
        <f>IFERROR(VLOOKUP($B612,[2]库存报告使用数据!$A$1:$D$65536,4,0),0)</f>
        <v>0</v>
      </c>
      <c r="AM612">
        <f>IFERROR(VLOOKUP($B612,[2]库存报告使用数据!$A$1:$E$65536,5,0),0)</f>
        <v>0</v>
      </c>
      <c r="AN612" s="23" t="str">
        <f t="shared" si="169"/>
        <v/>
      </c>
      <c r="AO612" s="23" t="str">
        <f t="shared" si="170"/>
        <v/>
      </c>
      <c r="AP612" s="23" t="str">
        <f t="shared" si="171"/>
        <v/>
      </c>
      <c r="AQ612" s="23" t="str">
        <f t="shared" si="172"/>
        <v/>
      </c>
      <c r="AR612" s="37">
        <f t="shared" si="157"/>
        <v>0</v>
      </c>
      <c r="AS612" s="37">
        <f t="shared" si="158"/>
        <v>0</v>
      </c>
      <c r="AT612" s="37">
        <f t="shared" si="159"/>
        <v>0</v>
      </c>
      <c r="AU612" s="33" t="str">
        <f t="shared" si="160"/>
        <v>库存为0</v>
      </c>
      <c r="AV612" s="38" t="str">
        <f>IFERROR(时间!$B$4+AU612,"上周无销量")</f>
        <v>上周无销量</v>
      </c>
    </row>
    <row r="613" spans="1:48">
      <c r="A613" s="21" t="s">
        <v>658</v>
      </c>
      <c r="B613" t="str">
        <f>VLOOKUP(A613,'[4]sku-asin（子）'!$A$1:$B$65536,2,0)</f>
        <v>B07CHCBML8</v>
      </c>
      <c r="C613" t="str">
        <f>VLOOKUP(A613,'[4]子sku-父sku'!$A$1:$B$65536,2,0)</f>
        <v>YZ-SUZQ161</v>
      </c>
      <c r="D613" s="33">
        <f>IFERROR(VLOOKUP(A613,[1]库存报告使用数据处理!$A:$C,3,0),0)</f>
        <v>0</v>
      </c>
      <c r="E613" s="33">
        <f>IFERROR(VLOOKUP(A613,[1]库存报告使用数据处理!$A:$D,4,0),0)</f>
        <v>0</v>
      </c>
      <c r="F613" s="33">
        <f>IFERROR(VLOOKUP(A613,[1]库存报告使用数据处理!$A:$E,5,0),0)</f>
        <v>0</v>
      </c>
      <c r="G613" s="33">
        <f>IFERROR(VLOOKUP(A613,[1]库存报告使用数据处理!$A:$F,6,0),0)</f>
        <v>0</v>
      </c>
      <c r="H613" s="34">
        <f>IFERROR(VLOOKUP(A613,[1]库存报告使用数据处理!$A:$G,7,0),0)</f>
        <v>0</v>
      </c>
      <c r="I613">
        <f>IFERROR(VLOOKUP(A613,[5]数据处理!$A:$B,2,0),0)</f>
        <v>0</v>
      </c>
      <c r="J613" s="35">
        <f>IFERROR(VLOOKUP(A613,[5]数据处理!$A:$D,4,0),0)</f>
        <v>0</v>
      </c>
      <c r="K613" s="35">
        <f>IFERROR(VLOOKUP(A613,[5]数据处理!$A:$E,5,0),0)</f>
        <v>0</v>
      </c>
      <c r="L613" s="35">
        <f>IFERROR(VLOOKUP(A613,[5]数据处理!$A:$G,7,0),0)</f>
        <v>0</v>
      </c>
      <c r="M613">
        <f t="shared" si="156"/>
        <v>0</v>
      </c>
      <c r="N613">
        <f>IFERROR(VLOOKUP(A613,[5]数据处理!$A:$C,3,0),0)</f>
        <v>0</v>
      </c>
      <c r="O613">
        <f>IFERROR(VLOOKUP(A613,[5]数据处理!$A:$N,14,0),0)</f>
        <v>0</v>
      </c>
      <c r="P613" t="str">
        <f>IFERROR(VLOOKUP(A613,[3]库存使用数据!$A:$B,2,0),"")</f>
        <v/>
      </c>
      <c r="Q613" t="str">
        <f>IFERROR(VLOOKUP(A613,[3]库存使用数据!$A:$E,5,0),"")</f>
        <v/>
      </c>
      <c r="R613" t="str">
        <f>IFERROR(VLOOKUP(A613,[3]库存使用数据!$A:$H,8,0),"")</f>
        <v/>
      </c>
      <c r="S613" t="str">
        <f>IFERROR(VLOOKUP(A613,[3]库存使用数据!$A:$K,11,0),"")</f>
        <v/>
      </c>
      <c r="T613" t="str">
        <f>IFERROR(VLOOKUP(A613,[3]库存使用数据!$A:$C,3,0),"")</f>
        <v/>
      </c>
      <c r="U613" t="str">
        <f>IFERROR(VLOOKUP(A613,[3]库存使用数据!$A:$F,6,0),"")</f>
        <v/>
      </c>
      <c r="V613" t="str">
        <f>IFERROR(VLOOKUP(A613,[3]库存使用数据!$A:$I,9,0),"")</f>
        <v/>
      </c>
      <c r="W613" t="str">
        <f>IFERROR(VLOOKUP(A613,[3]库存使用数据!$A:$L,12,0),"")</f>
        <v/>
      </c>
      <c r="X613" s="23" t="str">
        <f t="shared" si="161"/>
        <v/>
      </c>
      <c r="Y613" s="23" t="str">
        <f t="shared" si="162"/>
        <v/>
      </c>
      <c r="Z613" s="23" t="str">
        <f t="shared" si="163"/>
        <v/>
      </c>
      <c r="AA613" s="23" t="str">
        <f t="shared" si="164"/>
        <v/>
      </c>
      <c r="AB613" t="str">
        <f>IFERROR(VLOOKUP(A613,[3]库存使用数据!$A:$D,4,0),"")</f>
        <v/>
      </c>
      <c r="AC613" t="str">
        <f>IFERROR(VLOOKUP(A613,[3]库存使用数据!$A:$G,7,0),"")</f>
        <v/>
      </c>
      <c r="AD613" t="str">
        <f>IFERROR(VLOOKUP(A613,[3]库存使用数据!$A:$J,10,0),"")</f>
        <v/>
      </c>
      <c r="AE613" t="str">
        <f>IFERROR(VLOOKUP(A613,[3]库存使用数据!$A:$M,13,0),"")</f>
        <v/>
      </c>
      <c r="AF613" s="23" t="str">
        <f t="shared" si="165"/>
        <v/>
      </c>
      <c r="AG613" s="23" t="str">
        <f t="shared" si="166"/>
        <v/>
      </c>
      <c r="AH613" s="23" t="str">
        <f t="shared" si="167"/>
        <v/>
      </c>
      <c r="AI613" s="23" t="str">
        <f t="shared" si="168"/>
        <v/>
      </c>
      <c r="AJ613">
        <f>IFERROR(VLOOKUP($B613,[2]库存报告使用数据!$A$1:$B$65536,2,0),0)</f>
        <v>0</v>
      </c>
      <c r="AK613">
        <f>IFERROR(VLOOKUP($B613,[2]库存报告使用数据!$A$1:$C$65536,3,0),0)</f>
        <v>0</v>
      </c>
      <c r="AL613">
        <f>IFERROR(VLOOKUP($B613,[2]库存报告使用数据!$A$1:$D$65536,4,0),0)</f>
        <v>0</v>
      </c>
      <c r="AM613">
        <f>IFERROR(VLOOKUP($B613,[2]库存报告使用数据!$A$1:$E$65536,5,0),0)</f>
        <v>0</v>
      </c>
      <c r="AN613" s="23" t="str">
        <f t="shared" si="169"/>
        <v/>
      </c>
      <c r="AO613" s="23" t="str">
        <f t="shared" si="170"/>
        <v/>
      </c>
      <c r="AP613" s="23" t="str">
        <f t="shared" si="171"/>
        <v/>
      </c>
      <c r="AQ613" s="23" t="str">
        <f t="shared" si="172"/>
        <v/>
      </c>
      <c r="AR613" s="37">
        <f t="shared" si="157"/>
        <v>0</v>
      </c>
      <c r="AS613" s="37">
        <f t="shared" si="158"/>
        <v>0</v>
      </c>
      <c r="AT613" s="37">
        <f t="shared" si="159"/>
        <v>0</v>
      </c>
      <c r="AU613" s="33" t="str">
        <f t="shared" si="160"/>
        <v>库存为0</v>
      </c>
      <c r="AV613" s="38" t="str">
        <f>IFERROR(时间!$B$4+AU613,"上周无销量")</f>
        <v>上周无销量</v>
      </c>
    </row>
    <row r="614" spans="1:48">
      <c r="A614" s="21" t="s">
        <v>659</v>
      </c>
      <c r="B614" t="str">
        <f>VLOOKUP(A614,'[4]sku-asin（子）'!$A$1:$B$65536,2,0)</f>
        <v>B07CHD7YDD</v>
      </c>
      <c r="C614" t="str">
        <f>VLOOKUP(A614,'[4]子sku-父sku'!$A$1:$B$65536,2,0)</f>
        <v>YZ-SUZQ161</v>
      </c>
      <c r="D614" s="33">
        <f>IFERROR(VLOOKUP(A614,[1]库存报告使用数据处理!$A:$C,3,0),0)</f>
        <v>0</v>
      </c>
      <c r="E614" s="33">
        <f>IFERROR(VLOOKUP(A614,[1]库存报告使用数据处理!$A:$D,4,0),0)</f>
        <v>0</v>
      </c>
      <c r="F614" s="33">
        <f>IFERROR(VLOOKUP(A614,[1]库存报告使用数据处理!$A:$E,5,0),0)</f>
        <v>0</v>
      </c>
      <c r="G614" s="33">
        <f>IFERROR(VLOOKUP(A614,[1]库存报告使用数据处理!$A:$F,6,0),0)</f>
        <v>0</v>
      </c>
      <c r="H614" s="34">
        <f>IFERROR(VLOOKUP(A614,[1]库存报告使用数据处理!$A:$G,7,0),0)</f>
        <v>0</v>
      </c>
      <c r="I614">
        <f>IFERROR(VLOOKUP(A614,[5]数据处理!$A:$B,2,0),0)</f>
        <v>0</v>
      </c>
      <c r="J614" s="35">
        <f>IFERROR(VLOOKUP(A614,[5]数据处理!$A:$D,4,0),0)</f>
        <v>0</v>
      </c>
      <c r="K614" s="35">
        <f>IFERROR(VLOOKUP(A614,[5]数据处理!$A:$E,5,0),0)</f>
        <v>0</v>
      </c>
      <c r="L614" s="35">
        <f>IFERROR(VLOOKUP(A614,[5]数据处理!$A:$G,7,0),0)</f>
        <v>0</v>
      </c>
      <c r="M614">
        <f t="shared" si="156"/>
        <v>0</v>
      </c>
      <c r="N614">
        <f>IFERROR(VLOOKUP(A614,[5]数据处理!$A:$C,3,0),0)</f>
        <v>0</v>
      </c>
      <c r="O614">
        <f>IFERROR(VLOOKUP(A614,[5]数据处理!$A:$N,14,0),0)</f>
        <v>0</v>
      </c>
      <c r="P614" t="str">
        <f>IFERROR(VLOOKUP(A614,[3]库存使用数据!$A:$B,2,0),"")</f>
        <v/>
      </c>
      <c r="Q614" t="str">
        <f>IFERROR(VLOOKUP(A614,[3]库存使用数据!$A:$E,5,0),"")</f>
        <v/>
      </c>
      <c r="R614" t="str">
        <f>IFERROR(VLOOKUP(A614,[3]库存使用数据!$A:$H,8,0),"")</f>
        <v/>
      </c>
      <c r="S614" t="str">
        <f>IFERROR(VLOOKUP(A614,[3]库存使用数据!$A:$K,11,0),"")</f>
        <v/>
      </c>
      <c r="T614" t="str">
        <f>IFERROR(VLOOKUP(A614,[3]库存使用数据!$A:$C,3,0),"")</f>
        <v/>
      </c>
      <c r="U614" t="str">
        <f>IFERROR(VLOOKUP(A614,[3]库存使用数据!$A:$F,6,0),"")</f>
        <v/>
      </c>
      <c r="V614" t="str">
        <f>IFERROR(VLOOKUP(A614,[3]库存使用数据!$A:$I,9,0),"")</f>
        <v/>
      </c>
      <c r="W614" t="str">
        <f>IFERROR(VLOOKUP(A614,[3]库存使用数据!$A:$L,12,0),"")</f>
        <v/>
      </c>
      <c r="X614" s="23" t="str">
        <f t="shared" si="161"/>
        <v/>
      </c>
      <c r="Y614" s="23" t="str">
        <f t="shared" si="162"/>
        <v/>
      </c>
      <c r="Z614" s="23" t="str">
        <f t="shared" si="163"/>
        <v/>
      </c>
      <c r="AA614" s="23" t="str">
        <f t="shared" si="164"/>
        <v/>
      </c>
      <c r="AB614" t="str">
        <f>IFERROR(VLOOKUP(A614,[3]库存使用数据!$A:$D,4,0),"")</f>
        <v/>
      </c>
      <c r="AC614" t="str">
        <f>IFERROR(VLOOKUP(A614,[3]库存使用数据!$A:$G,7,0),"")</f>
        <v/>
      </c>
      <c r="AD614" t="str">
        <f>IFERROR(VLOOKUP(A614,[3]库存使用数据!$A:$J,10,0),"")</f>
        <v/>
      </c>
      <c r="AE614" t="str">
        <f>IFERROR(VLOOKUP(A614,[3]库存使用数据!$A:$M,13,0),"")</f>
        <v/>
      </c>
      <c r="AF614" s="23" t="str">
        <f t="shared" si="165"/>
        <v/>
      </c>
      <c r="AG614" s="23" t="str">
        <f t="shared" si="166"/>
        <v/>
      </c>
      <c r="AH614" s="23" t="str">
        <f t="shared" si="167"/>
        <v/>
      </c>
      <c r="AI614" s="23" t="str">
        <f t="shared" si="168"/>
        <v/>
      </c>
      <c r="AJ614">
        <f>IFERROR(VLOOKUP($B614,[2]库存报告使用数据!$A$1:$B$65536,2,0),0)</f>
        <v>0</v>
      </c>
      <c r="AK614">
        <f>IFERROR(VLOOKUP($B614,[2]库存报告使用数据!$A$1:$C$65536,3,0),0)</f>
        <v>0</v>
      </c>
      <c r="AL614">
        <f>IFERROR(VLOOKUP($B614,[2]库存报告使用数据!$A$1:$D$65536,4,0),0)</f>
        <v>0</v>
      </c>
      <c r="AM614">
        <f>IFERROR(VLOOKUP($B614,[2]库存报告使用数据!$A$1:$E$65536,5,0),0)</f>
        <v>0</v>
      </c>
      <c r="AN614" s="23" t="str">
        <f t="shared" si="169"/>
        <v/>
      </c>
      <c r="AO614" s="23" t="str">
        <f t="shared" si="170"/>
        <v/>
      </c>
      <c r="AP614" s="23" t="str">
        <f t="shared" si="171"/>
        <v/>
      </c>
      <c r="AQ614" s="23" t="str">
        <f t="shared" si="172"/>
        <v/>
      </c>
      <c r="AR614" s="37">
        <f t="shared" si="157"/>
        <v>0</v>
      </c>
      <c r="AS614" s="37">
        <f t="shared" si="158"/>
        <v>0</v>
      </c>
      <c r="AT614" s="37">
        <f t="shared" si="159"/>
        <v>0</v>
      </c>
      <c r="AU614" s="33" t="str">
        <f t="shared" si="160"/>
        <v>库存为0</v>
      </c>
      <c r="AV614" s="38" t="str">
        <f>IFERROR(时间!$B$4+AU614,"上周无销量")</f>
        <v>上周无销量</v>
      </c>
    </row>
    <row r="615" spans="1:48">
      <c r="A615" s="21" t="s">
        <v>660</v>
      </c>
      <c r="B615" t="str">
        <f>VLOOKUP(A615,'[4]sku-asin（子）'!$A$1:$B$65536,2,0)</f>
        <v>B07CH38Z1D</v>
      </c>
      <c r="C615" t="str">
        <f>VLOOKUP(A615,'[4]子sku-父sku'!$A$1:$B$65536,2,0)</f>
        <v>YZ-SUZQ161</v>
      </c>
      <c r="D615" s="33">
        <f>IFERROR(VLOOKUP(A615,[1]库存报告使用数据处理!$A:$C,3,0),0)</f>
        <v>0</v>
      </c>
      <c r="E615" s="33">
        <f>IFERROR(VLOOKUP(A615,[1]库存报告使用数据处理!$A:$D,4,0),0)</f>
        <v>0</v>
      </c>
      <c r="F615" s="33">
        <f>IFERROR(VLOOKUP(A615,[1]库存报告使用数据处理!$A:$E,5,0),0)</f>
        <v>0</v>
      </c>
      <c r="G615" s="33">
        <f>IFERROR(VLOOKUP(A615,[1]库存报告使用数据处理!$A:$F,6,0),0)</f>
        <v>0</v>
      </c>
      <c r="H615" s="34">
        <f>IFERROR(VLOOKUP(A615,[1]库存报告使用数据处理!$A:$G,7,0),0)</f>
        <v>0</v>
      </c>
      <c r="I615">
        <f>IFERROR(VLOOKUP(A615,[5]数据处理!$A:$B,2,0),0)</f>
        <v>0</v>
      </c>
      <c r="J615" s="35">
        <f>IFERROR(VLOOKUP(A615,[5]数据处理!$A:$D,4,0),0)</f>
        <v>0</v>
      </c>
      <c r="K615" s="35">
        <f>IFERROR(VLOOKUP(A615,[5]数据处理!$A:$E,5,0),0)</f>
        <v>0</v>
      </c>
      <c r="L615" s="35">
        <f>IFERROR(VLOOKUP(A615,[5]数据处理!$A:$G,7,0),0)</f>
        <v>0</v>
      </c>
      <c r="M615">
        <f t="shared" si="156"/>
        <v>0</v>
      </c>
      <c r="N615">
        <f>IFERROR(VLOOKUP(A615,[5]数据处理!$A:$C,3,0),0)</f>
        <v>0</v>
      </c>
      <c r="O615">
        <f>IFERROR(VLOOKUP(A615,[5]数据处理!$A:$N,14,0),0)</f>
        <v>0</v>
      </c>
      <c r="P615" t="str">
        <f>IFERROR(VLOOKUP(A615,[3]库存使用数据!$A:$B,2,0),"")</f>
        <v/>
      </c>
      <c r="Q615" t="str">
        <f>IFERROR(VLOOKUP(A615,[3]库存使用数据!$A:$E,5,0),"")</f>
        <v/>
      </c>
      <c r="R615" t="str">
        <f>IFERROR(VLOOKUP(A615,[3]库存使用数据!$A:$H,8,0),"")</f>
        <v/>
      </c>
      <c r="S615" t="str">
        <f>IFERROR(VLOOKUP(A615,[3]库存使用数据!$A:$K,11,0),"")</f>
        <v/>
      </c>
      <c r="T615" t="str">
        <f>IFERROR(VLOOKUP(A615,[3]库存使用数据!$A:$C,3,0),"")</f>
        <v/>
      </c>
      <c r="U615" t="str">
        <f>IFERROR(VLOOKUP(A615,[3]库存使用数据!$A:$F,6,0),"")</f>
        <v/>
      </c>
      <c r="V615" t="str">
        <f>IFERROR(VLOOKUP(A615,[3]库存使用数据!$A:$I,9,0),"")</f>
        <v/>
      </c>
      <c r="W615" t="str">
        <f>IFERROR(VLOOKUP(A615,[3]库存使用数据!$A:$L,12,0),"")</f>
        <v/>
      </c>
      <c r="X615" s="23" t="str">
        <f t="shared" si="161"/>
        <v/>
      </c>
      <c r="Y615" s="23" t="str">
        <f t="shared" si="162"/>
        <v/>
      </c>
      <c r="Z615" s="23" t="str">
        <f t="shared" si="163"/>
        <v/>
      </c>
      <c r="AA615" s="23" t="str">
        <f t="shared" si="164"/>
        <v/>
      </c>
      <c r="AB615" t="str">
        <f>IFERROR(VLOOKUP(A615,[3]库存使用数据!$A:$D,4,0),"")</f>
        <v/>
      </c>
      <c r="AC615" t="str">
        <f>IFERROR(VLOOKUP(A615,[3]库存使用数据!$A:$G,7,0),"")</f>
        <v/>
      </c>
      <c r="AD615" t="str">
        <f>IFERROR(VLOOKUP(A615,[3]库存使用数据!$A:$J,10,0),"")</f>
        <v/>
      </c>
      <c r="AE615" t="str">
        <f>IFERROR(VLOOKUP(A615,[3]库存使用数据!$A:$M,13,0),"")</f>
        <v/>
      </c>
      <c r="AF615" s="23" t="str">
        <f t="shared" si="165"/>
        <v/>
      </c>
      <c r="AG615" s="23" t="str">
        <f t="shared" si="166"/>
        <v/>
      </c>
      <c r="AH615" s="23" t="str">
        <f t="shared" si="167"/>
        <v/>
      </c>
      <c r="AI615" s="23" t="str">
        <f t="shared" si="168"/>
        <v/>
      </c>
      <c r="AJ615">
        <f>IFERROR(VLOOKUP($B615,[2]库存报告使用数据!$A$1:$B$65536,2,0),0)</f>
        <v>0</v>
      </c>
      <c r="AK615">
        <f>IFERROR(VLOOKUP($B615,[2]库存报告使用数据!$A$1:$C$65536,3,0),0)</f>
        <v>0</v>
      </c>
      <c r="AL615">
        <f>IFERROR(VLOOKUP($B615,[2]库存报告使用数据!$A$1:$D$65536,4,0),0)</f>
        <v>0</v>
      </c>
      <c r="AM615">
        <f>IFERROR(VLOOKUP($B615,[2]库存报告使用数据!$A$1:$E$65536,5,0),0)</f>
        <v>0</v>
      </c>
      <c r="AN615" s="23" t="str">
        <f t="shared" si="169"/>
        <v/>
      </c>
      <c r="AO615" s="23" t="str">
        <f t="shared" si="170"/>
        <v/>
      </c>
      <c r="AP615" s="23" t="str">
        <f t="shared" si="171"/>
        <v/>
      </c>
      <c r="AQ615" s="23" t="str">
        <f t="shared" si="172"/>
        <v/>
      </c>
      <c r="AR615" s="37">
        <f t="shared" si="157"/>
        <v>0</v>
      </c>
      <c r="AS615" s="37">
        <f t="shared" si="158"/>
        <v>0</v>
      </c>
      <c r="AT615" s="37">
        <f t="shared" si="159"/>
        <v>0</v>
      </c>
      <c r="AU615" s="33" t="str">
        <f t="shared" si="160"/>
        <v>库存为0</v>
      </c>
      <c r="AV615" s="38" t="str">
        <f>IFERROR(时间!$B$4+AU615,"上周无销量")</f>
        <v>上周无销量</v>
      </c>
    </row>
    <row r="616" spans="1:48">
      <c r="A616" s="21" t="s">
        <v>661</v>
      </c>
      <c r="B616" t="str">
        <f>VLOOKUP(A616,'[4]sku-asin（子）'!$A$1:$B$65536,2,0)</f>
        <v>B07CH8N96M</v>
      </c>
      <c r="C616" t="str">
        <f>VLOOKUP(A616,'[4]子sku-父sku'!$A$1:$B$65536,2,0)</f>
        <v>YZ-SUZQ161</v>
      </c>
      <c r="D616" s="33">
        <f>IFERROR(VLOOKUP(A616,[1]库存报告使用数据处理!$A:$C,3,0),0)</f>
        <v>0</v>
      </c>
      <c r="E616" s="33">
        <f>IFERROR(VLOOKUP(A616,[1]库存报告使用数据处理!$A:$D,4,0),0)</f>
        <v>0</v>
      </c>
      <c r="F616" s="33">
        <f>IFERROR(VLOOKUP(A616,[1]库存报告使用数据处理!$A:$E,5,0),0)</f>
        <v>0</v>
      </c>
      <c r="G616" s="33">
        <f>IFERROR(VLOOKUP(A616,[1]库存报告使用数据处理!$A:$F,6,0),0)</f>
        <v>0</v>
      </c>
      <c r="H616" s="34">
        <f>IFERROR(VLOOKUP(A616,[1]库存报告使用数据处理!$A:$G,7,0),0)</f>
        <v>0</v>
      </c>
      <c r="I616">
        <f>IFERROR(VLOOKUP(A616,[5]数据处理!$A:$B,2,0),0)</f>
        <v>0</v>
      </c>
      <c r="J616" s="35">
        <f>IFERROR(VLOOKUP(A616,[5]数据处理!$A:$D,4,0),0)</f>
        <v>0</v>
      </c>
      <c r="K616" s="35">
        <f>IFERROR(VLOOKUP(A616,[5]数据处理!$A:$E,5,0),0)</f>
        <v>0</v>
      </c>
      <c r="L616" s="35">
        <f>IFERROR(VLOOKUP(A616,[5]数据处理!$A:$G,7,0),0)</f>
        <v>0</v>
      </c>
      <c r="M616">
        <f t="shared" si="156"/>
        <v>0</v>
      </c>
      <c r="N616">
        <f>IFERROR(VLOOKUP(A616,[5]数据处理!$A:$C,3,0),0)</f>
        <v>0</v>
      </c>
      <c r="O616">
        <f>IFERROR(VLOOKUP(A616,[5]数据处理!$A:$N,14,0),0)</f>
        <v>0</v>
      </c>
      <c r="P616" t="str">
        <f>IFERROR(VLOOKUP(A616,[3]库存使用数据!$A:$B,2,0),"")</f>
        <v/>
      </c>
      <c r="Q616" t="str">
        <f>IFERROR(VLOOKUP(A616,[3]库存使用数据!$A:$E,5,0),"")</f>
        <v/>
      </c>
      <c r="R616" t="str">
        <f>IFERROR(VLOOKUP(A616,[3]库存使用数据!$A:$H,8,0),"")</f>
        <v/>
      </c>
      <c r="S616" t="str">
        <f>IFERROR(VLOOKUP(A616,[3]库存使用数据!$A:$K,11,0),"")</f>
        <v/>
      </c>
      <c r="T616" t="str">
        <f>IFERROR(VLOOKUP(A616,[3]库存使用数据!$A:$C,3,0),"")</f>
        <v/>
      </c>
      <c r="U616" t="str">
        <f>IFERROR(VLOOKUP(A616,[3]库存使用数据!$A:$F,6,0),"")</f>
        <v/>
      </c>
      <c r="V616" t="str">
        <f>IFERROR(VLOOKUP(A616,[3]库存使用数据!$A:$I,9,0),"")</f>
        <v/>
      </c>
      <c r="W616" t="str">
        <f>IFERROR(VLOOKUP(A616,[3]库存使用数据!$A:$L,12,0),"")</f>
        <v/>
      </c>
      <c r="X616" s="23" t="str">
        <f t="shared" si="161"/>
        <v/>
      </c>
      <c r="Y616" s="23" t="str">
        <f t="shared" si="162"/>
        <v/>
      </c>
      <c r="Z616" s="23" t="str">
        <f t="shared" si="163"/>
        <v/>
      </c>
      <c r="AA616" s="23" t="str">
        <f t="shared" si="164"/>
        <v/>
      </c>
      <c r="AB616" t="str">
        <f>IFERROR(VLOOKUP(A616,[3]库存使用数据!$A:$D,4,0),"")</f>
        <v/>
      </c>
      <c r="AC616" t="str">
        <f>IFERROR(VLOOKUP(A616,[3]库存使用数据!$A:$G,7,0),"")</f>
        <v/>
      </c>
      <c r="AD616" t="str">
        <f>IFERROR(VLOOKUP(A616,[3]库存使用数据!$A:$J,10,0),"")</f>
        <v/>
      </c>
      <c r="AE616" t="str">
        <f>IFERROR(VLOOKUP(A616,[3]库存使用数据!$A:$M,13,0),"")</f>
        <v/>
      </c>
      <c r="AF616" s="23" t="str">
        <f t="shared" si="165"/>
        <v/>
      </c>
      <c r="AG616" s="23" t="str">
        <f t="shared" si="166"/>
        <v/>
      </c>
      <c r="AH616" s="23" t="str">
        <f t="shared" si="167"/>
        <v/>
      </c>
      <c r="AI616" s="23" t="str">
        <f t="shared" si="168"/>
        <v/>
      </c>
      <c r="AJ616">
        <f>IFERROR(VLOOKUP($B616,[2]库存报告使用数据!$A$1:$B$65536,2,0),0)</f>
        <v>0</v>
      </c>
      <c r="AK616">
        <f>IFERROR(VLOOKUP($B616,[2]库存报告使用数据!$A$1:$C$65536,3,0),0)</f>
        <v>0</v>
      </c>
      <c r="AL616">
        <f>IFERROR(VLOOKUP($B616,[2]库存报告使用数据!$A$1:$D$65536,4,0),0)</f>
        <v>0</v>
      </c>
      <c r="AM616">
        <f>IFERROR(VLOOKUP($B616,[2]库存报告使用数据!$A$1:$E$65536,5,0),0)</f>
        <v>0</v>
      </c>
      <c r="AN616" s="23" t="str">
        <f t="shared" si="169"/>
        <v/>
      </c>
      <c r="AO616" s="23" t="str">
        <f t="shared" si="170"/>
        <v/>
      </c>
      <c r="AP616" s="23" t="str">
        <f t="shared" si="171"/>
        <v/>
      </c>
      <c r="AQ616" s="23" t="str">
        <f t="shared" si="172"/>
        <v/>
      </c>
      <c r="AR616" s="37">
        <f t="shared" si="157"/>
        <v>0</v>
      </c>
      <c r="AS616" s="37">
        <f t="shared" si="158"/>
        <v>0</v>
      </c>
      <c r="AT616" s="37">
        <f t="shared" si="159"/>
        <v>0</v>
      </c>
      <c r="AU616" s="33" t="str">
        <f t="shared" si="160"/>
        <v>库存为0</v>
      </c>
      <c r="AV616" s="38" t="str">
        <f>IFERROR(时间!$B$4+AU616,"上周无销量")</f>
        <v>上周无销量</v>
      </c>
    </row>
    <row r="617" spans="1:48">
      <c r="A617" s="21" t="s">
        <v>662</v>
      </c>
      <c r="B617" t="str">
        <f>VLOOKUP(A617,'[4]sku-asin（子）'!$A$1:$B$65536,2,0)</f>
        <v>B07CHBJLT7</v>
      </c>
      <c r="C617" t="str">
        <f>VLOOKUP(A617,'[4]子sku-父sku'!$A$1:$B$65536,2,0)</f>
        <v>YZ-SUZQ161</v>
      </c>
      <c r="D617" s="33">
        <f>IFERROR(VLOOKUP(A617,[1]库存报告使用数据处理!$A:$C,3,0),0)</f>
        <v>0</v>
      </c>
      <c r="E617" s="33">
        <f>IFERROR(VLOOKUP(A617,[1]库存报告使用数据处理!$A:$D,4,0),0)</f>
        <v>0</v>
      </c>
      <c r="F617" s="33">
        <f>IFERROR(VLOOKUP(A617,[1]库存报告使用数据处理!$A:$E,5,0),0)</f>
        <v>0</v>
      </c>
      <c r="G617" s="33">
        <f>IFERROR(VLOOKUP(A617,[1]库存报告使用数据处理!$A:$F,6,0),0)</f>
        <v>0</v>
      </c>
      <c r="H617" s="34">
        <f>IFERROR(VLOOKUP(A617,[1]库存报告使用数据处理!$A:$G,7,0),0)</f>
        <v>0</v>
      </c>
      <c r="I617">
        <f>IFERROR(VLOOKUP(A617,[5]数据处理!$A:$B,2,0),0)</f>
        <v>0</v>
      </c>
      <c r="J617" s="35">
        <f>IFERROR(VLOOKUP(A617,[5]数据处理!$A:$D,4,0),0)</f>
        <v>0</v>
      </c>
      <c r="K617" s="35">
        <f>IFERROR(VLOOKUP(A617,[5]数据处理!$A:$E,5,0),0)</f>
        <v>0</v>
      </c>
      <c r="L617" s="35">
        <f>IFERROR(VLOOKUP(A617,[5]数据处理!$A:$G,7,0),0)</f>
        <v>0</v>
      </c>
      <c r="M617">
        <f t="shared" si="156"/>
        <v>0</v>
      </c>
      <c r="N617">
        <f>IFERROR(VLOOKUP(A617,[5]数据处理!$A:$C,3,0),0)</f>
        <v>0</v>
      </c>
      <c r="O617">
        <f>IFERROR(VLOOKUP(A617,[5]数据处理!$A:$N,14,0),0)</f>
        <v>0</v>
      </c>
      <c r="P617" t="str">
        <f>IFERROR(VLOOKUP(A617,[3]库存使用数据!$A:$B,2,0),"")</f>
        <v/>
      </c>
      <c r="Q617" t="str">
        <f>IFERROR(VLOOKUP(A617,[3]库存使用数据!$A:$E,5,0),"")</f>
        <v/>
      </c>
      <c r="R617" t="str">
        <f>IFERROR(VLOOKUP(A617,[3]库存使用数据!$A:$H,8,0),"")</f>
        <v/>
      </c>
      <c r="S617" t="str">
        <f>IFERROR(VLOOKUP(A617,[3]库存使用数据!$A:$K,11,0),"")</f>
        <v/>
      </c>
      <c r="T617" t="str">
        <f>IFERROR(VLOOKUP(A617,[3]库存使用数据!$A:$C,3,0),"")</f>
        <v/>
      </c>
      <c r="U617" t="str">
        <f>IFERROR(VLOOKUP(A617,[3]库存使用数据!$A:$F,6,0),"")</f>
        <v/>
      </c>
      <c r="V617" t="str">
        <f>IFERROR(VLOOKUP(A617,[3]库存使用数据!$A:$I,9,0),"")</f>
        <v/>
      </c>
      <c r="W617" t="str">
        <f>IFERROR(VLOOKUP(A617,[3]库存使用数据!$A:$L,12,0),"")</f>
        <v/>
      </c>
      <c r="X617" s="23" t="str">
        <f t="shared" si="161"/>
        <v/>
      </c>
      <c r="Y617" s="23" t="str">
        <f t="shared" si="162"/>
        <v/>
      </c>
      <c r="Z617" s="23" t="str">
        <f t="shared" si="163"/>
        <v/>
      </c>
      <c r="AA617" s="23" t="str">
        <f t="shared" si="164"/>
        <v/>
      </c>
      <c r="AB617" t="str">
        <f>IFERROR(VLOOKUP(A617,[3]库存使用数据!$A:$D,4,0),"")</f>
        <v/>
      </c>
      <c r="AC617" t="str">
        <f>IFERROR(VLOOKUP(A617,[3]库存使用数据!$A:$G,7,0),"")</f>
        <v/>
      </c>
      <c r="AD617" t="str">
        <f>IFERROR(VLOOKUP(A617,[3]库存使用数据!$A:$J,10,0),"")</f>
        <v/>
      </c>
      <c r="AE617" t="str">
        <f>IFERROR(VLOOKUP(A617,[3]库存使用数据!$A:$M,13,0),"")</f>
        <v/>
      </c>
      <c r="AF617" s="23" t="str">
        <f t="shared" si="165"/>
        <v/>
      </c>
      <c r="AG617" s="23" t="str">
        <f t="shared" si="166"/>
        <v/>
      </c>
      <c r="AH617" s="23" t="str">
        <f t="shared" si="167"/>
        <v/>
      </c>
      <c r="AI617" s="23" t="str">
        <f t="shared" si="168"/>
        <v/>
      </c>
      <c r="AJ617">
        <f>IFERROR(VLOOKUP($B617,[2]库存报告使用数据!$A$1:$B$65536,2,0),0)</f>
        <v>0</v>
      </c>
      <c r="AK617">
        <f>IFERROR(VLOOKUP($B617,[2]库存报告使用数据!$A$1:$C$65536,3,0),0)</f>
        <v>0</v>
      </c>
      <c r="AL617">
        <f>IFERROR(VLOOKUP($B617,[2]库存报告使用数据!$A$1:$D$65536,4,0),0)</f>
        <v>0</v>
      </c>
      <c r="AM617">
        <f>IFERROR(VLOOKUP($B617,[2]库存报告使用数据!$A$1:$E$65536,5,0),0)</f>
        <v>0</v>
      </c>
      <c r="AN617" s="23" t="str">
        <f t="shared" si="169"/>
        <v/>
      </c>
      <c r="AO617" s="23" t="str">
        <f t="shared" si="170"/>
        <v/>
      </c>
      <c r="AP617" s="23" t="str">
        <f t="shared" si="171"/>
        <v/>
      </c>
      <c r="AQ617" s="23" t="str">
        <f t="shared" si="172"/>
        <v/>
      </c>
      <c r="AR617" s="37">
        <f t="shared" si="157"/>
        <v>0</v>
      </c>
      <c r="AS617" s="37">
        <f t="shared" si="158"/>
        <v>0</v>
      </c>
      <c r="AT617" s="37">
        <f t="shared" si="159"/>
        <v>0</v>
      </c>
      <c r="AU617" s="33" t="str">
        <f t="shared" si="160"/>
        <v>库存为0</v>
      </c>
      <c r="AV617" s="38" t="str">
        <f>IFERROR(时间!$B$4+AU617,"上周无销量")</f>
        <v>上周无销量</v>
      </c>
    </row>
    <row r="618" spans="1:48">
      <c r="A618" s="21" t="s">
        <v>663</v>
      </c>
      <c r="B618" t="str">
        <f>VLOOKUP(A618,'[4]sku-asin（子）'!$A$1:$B$65536,2,0)</f>
        <v>B07CH8BG9T</v>
      </c>
      <c r="C618" t="str">
        <f>VLOOKUP(A618,'[4]子sku-父sku'!$A$1:$B$65536,2,0)</f>
        <v>YZ-SUZQ161</v>
      </c>
      <c r="D618" s="33">
        <f>IFERROR(VLOOKUP(A618,[1]库存报告使用数据处理!$A:$C,3,0),0)</f>
        <v>0</v>
      </c>
      <c r="E618" s="33">
        <f>IFERROR(VLOOKUP(A618,[1]库存报告使用数据处理!$A:$D,4,0),0)</f>
        <v>0</v>
      </c>
      <c r="F618" s="33">
        <f>IFERROR(VLOOKUP(A618,[1]库存报告使用数据处理!$A:$E,5,0),0)</f>
        <v>0</v>
      </c>
      <c r="G618" s="33">
        <f>IFERROR(VLOOKUP(A618,[1]库存报告使用数据处理!$A:$F,6,0),0)</f>
        <v>0</v>
      </c>
      <c r="H618" s="34">
        <f>IFERROR(VLOOKUP(A618,[1]库存报告使用数据处理!$A:$G,7,0),0)</f>
        <v>0</v>
      </c>
      <c r="I618">
        <f>IFERROR(VLOOKUP(A618,[5]数据处理!$A:$B,2,0),0)</f>
        <v>0</v>
      </c>
      <c r="J618" s="35">
        <f>IFERROR(VLOOKUP(A618,[5]数据处理!$A:$D,4,0),0)</f>
        <v>0</v>
      </c>
      <c r="K618" s="35">
        <f>IFERROR(VLOOKUP(A618,[5]数据处理!$A:$E,5,0),0)</f>
        <v>0</v>
      </c>
      <c r="L618" s="35">
        <f>IFERROR(VLOOKUP(A618,[5]数据处理!$A:$G,7,0),0)</f>
        <v>0</v>
      </c>
      <c r="M618">
        <f t="shared" si="156"/>
        <v>0</v>
      </c>
      <c r="N618">
        <f>IFERROR(VLOOKUP(A618,[5]数据处理!$A:$C,3,0),0)</f>
        <v>0</v>
      </c>
      <c r="O618">
        <f>IFERROR(VLOOKUP(A618,[5]数据处理!$A:$N,14,0),0)</f>
        <v>0</v>
      </c>
      <c r="P618" t="str">
        <f>IFERROR(VLOOKUP(A618,[3]库存使用数据!$A:$B,2,0),"")</f>
        <v/>
      </c>
      <c r="Q618" t="str">
        <f>IFERROR(VLOOKUP(A618,[3]库存使用数据!$A:$E,5,0),"")</f>
        <v/>
      </c>
      <c r="R618" t="str">
        <f>IFERROR(VLOOKUP(A618,[3]库存使用数据!$A:$H,8,0),"")</f>
        <v/>
      </c>
      <c r="S618" t="str">
        <f>IFERROR(VLOOKUP(A618,[3]库存使用数据!$A:$K,11,0),"")</f>
        <v/>
      </c>
      <c r="T618" t="str">
        <f>IFERROR(VLOOKUP(A618,[3]库存使用数据!$A:$C,3,0),"")</f>
        <v/>
      </c>
      <c r="U618" t="str">
        <f>IFERROR(VLOOKUP(A618,[3]库存使用数据!$A:$F,6,0),"")</f>
        <v/>
      </c>
      <c r="V618" t="str">
        <f>IFERROR(VLOOKUP(A618,[3]库存使用数据!$A:$I,9,0),"")</f>
        <v/>
      </c>
      <c r="W618" t="str">
        <f>IFERROR(VLOOKUP(A618,[3]库存使用数据!$A:$L,12,0),"")</f>
        <v/>
      </c>
      <c r="X618" s="23" t="str">
        <f t="shared" si="161"/>
        <v/>
      </c>
      <c r="Y618" s="23" t="str">
        <f t="shared" si="162"/>
        <v/>
      </c>
      <c r="Z618" s="23" t="str">
        <f t="shared" si="163"/>
        <v/>
      </c>
      <c r="AA618" s="23" t="str">
        <f t="shared" si="164"/>
        <v/>
      </c>
      <c r="AB618" t="str">
        <f>IFERROR(VLOOKUP(A618,[3]库存使用数据!$A:$D,4,0),"")</f>
        <v/>
      </c>
      <c r="AC618" t="str">
        <f>IFERROR(VLOOKUP(A618,[3]库存使用数据!$A:$G,7,0),"")</f>
        <v/>
      </c>
      <c r="AD618" t="str">
        <f>IFERROR(VLOOKUP(A618,[3]库存使用数据!$A:$J,10,0),"")</f>
        <v/>
      </c>
      <c r="AE618" t="str">
        <f>IFERROR(VLOOKUP(A618,[3]库存使用数据!$A:$M,13,0),"")</f>
        <v/>
      </c>
      <c r="AF618" s="23" t="str">
        <f t="shared" si="165"/>
        <v/>
      </c>
      <c r="AG618" s="23" t="str">
        <f t="shared" si="166"/>
        <v/>
      </c>
      <c r="AH618" s="23" t="str">
        <f t="shared" si="167"/>
        <v/>
      </c>
      <c r="AI618" s="23" t="str">
        <f t="shared" si="168"/>
        <v/>
      </c>
      <c r="AJ618">
        <f>IFERROR(VLOOKUP($B618,[2]库存报告使用数据!$A$1:$B$65536,2,0),0)</f>
        <v>0</v>
      </c>
      <c r="AK618">
        <f>IFERROR(VLOOKUP($B618,[2]库存报告使用数据!$A$1:$C$65536,3,0),0)</f>
        <v>0</v>
      </c>
      <c r="AL618">
        <f>IFERROR(VLOOKUP($B618,[2]库存报告使用数据!$A$1:$D$65536,4,0),0)</f>
        <v>0</v>
      </c>
      <c r="AM618">
        <f>IFERROR(VLOOKUP($B618,[2]库存报告使用数据!$A$1:$E$65536,5,0),0)</f>
        <v>0</v>
      </c>
      <c r="AN618" s="23" t="str">
        <f t="shared" si="169"/>
        <v/>
      </c>
      <c r="AO618" s="23" t="str">
        <f t="shared" si="170"/>
        <v/>
      </c>
      <c r="AP618" s="23" t="str">
        <f t="shared" si="171"/>
        <v/>
      </c>
      <c r="AQ618" s="23" t="str">
        <f t="shared" si="172"/>
        <v/>
      </c>
      <c r="AR618" s="37">
        <f t="shared" si="157"/>
        <v>0</v>
      </c>
      <c r="AS618" s="37">
        <f t="shared" si="158"/>
        <v>0</v>
      </c>
      <c r="AT618" s="37">
        <f t="shared" si="159"/>
        <v>0</v>
      </c>
      <c r="AU618" s="33" t="str">
        <f t="shared" si="160"/>
        <v>库存为0</v>
      </c>
      <c r="AV618" s="38" t="str">
        <f>IFERROR(时间!$B$4+AU618,"上周无销量")</f>
        <v>上周无销量</v>
      </c>
    </row>
    <row r="619" spans="1:48">
      <c r="A619" s="21" t="s">
        <v>664</v>
      </c>
      <c r="B619" t="str">
        <f>VLOOKUP(A619,'[4]sku-asin（子）'!$A$1:$B$65536,2,0)</f>
        <v>B07CH8ZYWP</v>
      </c>
      <c r="C619" t="str">
        <f>VLOOKUP(A619,'[4]子sku-父sku'!$A$1:$B$65536,2,0)</f>
        <v>YZ-SUZQ161</v>
      </c>
      <c r="D619" s="33">
        <f>IFERROR(VLOOKUP(A619,[1]库存报告使用数据处理!$A:$C,3,0),0)</f>
        <v>0</v>
      </c>
      <c r="E619" s="33">
        <f>IFERROR(VLOOKUP(A619,[1]库存报告使用数据处理!$A:$D,4,0),0)</f>
        <v>0</v>
      </c>
      <c r="F619" s="33">
        <f>IFERROR(VLOOKUP(A619,[1]库存报告使用数据处理!$A:$E,5,0),0)</f>
        <v>0</v>
      </c>
      <c r="G619" s="33">
        <f>IFERROR(VLOOKUP(A619,[1]库存报告使用数据处理!$A:$F,6,0),0)</f>
        <v>0</v>
      </c>
      <c r="H619" s="34">
        <f>IFERROR(VLOOKUP(A619,[1]库存报告使用数据处理!$A:$G,7,0),0)</f>
        <v>0</v>
      </c>
      <c r="I619">
        <f>IFERROR(VLOOKUP(A619,[5]数据处理!$A:$B,2,0),0)</f>
        <v>0</v>
      </c>
      <c r="J619" s="35">
        <f>IFERROR(VLOOKUP(A619,[5]数据处理!$A:$D,4,0),0)</f>
        <v>0</v>
      </c>
      <c r="K619" s="35">
        <f>IFERROR(VLOOKUP(A619,[5]数据处理!$A:$E,5,0),0)</f>
        <v>0</v>
      </c>
      <c r="L619" s="35">
        <f>IFERROR(VLOOKUP(A619,[5]数据处理!$A:$G,7,0),0)</f>
        <v>0</v>
      </c>
      <c r="M619">
        <f t="shared" si="156"/>
        <v>0</v>
      </c>
      <c r="N619">
        <f>IFERROR(VLOOKUP(A619,[5]数据处理!$A:$C,3,0),0)</f>
        <v>0</v>
      </c>
      <c r="O619">
        <f>IFERROR(VLOOKUP(A619,[5]数据处理!$A:$N,14,0),0)</f>
        <v>0</v>
      </c>
      <c r="P619" t="str">
        <f>IFERROR(VLOOKUP(A619,[3]库存使用数据!$A:$B,2,0),"")</f>
        <v/>
      </c>
      <c r="Q619" t="str">
        <f>IFERROR(VLOOKUP(A619,[3]库存使用数据!$A:$E,5,0),"")</f>
        <v/>
      </c>
      <c r="R619" t="str">
        <f>IFERROR(VLOOKUP(A619,[3]库存使用数据!$A:$H,8,0),"")</f>
        <v/>
      </c>
      <c r="S619" t="str">
        <f>IFERROR(VLOOKUP(A619,[3]库存使用数据!$A:$K,11,0),"")</f>
        <v/>
      </c>
      <c r="T619" t="str">
        <f>IFERROR(VLOOKUP(A619,[3]库存使用数据!$A:$C,3,0),"")</f>
        <v/>
      </c>
      <c r="U619" t="str">
        <f>IFERROR(VLOOKUP(A619,[3]库存使用数据!$A:$F,6,0),"")</f>
        <v/>
      </c>
      <c r="V619" t="str">
        <f>IFERROR(VLOOKUP(A619,[3]库存使用数据!$A:$I,9,0),"")</f>
        <v/>
      </c>
      <c r="W619" t="str">
        <f>IFERROR(VLOOKUP(A619,[3]库存使用数据!$A:$L,12,0),"")</f>
        <v/>
      </c>
      <c r="X619" s="23" t="str">
        <f t="shared" si="161"/>
        <v/>
      </c>
      <c r="Y619" s="23" t="str">
        <f t="shared" si="162"/>
        <v/>
      </c>
      <c r="Z619" s="23" t="str">
        <f t="shared" si="163"/>
        <v/>
      </c>
      <c r="AA619" s="23" t="str">
        <f t="shared" si="164"/>
        <v/>
      </c>
      <c r="AB619" t="str">
        <f>IFERROR(VLOOKUP(A619,[3]库存使用数据!$A:$D,4,0),"")</f>
        <v/>
      </c>
      <c r="AC619" t="str">
        <f>IFERROR(VLOOKUP(A619,[3]库存使用数据!$A:$G,7,0),"")</f>
        <v/>
      </c>
      <c r="AD619" t="str">
        <f>IFERROR(VLOOKUP(A619,[3]库存使用数据!$A:$J,10,0),"")</f>
        <v/>
      </c>
      <c r="AE619" t="str">
        <f>IFERROR(VLOOKUP(A619,[3]库存使用数据!$A:$M,13,0),"")</f>
        <v/>
      </c>
      <c r="AF619" s="23" t="str">
        <f t="shared" si="165"/>
        <v/>
      </c>
      <c r="AG619" s="23" t="str">
        <f t="shared" si="166"/>
        <v/>
      </c>
      <c r="AH619" s="23" t="str">
        <f t="shared" si="167"/>
        <v/>
      </c>
      <c r="AI619" s="23" t="str">
        <f t="shared" si="168"/>
        <v/>
      </c>
      <c r="AJ619">
        <f>IFERROR(VLOOKUP($B619,[2]库存报告使用数据!$A$1:$B$65536,2,0),0)</f>
        <v>0</v>
      </c>
      <c r="AK619">
        <f>IFERROR(VLOOKUP($B619,[2]库存报告使用数据!$A$1:$C$65536,3,0),0)</f>
        <v>0</v>
      </c>
      <c r="AL619">
        <f>IFERROR(VLOOKUP($B619,[2]库存报告使用数据!$A$1:$D$65536,4,0),0)</f>
        <v>0</v>
      </c>
      <c r="AM619">
        <f>IFERROR(VLOOKUP($B619,[2]库存报告使用数据!$A$1:$E$65536,5,0),0)</f>
        <v>0</v>
      </c>
      <c r="AN619" s="23" t="str">
        <f t="shared" si="169"/>
        <v/>
      </c>
      <c r="AO619" s="23" t="str">
        <f t="shared" si="170"/>
        <v/>
      </c>
      <c r="AP619" s="23" t="str">
        <f t="shared" si="171"/>
        <v/>
      </c>
      <c r="AQ619" s="23" t="str">
        <f t="shared" si="172"/>
        <v/>
      </c>
      <c r="AR619" s="37">
        <f t="shared" si="157"/>
        <v>0</v>
      </c>
      <c r="AS619" s="37">
        <f t="shared" si="158"/>
        <v>0</v>
      </c>
      <c r="AT619" s="37">
        <f t="shared" si="159"/>
        <v>0</v>
      </c>
      <c r="AU619" s="33" t="str">
        <f t="shared" si="160"/>
        <v>库存为0</v>
      </c>
      <c r="AV619" s="38" t="str">
        <f>IFERROR(时间!$B$4+AU619,"上周无销量")</f>
        <v>上周无销量</v>
      </c>
    </row>
    <row r="620" spans="1:48">
      <c r="A620" s="21" t="s">
        <v>665</v>
      </c>
      <c r="B620" t="str">
        <f>VLOOKUP(A620,'[4]sku-asin（子）'!$A$1:$B$65536,2,0)</f>
        <v>B07CHBP1PW</v>
      </c>
      <c r="C620" t="str">
        <f>VLOOKUP(A620,'[4]子sku-父sku'!$A$1:$B$65536,2,0)</f>
        <v>YZ-SUZQ161</v>
      </c>
      <c r="D620" s="33">
        <f>IFERROR(VLOOKUP(A620,[1]库存报告使用数据处理!$A:$C,3,0),0)</f>
        <v>0</v>
      </c>
      <c r="E620" s="33">
        <f>IFERROR(VLOOKUP(A620,[1]库存报告使用数据处理!$A:$D,4,0),0)</f>
        <v>0</v>
      </c>
      <c r="F620" s="33">
        <f>IFERROR(VLOOKUP(A620,[1]库存报告使用数据处理!$A:$E,5,0),0)</f>
        <v>0</v>
      </c>
      <c r="G620" s="33">
        <f>IFERROR(VLOOKUP(A620,[1]库存报告使用数据处理!$A:$F,6,0),0)</f>
        <v>0</v>
      </c>
      <c r="H620" s="34">
        <f>IFERROR(VLOOKUP(A620,[1]库存报告使用数据处理!$A:$G,7,0),0)</f>
        <v>0</v>
      </c>
      <c r="I620">
        <f>IFERROR(VLOOKUP(A620,[5]数据处理!$A:$B,2,0),0)</f>
        <v>0</v>
      </c>
      <c r="J620" s="35">
        <f>IFERROR(VLOOKUP(A620,[5]数据处理!$A:$D,4,0),0)</f>
        <v>0</v>
      </c>
      <c r="K620" s="35">
        <f>IFERROR(VLOOKUP(A620,[5]数据处理!$A:$E,5,0),0)</f>
        <v>0</v>
      </c>
      <c r="L620" s="35">
        <f>IFERROR(VLOOKUP(A620,[5]数据处理!$A:$G,7,0),0)</f>
        <v>0</v>
      </c>
      <c r="M620">
        <f t="shared" si="156"/>
        <v>0</v>
      </c>
      <c r="N620">
        <f>IFERROR(VLOOKUP(A620,[5]数据处理!$A:$C,3,0),0)</f>
        <v>0</v>
      </c>
      <c r="O620">
        <f>IFERROR(VLOOKUP(A620,[5]数据处理!$A:$N,14,0),0)</f>
        <v>0</v>
      </c>
      <c r="P620" t="str">
        <f>IFERROR(VLOOKUP(A620,[3]库存使用数据!$A:$B,2,0),"")</f>
        <v/>
      </c>
      <c r="Q620" t="str">
        <f>IFERROR(VLOOKUP(A620,[3]库存使用数据!$A:$E,5,0),"")</f>
        <v/>
      </c>
      <c r="R620" t="str">
        <f>IFERROR(VLOOKUP(A620,[3]库存使用数据!$A:$H,8,0),"")</f>
        <v/>
      </c>
      <c r="S620" t="str">
        <f>IFERROR(VLOOKUP(A620,[3]库存使用数据!$A:$K,11,0),"")</f>
        <v/>
      </c>
      <c r="T620" t="str">
        <f>IFERROR(VLOOKUP(A620,[3]库存使用数据!$A:$C,3,0),"")</f>
        <v/>
      </c>
      <c r="U620" t="str">
        <f>IFERROR(VLOOKUP(A620,[3]库存使用数据!$A:$F,6,0),"")</f>
        <v/>
      </c>
      <c r="V620" t="str">
        <f>IFERROR(VLOOKUP(A620,[3]库存使用数据!$A:$I,9,0),"")</f>
        <v/>
      </c>
      <c r="W620" t="str">
        <f>IFERROR(VLOOKUP(A620,[3]库存使用数据!$A:$L,12,0),"")</f>
        <v/>
      </c>
      <c r="X620" s="23" t="str">
        <f t="shared" si="161"/>
        <v/>
      </c>
      <c r="Y620" s="23" t="str">
        <f t="shared" si="162"/>
        <v/>
      </c>
      <c r="Z620" s="23" t="str">
        <f t="shared" si="163"/>
        <v/>
      </c>
      <c r="AA620" s="23" t="str">
        <f t="shared" si="164"/>
        <v/>
      </c>
      <c r="AB620" t="str">
        <f>IFERROR(VLOOKUP(A620,[3]库存使用数据!$A:$D,4,0),"")</f>
        <v/>
      </c>
      <c r="AC620" t="str">
        <f>IFERROR(VLOOKUP(A620,[3]库存使用数据!$A:$G,7,0),"")</f>
        <v/>
      </c>
      <c r="AD620" t="str">
        <f>IFERROR(VLOOKUP(A620,[3]库存使用数据!$A:$J,10,0),"")</f>
        <v/>
      </c>
      <c r="AE620" t="str">
        <f>IFERROR(VLOOKUP(A620,[3]库存使用数据!$A:$M,13,0),"")</f>
        <v/>
      </c>
      <c r="AF620" s="23" t="str">
        <f t="shared" si="165"/>
        <v/>
      </c>
      <c r="AG620" s="23" t="str">
        <f t="shared" si="166"/>
        <v/>
      </c>
      <c r="AH620" s="23" t="str">
        <f t="shared" si="167"/>
        <v/>
      </c>
      <c r="AI620" s="23" t="str">
        <f t="shared" si="168"/>
        <v/>
      </c>
      <c r="AJ620">
        <f>IFERROR(VLOOKUP($B620,[2]库存报告使用数据!$A$1:$B$65536,2,0),0)</f>
        <v>0</v>
      </c>
      <c r="AK620">
        <f>IFERROR(VLOOKUP($B620,[2]库存报告使用数据!$A$1:$C$65536,3,0),0)</f>
        <v>0</v>
      </c>
      <c r="AL620">
        <f>IFERROR(VLOOKUP($B620,[2]库存报告使用数据!$A$1:$D$65536,4,0),0)</f>
        <v>0</v>
      </c>
      <c r="AM620">
        <f>IFERROR(VLOOKUP($B620,[2]库存报告使用数据!$A$1:$E$65536,5,0),0)</f>
        <v>0</v>
      </c>
      <c r="AN620" s="23" t="str">
        <f t="shared" si="169"/>
        <v/>
      </c>
      <c r="AO620" s="23" t="str">
        <f t="shared" si="170"/>
        <v/>
      </c>
      <c r="AP620" s="23" t="str">
        <f t="shared" si="171"/>
        <v/>
      </c>
      <c r="AQ620" s="23" t="str">
        <f t="shared" si="172"/>
        <v/>
      </c>
      <c r="AR620" s="37">
        <f t="shared" si="157"/>
        <v>0</v>
      </c>
      <c r="AS620" s="37">
        <f t="shared" si="158"/>
        <v>0</v>
      </c>
      <c r="AT620" s="37">
        <f t="shared" si="159"/>
        <v>0</v>
      </c>
      <c r="AU620" s="33" t="str">
        <f t="shared" si="160"/>
        <v>库存为0</v>
      </c>
      <c r="AV620" s="38" t="str">
        <f>IFERROR(时间!$B$4+AU620,"上周无销量")</f>
        <v>上周无销量</v>
      </c>
    </row>
    <row r="621" spans="1:48">
      <c r="A621" s="21" t="s">
        <v>666</v>
      </c>
      <c r="B621" t="str">
        <f>VLOOKUP(A621,'[4]sku-asin（子）'!$A$1:$B$65536,2,0)</f>
        <v>B07CH78752</v>
      </c>
      <c r="C621" t="str">
        <f>VLOOKUP(A621,'[4]子sku-父sku'!$A$1:$B$65536,2,0)</f>
        <v>YZ-SUZQ161</v>
      </c>
      <c r="D621" s="33">
        <f>IFERROR(VLOOKUP(A621,[1]库存报告使用数据处理!$A:$C,3,0),0)</f>
        <v>0</v>
      </c>
      <c r="E621" s="33">
        <f>IFERROR(VLOOKUP(A621,[1]库存报告使用数据处理!$A:$D,4,0),0)</f>
        <v>0</v>
      </c>
      <c r="F621" s="33">
        <f>IFERROR(VLOOKUP(A621,[1]库存报告使用数据处理!$A:$E,5,0),0)</f>
        <v>0</v>
      </c>
      <c r="G621" s="33">
        <f>IFERROR(VLOOKUP(A621,[1]库存报告使用数据处理!$A:$F,6,0),0)</f>
        <v>0</v>
      </c>
      <c r="H621" s="34">
        <f>IFERROR(VLOOKUP(A621,[1]库存报告使用数据处理!$A:$G,7,0),0)</f>
        <v>0</v>
      </c>
      <c r="I621">
        <f>IFERROR(VLOOKUP(A621,[5]数据处理!$A:$B,2,0),0)</f>
        <v>0</v>
      </c>
      <c r="J621" s="35">
        <f>IFERROR(VLOOKUP(A621,[5]数据处理!$A:$D,4,0),0)</f>
        <v>0</v>
      </c>
      <c r="K621" s="35">
        <f>IFERROR(VLOOKUP(A621,[5]数据处理!$A:$E,5,0),0)</f>
        <v>0</v>
      </c>
      <c r="L621" s="35">
        <f>IFERROR(VLOOKUP(A621,[5]数据处理!$A:$G,7,0),0)</f>
        <v>0</v>
      </c>
      <c r="M621">
        <f t="shared" si="156"/>
        <v>0</v>
      </c>
      <c r="N621">
        <f>IFERROR(VLOOKUP(A621,[5]数据处理!$A:$C,3,0),0)</f>
        <v>0</v>
      </c>
      <c r="O621">
        <f>IFERROR(VLOOKUP(A621,[5]数据处理!$A:$N,14,0),0)</f>
        <v>0</v>
      </c>
      <c r="P621" t="str">
        <f>IFERROR(VLOOKUP(A621,[3]库存使用数据!$A:$B,2,0),"")</f>
        <v/>
      </c>
      <c r="Q621" t="str">
        <f>IFERROR(VLOOKUP(A621,[3]库存使用数据!$A:$E,5,0),"")</f>
        <v/>
      </c>
      <c r="R621" t="str">
        <f>IFERROR(VLOOKUP(A621,[3]库存使用数据!$A:$H,8,0),"")</f>
        <v/>
      </c>
      <c r="S621" t="str">
        <f>IFERROR(VLOOKUP(A621,[3]库存使用数据!$A:$K,11,0),"")</f>
        <v/>
      </c>
      <c r="T621" t="str">
        <f>IFERROR(VLOOKUP(A621,[3]库存使用数据!$A:$C,3,0),"")</f>
        <v/>
      </c>
      <c r="U621" t="str">
        <f>IFERROR(VLOOKUP(A621,[3]库存使用数据!$A:$F,6,0),"")</f>
        <v/>
      </c>
      <c r="V621" t="str">
        <f>IFERROR(VLOOKUP(A621,[3]库存使用数据!$A:$I,9,0),"")</f>
        <v/>
      </c>
      <c r="W621" t="str">
        <f>IFERROR(VLOOKUP(A621,[3]库存使用数据!$A:$L,12,0),"")</f>
        <v/>
      </c>
      <c r="X621" s="23" t="str">
        <f t="shared" si="161"/>
        <v/>
      </c>
      <c r="Y621" s="23" t="str">
        <f t="shared" si="162"/>
        <v/>
      </c>
      <c r="Z621" s="23" t="str">
        <f t="shared" si="163"/>
        <v/>
      </c>
      <c r="AA621" s="23" t="str">
        <f t="shared" si="164"/>
        <v/>
      </c>
      <c r="AB621" t="str">
        <f>IFERROR(VLOOKUP(A621,[3]库存使用数据!$A:$D,4,0),"")</f>
        <v/>
      </c>
      <c r="AC621" t="str">
        <f>IFERROR(VLOOKUP(A621,[3]库存使用数据!$A:$G,7,0),"")</f>
        <v/>
      </c>
      <c r="AD621" t="str">
        <f>IFERROR(VLOOKUP(A621,[3]库存使用数据!$A:$J,10,0),"")</f>
        <v/>
      </c>
      <c r="AE621" t="str">
        <f>IFERROR(VLOOKUP(A621,[3]库存使用数据!$A:$M,13,0),"")</f>
        <v/>
      </c>
      <c r="AF621" s="23" t="str">
        <f t="shared" si="165"/>
        <v/>
      </c>
      <c r="AG621" s="23" t="str">
        <f t="shared" si="166"/>
        <v/>
      </c>
      <c r="AH621" s="23" t="str">
        <f t="shared" si="167"/>
        <v/>
      </c>
      <c r="AI621" s="23" t="str">
        <f t="shared" si="168"/>
        <v/>
      </c>
      <c r="AJ621">
        <f>IFERROR(VLOOKUP($B621,[2]库存报告使用数据!$A$1:$B$65536,2,0),0)</f>
        <v>0</v>
      </c>
      <c r="AK621">
        <f>IFERROR(VLOOKUP($B621,[2]库存报告使用数据!$A$1:$C$65536,3,0),0)</f>
        <v>0</v>
      </c>
      <c r="AL621">
        <f>IFERROR(VLOOKUP($B621,[2]库存报告使用数据!$A$1:$D$65536,4,0),0)</f>
        <v>0</v>
      </c>
      <c r="AM621">
        <f>IFERROR(VLOOKUP($B621,[2]库存报告使用数据!$A$1:$E$65536,5,0),0)</f>
        <v>0</v>
      </c>
      <c r="AN621" s="23" t="str">
        <f t="shared" si="169"/>
        <v/>
      </c>
      <c r="AO621" s="23" t="str">
        <f t="shared" si="170"/>
        <v/>
      </c>
      <c r="AP621" s="23" t="str">
        <f t="shared" si="171"/>
        <v/>
      </c>
      <c r="AQ621" s="23" t="str">
        <f t="shared" si="172"/>
        <v/>
      </c>
      <c r="AR621" s="37">
        <f t="shared" si="157"/>
        <v>0</v>
      </c>
      <c r="AS621" s="37">
        <f t="shared" si="158"/>
        <v>0</v>
      </c>
      <c r="AT621" s="37">
        <f t="shared" si="159"/>
        <v>0</v>
      </c>
      <c r="AU621" s="33" t="str">
        <f t="shared" si="160"/>
        <v>库存为0</v>
      </c>
      <c r="AV621" s="38" t="str">
        <f>IFERROR(时间!$B$4+AU621,"上周无销量")</f>
        <v>上周无销量</v>
      </c>
    </row>
    <row r="622" spans="1:48">
      <c r="A622" s="21" t="s">
        <v>667</v>
      </c>
      <c r="B622" t="str">
        <f>VLOOKUP(A622,'[4]sku-asin（子）'!$A$1:$B$65536,2,0)</f>
        <v>B07CHBJS4Y</v>
      </c>
      <c r="C622" t="str">
        <f>VLOOKUP(A622,'[4]子sku-父sku'!$A$1:$B$65536,2,0)</f>
        <v>YZ-SUZQ161</v>
      </c>
      <c r="D622" s="33">
        <f>IFERROR(VLOOKUP(A622,[1]库存报告使用数据处理!$A:$C,3,0),0)</f>
        <v>0</v>
      </c>
      <c r="E622" s="33">
        <f>IFERROR(VLOOKUP(A622,[1]库存报告使用数据处理!$A:$D,4,0),0)</f>
        <v>0</v>
      </c>
      <c r="F622" s="33">
        <f>IFERROR(VLOOKUP(A622,[1]库存报告使用数据处理!$A:$E,5,0),0)</f>
        <v>0</v>
      </c>
      <c r="G622" s="33">
        <f>IFERROR(VLOOKUP(A622,[1]库存报告使用数据处理!$A:$F,6,0),0)</f>
        <v>0</v>
      </c>
      <c r="H622" s="34">
        <f>IFERROR(VLOOKUP(A622,[1]库存报告使用数据处理!$A:$G,7,0),0)</f>
        <v>0</v>
      </c>
      <c r="I622">
        <f>IFERROR(VLOOKUP(A622,[5]数据处理!$A:$B,2,0),0)</f>
        <v>0</v>
      </c>
      <c r="J622" s="35">
        <f>IFERROR(VLOOKUP(A622,[5]数据处理!$A:$D,4,0),0)</f>
        <v>0</v>
      </c>
      <c r="K622" s="35">
        <f>IFERROR(VLOOKUP(A622,[5]数据处理!$A:$E,5,0),0)</f>
        <v>0</v>
      </c>
      <c r="L622" s="35">
        <f>IFERROR(VLOOKUP(A622,[5]数据处理!$A:$G,7,0),0)</f>
        <v>0</v>
      </c>
      <c r="M622">
        <f t="shared" si="156"/>
        <v>0</v>
      </c>
      <c r="N622">
        <f>IFERROR(VLOOKUP(A622,[5]数据处理!$A:$C,3,0),0)</f>
        <v>0</v>
      </c>
      <c r="O622">
        <f>IFERROR(VLOOKUP(A622,[5]数据处理!$A:$N,14,0),0)</f>
        <v>0</v>
      </c>
      <c r="P622" t="str">
        <f>IFERROR(VLOOKUP(A622,[3]库存使用数据!$A:$B,2,0),"")</f>
        <v/>
      </c>
      <c r="Q622" t="str">
        <f>IFERROR(VLOOKUP(A622,[3]库存使用数据!$A:$E,5,0),"")</f>
        <v/>
      </c>
      <c r="R622" t="str">
        <f>IFERROR(VLOOKUP(A622,[3]库存使用数据!$A:$H,8,0),"")</f>
        <v/>
      </c>
      <c r="S622" t="str">
        <f>IFERROR(VLOOKUP(A622,[3]库存使用数据!$A:$K,11,0),"")</f>
        <v/>
      </c>
      <c r="T622" t="str">
        <f>IFERROR(VLOOKUP(A622,[3]库存使用数据!$A:$C,3,0),"")</f>
        <v/>
      </c>
      <c r="U622" t="str">
        <f>IFERROR(VLOOKUP(A622,[3]库存使用数据!$A:$F,6,0),"")</f>
        <v/>
      </c>
      <c r="V622" t="str">
        <f>IFERROR(VLOOKUP(A622,[3]库存使用数据!$A:$I,9,0),"")</f>
        <v/>
      </c>
      <c r="W622" t="str">
        <f>IFERROR(VLOOKUP(A622,[3]库存使用数据!$A:$L,12,0),"")</f>
        <v/>
      </c>
      <c r="X622" s="23" t="str">
        <f t="shared" si="161"/>
        <v/>
      </c>
      <c r="Y622" s="23" t="str">
        <f t="shared" si="162"/>
        <v/>
      </c>
      <c r="Z622" s="23" t="str">
        <f t="shared" si="163"/>
        <v/>
      </c>
      <c r="AA622" s="23" t="str">
        <f t="shared" si="164"/>
        <v/>
      </c>
      <c r="AB622" t="str">
        <f>IFERROR(VLOOKUP(A622,[3]库存使用数据!$A:$D,4,0),"")</f>
        <v/>
      </c>
      <c r="AC622" t="str">
        <f>IFERROR(VLOOKUP(A622,[3]库存使用数据!$A:$G,7,0),"")</f>
        <v/>
      </c>
      <c r="AD622" t="str">
        <f>IFERROR(VLOOKUP(A622,[3]库存使用数据!$A:$J,10,0),"")</f>
        <v/>
      </c>
      <c r="AE622" t="str">
        <f>IFERROR(VLOOKUP(A622,[3]库存使用数据!$A:$M,13,0),"")</f>
        <v/>
      </c>
      <c r="AF622" s="23" t="str">
        <f t="shared" si="165"/>
        <v/>
      </c>
      <c r="AG622" s="23" t="str">
        <f t="shared" si="166"/>
        <v/>
      </c>
      <c r="AH622" s="23" t="str">
        <f t="shared" si="167"/>
        <v/>
      </c>
      <c r="AI622" s="23" t="str">
        <f t="shared" si="168"/>
        <v/>
      </c>
      <c r="AJ622">
        <f>IFERROR(VLOOKUP($B622,[2]库存报告使用数据!$A$1:$B$65536,2,0),0)</f>
        <v>0</v>
      </c>
      <c r="AK622">
        <f>IFERROR(VLOOKUP($B622,[2]库存报告使用数据!$A$1:$C$65536,3,0),0)</f>
        <v>0</v>
      </c>
      <c r="AL622">
        <f>IFERROR(VLOOKUP($B622,[2]库存报告使用数据!$A$1:$D$65536,4,0),0)</f>
        <v>0</v>
      </c>
      <c r="AM622">
        <f>IFERROR(VLOOKUP($B622,[2]库存报告使用数据!$A$1:$E$65536,5,0),0)</f>
        <v>0</v>
      </c>
      <c r="AN622" s="23" t="str">
        <f t="shared" si="169"/>
        <v/>
      </c>
      <c r="AO622" s="23" t="str">
        <f t="shared" si="170"/>
        <v/>
      </c>
      <c r="AP622" s="23" t="str">
        <f t="shared" si="171"/>
        <v/>
      </c>
      <c r="AQ622" s="23" t="str">
        <f t="shared" si="172"/>
        <v/>
      </c>
      <c r="AR622" s="37">
        <f t="shared" si="157"/>
        <v>0</v>
      </c>
      <c r="AS622" s="37">
        <f t="shared" si="158"/>
        <v>0</v>
      </c>
      <c r="AT622" s="37">
        <f t="shared" si="159"/>
        <v>0</v>
      </c>
      <c r="AU622" s="33" t="str">
        <f t="shared" si="160"/>
        <v>库存为0</v>
      </c>
      <c r="AV622" s="38" t="str">
        <f>IFERROR(时间!$B$4+AU622,"上周无销量")</f>
        <v>上周无销量</v>
      </c>
    </row>
    <row r="623" spans="1:48">
      <c r="A623" s="21" t="s">
        <v>668</v>
      </c>
      <c r="B623" t="str">
        <f>VLOOKUP(A623,'[4]sku-asin（子）'!$A$1:$B$65536,2,0)</f>
        <v>B07CJXQH2R</v>
      </c>
      <c r="C623" t="str">
        <f>VLOOKUP(A623,'[4]子sku-父sku'!$A$1:$B$65536,2,0)</f>
        <v>YZ-SUZQ172</v>
      </c>
      <c r="D623" s="33">
        <f>IFERROR(VLOOKUP(A623,[1]库存报告使用数据处理!$A:$C,3,0),0)</f>
        <v>0</v>
      </c>
      <c r="E623" s="33">
        <f>IFERROR(VLOOKUP(A623,[1]库存报告使用数据处理!$A:$D,4,0),0)</f>
        <v>0</v>
      </c>
      <c r="F623" s="33">
        <f>IFERROR(VLOOKUP(A623,[1]库存报告使用数据处理!$A:$E,5,0),0)</f>
        <v>0</v>
      </c>
      <c r="G623" s="33">
        <f>IFERROR(VLOOKUP(A623,[1]库存报告使用数据处理!$A:$F,6,0),0)</f>
        <v>0</v>
      </c>
      <c r="H623" s="34">
        <f>IFERROR(VLOOKUP(A623,[1]库存报告使用数据处理!$A:$G,7,0),0)</f>
        <v>0</v>
      </c>
      <c r="I623">
        <f>IFERROR(VLOOKUP(A623,[5]数据处理!$A:$B,2,0),0)</f>
        <v>0</v>
      </c>
      <c r="J623" s="35">
        <f>IFERROR(VLOOKUP(A623,[5]数据处理!$A:$D,4,0),0)</f>
        <v>0</v>
      </c>
      <c r="K623" s="35">
        <f>IFERROR(VLOOKUP(A623,[5]数据处理!$A:$E,5,0),0)</f>
        <v>0</v>
      </c>
      <c r="L623" s="35">
        <f>IFERROR(VLOOKUP(A623,[5]数据处理!$A:$G,7,0),0)</f>
        <v>0</v>
      </c>
      <c r="M623">
        <f t="shared" si="156"/>
        <v>0</v>
      </c>
      <c r="N623">
        <f>IFERROR(VLOOKUP(A623,[5]数据处理!$A:$C,3,0),0)</f>
        <v>0</v>
      </c>
      <c r="O623">
        <f>IFERROR(VLOOKUP(A623,[5]数据处理!$A:$N,14,0),0)</f>
        <v>0</v>
      </c>
      <c r="P623" t="str">
        <f>IFERROR(VLOOKUP(A623,[3]库存使用数据!$A:$B,2,0),"")</f>
        <v/>
      </c>
      <c r="Q623" t="str">
        <f>IFERROR(VLOOKUP(A623,[3]库存使用数据!$A:$E,5,0),"")</f>
        <v/>
      </c>
      <c r="R623" t="str">
        <f>IFERROR(VLOOKUP(A623,[3]库存使用数据!$A:$H,8,0),"")</f>
        <v/>
      </c>
      <c r="S623" t="str">
        <f>IFERROR(VLOOKUP(A623,[3]库存使用数据!$A:$K,11,0),"")</f>
        <v/>
      </c>
      <c r="T623" t="str">
        <f>IFERROR(VLOOKUP(A623,[3]库存使用数据!$A:$C,3,0),"")</f>
        <v/>
      </c>
      <c r="U623" t="str">
        <f>IFERROR(VLOOKUP(A623,[3]库存使用数据!$A:$F,6,0),"")</f>
        <v/>
      </c>
      <c r="V623" t="str">
        <f>IFERROR(VLOOKUP(A623,[3]库存使用数据!$A:$I,9,0),"")</f>
        <v/>
      </c>
      <c r="W623" t="str">
        <f>IFERROR(VLOOKUP(A623,[3]库存使用数据!$A:$L,12,0),"")</f>
        <v/>
      </c>
      <c r="X623" s="23" t="str">
        <f t="shared" si="161"/>
        <v/>
      </c>
      <c r="Y623" s="23" t="str">
        <f t="shared" si="162"/>
        <v/>
      </c>
      <c r="Z623" s="23" t="str">
        <f t="shared" si="163"/>
        <v/>
      </c>
      <c r="AA623" s="23" t="str">
        <f t="shared" si="164"/>
        <v/>
      </c>
      <c r="AB623" t="str">
        <f>IFERROR(VLOOKUP(A623,[3]库存使用数据!$A:$D,4,0),"")</f>
        <v/>
      </c>
      <c r="AC623" t="str">
        <f>IFERROR(VLOOKUP(A623,[3]库存使用数据!$A:$G,7,0),"")</f>
        <v/>
      </c>
      <c r="AD623" t="str">
        <f>IFERROR(VLOOKUP(A623,[3]库存使用数据!$A:$J,10,0),"")</f>
        <v/>
      </c>
      <c r="AE623" t="str">
        <f>IFERROR(VLOOKUP(A623,[3]库存使用数据!$A:$M,13,0),"")</f>
        <v/>
      </c>
      <c r="AF623" s="23" t="str">
        <f t="shared" si="165"/>
        <v/>
      </c>
      <c r="AG623" s="23" t="str">
        <f t="shared" si="166"/>
        <v/>
      </c>
      <c r="AH623" s="23" t="str">
        <f t="shared" si="167"/>
        <v/>
      </c>
      <c r="AI623" s="23" t="str">
        <f t="shared" si="168"/>
        <v/>
      </c>
      <c r="AJ623">
        <f>IFERROR(VLOOKUP($B623,[2]库存报告使用数据!$A$1:$B$65536,2,0),0)</f>
        <v>0</v>
      </c>
      <c r="AK623">
        <f>IFERROR(VLOOKUP($B623,[2]库存报告使用数据!$A$1:$C$65536,3,0),0)</f>
        <v>0</v>
      </c>
      <c r="AL623">
        <f>IFERROR(VLOOKUP($B623,[2]库存报告使用数据!$A$1:$D$65536,4,0),0)</f>
        <v>0</v>
      </c>
      <c r="AM623">
        <f>IFERROR(VLOOKUP($B623,[2]库存报告使用数据!$A$1:$E$65536,5,0),0)</f>
        <v>0</v>
      </c>
      <c r="AN623" s="23" t="str">
        <f t="shared" si="169"/>
        <v/>
      </c>
      <c r="AO623" s="23" t="str">
        <f t="shared" si="170"/>
        <v/>
      </c>
      <c r="AP623" s="23" t="str">
        <f t="shared" si="171"/>
        <v/>
      </c>
      <c r="AQ623" s="23" t="str">
        <f t="shared" si="172"/>
        <v/>
      </c>
      <c r="AR623" s="37">
        <f t="shared" si="157"/>
        <v>0</v>
      </c>
      <c r="AS623" s="37">
        <f t="shared" si="158"/>
        <v>0</v>
      </c>
      <c r="AT623" s="37">
        <f t="shared" si="159"/>
        <v>0</v>
      </c>
      <c r="AU623" s="33" t="str">
        <f t="shared" si="160"/>
        <v>库存为0</v>
      </c>
      <c r="AV623" s="38" t="str">
        <f>IFERROR(时间!$B$4+AU623,"上周无销量")</f>
        <v>上周无销量</v>
      </c>
    </row>
    <row r="624" spans="1:48">
      <c r="A624" s="21" t="s">
        <v>669</v>
      </c>
      <c r="B624" t="str">
        <f>VLOOKUP(A624,'[4]sku-asin（子）'!$A$1:$B$65536,2,0)</f>
        <v>B07CJ1JD3F</v>
      </c>
      <c r="C624" t="str">
        <f>VLOOKUP(A624,'[4]子sku-父sku'!$A$1:$B$65536,2,0)</f>
        <v>YZ-SUZQ172</v>
      </c>
      <c r="D624" s="33">
        <f>IFERROR(VLOOKUP(A624,[1]库存报告使用数据处理!$A:$C,3,0),0)</f>
        <v>0</v>
      </c>
      <c r="E624" s="33">
        <f>IFERROR(VLOOKUP(A624,[1]库存报告使用数据处理!$A:$D,4,0),0)</f>
        <v>0</v>
      </c>
      <c r="F624" s="33">
        <f>IFERROR(VLOOKUP(A624,[1]库存报告使用数据处理!$A:$E,5,0),0)</f>
        <v>0</v>
      </c>
      <c r="G624" s="33">
        <f>IFERROR(VLOOKUP(A624,[1]库存报告使用数据处理!$A:$F,6,0),0)</f>
        <v>0</v>
      </c>
      <c r="H624" s="34">
        <f>IFERROR(VLOOKUP(A624,[1]库存报告使用数据处理!$A:$G,7,0),0)</f>
        <v>0</v>
      </c>
      <c r="I624">
        <f>IFERROR(VLOOKUP(A624,[5]数据处理!$A:$B,2,0),0)</f>
        <v>0</v>
      </c>
      <c r="J624" s="35">
        <f>IFERROR(VLOOKUP(A624,[5]数据处理!$A:$D,4,0),0)</f>
        <v>0</v>
      </c>
      <c r="K624" s="35">
        <f>IFERROR(VLOOKUP(A624,[5]数据处理!$A:$E,5,0),0)</f>
        <v>0</v>
      </c>
      <c r="L624" s="35">
        <f>IFERROR(VLOOKUP(A624,[5]数据处理!$A:$G,7,0),0)</f>
        <v>0</v>
      </c>
      <c r="M624">
        <f t="shared" si="156"/>
        <v>0</v>
      </c>
      <c r="N624">
        <f>IFERROR(VLOOKUP(A624,[5]数据处理!$A:$C,3,0),0)</f>
        <v>0</v>
      </c>
      <c r="O624">
        <f>IFERROR(VLOOKUP(A624,[5]数据处理!$A:$N,14,0),0)</f>
        <v>0</v>
      </c>
      <c r="P624" t="str">
        <f>IFERROR(VLOOKUP(A624,[3]库存使用数据!$A:$B,2,0),"")</f>
        <v/>
      </c>
      <c r="Q624" t="str">
        <f>IFERROR(VLOOKUP(A624,[3]库存使用数据!$A:$E,5,0),"")</f>
        <v/>
      </c>
      <c r="R624" t="str">
        <f>IFERROR(VLOOKUP(A624,[3]库存使用数据!$A:$H,8,0),"")</f>
        <v/>
      </c>
      <c r="S624" t="str">
        <f>IFERROR(VLOOKUP(A624,[3]库存使用数据!$A:$K,11,0),"")</f>
        <v/>
      </c>
      <c r="T624" t="str">
        <f>IFERROR(VLOOKUP(A624,[3]库存使用数据!$A:$C,3,0),"")</f>
        <v/>
      </c>
      <c r="U624" t="str">
        <f>IFERROR(VLOOKUP(A624,[3]库存使用数据!$A:$F,6,0),"")</f>
        <v/>
      </c>
      <c r="V624" t="str">
        <f>IFERROR(VLOOKUP(A624,[3]库存使用数据!$A:$I,9,0),"")</f>
        <v/>
      </c>
      <c r="W624" t="str">
        <f>IFERROR(VLOOKUP(A624,[3]库存使用数据!$A:$L,12,0),"")</f>
        <v/>
      </c>
      <c r="X624" s="23" t="str">
        <f t="shared" si="161"/>
        <v/>
      </c>
      <c r="Y624" s="23" t="str">
        <f t="shared" si="162"/>
        <v/>
      </c>
      <c r="Z624" s="23" t="str">
        <f t="shared" si="163"/>
        <v/>
      </c>
      <c r="AA624" s="23" t="str">
        <f t="shared" si="164"/>
        <v/>
      </c>
      <c r="AB624" t="str">
        <f>IFERROR(VLOOKUP(A624,[3]库存使用数据!$A:$D,4,0),"")</f>
        <v/>
      </c>
      <c r="AC624" t="str">
        <f>IFERROR(VLOOKUP(A624,[3]库存使用数据!$A:$G,7,0),"")</f>
        <v/>
      </c>
      <c r="AD624" t="str">
        <f>IFERROR(VLOOKUP(A624,[3]库存使用数据!$A:$J,10,0),"")</f>
        <v/>
      </c>
      <c r="AE624" t="str">
        <f>IFERROR(VLOOKUP(A624,[3]库存使用数据!$A:$M,13,0),"")</f>
        <v/>
      </c>
      <c r="AF624" s="23" t="str">
        <f t="shared" si="165"/>
        <v/>
      </c>
      <c r="AG624" s="23" t="str">
        <f t="shared" si="166"/>
        <v/>
      </c>
      <c r="AH624" s="23" t="str">
        <f t="shared" si="167"/>
        <v/>
      </c>
      <c r="AI624" s="23" t="str">
        <f t="shared" si="168"/>
        <v/>
      </c>
      <c r="AJ624">
        <f>IFERROR(VLOOKUP($B624,[2]库存报告使用数据!$A$1:$B$65536,2,0),0)</f>
        <v>0</v>
      </c>
      <c r="AK624">
        <f>IFERROR(VLOOKUP($B624,[2]库存报告使用数据!$A$1:$C$65536,3,0),0)</f>
        <v>0</v>
      </c>
      <c r="AL624">
        <f>IFERROR(VLOOKUP($B624,[2]库存报告使用数据!$A$1:$D$65536,4,0),0)</f>
        <v>0</v>
      </c>
      <c r="AM624">
        <f>IFERROR(VLOOKUP($B624,[2]库存报告使用数据!$A$1:$E$65536,5,0),0)</f>
        <v>0</v>
      </c>
      <c r="AN624" s="23" t="str">
        <f t="shared" si="169"/>
        <v/>
      </c>
      <c r="AO624" s="23" t="str">
        <f t="shared" si="170"/>
        <v/>
      </c>
      <c r="AP624" s="23" t="str">
        <f t="shared" si="171"/>
        <v/>
      </c>
      <c r="AQ624" s="23" t="str">
        <f t="shared" si="172"/>
        <v/>
      </c>
      <c r="AR624" s="37">
        <f t="shared" si="157"/>
        <v>0</v>
      </c>
      <c r="AS624" s="37">
        <f t="shared" si="158"/>
        <v>0</v>
      </c>
      <c r="AT624" s="37">
        <f t="shared" si="159"/>
        <v>0</v>
      </c>
      <c r="AU624" s="33" t="str">
        <f t="shared" si="160"/>
        <v>库存为0</v>
      </c>
      <c r="AV624" s="38" t="str">
        <f>IFERROR(时间!$B$4+AU624,"上周无销量")</f>
        <v>上周无销量</v>
      </c>
    </row>
    <row r="625" spans="1:48">
      <c r="A625" s="21" t="s">
        <v>670</v>
      </c>
      <c r="B625" t="str">
        <f>VLOOKUP(A625,'[4]sku-asin（子）'!$A$1:$B$65536,2,0)</f>
        <v>B07CJ1NH2F</v>
      </c>
      <c r="C625" t="str">
        <f>VLOOKUP(A625,'[4]子sku-父sku'!$A$1:$B$65536,2,0)</f>
        <v>YZ-SUZQ172</v>
      </c>
      <c r="D625" s="33">
        <f>IFERROR(VLOOKUP(A625,[1]库存报告使用数据处理!$A:$C,3,0),0)</f>
        <v>0</v>
      </c>
      <c r="E625" s="33">
        <f>IFERROR(VLOOKUP(A625,[1]库存报告使用数据处理!$A:$D,4,0),0)</f>
        <v>0</v>
      </c>
      <c r="F625" s="33">
        <f>IFERROR(VLOOKUP(A625,[1]库存报告使用数据处理!$A:$E,5,0),0)</f>
        <v>0</v>
      </c>
      <c r="G625" s="33">
        <f>IFERROR(VLOOKUP(A625,[1]库存报告使用数据处理!$A:$F,6,0),0)</f>
        <v>0</v>
      </c>
      <c r="H625" s="34">
        <f>IFERROR(VLOOKUP(A625,[1]库存报告使用数据处理!$A:$G,7,0),0)</f>
        <v>0</v>
      </c>
      <c r="I625">
        <f>IFERROR(VLOOKUP(A625,[5]数据处理!$A:$B,2,0),0)</f>
        <v>0</v>
      </c>
      <c r="J625" s="35">
        <f>IFERROR(VLOOKUP(A625,[5]数据处理!$A:$D,4,0),0)</f>
        <v>0</v>
      </c>
      <c r="K625" s="35">
        <f>IFERROR(VLOOKUP(A625,[5]数据处理!$A:$E,5,0),0)</f>
        <v>0</v>
      </c>
      <c r="L625" s="35">
        <f>IFERROR(VLOOKUP(A625,[5]数据处理!$A:$G,7,0),0)</f>
        <v>0</v>
      </c>
      <c r="M625">
        <f t="shared" si="156"/>
        <v>0</v>
      </c>
      <c r="N625">
        <f>IFERROR(VLOOKUP(A625,[5]数据处理!$A:$C,3,0),0)</f>
        <v>0</v>
      </c>
      <c r="O625">
        <f>IFERROR(VLOOKUP(A625,[5]数据处理!$A:$N,14,0),0)</f>
        <v>0</v>
      </c>
      <c r="P625" t="str">
        <f>IFERROR(VLOOKUP(A625,[3]库存使用数据!$A:$B,2,0),"")</f>
        <v/>
      </c>
      <c r="Q625" t="str">
        <f>IFERROR(VLOOKUP(A625,[3]库存使用数据!$A:$E,5,0),"")</f>
        <v/>
      </c>
      <c r="R625" t="str">
        <f>IFERROR(VLOOKUP(A625,[3]库存使用数据!$A:$H,8,0),"")</f>
        <v/>
      </c>
      <c r="S625" t="str">
        <f>IFERROR(VLOOKUP(A625,[3]库存使用数据!$A:$K,11,0),"")</f>
        <v/>
      </c>
      <c r="T625" t="str">
        <f>IFERROR(VLOOKUP(A625,[3]库存使用数据!$A:$C,3,0),"")</f>
        <v/>
      </c>
      <c r="U625" t="str">
        <f>IFERROR(VLOOKUP(A625,[3]库存使用数据!$A:$F,6,0),"")</f>
        <v/>
      </c>
      <c r="V625" t="str">
        <f>IFERROR(VLOOKUP(A625,[3]库存使用数据!$A:$I,9,0),"")</f>
        <v/>
      </c>
      <c r="W625" t="str">
        <f>IFERROR(VLOOKUP(A625,[3]库存使用数据!$A:$L,12,0),"")</f>
        <v/>
      </c>
      <c r="X625" s="23" t="str">
        <f t="shared" si="161"/>
        <v/>
      </c>
      <c r="Y625" s="23" t="str">
        <f t="shared" si="162"/>
        <v/>
      </c>
      <c r="Z625" s="23" t="str">
        <f t="shared" si="163"/>
        <v/>
      </c>
      <c r="AA625" s="23" t="str">
        <f t="shared" si="164"/>
        <v/>
      </c>
      <c r="AB625" t="str">
        <f>IFERROR(VLOOKUP(A625,[3]库存使用数据!$A:$D,4,0),"")</f>
        <v/>
      </c>
      <c r="AC625" t="str">
        <f>IFERROR(VLOOKUP(A625,[3]库存使用数据!$A:$G,7,0),"")</f>
        <v/>
      </c>
      <c r="AD625" t="str">
        <f>IFERROR(VLOOKUP(A625,[3]库存使用数据!$A:$J,10,0),"")</f>
        <v/>
      </c>
      <c r="AE625" t="str">
        <f>IFERROR(VLOOKUP(A625,[3]库存使用数据!$A:$M,13,0),"")</f>
        <v/>
      </c>
      <c r="AF625" s="23" t="str">
        <f t="shared" si="165"/>
        <v/>
      </c>
      <c r="AG625" s="23" t="str">
        <f t="shared" si="166"/>
        <v/>
      </c>
      <c r="AH625" s="23" t="str">
        <f t="shared" si="167"/>
        <v/>
      </c>
      <c r="AI625" s="23" t="str">
        <f t="shared" si="168"/>
        <v/>
      </c>
      <c r="AJ625">
        <f>IFERROR(VLOOKUP($B625,[2]库存报告使用数据!$A$1:$B$65536,2,0),0)</f>
        <v>0</v>
      </c>
      <c r="AK625">
        <f>IFERROR(VLOOKUP($B625,[2]库存报告使用数据!$A$1:$C$65536,3,0),0)</f>
        <v>0</v>
      </c>
      <c r="AL625">
        <f>IFERROR(VLOOKUP($B625,[2]库存报告使用数据!$A$1:$D$65536,4,0),0)</f>
        <v>0</v>
      </c>
      <c r="AM625">
        <f>IFERROR(VLOOKUP($B625,[2]库存报告使用数据!$A$1:$E$65536,5,0),0)</f>
        <v>0</v>
      </c>
      <c r="AN625" s="23" t="str">
        <f t="shared" si="169"/>
        <v/>
      </c>
      <c r="AO625" s="23" t="str">
        <f t="shared" si="170"/>
        <v/>
      </c>
      <c r="AP625" s="23" t="str">
        <f t="shared" si="171"/>
        <v/>
      </c>
      <c r="AQ625" s="23" t="str">
        <f t="shared" si="172"/>
        <v/>
      </c>
      <c r="AR625" s="37">
        <f t="shared" si="157"/>
        <v>0</v>
      </c>
      <c r="AS625" s="37">
        <f t="shared" si="158"/>
        <v>0</v>
      </c>
      <c r="AT625" s="37">
        <f t="shared" si="159"/>
        <v>0</v>
      </c>
      <c r="AU625" s="33" t="str">
        <f t="shared" si="160"/>
        <v>库存为0</v>
      </c>
      <c r="AV625" s="38" t="str">
        <f>IFERROR(时间!$B$4+AU625,"上周无销量")</f>
        <v>上周无销量</v>
      </c>
    </row>
    <row r="626" spans="1:48">
      <c r="A626" s="21" t="s">
        <v>671</v>
      </c>
      <c r="B626" t="str">
        <f>VLOOKUP(A626,'[4]sku-asin（子）'!$A$1:$B$65536,2,0)</f>
        <v>B07CJ811T6</v>
      </c>
      <c r="C626" t="str">
        <f>VLOOKUP(A626,'[4]子sku-父sku'!$A$1:$B$65536,2,0)</f>
        <v>YZ-SUZQ172</v>
      </c>
      <c r="D626" s="33">
        <f>IFERROR(VLOOKUP(A626,[1]库存报告使用数据处理!$A:$C,3,0),0)</f>
        <v>0</v>
      </c>
      <c r="E626" s="33">
        <f>IFERROR(VLOOKUP(A626,[1]库存报告使用数据处理!$A:$D,4,0),0)</f>
        <v>0</v>
      </c>
      <c r="F626" s="33">
        <f>IFERROR(VLOOKUP(A626,[1]库存报告使用数据处理!$A:$E,5,0),0)</f>
        <v>0</v>
      </c>
      <c r="G626" s="33">
        <f>IFERROR(VLOOKUP(A626,[1]库存报告使用数据处理!$A:$F,6,0),0)</f>
        <v>0</v>
      </c>
      <c r="H626" s="34">
        <f>IFERROR(VLOOKUP(A626,[1]库存报告使用数据处理!$A:$G,7,0),0)</f>
        <v>0</v>
      </c>
      <c r="I626">
        <f>IFERROR(VLOOKUP(A626,[5]数据处理!$A:$B,2,0),0)</f>
        <v>0</v>
      </c>
      <c r="J626" s="35">
        <f>IFERROR(VLOOKUP(A626,[5]数据处理!$A:$D,4,0),0)</f>
        <v>0</v>
      </c>
      <c r="K626" s="35">
        <f>IFERROR(VLOOKUP(A626,[5]数据处理!$A:$E,5,0),0)</f>
        <v>0</v>
      </c>
      <c r="L626" s="35">
        <f>IFERROR(VLOOKUP(A626,[5]数据处理!$A:$G,7,0),0)</f>
        <v>0</v>
      </c>
      <c r="M626">
        <f t="shared" si="156"/>
        <v>0</v>
      </c>
      <c r="N626">
        <f>IFERROR(VLOOKUP(A626,[5]数据处理!$A:$C,3,0),0)</f>
        <v>0</v>
      </c>
      <c r="O626">
        <f>IFERROR(VLOOKUP(A626,[5]数据处理!$A:$N,14,0),0)</f>
        <v>0</v>
      </c>
      <c r="P626" t="str">
        <f>IFERROR(VLOOKUP(A626,[3]库存使用数据!$A:$B,2,0),"")</f>
        <v/>
      </c>
      <c r="Q626" t="str">
        <f>IFERROR(VLOOKUP(A626,[3]库存使用数据!$A:$E,5,0),"")</f>
        <v/>
      </c>
      <c r="R626" t="str">
        <f>IFERROR(VLOOKUP(A626,[3]库存使用数据!$A:$H,8,0),"")</f>
        <v/>
      </c>
      <c r="S626" t="str">
        <f>IFERROR(VLOOKUP(A626,[3]库存使用数据!$A:$K,11,0),"")</f>
        <v/>
      </c>
      <c r="T626" t="str">
        <f>IFERROR(VLOOKUP(A626,[3]库存使用数据!$A:$C,3,0),"")</f>
        <v/>
      </c>
      <c r="U626" t="str">
        <f>IFERROR(VLOOKUP(A626,[3]库存使用数据!$A:$F,6,0),"")</f>
        <v/>
      </c>
      <c r="V626" t="str">
        <f>IFERROR(VLOOKUP(A626,[3]库存使用数据!$A:$I,9,0),"")</f>
        <v/>
      </c>
      <c r="W626" t="str">
        <f>IFERROR(VLOOKUP(A626,[3]库存使用数据!$A:$L,12,0),"")</f>
        <v/>
      </c>
      <c r="X626" s="23" t="str">
        <f t="shared" si="161"/>
        <v/>
      </c>
      <c r="Y626" s="23" t="str">
        <f t="shared" si="162"/>
        <v/>
      </c>
      <c r="Z626" s="23" t="str">
        <f t="shared" si="163"/>
        <v/>
      </c>
      <c r="AA626" s="23" t="str">
        <f t="shared" si="164"/>
        <v/>
      </c>
      <c r="AB626" t="str">
        <f>IFERROR(VLOOKUP(A626,[3]库存使用数据!$A:$D,4,0),"")</f>
        <v/>
      </c>
      <c r="AC626" t="str">
        <f>IFERROR(VLOOKUP(A626,[3]库存使用数据!$A:$G,7,0),"")</f>
        <v/>
      </c>
      <c r="AD626" t="str">
        <f>IFERROR(VLOOKUP(A626,[3]库存使用数据!$A:$J,10,0),"")</f>
        <v/>
      </c>
      <c r="AE626" t="str">
        <f>IFERROR(VLOOKUP(A626,[3]库存使用数据!$A:$M,13,0),"")</f>
        <v/>
      </c>
      <c r="AF626" s="23" t="str">
        <f t="shared" si="165"/>
        <v/>
      </c>
      <c r="AG626" s="23" t="str">
        <f t="shared" si="166"/>
        <v/>
      </c>
      <c r="AH626" s="23" t="str">
        <f t="shared" si="167"/>
        <v/>
      </c>
      <c r="AI626" s="23" t="str">
        <f t="shared" si="168"/>
        <v/>
      </c>
      <c r="AJ626">
        <f>IFERROR(VLOOKUP($B626,[2]库存报告使用数据!$A$1:$B$65536,2,0),0)</f>
        <v>0</v>
      </c>
      <c r="AK626">
        <f>IFERROR(VLOOKUP($B626,[2]库存报告使用数据!$A$1:$C$65536,3,0),0)</f>
        <v>0</v>
      </c>
      <c r="AL626">
        <f>IFERROR(VLOOKUP($B626,[2]库存报告使用数据!$A$1:$D$65536,4,0),0)</f>
        <v>0</v>
      </c>
      <c r="AM626">
        <f>IFERROR(VLOOKUP($B626,[2]库存报告使用数据!$A$1:$E$65536,5,0),0)</f>
        <v>0</v>
      </c>
      <c r="AN626" s="23" t="str">
        <f t="shared" si="169"/>
        <v/>
      </c>
      <c r="AO626" s="23" t="str">
        <f t="shared" si="170"/>
        <v/>
      </c>
      <c r="AP626" s="23" t="str">
        <f t="shared" si="171"/>
        <v/>
      </c>
      <c r="AQ626" s="23" t="str">
        <f t="shared" si="172"/>
        <v/>
      </c>
      <c r="AR626" s="37">
        <f t="shared" si="157"/>
        <v>0</v>
      </c>
      <c r="AS626" s="37">
        <f t="shared" si="158"/>
        <v>0</v>
      </c>
      <c r="AT626" s="37">
        <f t="shared" si="159"/>
        <v>0</v>
      </c>
      <c r="AU626" s="33" t="str">
        <f t="shared" si="160"/>
        <v>库存为0</v>
      </c>
      <c r="AV626" s="38" t="str">
        <f>IFERROR(时间!$B$4+AU626,"上周无销量")</f>
        <v>上周无销量</v>
      </c>
    </row>
    <row r="627" spans="1:48">
      <c r="A627" s="21" t="s">
        <v>672</v>
      </c>
      <c r="B627" t="str">
        <f>VLOOKUP(A627,'[4]sku-asin（子）'!$A$1:$B$65536,2,0)</f>
        <v>B07CJ3GRHK</v>
      </c>
      <c r="C627" t="str">
        <f>VLOOKUP(A627,'[4]子sku-父sku'!$A$1:$B$65536,2,0)</f>
        <v>YZ-SUZQ172</v>
      </c>
      <c r="D627" s="33">
        <f>IFERROR(VLOOKUP(A627,[1]库存报告使用数据处理!$A:$C,3,0),0)</f>
        <v>0</v>
      </c>
      <c r="E627" s="33">
        <f>IFERROR(VLOOKUP(A627,[1]库存报告使用数据处理!$A:$D,4,0),0)</f>
        <v>0</v>
      </c>
      <c r="F627" s="33">
        <f>IFERROR(VLOOKUP(A627,[1]库存报告使用数据处理!$A:$E,5,0),0)</f>
        <v>0</v>
      </c>
      <c r="G627" s="33">
        <f>IFERROR(VLOOKUP(A627,[1]库存报告使用数据处理!$A:$F,6,0),0)</f>
        <v>0</v>
      </c>
      <c r="H627" s="34">
        <f>IFERROR(VLOOKUP(A627,[1]库存报告使用数据处理!$A:$G,7,0),0)</f>
        <v>0</v>
      </c>
      <c r="I627">
        <f>IFERROR(VLOOKUP(A627,[5]数据处理!$A:$B,2,0),0)</f>
        <v>0</v>
      </c>
      <c r="J627" s="35">
        <f>IFERROR(VLOOKUP(A627,[5]数据处理!$A:$D,4,0),0)</f>
        <v>0</v>
      </c>
      <c r="K627" s="35">
        <f>IFERROR(VLOOKUP(A627,[5]数据处理!$A:$E,5,0),0)</f>
        <v>0</v>
      </c>
      <c r="L627" s="35">
        <f>IFERROR(VLOOKUP(A627,[5]数据处理!$A:$G,7,0),0)</f>
        <v>0</v>
      </c>
      <c r="M627">
        <f t="shared" si="156"/>
        <v>0</v>
      </c>
      <c r="N627">
        <f>IFERROR(VLOOKUP(A627,[5]数据处理!$A:$C,3,0),0)</f>
        <v>0</v>
      </c>
      <c r="O627">
        <f>IFERROR(VLOOKUP(A627,[5]数据处理!$A:$N,14,0),0)</f>
        <v>0</v>
      </c>
      <c r="P627" t="str">
        <f>IFERROR(VLOOKUP(A627,[3]库存使用数据!$A:$B,2,0),"")</f>
        <v/>
      </c>
      <c r="Q627" t="str">
        <f>IFERROR(VLOOKUP(A627,[3]库存使用数据!$A:$E,5,0),"")</f>
        <v/>
      </c>
      <c r="R627" t="str">
        <f>IFERROR(VLOOKUP(A627,[3]库存使用数据!$A:$H,8,0),"")</f>
        <v/>
      </c>
      <c r="S627" t="str">
        <f>IFERROR(VLOOKUP(A627,[3]库存使用数据!$A:$K,11,0),"")</f>
        <v/>
      </c>
      <c r="T627" t="str">
        <f>IFERROR(VLOOKUP(A627,[3]库存使用数据!$A:$C,3,0),"")</f>
        <v/>
      </c>
      <c r="U627" t="str">
        <f>IFERROR(VLOOKUP(A627,[3]库存使用数据!$A:$F,6,0),"")</f>
        <v/>
      </c>
      <c r="V627" t="str">
        <f>IFERROR(VLOOKUP(A627,[3]库存使用数据!$A:$I,9,0),"")</f>
        <v/>
      </c>
      <c r="W627" t="str">
        <f>IFERROR(VLOOKUP(A627,[3]库存使用数据!$A:$L,12,0),"")</f>
        <v/>
      </c>
      <c r="X627" s="23" t="str">
        <f t="shared" si="161"/>
        <v/>
      </c>
      <c r="Y627" s="23" t="str">
        <f t="shared" si="162"/>
        <v/>
      </c>
      <c r="Z627" s="23" t="str">
        <f t="shared" si="163"/>
        <v/>
      </c>
      <c r="AA627" s="23" t="str">
        <f t="shared" si="164"/>
        <v/>
      </c>
      <c r="AB627" t="str">
        <f>IFERROR(VLOOKUP(A627,[3]库存使用数据!$A:$D,4,0),"")</f>
        <v/>
      </c>
      <c r="AC627" t="str">
        <f>IFERROR(VLOOKUP(A627,[3]库存使用数据!$A:$G,7,0),"")</f>
        <v/>
      </c>
      <c r="AD627" t="str">
        <f>IFERROR(VLOOKUP(A627,[3]库存使用数据!$A:$J,10,0),"")</f>
        <v/>
      </c>
      <c r="AE627" t="str">
        <f>IFERROR(VLOOKUP(A627,[3]库存使用数据!$A:$M,13,0),"")</f>
        <v/>
      </c>
      <c r="AF627" s="23" t="str">
        <f t="shared" si="165"/>
        <v/>
      </c>
      <c r="AG627" s="23" t="str">
        <f t="shared" si="166"/>
        <v/>
      </c>
      <c r="AH627" s="23" t="str">
        <f t="shared" si="167"/>
        <v/>
      </c>
      <c r="AI627" s="23" t="str">
        <f t="shared" si="168"/>
        <v/>
      </c>
      <c r="AJ627">
        <f>IFERROR(VLOOKUP($B627,[2]库存报告使用数据!$A$1:$B$65536,2,0),0)</f>
        <v>0</v>
      </c>
      <c r="AK627">
        <f>IFERROR(VLOOKUP($B627,[2]库存报告使用数据!$A$1:$C$65536,3,0),0)</f>
        <v>0</v>
      </c>
      <c r="AL627">
        <f>IFERROR(VLOOKUP($B627,[2]库存报告使用数据!$A$1:$D$65536,4,0),0)</f>
        <v>0</v>
      </c>
      <c r="AM627">
        <f>IFERROR(VLOOKUP($B627,[2]库存报告使用数据!$A$1:$E$65536,5,0),0)</f>
        <v>0</v>
      </c>
      <c r="AN627" s="23" t="str">
        <f t="shared" si="169"/>
        <v/>
      </c>
      <c r="AO627" s="23" t="str">
        <f t="shared" si="170"/>
        <v/>
      </c>
      <c r="AP627" s="23" t="str">
        <f t="shared" si="171"/>
        <v/>
      </c>
      <c r="AQ627" s="23" t="str">
        <f t="shared" si="172"/>
        <v/>
      </c>
      <c r="AR627" s="37">
        <f t="shared" si="157"/>
        <v>0</v>
      </c>
      <c r="AS627" s="37">
        <f t="shared" si="158"/>
        <v>0</v>
      </c>
      <c r="AT627" s="37">
        <f t="shared" si="159"/>
        <v>0</v>
      </c>
      <c r="AU627" s="33" t="str">
        <f t="shared" si="160"/>
        <v>库存为0</v>
      </c>
      <c r="AV627" s="38" t="str">
        <f>IFERROR(时间!$B$4+AU627,"上周无销量")</f>
        <v>上周无销量</v>
      </c>
    </row>
    <row r="628" spans="1:48">
      <c r="A628" s="21" t="s">
        <v>673</v>
      </c>
      <c r="B628" t="str">
        <f>VLOOKUP(A628,'[4]sku-asin（子）'!$A$1:$B$65536,2,0)</f>
        <v>B07CJVVBTX</v>
      </c>
      <c r="C628" t="str">
        <f>VLOOKUP(A628,'[4]子sku-父sku'!$A$1:$B$65536,2,0)</f>
        <v>YZ-SUZQ172</v>
      </c>
      <c r="D628" s="33">
        <f>IFERROR(VLOOKUP(A628,[1]库存报告使用数据处理!$A:$C,3,0),0)</f>
        <v>0</v>
      </c>
      <c r="E628" s="33">
        <f>IFERROR(VLOOKUP(A628,[1]库存报告使用数据处理!$A:$D,4,0),0)</f>
        <v>0</v>
      </c>
      <c r="F628" s="33">
        <f>IFERROR(VLOOKUP(A628,[1]库存报告使用数据处理!$A:$E,5,0),0)</f>
        <v>0</v>
      </c>
      <c r="G628" s="33">
        <f>IFERROR(VLOOKUP(A628,[1]库存报告使用数据处理!$A:$F,6,0),0)</f>
        <v>0</v>
      </c>
      <c r="H628" s="34">
        <f>IFERROR(VLOOKUP(A628,[1]库存报告使用数据处理!$A:$G,7,0),0)</f>
        <v>0</v>
      </c>
      <c r="I628">
        <f>IFERROR(VLOOKUP(A628,[5]数据处理!$A:$B,2,0),0)</f>
        <v>0</v>
      </c>
      <c r="J628" s="35">
        <f>IFERROR(VLOOKUP(A628,[5]数据处理!$A:$D,4,0),0)</f>
        <v>0</v>
      </c>
      <c r="K628" s="35">
        <f>IFERROR(VLOOKUP(A628,[5]数据处理!$A:$E,5,0),0)</f>
        <v>0</v>
      </c>
      <c r="L628" s="35">
        <f>IFERROR(VLOOKUP(A628,[5]数据处理!$A:$G,7,0),0)</f>
        <v>0</v>
      </c>
      <c r="M628">
        <f t="shared" si="156"/>
        <v>0</v>
      </c>
      <c r="N628">
        <f>IFERROR(VLOOKUP(A628,[5]数据处理!$A:$C,3,0),0)</f>
        <v>0</v>
      </c>
      <c r="O628">
        <f>IFERROR(VLOOKUP(A628,[5]数据处理!$A:$N,14,0),0)</f>
        <v>0</v>
      </c>
      <c r="P628" t="str">
        <f>IFERROR(VLOOKUP(A628,[3]库存使用数据!$A:$B,2,0),"")</f>
        <v/>
      </c>
      <c r="Q628" t="str">
        <f>IFERROR(VLOOKUP(A628,[3]库存使用数据!$A:$E,5,0),"")</f>
        <v/>
      </c>
      <c r="R628" t="str">
        <f>IFERROR(VLOOKUP(A628,[3]库存使用数据!$A:$H,8,0),"")</f>
        <v/>
      </c>
      <c r="S628" t="str">
        <f>IFERROR(VLOOKUP(A628,[3]库存使用数据!$A:$K,11,0),"")</f>
        <v/>
      </c>
      <c r="T628" t="str">
        <f>IFERROR(VLOOKUP(A628,[3]库存使用数据!$A:$C,3,0),"")</f>
        <v/>
      </c>
      <c r="U628" t="str">
        <f>IFERROR(VLOOKUP(A628,[3]库存使用数据!$A:$F,6,0),"")</f>
        <v/>
      </c>
      <c r="V628" t="str">
        <f>IFERROR(VLOOKUP(A628,[3]库存使用数据!$A:$I,9,0),"")</f>
        <v/>
      </c>
      <c r="W628" t="str">
        <f>IFERROR(VLOOKUP(A628,[3]库存使用数据!$A:$L,12,0),"")</f>
        <v/>
      </c>
      <c r="X628" s="23" t="str">
        <f t="shared" si="161"/>
        <v/>
      </c>
      <c r="Y628" s="23" t="str">
        <f t="shared" si="162"/>
        <v/>
      </c>
      <c r="Z628" s="23" t="str">
        <f t="shared" si="163"/>
        <v/>
      </c>
      <c r="AA628" s="23" t="str">
        <f t="shared" si="164"/>
        <v/>
      </c>
      <c r="AB628" t="str">
        <f>IFERROR(VLOOKUP(A628,[3]库存使用数据!$A:$D,4,0),"")</f>
        <v/>
      </c>
      <c r="AC628" t="str">
        <f>IFERROR(VLOOKUP(A628,[3]库存使用数据!$A:$G,7,0),"")</f>
        <v/>
      </c>
      <c r="AD628" t="str">
        <f>IFERROR(VLOOKUP(A628,[3]库存使用数据!$A:$J,10,0),"")</f>
        <v/>
      </c>
      <c r="AE628" t="str">
        <f>IFERROR(VLOOKUP(A628,[3]库存使用数据!$A:$M,13,0),"")</f>
        <v/>
      </c>
      <c r="AF628" s="23" t="str">
        <f t="shared" si="165"/>
        <v/>
      </c>
      <c r="AG628" s="23" t="str">
        <f t="shared" si="166"/>
        <v/>
      </c>
      <c r="AH628" s="23" t="str">
        <f t="shared" si="167"/>
        <v/>
      </c>
      <c r="AI628" s="23" t="str">
        <f t="shared" si="168"/>
        <v/>
      </c>
      <c r="AJ628">
        <f>IFERROR(VLOOKUP($B628,[2]库存报告使用数据!$A$1:$B$65536,2,0),0)</f>
        <v>0</v>
      </c>
      <c r="AK628">
        <f>IFERROR(VLOOKUP($B628,[2]库存报告使用数据!$A$1:$C$65536,3,0),0)</f>
        <v>0</v>
      </c>
      <c r="AL628">
        <f>IFERROR(VLOOKUP($B628,[2]库存报告使用数据!$A$1:$D$65536,4,0),0)</f>
        <v>0</v>
      </c>
      <c r="AM628">
        <f>IFERROR(VLOOKUP($B628,[2]库存报告使用数据!$A$1:$E$65536,5,0),0)</f>
        <v>0</v>
      </c>
      <c r="AN628" s="23" t="str">
        <f t="shared" si="169"/>
        <v/>
      </c>
      <c r="AO628" s="23" t="str">
        <f t="shared" si="170"/>
        <v/>
      </c>
      <c r="AP628" s="23" t="str">
        <f t="shared" si="171"/>
        <v/>
      </c>
      <c r="AQ628" s="23" t="str">
        <f t="shared" si="172"/>
        <v/>
      </c>
      <c r="AR628" s="37">
        <f t="shared" si="157"/>
        <v>0</v>
      </c>
      <c r="AS628" s="37">
        <f t="shared" si="158"/>
        <v>0</v>
      </c>
      <c r="AT628" s="37">
        <f t="shared" si="159"/>
        <v>0</v>
      </c>
      <c r="AU628" s="33" t="str">
        <f t="shared" si="160"/>
        <v>库存为0</v>
      </c>
      <c r="AV628" s="38" t="str">
        <f>IFERROR(时间!$B$4+AU628,"上周无销量")</f>
        <v>上周无销量</v>
      </c>
    </row>
    <row r="629" spans="1:48">
      <c r="A629" s="21" t="s">
        <v>674</v>
      </c>
      <c r="B629" t="str">
        <f>VLOOKUP(A629,'[4]sku-asin（子）'!$A$1:$B$65536,2,0)</f>
        <v>B07CJ19WPM</v>
      </c>
      <c r="C629" t="str">
        <f>VLOOKUP(A629,'[4]子sku-父sku'!$A$1:$B$65536,2,0)</f>
        <v>YZ-SUZQ172</v>
      </c>
      <c r="D629" s="33">
        <f>IFERROR(VLOOKUP(A629,[1]库存报告使用数据处理!$A:$C,3,0),0)</f>
        <v>0</v>
      </c>
      <c r="E629" s="33">
        <f>IFERROR(VLOOKUP(A629,[1]库存报告使用数据处理!$A:$D,4,0),0)</f>
        <v>0</v>
      </c>
      <c r="F629" s="33">
        <f>IFERROR(VLOOKUP(A629,[1]库存报告使用数据处理!$A:$E,5,0),0)</f>
        <v>0</v>
      </c>
      <c r="G629" s="33">
        <f>IFERROR(VLOOKUP(A629,[1]库存报告使用数据处理!$A:$F,6,0),0)</f>
        <v>0</v>
      </c>
      <c r="H629" s="34">
        <f>IFERROR(VLOOKUP(A629,[1]库存报告使用数据处理!$A:$G,7,0),0)</f>
        <v>0</v>
      </c>
      <c r="I629">
        <f>IFERROR(VLOOKUP(A629,[5]数据处理!$A:$B,2,0),0)</f>
        <v>0</v>
      </c>
      <c r="J629" s="35">
        <f>IFERROR(VLOOKUP(A629,[5]数据处理!$A:$D,4,0),0)</f>
        <v>0</v>
      </c>
      <c r="K629" s="35">
        <f>IFERROR(VLOOKUP(A629,[5]数据处理!$A:$E,5,0),0)</f>
        <v>0</v>
      </c>
      <c r="L629" s="35">
        <f>IFERROR(VLOOKUP(A629,[5]数据处理!$A:$G,7,0),0)</f>
        <v>0</v>
      </c>
      <c r="M629">
        <f t="shared" si="156"/>
        <v>0</v>
      </c>
      <c r="N629">
        <f>IFERROR(VLOOKUP(A629,[5]数据处理!$A:$C,3,0),0)</f>
        <v>0</v>
      </c>
      <c r="O629">
        <f>IFERROR(VLOOKUP(A629,[5]数据处理!$A:$N,14,0),0)</f>
        <v>0</v>
      </c>
      <c r="P629" t="str">
        <f>IFERROR(VLOOKUP(A629,[3]库存使用数据!$A:$B,2,0),"")</f>
        <v/>
      </c>
      <c r="Q629" t="str">
        <f>IFERROR(VLOOKUP(A629,[3]库存使用数据!$A:$E,5,0),"")</f>
        <v/>
      </c>
      <c r="R629" t="str">
        <f>IFERROR(VLOOKUP(A629,[3]库存使用数据!$A:$H,8,0),"")</f>
        <v/>
      </c>
      <c r="S629" t="str">
        <f>IFERROR(VLOOKUP(A629,[3]库存使用数据!$A:$K,11,0),"")</f>
        <v/>
      </c>
      <c r="T629" t="str">
        <f>IFERROR(VLOOKUP(A629,[3]库存使用数据!$A:$C,3,0),"")</f>
        <v/>
      </c>
      <c r="U629" t="str">
        <f>IFERROR(VLOOKUP(A629,[3]库存使用数据!$A:$F,6,0),"")</f>
        <v/>
      </c>
      <c r="V629" t="str">
        <f>IFERROR(VLOOKUP(A629,[3]库存使用数据!$A:$I,9,0),"")</f>
        <v/>
      </c>
      <c r="W629" t="str">
        <f>IFERROR(VLOOKUP(A629,[3]库存使用数据!$A:$L,12,0),"")</f>
        <v/>
      </c>
      <c r="X629" s="23" t="str">
        <f t="shared" si="161"/>
        <v/>
      </c>
      <c r="Y629" s="23" t="str">
        <f t="shared" si="162"/>
        <v/>
      </c>
      <c r="Z629" s="23" t="str">
        <f t="shared" si="163"/>
        <v/>
      </c>
      <c r="AA629" s="23" t="str">
        <f t="shared" si="164"/>
        <v/>
      </c>
      <c r="AB629" t="str">
        <f>IFERROR(VLOOKUP(A629,[3]库存使用数据!$A:$D,4,0),"")</f>
        <v/>
      </c>
      <c r="AC629" t="str">
        <f>IFERROR(VLOOKUP(A629,[3]库存使用数据!$A:$G,7,0),"")</f>
        <v/>
      </c>
      <c r="AD629" t="str">
        <f>IFERROR(VLOOKUP(A629,[3]库存使用数据!$A:$J,10,0),"")</f>
        <v/>
      </c>
      <c r="AE629" t="str">
        <f>IFERROR(VLOOKUP(A629,[3]库存使用数据!$A:$M,13,0),"")</f>
        <v/>
      </c>
      <c r="AF629" s="23" t="str">
        <f t="shared" si="165"/>
        <v/>
      </c>
      <c r="AG629" s="23" t="str">
        <f t="shared" si="166"/>
        <v/>
      </c>
      <c r="AH629" s="23" t="str">
        <f t="shared" si="167"/>
        <v/>
      </c>
      <c r="AI629" s="23" t="str">
        <f t="shared" si="168"/>
        <v/>
      </c>
      <c r="AJ629">
        <f>IFERROR(VLOOKUP($B629,[2]库存报告使用数据!$A$1:$B$65536,2,0),0)</f>
        <v>0</v>
      </c>
      <c r="AK629">
        <f>IFERROR(VLOOKUP($B629,[2]库存报告使用数据!$A$1:$C$65536,3,0),0)</f>
        <v>0</v>
      </c>
      <c r="AL629">
        <f>IFERROR(VLOOKUP($B629,[2]库存报告使用数据!$A$1:$D$65536,4,0),0)</f>
        <v>0</v>
      </c>
      <c r="AM629">
        <f>IFERROR(VLOOKUP($B629,[2]库存报告使用数据!$A$1:$E$65536,5,0),0)</f>
        <v>0</v>
      </c>
      <c r="AN629" s="23" t="str">
        <f t="shared" si="169"/>
        <v/>
      </c>
      <c r="AO629" s="23" t="str">
        <f t="shared" si="170"/>
        <v/>
      </c>
      <c r="AP629" s="23" t="str">
        <f t="shared" si="171"/>
        <v/>
      </c>
      <c r="AQ629" s="23" t="str">
        <f t="shared" si="172"/>
        <v/>
      </c>
      <c r="AR629" s="37">
        <f t="shared" si="157"/>
        <v>0</v>
      </c>
      <c r="AS629" s="37">
        <f t="shared" si="158"/>
        <v>0</v>
      </c>
      <c r="AT629" s="37">
        <f t="shared" si="159"/>
        <v>0</v>
      </c>
      <c r="AU629" s="33" t="str">
        <f t="shared" si="160"/>
        <v>库存为0</v>
      </c>
      <c r="AV629" s="38" t="str">
        <f>IFERROR(时间!$B$4+AU629,"上周无销量")</f>
        <v>上周无销量</v>
      </c>
    </row>
    <row r="630" spans="1:48">
      <c r="A630" s="21" t="s">
        <v>675</v>
      </c>
      <c r="B630" t="str">
        <f>VLOOKUP(A630,'[4]sku-asin（子）'!$A$1:$B$65536,2,0)</f>
        <v>B07CJZ6LZZ</v>
      </c>
      <c r="C630" t="str">
        <f>VLOOKUP(A630,'[4]子sku-父sku'!$A$1:$B$65536,2,0)</f>
        <v>YZ-SUZQ172</v>
      </c>
      <c r="D630" s="33">
        <f>IFERROR(VLOOKUP(A630,[1]库存报告使用数据处理!$A:$C,3,0),0)</f>
        <v>0</v>
      </c>
      <c r="E630" s="33">
        <f>IFERROR(VLOOKUP(A630,[1]库存报告使用数据处理!$A:$D,4,0),0)</f>
        <v>0</v>
      </c>
      <c r="F630" s="33">
        <f>IFERROR(VLOOKUP(A630,[1]库存报告使用数据处理!$A:$E,5,0),0)</f>
        <v>0</v>
      </c>
      <c r="G630" s="33">
        <f>IFERROR(VLOOKUP(A630,[1]库存报告使用数据处理!$A:$F,6,0),0)</f>
        <v>0</v>
      </c>
      <c r="H630" s="34">
        <f>IFERROR(VLOOKUP(A630,[1]库存报告使用数据处理!$A:$G,7,0),0)</f>
        <v>0</v>
      </c>
      <c r="I630">
        <f>IFERROR(VLOOKUP(A630,[5]数据处理!$A:$B,2,0),0)</f>
        <v>0</v>
      </c>
      <c r="J630" s="35">
        <f>IFERROR(VLOOKUP(A630,[5]数据处理!$A:$D,4,0),0)</f>
        <v>0</v>
      </c>
      <c r="K630" s="35">
        <f>IFERROR(VLOOKUP(A630,[5]数据处理!$A:$E,5,0),0)</f>
        <v>0</v>
      </c>
      <c r="L630" s="35">
        <f>IFERROR(VLOOKUP(A630,[5]数据处理!$A:$G,7,0),0)</f>
        <v>0</v>
      </c>
      <c r="M630">
        <f t="shared" si="156"/>
        <v>0</v>
      </c>
      <c r="N630">
        <f>IFERROR(VLOOKUP(A630,[5]数据处理!$A:$C,3,0),0)</f>
        <v>0</v>
      </c>
      <c r="O630">
        <f>IFERROR(VLOOKUP(A630,[5]数据处理!$A:$N,14,0),0)</f>
        <v>0</v>
      </c>
      <c r="P630" t="str">
        <f>IFERROR(VLOOKUP(A630,[3]库存使用数据!$A:$B,2,0),"")</f>
        <v/>
      </c>
      <c r="Q630" t="str">
        <f>IFERROR(VLOOKUP(A630,[3]库存使用数据!$A:$E,5,0),"")</f>
        <v/>
      </c>
      <c r="R630" t="str">
        <f>IFERROR(VLOOKUP(A630,[3]库存使用数据!$A:$H,8,0),"")</f>
        <v/>
      </c>
      <c r="S630" t="str">
        <f>IFERROR(VLOOKUP(A630,[3]库存使用数据!$A:$K,11,0),"")</f>
        <v/>
      </c>
      <c r="T630" t="str">
        <f>IFERROR(VLOOKUP(A630,[3]库存使用数据!$A:$C,3,0),"")</f>
        <v/>
      </c>
      <c r="U630" t="str">
        <f>IFERROR(VLOOKUP(A630,[3]库存使用数据!$A:$F,6,0),"")</f>
        <v/>
      </c>
      <c r="V630" t="str">
        <f>IFERROR(VLOOKUP(A630,[3]库存使用数据!$A:$I,9,0),"")</f>
        <v/>
      </c>
      <c r="W630" t="str">
        <f>IFERROR(VLOOKUP(A630,[3]库存使用数据!$A:$L,12,0),"")</f>
        <v/>
      </c>
      <c r="X630" s="23" t="str">
        <f t="shared" si="161"/>
        <v/>
      </c>
      <c r="Y630" s="23" t="str">
        <f t="shared" si="162"/>
        <v/>
      </c>
      <c r="Z630" s="23" t="str">
        <f t="shared" si="163"/>
        <v/>
      </c>
      <c r="AA630" s="23" t="str">
        <f t="shared" si="164"/>
        <v/>
      </c>
      <c r="AB630" t="str">
        <f>IFERROR(VLOOKUP(A630,[3]库存使用数据!$A:$D,4,0),"")</f>
        <v/>
      </c>
      <c r="AC630" t="str">
        <f>IFERROR(VLOOKUP(A630,[3]库存使用数据!$A:$G,7,0),"")</f>
        <v/>
      </c>
      <c r="AD630" t="str">
        <f>IFERROR(VLOOKUP(A630,[3]库存使用数据!$A:$J,10,0),"")</f>
        <v/>
      </c>
      <c r="AE630" t="str">
        <f>IFERROR(VLOOKUP(A630,[3]库存使用数据!$A:$M,13,0),"")</f>
        <v/>
      </c>
      <c r="AF630" s="23" t="str">
        <f t="shared" si="165"/>
        <v/>
      </c>
      <c r="AG630" s="23" t="str">
        <f t="shared" si="166"/>
        <v/>
      </c>
      <c r="AH630" s="23" t="str">
        <f t="shared" si="167"/>
        <v/>
      </c>
      <c r="AI630" s="23" t="str">
        <f t="shared" si="168"/>
        <v/>
      </c>
      <c r="AJ630">
        <f>IFERROR(VLOOKUP($B630,[2]库存报告使用数据!$A$1:$B$65536,2,0),0)</f>
        <v>0</v>
      </c>
      <c r="AK630">
        <f>IFERROR(VLOOKUP($B630,[2]库存报告使用数据!$A$1:$C$65536,3,0),0)</f>
        <v>0</v>
      </c>
      <c r="AL630">
        <f>IFERROR(VLOOKUP($B630,[2]库存报告使用数据!$A$1:$D$65536,4,0),0)</f>
        <v>0</v>
      </c>
      <c r="AM630">
        <f>IFERROR(VLOOKUP($B630,[2]库存报告使用数据!$A$1:$E$65536,5,0),0)</f>
        <v>0</v>
      </c>
      <c r="AN630" s="23" t="str">
        <f t="shared" si="169"/>
        <v/>
      </c>
      <c r="AO630" s="23" t="str">
        <f t="shared" si="170"/>
        <v/>
      </c>
      <c r="AP630" s="23" t="str">
        <f t="shared" si="171"/>
        <v/>
      </c>
      <c r="AQ630" s="23" t="str">
        <f t="shared" si="172"/>
        <v/>
      </c>
      <c r="AR630" s="37">
        <f t="shared" si="157"/>
        <v>0</v>
      </c>
      <c r="AS630" s="37">
        <f t="shared" si="158"/>
        <v>0</v>
      </c>
      <c r="AT630" s="37">
        <f t="shared" si="159"/>
        <v>0</v>
      </c>
      <c r="AU630" s="33" t="str">
        <f t="shared" si="160"/>
        <v>库存为0</v>
      </c>
      <c r="AV630" s="38" t="str">
        <f>IFERROR(时间!$B$4+AU630,"上周无销量")</f>
        <v>上周无销量</v>
      </c>
    </row>
    <row r="631" spans="1:48">
      <c r="A631" s="21" t="s">
        <v>676</v>
      </c>
      <c r="B631" t="str">
        <f>VLOOKUP(A631,'[4]sku-asin（子）'!$A$1:$B$65536,2,0)</f>
        <v>B07CJTGLX7</v>
      </c>
      <c r="C631" t="str">
        <f>VLOOKUP(A631,'[4]子sku-父sku'!$A$1:$B$65536,2,0)</f>
        <v>YZ-SUZQ172</v>
      </c>
      <c r="D631" s="33">
        <f>IFERROR(VLOOKUP(A631,[1]库存报告使用数据处理!$A:$C,3,0),0)</f>
        <v>0</v>
      </c>
      <c r="E631" s="33">
        <f>IFERROR(VLOOKUP(A631,[1]库存报告使用数据处理!$A:$D,4,0),0)</f>
        <v>0</v>
      </c>
      <c r="F631" s="33">
        <f>IFERROR(VLOOKUP(A631,[1]库存报告使用数据处理!$A:$E,5,0),0)</f>
        <v>0</v>
      </c>
      <c r="G631" s="33">
        <f>IFERROR(VLOOKUP(A631,[1]库存报告使用数据处理!$A:$F,6,0),0)</f>
        <v>0</v>
      </c>
      <c r="H631" s="34">
        <f>IFERROR(VLOOKUP(A631,[1]库存报告使用数据处理!$A:$G,7,0),0)</f>
        <v>0</v>
      </c>
      <c r="I631">
        <f>IFERROR(VLOOKUP(A631,[5]数据处理!$A:$B,2,0),0)</f>
        <v>0</v>
      </c>
      <c r="J631" s="35">
        <f>IFERROR(VLOOKUP(A631,[5]数据处理!$A:$D,4,0),0)</f>
        <v>0</v>
      </c>
      <c r="K631" s="35">
        <f>IFERROR(VLOOKUP(A631,[5]数据处理!$A:$E,5,0),0)</f>
        <v>0</v>
      </c>
      <c r="L631" s="35">
        <f>IFERROR(VLOOKUP(A631,[5]数据处理!$A:$G,7,0),0)</f>
        <v>0</v>
      </c>
      <c r="M631">
        <f t="shared" si="156"/>
        <v>0</v>
      </c>
      <c r="N631">
        <f>IFERROR(VLOOKUP(A631,[5]数据处理!$A:$C,3,0),0)</f>
        <v>0</v>
      </c>
      <c r="O631">
        <f>IFERROR(VLOOKUP(A631,[5]数据处理!$A:$N,14,0),0)</f>
        <v>0</v>
      </c>
      <c r="P631" t="str">
        <f>IFERROR(VLOOKUP(A631,[3]库存使用数据!$A:$B,2,0),"")</f>
        <v/>
      </c>
      <c r="Q631" t="str">
        <f>IFERROR(VLOOKUP(A631,[3]库存使用数据!$A:$E,5,0),"")</f>
        <v/>
      </c>
      <c r="R631" t="str">
        <f>IFERROR(VLOOKUP(A631,[3]库存使用数据!$A:$H,8,0),"")</f>
        <v/>
      </c>
      <c r="S631" t="str">
        <f>IFERROR(VLOOKUP(A631,[3]库存使用数据!$A:$K,11,0),"")</f>
        <v/>
      </c>
      <c r="T631" t="str">
        <f>IFERROR(VLOOKUP(A631,[3]库存使用数据!$A:$C,3,0),"")</f>
        <v/>
      </c>
      <c r="U631" t="str">
        <f>IFERROR(VLOOKUP(A631,[3]库存使用数据!$A:$F,6,0),"")</f>
        <v/>
      </c>
      <c r="V631" t="str">
        <f>IFERROR(VLOOKUP(A631,[3]库存使用数据!$A:$I,9,0),"")</f>
        <v/>
      </c>
      <c r="W631" t="str">
        <f>IFERROR(VLOOKUP(A631,[3]库存使用数据!$A:$L,12,0),"")</f>
        <v/>
      </c>
      <c r="X631" s="23" t="str">
        <f t="shared" si="161"/>
        <v/>
      </c>
      <c r="Y631" s="23" t="str">
        <f t="shared" si="162"/>
        <v/>
      </c>
      <c r="Z631" s="23" t="str">
        <f t="shared" si="163"/>
        <v/>
      </c>
      <c r="AA631" s="23" t="str">
        <f t="shared" si="164"/>
        <v/>
      </c>
      <c r="AB631" t="str">
        <f>IFERROR(VLOOKUP(A631,[3]库存使用数据!$A:$D,4,0),"")</f>
        <v/>
      </c>
      <c r="AC631" t="str">
        <f>IFERROR(VLOOKUP(A631,[3]库存使用数据!$A:$G,7,0),"")</f>
        <v/>
      </c>
      <c r="AD631" t="str">
        <f>IFERROR(VLOOKUP(A631,[3]库存使用数据!$A:$J,10,0),"")</f>
        <v/>
      </c>
      <c r="AE631" t="str">
        <f>IFERROR(VLOOKUP(A631,[3]库存使用数据!$A:$M,13,0),"")</f>
        <v/>
      </c>
      <c r="AF631" s="23" t="str">
        <f t="shared" si="165"/>
        <v/>
      </c>
      <c r="AG631" s="23" t="str">
        <f t="shared" si="166"/>
        <v/>
      </c>
      <c r="AH631" s="23" t="str">
        <f t="shared" si="167"/>
        <v/>
      </c>
      <c r="AI631" s="23" t="str">
        <f t="shared" si="168"/>
        <v/>
      </c>
      <c r="AJ631">
        <f>IFERROR(VLOOKUP($B631,[2]库存报告使用数据!$A$1:$B$65536,2,0),0)</f>
        <v>0</v>
      </c>
      <c r="AK631">
        <f>IFERROR(VLOOKUP($B631,[2]库存报告使用数据!$A$1:$C$65536,3,0),0)</f>
        <v>0</v>
      </c>
      <c r="AL631">
        <f>IFERROR(VLOOKUP($B631,[2]库存报告使用数据!$A$1:$D$65536,4,0),0)</f>
        <v>0</v>
      </c>
      <c r="AM631">
        <f>IFERROR(VLOOKUP($B631,[2]库存报告使用数据!$A$1:$E$65536,5,0),0)</f>
        <v>0</v>
      </c>
      <c r="AN631" s="23" t="str">
        <f t="shared" si="169"/>
        <v/>
      </c>
      <c r="AO631" s="23" t="str">
        <f t="shared" si="170"/>
        <v/>
      </c>
      <c r="AP631" s="23" t="str">
        <f t="shared" si="171"/>
        <v/>
      </c>
      <c r="AQ631" s="23" t="str">
        <f t="shared" si="172"/>
        <v/>
      </c>
      <c r="AR631" s="37">
        <f t="shared" si="157"/>
        <v>0</v>
      </c>
      <c r="AS631" s="37">
        <f t="shared" si="158"/>
        <v>0</v>
      </c>
      <c r="AT631" s="37">
        <f t="shared" si="159"/>
        <v>0</v>
      </c>
      <c r="AU631" s="33" t="str">
        <f t="shared" si="160"/>
        <v>库存为0</v>
      </c>
      <c r="AV631" s="38" t="str">
        <f>IFERROR(时间!$B$4+AU631,"上周无销量")</f>
        <v>上周无销量</v>
      </c>
    </row>
    <row r="632" spans="1:48">
      <c r="A632" s="21" t="s">
        <v>677</v>
      </c>
      <c r="B632" t="str">
        <f>VLOOKUP(A632,'[4]sku-asin（子）'!$A$1:$B$65536,2,0)</f>
        <v>B07CJ3GR8G</v>
      </c>
      <c r="C632" t="str">
        <f>VLOOKUP(A632,'[4]子sku-父sku'!$A$1:$B$65536,2,0)</f>
        <v>YZ-SUZQ172</v>
      </c>
      <c r="D632" s="33">
        <f>IFERROR(VLOOKUP(A632,[1]库存报告使用数据处理!$A:$C,3,0),0)</f>
        <v>0</v>
      </c>
      <c r="E632" s="33">
        <f>IFERROR(VLOOKUP(A632,[1]库存报告使用数据处理!$A:$D,4,0),0)</f>
        <v>0</v>
      </c>
      <c r="F632" s="33">
        <f>IFERROR(VLOOKUP(A632,[1]库存报告使用数据处理!$A:$E,5,0),0)</f>
        <v>0</v>
      </c>
      <c r="G632" s="33">
        <f>IFERROR(VLOOKUP(A632,[1]库存报告使用数据处理!$A:$F,6,0),0)</f>
        <v>0</v>
      </c>
      <c r="H632" s="34">
        <f>IFERROR(VLOOKUP(A632,[1]库存报告使用数据处理!$A:$G,7,0),0)</f>
        <v>0</v>
      </c>
      <c r="I632">
        <f>IFERROR(VLOOKUP(A632,[5]数据处理!$A:$B,2,0),0)</f>
        <v>0</v>
      </c>
      <c r="J632" s="35">
        <f>IFERROR(VLOOKUP(A632,[5]数据处理!$A:$D,4,0),0)</f>
        <v>0</v>
      </c>
      <c r="K632" s="35">
        <f>IFERROR(VLOOKUP(A632,[5]数据处理!$A:$E,5,0),0)</f>
        <v>0</v>
      </c>
      <c r="L632" s="35">
        <f>IFERROR(VLOOKUP(A632,[5]数据处理!$A:$G,7,0),0)</f>
        <v>0</v>
      </c>
      <c r="M632">
        <f t="shared" si="156"/>
        <v>0</v>
      </c>
      <c r="N632">
        <f>IFERROR(VLOOKUP(A632,[5]数据处理!$A:$C,3,0),0)</f>
        <v>0</v>
      </c>
      <c r="O632">
        <f>IFERROR(VLOOKUP(A632,[5]数据处理!$A:$N,14,0),0)</f>
        <v>0</v>
      </c>
      <c r="P632" t="str">
        <f>IFERROR(VLOOKUP(A632,[3]库存使用数据!$A:$B,2,0),"")</f>
        <v/>
      </c>
      <c r="Q632" t="str">
        <f>IFERROR(VLOOKUP(A632,[3]库存使用数据!$A:$E,5,0),"")</f>
        <v/>
      </c>
      <c r="R632" t="str">
        <f>IFERROR(VLOOKUP(A632,[3]库存使用数据!$A:$H,8,0),"")</f>
        <v/>
      </c>
      <c r="S632" t="str">
        <f>IFERROR(VLOOKUP(A632,[3]库存使用数据!$A:$K,11,0),"")</f>
        <v/>
      </c>
      <c r="T632" t="str">
        <f>IFERROR(VLOOKUP(A632,[3]库存使用数据!$A:$C,3,0),"")</f>
        <v/>
      </c>
      <c r="U632" t="str">
        <f>IFERROR(VLOOKUP(A632,[3]库存使用数据!$A:$F,6,0),"")</f>
        <v/>
      </c>
      <c r="V632" t="str">
        <f>IFERROR(VLOOKUP(A632,[3]库存使用数据!$A:$I,9,0),"")</f>
        <v/>
      </c>
      <c r="W632" t="str">
        <f>IFERROR(VLOOKUP(A632,[3]库存使用数据!$A:$L,12,0),"")</f>
        <v/>
      </c>
      <c r="X632" s="23" t="str">
        <f t="shared" si="161"/>
        <v/>
      </c>
      <c r="Y632" s="23" t="str">
        <f t="shared" si="162"/>
        <v/>
      </c>
      <c r="Z632" s="23" t="str">
        <f t="shared" si="163"/>
        <v/>
      </c>
      <c r="AA632" s="23" t="str">
        <f t="shared" si="164"/>
        <v/>
      </c>
      <c r="AB632" t="str">
        <f>IFERROR(VLOOKUP(A632,[3]库存使用数据!$A:$D,4,0),"")</f>
        <v/>
      </c>
      <c r="AC632" t="str">
        <f>IFERROR(VLOOKUP(A632,[3]库存使用数据!$A:$G,7,0),"")</f>
        <v/>
      </c>
      <c r="AD632" t="str">
        <f>IFERROR(VLOOKUP(A632,[3]库存使用数据!$A:$J,10,0),"")</f>
        <v/>
      </c>
      <c r="AE632" t="str">
        <f>IFERROR(VLOOKUP(A632,[3]库存使用数据!$A:$M,13,0),"")</f>
        <v/>
      </c>
      <c r="AF632" s="23" t="str">
        <f t="shared" si="165"/>
        <v/>
      </c>
      <c r="AG632" s="23" t="str">
        <f t="shared" si="166"/>
        <v/>
      </c>
      <c r="AH632" s="23" t="str">
        <f t="shared" si="167"/>
        <v/>
      </c>
      <c r="AI632" s="23" t="str">
        <f t="shared" si="168"/>
        <v/>
      </c>
      <c r="AJ632">
        <f>IFERROR(VLOOKUP($B632,[2]库存报告使用数据!$A$1:$B$65536,2,0),0)</f>
        <v>0</v>
      </c>
      <c r="AK632">
        <f>IFERROR(VLOOKUP($B632,[2]库存报告使用数据!$A$1:$C$65536,3,0),0)</f>
        <v>0</v>
      </c>
      <c r="AL632">
        <f>IFERROR(VLOOKUP($B632,[2]库存报告使用数据!$A$1:$D$65536,4,0),0)</f>
        <v>0</v>
      </c>
      <c r="AM632">
        <f>IFERROR(VLOOKUP($B632,[2]库存报告使用数据!$A$1:$E$65536,5,0),0)</f>
        <v>0</v>
      </c>
      <c r="AN632" s="23" t="str">
        <f t="shared" si="169"/>
        <v/>
      </c>
      <c r="AO632" s="23" t="str">
        <f t="shared" si="170"/>
        <v/>
      </c>
      <c r="AP632" s="23" t="str">
        <f t="shared" si="171"/>
        <v/>
      </c>
      <c r="AQ632" s="23" t="str">
        <f t="shared" si="172"/>
        <v/>
      </c>
      <c r="AR632" s="37">
        <f t="shared" si="157"/>
        <v>0</v>
      </c>
      <c r="AS632" s="37">
        <f t="shared" si="158"/>
        <v>0</v>
      </c>
      <c r="AT632" s="37">
        <f t="shared" si="159"/>
        <v>0</v>
      </c>
      <c r="AU632" s="33" t="str">
        <f t="shared" si="160"/>
        <v>库存为0</v>
      </c>
      <c r="AV632" s="38" t="str">
        <f>IFERROR(时间!$B$4+AU632,"上周无销量")</f>
        <v>上周无销量</v>
      </c>
    </row>
    <row r="633" spans="1:48">
      <c r="A633" s="21" t="s">
        <v>678</v>
      </c>
      <c r="B633" t="str">
        <f>VLOOKUP(A633,'[4]sku-asin（子）'!$A$1:$B$65536,2,0)</f>
        <v>B07CJ387X7</v>
      </c>
      <c r="C633" t="str">
        <f>VLOOKUP(A633,'[4]子sku-父sku'!$A$1:$B$65536,2,0)</f>
        <v>YZ-SUZQ172</v>
      </c>
      <c r="D633" s="33">
        <f>IFERROR(VLOOKUP(A633,[1]库存报告使用数据处理!$A:$C,3,0),0)</f>
        <v>0</v>
      </c>
      <c r="E633" s="33">
        <f>IFERROR(VLOOKUP(A633,[1]库存报告使用数据处理!$A:$D,4,0),0)</f>
        <v>0</v>
      </c>
      <c r="F633" s="33">
        <f>IFERROR(VLOOKUP(A633,[1]库存报告使用数据处理!$A:$E,5,0),0)</f>
        <v>0</v>
      </c>
      <c r="G633" s="33">
        <f>IFERROR(VLOOKUP(A633,[1]库存报告使用数据处理!$A:$F,6,0),0)</f>
        <v>0</v>
      </c>
      <c r="H633" s="34">
        <f>IFERROR(VLOOKUP(A633,[1]库存报告使用数据处理!$A:$G,7,0),0)</f>
        <v>0</v>
      </c>
      <c r="I633">
        <f>IFERROR(VLOOKUP(A633,[5]数据处理!$A:$B,2,0),0)</f>
        <v>0</v>
      </c>
      <c r="J633" s="35">
        <f>IFERROR(VLOOKUP(A633,[5]数据处理!$A:$D,4,0),0)</f>
        <v>0</v>
      </c>
      <c r="K633" s="35">
        <f>IFERROR(VLOOKUP(A633,[5]数据处理!$A:$E,5,0),0)</f>
        <v>0</v>
      </c>
      <c r="L633" s="35">
        <f>IFERROR(VLOOKUP(A633,[5]数据处理!$A:$G,7,0),0)</f>
        <v>0</v>
      </c>
      <c r="M633">
        <f t="shared" si="156"/>
        <v>0</v>
      </c>
      <c r="N633">
        <f>IFERROR(VLOOKUP(A633,[5]数据处理!$A:$C,3,0),0)</f>
        <v>0</v>
      </c>
      <c r="O633">
        <f>IFERROR(VLOOKUP(A633,[5]数据处理!$A:$N,14,0),0)</f>
        <v>0</v>
      </c>
      <c r="P633" t="str">
        <f>IFERROR(VLOOKUP(A633,[3]库存使用数据!$A:$B,2,0),"")</f>
        <v/>
      </c>
      <c r="Q633" t="str">
        <f>IFERROR(VLOOKUP(A633,[3]库存使用数据!$A:$E,5,0),"")</f>
        <v/>
      </c>
      <c r="R633" t="str">
        <f>IFERROR(VLOOKUP(A633,[3]库存使用数据!$A:$H,8,0),"")</f>
        <v/>
      </c>
      <c r="S633" t="str">
        <f>IFERROR(VLOOKUP(A633,[3]库存使用数据!$A:$K,11,0),"")</f>
        <v/>
      </c>
      <c r="T633" t="str">
        <f>IFERROR(VLOOKUP(A633,[3]库存使用数据!$A:$C,3,0),"")</f>
        <v/>
      </c>
      <c r="U633" t="str">
        <f>IFERROR(VLOOKUP(A633,[3]库存使用数据!$A:$F,6,0),"")</f>
        <v/>
      </c>
      <c r="V633" t="str">
        <f>IFERROR(VLOOKUP(A633,[3]库存使用数据!$A:$I,9,0),"")</f>
        <v/>
      </c>
      <c r="W633" t="str">
        <f>IFERROR(VLOOKUP(A633,[3]库存使用数据!$A:$L,12,0),"")</f>
        <v/>
      </c>
      <c r="X633" s="23" t="str">
        <f t="shared" si="161"/>
        <v/>
      </c>
      <c r="Y633" s="23" t="str">
        <f t="shared" si="162"/>
        <v/>
      </c>
      <c r="Z633" s="23" t="str">
        <f t="shared" si="163"/>
        <v/>
      </c>
      <c r="AA633" s="23" t="str">
        <f t="shared" si="164"/>
        <v/>
      </c>
      <c r="AB633" t="str">
        <f>IFERROR(VLOOKUP(A633,[3]库存使用数据!$A:$D,4,0),"")</f>
        <v/>
      </c>
      <c r="AC633" t="str">
        <f>IFERROR(VLOOKUP(A633,[3]库存使用数据!$A:$G,7,0),"")</f>
        <v/>
      </c>
      <c r="AD633" t="str">
        <f>IFERROR(VLOOKUP(A633,[3]库存使用数据!$A:$J,10,0),"")</f>
        <v/>
      </c>
      <c r="AE633" t="str">
        <f>IFERROR(VLOOKUP(A633,[3]库存使用数据!$A:$M,13,0),"")</f>
        <v/>
      </c>
      <c r="AF633" s="23" t="str">
        <f t="shared" si="165"/>
        <v/>
      </c>
      <c r="AG633" s="23" t="str">
        <f t="shared" si="166"/>
        <v/>
      </c>
      <c r="AH633" s="23" t="str">
        <f t="shared" si="167"/>
        <v/>
      </c>
      <c r="AI633" s="23" t="str">
        <f t="shared" si="168"/>
        <v/>
      </c>
      <c r="AJ633">
        <f>IFERROR(VLOOKUP($B633,[2]库存报告使用数据!$A$1:$B$65536,2,0),0)</f>
        <v>0</v>
      </c>
      <c r="AK633">
        <f>IFERROR(VLOOKUP($B633,[2]库存报告使用数据!$A$1:$C$65536,3,0),0)</f>
        <v>0</v>
      </c>
      <c r="AL633">
        <f>IFERROR(VLOOKUP($B633,[2]库存报告使用数据!$A$1:$D$65536,4,0),0)</f>
        <v>0</v>
      </c>
      <c r="AM633">
        <f>IFERROR(VLOOKUP($B633,[2]库存报告使用数据!$A$1:$E$65536,5,0),0)</f>
        <v>0</v>
      </c>
      <c r="AN633" s="23" t="str">
        <f t="shared" si="169"/>
        <v/>
      </c>
      <c r="AO633" s="23" t="str">
        <f t="shared" si="170"/>
        <v/>
      </c>
      <c r="AP633" s="23" t="str">
        <f t="shared" si="171"/>
        <v/>
      </c>
      <c r="AQ633" s="23" t="str">
        <f t="shared" si="172"/>
        <v/>
      </c>
      <c r="AR633" s="37">
        <f t="shared" si="157"/>
        <v>0</v>
      </c>
      <c r="AS633" s="37">
        <f t="shared" si="158"/>
        <v>0</v>
      </c>
      <c r="AT633" s="37">
        <f t="shared" si="159"/>
        <v>0</v>
      </c>
      <c r="AU633" s="33" t="str">
        <f t="shared" si="160"/>
        <v>库存为0</v>
      </c>
      <c r="AV633" s="38" t="str">
        <f>IFERROR(时间!$B$4+AU633,"上周无销量")</f>
        <v>上周无销量</v>
      </c>
    </row>
    <row r="634" spans="1:48">
      <c r="A634" s="21" t="s">
        <v>679</v>
      </c>
      <c r="B634" t="str">
        <f>VLOOKUP(A634,'[4]sku-asin（子）'!$A$1:$B$65536,2,0)</f>
        <v>B07CJDBBSS</v>
      </c>
      <c r="C634" t="str">
        <f>VLOOKUP(A634,'[4]子sku-父sku'!$A$1:$B$65536,2,0)</f>
        <v>YZ-SUZQ172</v>
      </c>
      <c r="D634" s="33">
        <f>IFERROR(VLOOKUP(A634,[1]库存报告使用数据处理!$A:$C,3,0),0)</f>
        <v>0</v>
      </c>
      <c r="E634" s="33">
        <f>IFERROR(VLOOKUP(A634,[1]库存报告使用数据处理!$A:$D,4,0),0)</f>
        <v>0</v>
      </c>
      <c r="F634" s="33">
        <f>IFERROR(VLOOKUP(A634,[1]库存报告使用数据处理!$A:$E,5,0),0)</f>
        <v>0</v>
      </c>
      <c r="G634" s="33">
        <f>IFERROR(VLOOKUP(A634,[1]库存报告使用数据处理!$A:$F,6,0),0)</f>
        <v>0</v>
      </c>
      <c r="H634" s="34">
        <f>IFERROR(VLOOKUP(A634,[1]库存报告使用数据处理!$A:$G,7,0),0)</f>
        <v>0</v>
      </c>
      <c r="I634">
        <f>IFERROR(VLOOKUP(A634,[5]数据处理!$A:$B,2,0),0)</f>
        <v>0</v>
      </c>
      <c r="J634" s="35">
        <f>IFERROR(VLOOKUP(A634,[5]数据处理!$A:$D,4,0),0)</f>
        <v>0</v>
      </c>
      <c r="K634" s="35">
        <f>IFERROR(VLOOKUP(A634,[5]数据处理!$A:$E,5,0),0)</f>
        <v>0</v>
      </c>
      <c r="L634" s="35">
        <f>IFERROR(VLOOKUP(A634,[5]数据处理!$A:$G,7,0),0)</f>
        <v>0</v>
      </c>
      <c r="M634">
        <f t="shared" si="156"/>
        <v>0</v>
      </c>
      <c r="N634">
        <f>IFERROR(VLOOKUP(A634,[5]数据处理!$A:$C,3,0),0)</f>
        <v>0</v>
      </c>
      <c r="O634">
        <f>IFERROR(VLOOKUP(A634,[5]数据处理!$A:$N,14,0),0)</f>
        <v>0</v>
      </c>
      <c r="P634" t="str">
        <f>IFERROR(VLOOKUP(A634,[3]库存使用数据!$A:$B,2,0),"")</f>
        <v/>
      </c>
      <c r="Q634" t="str">
        <f>IFERROR(VLOOKUP(A634,[3]库存使用数据!$A:$E,5,0),"")</f>
        <v/>
      </c>
      <c r="R634" t="str">
        <f>IFERROR(VLOOKUP(A634,[3]库存使用数据!$A:$H,8,0),"")</f>
        <v/>
      </c>
      <c r="S634" t="str">
        <f>IFERROR(VLOOKUP(A634,[3]库存使用数据!$A:$K,11,0),"")</f>
        <v/>
      </c>
      <c r="T634" t="str">
        <f>IFERROR(VLOOKUP(A634,[3]库存使用数据!$A:$C,3,0),"")</f>
        <v/>
      </c>
      <c r="U634" t="str">
        <f>IFERROR(VLOOKUP(A634,[3]库存使用数据!$A:$F,6,0),"")</f>
        <v/>
      </c>
      <c r="V634" t="str">
        <f>IFERROR(VLOOKUP(A634,[3]库存使用数据!$A:$I,9,0),"")</f>
        <v/>
      </c>
      <c r="W634" t="str">
        <f>IFERROR(VLOOKUP(A634,[3]库存使用数据!$A:$L,12,0),"")</f>
        <v/>
      </c>
      <c r="X634" s="23" t="str">
        <f t="shared" si="161"/>
        <v/>
      </c>
      <c r="Y634" s="23" t="str">
        <f t="shared" si="162"/>
        <v/>
      </c>
      <c r="Z634" s="23" t="str">
        <f t="shared" si="163"/>
        <v/>
      </c>
      <c r="AA634" s="23" t="str">
        <f t="shared" si="164"/>
        <v/>
      </c>
      <c r="AB634" t="str">
        <f>IFERROR(VLOOKUP(A634,[3]库存使用数据!$A:$D,4,0),"")</f>
        <v/>
      </c>
      <c r="AC634" t="str">
        <f>IFERROR(VLOOKUP(A634,[3]库存使用数据!$A:$G,7,0),"")</f>
        <v/>
      </c>
      <c r="AD634" t="str">
        <f>IFERROR(VLOOKUP(A634,[3]库存使用数据!$A:$J,10,0),"")</f>
        <v/>
      </c>
      <c r="AE634" t="str">
        <f>IFERROR(VLOOKUP(A634,[3]库存使用数据!$A:$M,13,0),"")</f>
        <v/>
      </c>
      <c r="AF634" s="23" t="str">
        <f t="shared" si="165"/>
        <v/>
      </c>
      <c r="AG634" s="23" t="str">
        <f t="shared" si="166"/>
        <v/>
      </c>
      <c r="AH634" s="23" t="str">
        <f t="shared" si="167"/>
        <v/>
      </c>
      <c r="AI634" s="23" t="str">
        <f t="shared" si="168"/>
        <v/>
      </c>
      <c r="AJ634">
        <f>IFERROR(VLOOKUP($B634,[2]库存报告使用数据!$A$1:$B$65536,2,0),0)</f>
        <v>0</v>
      </c>
      <c r="AK634">
        <f>IFERROR(VLOOKUP($B634,[2]库存报告使用数据!$A$1:$C$65536,3,0),0)</f>
        <v>0</v>
      </c>
      <c r="AL634">
        <f>IFERROR(VLOOKUP($B634,[2]库存报告使用数据!$A$1:$D$65536,4,0),0)</f>
        <v>0</v>
      </c>
      <c r="AM634">
        <f>IFERROR(VLOOKUP($B634,[2]库存报告使用数据!$A$1:$E$65536,5,0),0)</f>
        <v>0</v>
      </c>
      <c r="AN634" s="23" t="str">
        <f t="shared" si="169"/>
        <v/>
      </c>
      <c r="AO634" s="23" t="str">
        <f t="shared" si="170"/>
        <v/>
      </c>
      <c r="AP634" s="23" t="str">
        <f t="shared" si="171"/>
        <v/>
      </c>
      <c r="AQ634" s="23" t="str">
        <f t="shared" si="172"/>
        <v/>
      </c>
      <c r="AR634" s="37">
        <f t="shared" si="157"/>
        <v>0</v>
      </c>
      <c r="AS634" s="37">
        <f t="shared" si="158"/>
        <v>0</v>
      </c>
      <c r="AT634" s="37">
        <f t="shared" si="159"/>
        <v>0</v>
      </c>
      <c r="AU634" s="33" t="str">
        <f t="shared" si="160"/>
        <v>库存为0</v>
      </c>
      <c r="AV634" s="38" t="str">
        <f>IFERROR(时间!$B$4+AU634,"上周无销量")</f>
        <v>上周无销量</v>
      </c>
    </row>
    <row r="635" spans="1:48">
      <c r="A635" s="21" t="s">
        <v>680</v>
      </c>
      <c r="B635" t="str">
        <f>VLOOKUP(A635,'[4]sku-asin（子）'!$A$1:$B$65536,2,0)</f>
        <v>B07CJ1PTQ5</v>
      </c>
      <c r="C635" t="str">
        <f>VLOOKUP(A635,'[4]子sku-父sku'!$A$1:$B$65536,2,0)</f>
        <v>YZ-SUZQ173</v>
      </c>
      <c r="D635" s="33">
        <f>IFERROR(VLOOKUP(A635,[1]库存报告使用数据处理!$A:$C,3,0),0)</f>
        <v>0</v>
      </c>
      <c r="E635" s="33">
        <f>IFERROR(VLOOKUP(A635,[1]库存报告使用数据处理!$A:$D,4,0),0)</f>
        <v>0</v>
      </c>
      <c r="F635" s="33">
        <f>IFERROR(VLOOKUP(A635,[1]库存报告使用数据处理!$A:$E,5,0),0)</f>
        <v>0</v>
      </c>
      <c r="G635" s="33">
        <f>IFERROR(VLOOKUP(A635,[1]库存报告使用数据处理!$A:$F,6,0),0)</f>
        <v>0</v>
      </c>
      <c r="H635" s="34">
        <f>IFERROR(VLOOKUP(A635,[1]库存报告使用数据处理!$A:$G,7,0),0)</f>
        <v>0</v>
      </c>
      <c r="I635">
        <f>IFERROR(VLOOKUP(A635,[5]数据处理!$A:$B,2,0),0)</f>
        <v>0</v>
      </c>
      <c r="J635" s="35">
        <f>IFERROR(VLOOKUP(A635,[5]数据处理!$A:$D,4,0),0)</f>
        <v>0</v>
      </c>
      <c r="K635" s="35">
        <f>IFERROR(VLOOKUP(A635,[5]数据处理!$A:$E,5,0),0)</f>
        <v>0</v>
      </c>
      <c r="L635" s="35">
        <f>IFERROR(VLOOKUP(A635,[5]数据处理!$A:$G,7,0),0)</f>
        <v>0</v>
      </c>
      <c r="M635">
        <f t="shared" si="156"/>
        <v>0</v>
      </c>
      <c r="N635">
        <f>IFERROR(VLOOKUP(A635,[5]数据处理!$A:$C,3,0),0)</f>
        <v>0</v>
      </c>
      <c r="O635">
        <f>IFERROR(VLOOKUP(A635,[5]数据处理!$A:$N,14,0),0)</f>
        <v>0</v>
      </c>
      <c r="P635" t="str">
        <f>IFERROR(VLOOKUP(A635,[3]库存使用数据!$A:$B,2,0),"")</f>
        <v/>
      </c>
      <c r="Q635" t="str">
        <f>IFERROR(VLOOKUP(A635,[3]库存使用数据!$A:$E,5,0),"")</f>
        <v/>
      </c>
      <c r="R635" t="str">
        <f>IFERROR(VLOOKUP(A635,[3]库存使用数据!$A:$H,8,0),"")</f>
        <v/>
      </c>
      <c r="S635" t="str">
        <f>IFERROR(VLOOKUP(A635,[3]库存使用数据!$A:$K,11,0),"")</f>
        <v/>
      </c>
      <c r="T635" t="str">
        <f>IFERROR(VLOOKUP(A635,[3]库存使用数据!$A:$C,3,0),"")</f>
        <v/>
      </c>
      <c r="U635" t="str">
        <f>IFERROR(VLOOKUP(A635,[3]库存使用数据!$A:$F,6,0),"")</f>
        <v/>
      </c>
      <c r="V635" t="str">
        <f>IFERROR(VLOOKUP(A635,[3]库存使用数据!$A:$I,9,0),"")</f>
        <v/>
      </c>
      <c r="W635" t="str">
        <f>IFERROR(VLOOKUP(A635,[3]库存使用数据!$A:$L,12,0),"")</f>
        <v/>
      </c>
      <c r="X635" s="23" t="str">
        <f t="shared" si="161"/>
        <v/>
      </c>
      <c r="Y635" s="23" t="str">
        <f t="shared" si="162"/>
        <v/>
      </c>
      <c r="Z635" s="23" t="str">
        <f t="shared" si="163"/>
        <v/>
      </c>
      <c r="AA635" s="23" t="str">
        <f t="shared" si="164"/>
        <v/>
      </c>
      <c r="AB635" t="str">
        <f>IFERROR(VLOOKUP(A635,[3]库存使用数据!$A:$D,4,0),"")</f>
        <v/>
      </c>
      <c r="AC635" t="str">
        <f>IFERROR(VLOOKUP(A635,[3]库存使用数据!$A:$G,7,0),"")</f>
        <v/>
      </c>
      <c r="AD635" t="str">
        <f>IFERROR(VLOOKUP(A635,[3]库存使用数据!$A:$J,10,0),"")</f>
        <v/>
      </c>
      <c r="AE635" t="str">
        <f>IFERROR(VLOOKUP(A635,[3]库存使用数据!$A:$M,13,0),"")</f>
        <v/>
      </c>
      <c r="AF635" s="23" t="str">
        <f t="shared" si="165"/>
        <v/>
      </c>
      <c r="AG635" s="23" t="str">
        <f t="shared" si="166"/>
        <v/>
      </c>
      <c r="AH635" s="23" t="str">
        <f t="shared" si="167"/>
        <v/>
      </c>
      <c r="AI635" s="23" t="str">
        <f t="shared" si="168"/>
        <v/>
      </c>
      <c r="AJ635">
        <f>IFERROR(VLOOKUP($B635,[2]库存报告使用数据!$A$1:$B$65536,2,0),0)</f>
        <v>0</v>
      </c>
      <c r="AK635">
        <f>IFERROR(VLOOKUP($B635,[2]库存报告使用数据!$A$1:$C$65536,3,0),0)</f>
        <v>0</v>
      </c>
      <c r="AL635">
        <f>IFERROR(VLOOKUP($B635,[2]库存报告使用数据!$A$1:$D$65536,4,0),0)</f>
        <v>0</v>
      </c>
      <c r="AM635">
        <f>IFERROR(VLOOKUP($B635,[2]库存报告使用数据!$A$1:$E$65536,5,0),0)</f>
        <v>0</v>
      </c>
      <c r="AN635" s="23" t="str">
        <f t="shared" si="169"/>
        <v/>
      </c>
      <c r="AO635" s="23" t="str">
        <f t="shared" si="170"/>
        <v/>
      </c>
      <c r="AP635" s="23" t="str">
        <f t="shared" si="171"/>
        <v/>
      </c>
      <c r="AQ635" s="23" t="str">
        <f t="shared" si="172"/>
        <v/>
      </c>
      <c r="AR635" s="37">
        <f t="shared" si="157"/>
        <v>0</v>
      </c>
      <c r="AS635" s="37">
        <f t="shared" si="158"/>
        <v>0</v>
      </c>
      <c r="AT635" s="37">
        <f t="shared" si="159"/>
        <v>0</v>
      </c>
      <c r="AU635" s="33" t="str">
        <f t="shared" si="160"/>
        <v>库存为0</v>
      </c>
      <c r="AV635" s="38" t="str">
        <f>IFERROR(时间!$B$4+AU635,"上周无销量")</f>
        <v>上周无销量</v>
      </c>
    </row>
    <row r="636" spans="1:48">
      <c r="A636" s="21" t="s">
        <v>681</v>
      </c>
      <c r="B636" t="str">
        <f>VLOOKUP(A636,'[4]sku-asin（子）'!$A$1:$B$65536,2,0)</f>
        <v>B07CJYCGGS</v>
      </c>
      <c r="C636" t="str">
        <f>VLOOKUP(A636,'[4]子sku-父sku'!$A$1:$B$65536,2,0)</f>
        <v>YZ-SUZQ173</v>
      </c>
      <c r="D636" s="33">
        <f>IFERROR(VLOOKUP(A636,[1]库存报告使用数据处理!$A:$C,3,0),0)</f>
        <v>0</v>
      </c>
      <c r="E636" s="33">
        <f>IFERROR(VLOOKUP(A636,[1]库存报告使用数据处理!$A:$D,4,0),0)</f>
        <v>0</v>
      </c>
      <c r="F636" s="33">
        <f>IFERROR(VLOOKUP(A636,[1]库存报告使用数据处理!$A:$E,5,0),0)</f>
        <v>0</v>
      </c>
      <c r="G636" s="33">
        <f>IFERROR(VLOOKUP(A636,[1]库存报告使用数据处理!$A:$F,6,0),0)</f>
        <v>0</v>
      </c>
      <c r="H636" s="34">
        <f>IFERROR(VLOOKUP(A636,[1]库存报告使用数据处理!$A:$G,7,0),0)</f>
        <v>0</v>
      </c>
      <c r="I636">
        <f>IFERROR(VLOOKUP(A636,[5]数据处理!$A:$B,2,0),0)</f>
        <v>0</v>
      </c>
      <c r="J636" s="35">
        <f>IFERROR(VLOOKUP(A636,[5]数据处理!$A:$D,4,0),0)</f>
        <v>0</v>
      </c>
      <c r="K636" s="35">
        <f>IFERROR(VLOOKUP(A636,[5]数据处理!$A:$E,5,0),0)</f>
        <v>0</v>
      </c>
      <c r="L636" s="35">
        <f>IFERROR(VLOOKUP(A636,[5]数据处理!$A:$G,7,0),0)</f>
        <v>0</v>
      </c>
      <c r="M636">
        <f t="shared" si="156"/>
        <v>0</v>
      </c>
      <c r="N636">
        <f>IFERROR(VLOOKUP(A636,[5]数据处理!$A:$C,3,0),0)</f>
        <v>0</v>
      </c>
      <c r="O636">
        <f>IFERROR(VLOOKUP(A636,[5]数据处理!$A:$N,14,0),0)</f>
        <v>0</v>
      </c>
      <c r="P636" t="str">
        <f>IFERROR(VLOOKUP(A636,[3]库存使用数据!$A:$B,2,0),"")</f>
        <v/>
      </c>
      <c r="Q636" t="str">
        <f>IFERROR(VLOOKUP(A636,[3]库存使用数据!$A:$E,5,0),"")</f>
        <v/>
      </c>
      <c r="R636" t="str">
        <f>IFERROR(VLOOKUP(A636,[3]库存使用数据!$A:$H,8,0),"")</f>
        <v/>
      </c>
      <c r="S636" t="str">
        <f>IFERROR(VLOOKUP(A636,[3]库存使用数据!$A:$K,11,0),"")</f>
        <v/>
      </c>
      <c r="T636" t="str">
        <f>IFERROR(VLOOKUP(A636,[3]库存使用数据!$A:$C,3,0),"")</f>
        <v/>
      </c>
      <c r="U636" t="str">
        <f>IFERROR(VLOOKUP(A636,[3]库存使用数据!$A:$F,6,0),"")</f>
        <v/>
      </c>
      <c r="V636" t="str">
        <f>IFERROR(VLOOKUP(A636,[3]库存使用数据!$A:$I,9,0),"")</f>
        <v/>
      </c>
      <c r="W636" t="str">
        <f>IFERROR(VLOOKUP(A636,[3]库存使用数据!$A:$L,12,0),"")</f>
        <v/>
      </c>
      <c r="X636" s="23" t="str">
        <f t="shared" si="161"/>
        <v/>
      </c>
      <c r="Y636" s="23" t="str">
        <f t="shared" si="162"/>
        <v/>
      </c>
      <c r="Z636" s="23" t="str">
        <f t="shared" si="163"/>
        <v/>
      </c>
      <c r="AA636" s="23" t="str">
        <f t="shared" si="164"/>
        <v/>
      </c>
      <c r="AB636" t="str">
        <f>IFERROR(VLOOKUP(A636,[3]库存使用数据!$A:$D,4,0),"")</f>
        <v/>
      </c>
      <c r="AC636" t="str">
        <f>IFERROR(VLOOKUP(A636,[3]库存使用数据!$A:$G,7,0),"")</f>
        <v/>
      </c>
      <c r="AD636" t="str">
        <f>IFERROR(VLOOKUP(A636,[3]库存使用数据!$A:$J,10,0),"")</f>
        <v/>
      </c>
      <c r="AE636" t="str">
        <f>IFERROR(VLOOKUP(A636,[3]库存使用数据!$A:$M,13,0),"")</f>
        <v/>
      </c>
      <c r="AF636" s="23" t="str">
        <f t="shared" si="165"/>
        <v/>
      </c>
      <c r="AG636" s="23" t="str">
        <f t="shared" si="166"/>
        <v/>
      </c>
      <c r="AH636" s="23" t="str">
        <f t="shared" si="167"/>
        <v/>
      </c>
      <c r="AI636" s="23" t="str">
        <f t="shared" si="168"/>
        <v/>
      </c>
      <c r="AJ636">
        <f>IFERROR(VLOOKUP($B636,[2]库存报告使用数据!$A$1:$B$65536,2,0),0)</f>
        <v>0</v>
      </c>
      <c r="AK636">
        <f>IFERROR(VLOOKUP($B636,[2]库存报告使用数据!$A$1:$C$65536,3,0),0)</f>
        <v>0</v>
      </c>
      <c r="AL636">
        <f>IFERROR(VLOOKUP($B636,[2]库存报告使用数据!$A$1:$D$65536,4,0),0)</f>
        <v>0</v>
      </c>
      <c r="AM636">
        <f>IFERROR(VLOOKUP($B636,[2]库存报告使用数据!$A$1:$E$65536,5,0),0)</f>
        <v>0</v>
      </c>
      <c r="AN636" s="23" t="str">
        <f t="shared" si="169"/>
        <v/>
      </c>
      <c r="AO636" s="23" t="str">
        <f t="shared" si="170"/>
        <v/>
      </c>
      <c r="AP636" s="23" t="str">
        <f t="shared" si="171"/>
        <v/>
      </c>
      <c r="AQ636" s="23" t="str">
        <f t="shared" si="172"/>
        <v/>
      </c>
      <c r="AR636" s="37">
        <f t="shared" si="157"/>
        <v>0</v>
      </c>
      <c r="AS636" s="37">
        <f t="shared" si="158"/>
        <v>0</v>
      </c>
      <c r="AT636" s="37">
        <f t="shared" si="159"/>
        <v>0</v>
      </c>
      <c r="AU636" s="33" t="str">
        <f t="shared" si="160"/>
        <v>库存为0</v>
      </c>
      <c r="AV636" s="38" t="str">
        <f>IFERROR(时间!$B$4+AU636,"上周无销量")</f>
        <v>上周无销量</v>
      </c>
    </row>
    <row r="637" spans="1:48">
      <c r="A637" s="21" t="s">
        <v>682</v>
      </c>
      <c r="B637" t="str">
        <f>VLOOKUP(A637,'[4]sku-asin（子）'!$A$1:$B$65536,2,0)</f>
        <v>B07CJ9RWQ6</v>
      </c>
      <c r="C637" t="str">
        <f>VLOOKUP(A637,'[4]子sku-父sku'!$A$1:$B$65536,2,0)</f>
        <v>YZ-SUZQ173</v>
      </c>
      <c r="D637" s="33">
        <f>IFERROR(VLOOKUP(A637,[1]库存报告使用数据处理!$A:$C,3,0),0)</f>
        <v>0</v>
      </c>
      <c r="E637" s="33">
        <f>IFERROR(VLOOKUP(A637,[1]库存报告使用数据处理!$A:$D,4,0),0)</f>
        <v>0</v>
      </c>
      <c r="F637" s="33">
        <f>IFERROR(VLOOKUP(A637,[1]库存报告使用数据处理!$A:$E,5,0),0)</f>
        <v>0</v>
      </c>
      <c r="G637" s="33">
        <f>IFERROR(VLOOKUP(A637,[1]库存报告使用数据处理!$A:$F,6,0),0)</f>
        <v>0</v>
      </c>
      <c r="H637" s="34">
        <f>IFERROR(VLOOKUP(A637,[1]库存报告使用数据处理!$A:$G,7,0),0)</f>
        <v>0</v>
      </c>
      <c r="I637">
        <f>IFERROR(VLOOKUP(A637,[5]数据处理!$A:$B,2,0),0)</f>
        <v>0</v>
      </c>
      <c r="J637" s="35">
        <f>IFERROR(VLOOKUP(A637,[5]数据处理!$A:$D,4,0),0)</f>
        <v>0</v>
      </c>
      <c r="K637" s="35">
        <f>IFERROR(VLOOKUP(A637,[5]数据处理!$A:$E,5,0),0)</f>
        <v>0</v>
      </c>
      <c r="L637" s="35">
        <f>IFERROR(VLOOKUP(A637,[5]数据处理!$A:$G,7,0),0)</f>
        <v>0</v>
      </c>
      <c r="M637">
        <f t="shared" si="156"/>
        <v>0</v>
      </c>
      <c r="N637">
        <f>IFERROR(VLOOKUP(A637,[5]数据处理!$A:$C,3,0),0)</f>
        <v>0</v>
      </c>
      <c r="O637">
        <f>IFERROR(VLOOKUP(A637,[5]数据处理!$A:$N,14,0),0)</f>
        <v>0</v>
      </c>
      <c r="P637" t="str">
        <f>IFERROR(VLOOKUP(A637,[3]库存使用数据!$A:$B,2,0),"")</f>
        <v/>
      </c>
      <c r="Q637" t="str">
        <f>IFERROR(VLOOKUP(A637,[3]库存使用数据!$A:$E,5,0),"")</f>
        <v/>
      </c>
      <c r="R637" t="str">
        <f>IFERROR(VLOOKUP(A637,[3]库存使用数据!$A:$H,8,0),"")</f>
        <v/>
      </c>
      <c r="S637" t="str">
        <f>IFERROR(VLOOKUP(A637,[3]库存使用数据!$A:$K,11,0),"")</f>
        <v/>
      </c>
      <c r="T637" t="str">
        <f>IFERROR(VLOOKUP(A637,[3]库存使用数据!$A:$C,3,0),"")</f>
        <v/>
      </c>
      <c r="U637" t="str">
        <f>IFERROR(VLOOKUP(A637,[3]库存使用数据!$A:$F,6,0),"")</f>
        <v/>
      </c>
      <c r="V637" t="str">
        <f>IFERROR(VLOOKUP(A637,[3]库存使用数据!$A:$I,9,0),"")</f>
        <v/>
      </c>
      <c r="W637" t="str">
        <f>IFERROR(VLOOKUP(A637,[3]库存使用数据!$A:$L,12,0),"")</f>
        <v/>
      </c>
      <c r="X637" s="23" t="str">
        <f t="shared" si="161"/>
        <v/>
      </c>
      <c r="Y637" s="23" t="str">
        <f t="shared" si="162"/>
        <v/>
      </c>
      <c r="Z637" s="23" t="str">
        <f t="shared" si="163"/>
        <v/>
      </c>
      <c r="AA637" s="23" t="str">
        <f t="shared" si="164"/>
        <v/>
      </c>
      <c r="AB637" t="str">
        <f>IFERROR(VLOOKUP(A637,[3]库存使用数据!$A:$D,4,0),"")</f>
        <v/>
      </c>
      <c r="AC637" t="str">
        <f>IFERROR(VLOOKUP(A637,[3]库存使用数据!$A:$G,7,0),"")</f>
        <v/>
      </c>
      <c r="AD637" t="str">
        <f>IFERROR(VLOOKUP(A637,[3]库存使用数据!$A:$J,10,0),"")</f>
        <v/>
      </c>
      <c r="AE637" t="str">
        <f>IFERROR(VLOOKUP(A637,[3]库存使用数据!$A:$M,13,0),"")</f>
        <v/>
      </c>
      <c r="AF637" s="23" t="str">
        <f t="shared" si="165"/>
        <v/>
      </c>
      <c r="AG637" s="23" t="str">
        <f t="shared" si="166"/>
        <v/>
      </c>
      <c r="AH637" s="23" t="str">
        <f t="shared" si="167"/>
        <v/>
      </c>
      <c r="AI637" s="23" t="str">
        <f t="shared" si="168"/>
        <v/>
      </c>
      <c r="AJ637">
        <f>IFERROR(VLOOKUP($B637,[2]库存报告使用数据!$A$1:$B$65536,2,0),0)</f>
        <v>0</v>
      </c>
      <c r="AK637">
        <f>IFERROR(VLOOKUP($B637,[2]库存报告使用数据!$A$1:$C$65536,3,0),0)</f>
        <v>0</v>
      </c>
      <c r="AL637">
        <f>IFERROR(VLOOKUP($B637,[2]库存报告使用数据!$A$1:$D$65536,4,0),0)</f>
        <v>0</v>
      </c>
      <c r="AM637">
        <f>IFERROR(VLOOKUP($B637,[2]库存报告使用数据!$A$1:$E$65536,5,0),0)</f>
        <v>0</v>
      </c>
      <c r="AN637" s="23" t="str">
        <f t="shared" si="169"/>
        <v/>
      </c>
      <c r="AO637" s="23" t="str">
        <f t="shared" si="170"/>
        <v/>
      </c>
      <c r="AP637" s="23" t="str">
        <f t="shared" si="171"/>
        <v/>
      </c>
      <c r="AQ637" s="23" t="str">
        <f t="shared" si="172"/>
        <v/>
      </c>
      <c r="AR637" s="37">
        <f t="shared" si="157"/>
        <v>0</v>
      </c>
      <c r="AS637" s="37">
        <f t="shared" si="158"/>
        <v>0</v>
      </c>
      <c r="AT637" s="37">
        <f t="shared" si="159"/>
        <v>0</v>
      </c>
      <c r="AU637" s="33" t="str">
        <f t="shared" si="160"/>
        <v>库存为0</v>
      </c>
      <c r="AV637" s="38" t="str">
        <f>IFERROR(时间!$B$4+AU637,"上周无销量")</f>
        <v>上周无销量</v>
      </c>
    </row>
    <row r="638" spans="1:48">
      <c r="A638" s="21" t="s">
        <v>683</v>
      </c>
      <c r="B638" t="str">
        <f>VLOOKUP(A638,'[4]sku-asin（子）'!$A$1:$B$65536,2,0)</f>
        <v>B07CJ1PWZB</v>
      </c>
      <c r="C638" t="str">
        <f>VLOOKUP(A638,'[4]子sku-父sku'!$A$1:$B$65536,2,0)</f>
        <v>YZ-SUZQ173</v>
      </c>
      <c r="D638" s="33">
        <f>IFERROR(VLOOKUP(A638,[1]库存报告使用数据处理!$A:$C,3,0),0)</f>
        <v>0</v>
      </c>
      <c r="E638" s="33">
        <f>IFERROR(VLOOKUP(A638,[1]库存报告使用数据处理!$A:$D,4,0),0)</f>
        <v>0</v>
      </c>
      <c r="F638" s="33">
        <f>IFERROR(VLOOKUP(A638,[1]库存报告使用数据处理!$A:$E,5,0),0)</f>
        <v>0</v>
      </c>
      <c r="G638" s="33">
        <f>IFERROR(VLOOKUP(A638,[1]库存报告使用数据处理!$A:$F,6,0),0)</f>
        <v>0</v>
      </c>
      <c r="H638" s="34">
        <f>IFERROR(VLOOKUP(A638,[1]库存报告使用数据处理!$A:$G,7,0),0)</f>
        <v>0</v>
      </c>
      <c r="I638">
        <f>IFERROR(VLOOKUP(A638,[5]数据处理!$A:$B,2,0),0)</f>
        <v>0</v>
      </c>
      <c r="J638" s="35">
        <f>IFERROR(VLOOKUP(A638,[5]数据处理!$A:$D,4,0),0)</f>
        <v>0</v>
      </c>
      <c r="K638" s="35">
        <f>IFERROR(VLOOKUP(A638,[5]数据处理!$A:$E,5,0),0)</f>
        <v>0</v>
      </c>
      <c r="L638" s="35">
        <f>IFERROR(VLOOKUP(A638,[5]数据处理!$A:$G,7,0),0)</f>
        <v>0</v>
      </c>
      <c r="M638">
        <f t="shared" si="156"/>
        <v>0</v>
      </c>
      <c r="N638">
        <f>IFERROR(VLOOKUP(A638,[5]数据处理!$A:$C,3,0),0)</f>
        <v>0</v>
      </c>
      <c r="O638">
        <f>IFERROR(VLOOKUP(A638,[5]数据处理!$A:$N,14,0),0)</f>
        <v>0</v>
      </c>
      <c r="P638" t="str">
        <f>IFERROR(VLOOKUP(A638,[3]库存使用数据!$A:$B,2,0),"")</f>
        <v/>
      </c>
      <c r="Q638" t="str">
        <f>IFERROR(VLOOKUP(A638,[3]库存使用数据!$A:$E,5,0),"")</f>
        <v/>
      </c>
      <c r="R638" t="str">
        <f>IFERROR(VLOOKUP(A638,[3]库存使用数据!$A:$H,8,0),"")</f>
        <v/>
      </c>
      <c r="S638" t="str">
        <f>IFERROR(VLOOKUP(A638,[3]库存使用数据!$A:$K,11,0),"")</f>
        <v/>
      </c>
      <c r="T638" t="str">
        <f>IFERROR(VLOOKUP(A638,[3]库存使用数据!$A:$C,3,0),"")</f>
        <v/>
      </c>
      <c r="U638" t="str">
        <f>IFERROR(VLOOKUP(A638,[3]库存使用数据!$A:$F,6,0),"")</f>
        <v/>
      </c>
      <c r="V638" t="str">
        <f>IFERROR(VLOOKUP(A638,[3]库存使用数据!$A:$I,9,0),"")</f>
        <v/>
      </c>
      <c r="W638" t="str">
        <f>IFERROR(VLOOKUP(A638,[3]库存使用数据!$A:$L,12,0),"")</f>
        <v/>
      </c>
      <c r="X638" s="23" t="str">
        <f t="shared" si="161"/>
        <v/>
      </c>
      <c r="Y638" s="23" t="str">
        <f t="shared" si="162"/>
        <v/>
      </c>
      <c r="Z638" s="23" t="str">
        <f t="shared" si="163"/>
        <v/>
      </c>
      <c r="AA638" s="23" t="str">
        <f t="shared" si="164"/>
        <v/>
      </c>
      <c r="AB638" t="str">
        <f>IFERROR(VLOOKUP(A638,[3]库存使用数据!$A:$D,4,0),"")</f>
        <v/>
      </c>
      <c r="AC638" t="str">
        <f>IFERROR(VLOOKUP(A638,[3]库存使用数据!$A:$G,7,0),"")</f>
        <v/>
      </c>
      <c r="AD638" t="str">
        <f>IFERROR(VLOOKUP(A638,[3]库存使用数据!$A:$J,10,0),"")</f>
        <v/>
      </c>
      <c r="AE638" t="str">
        <f>IFERROR(VLOOKUP(A638,[3]库存使用数据!$A:$M,13,0),"")</f>
        <v/>
      </c>
      <c r="AF638" s="23" t="str">
        <f t="shared" si="165"/>
        <v/>
      </c>
      <c r="AG638" s="23" t="str">
        <f t="shared" si="166"/>
        <v/>
      </c>
      <c r="AH638" s="23" t="str">
        <f t="shared" si="167"/>
        <v/>
      </c>
      <c r="AI638" s="23" t="str">
        <f t="shared" si="168"/>
        <v/>
      </c>
      <c r="AJ638">
        <f>IFERROR(VLOOKUP($B638,[2]库存报告使用数据!$A$1:$B$65536,2,0),0)</f>
        <v>0</v>
      </c>
      <c r="AK638">
        <f>IFERROR(VLOOKUP($B638,[2]库存报告使用数据!$A$1:$C$65536,3,0),0)</f>
        <v>0</v>
      </c>
      <c r="AL638">
        <f>IFERROR(VLOOKUP($B638,[2]库存报告使用数据!$A$1:$D$65536,4,0),0)</f>
        <v>0</v>
      </c>
      <c r="AM638">
        <f>IFERROR(VLOOKUP($B638,[2]库存报告使用数据!$A$1:$E$65536,5,0),0)</f>
        <v>0</v>
      </c>
      <c r="AN638" s="23" t="str">
        <f t="shared" si="169"/>
        <v/>
      </c>
      <c r="AO638" s="23" t="str">
        <f t="shared" si="170"/>
        <v/>
      </c>
      <c r="AP638" s="23" t="str">
        <f t="shared" si="171"/>
        <v/>
      </c>
      <c r="AQ638" s="23" t="str">
        <f t="shared" si="172"/>
        <v/>
      </c>
      <c r="AR638" s="37">
        <f t="shared" si="157"/>
        <v>0</v>
      </c>
      <c r="AS638" s="37">
        <f t="shared" si="158"/>
        <v>0</v>
      </c>
      <c r="AT638" s="37">
        <f t="shared" si="159"/>
        <v>0</v>
      </c>
      <c r="AU638" s="33" t="str">
        <f t="shared" si="160"/>
        <v>库存为0</v>
      </c>
      <c r="AV638" s="38" t="str">
        <f>IFERROR(时间!$B$4+AU638,"上周无销量")</f>
        <v>上周无销量</v>
      </c>
    </row>
    <row r="639" spans="1:48">
      <c r="A639" s="21" t="s">
        <v>684</v>
      </c>
      <c r="B639" t="str">
        <f>VLOOKUP(A639,'[4]sku-asin（子）'!$A$1:$B$65536,2,0)</f>
        <v>B07CJ6WLGG</v>
      </c>
      <c r="C639" t="str">
        <f>VLOOKUP(A639,'[4]子sku-父sku'!$A$1:$B$65536,2,0)</f>
        <v>YZ-SUZQ173</v>
      </c>
      <c r="D639" s="33">
        <f>IFERROR(VLOOKUP(A639,[1]库存报告使用数据处理!$A:$C,3,0),0)</f>
        <v>0</v>
      </c>
      <c r="E639" s="33">
        <f>IFERROR(VLOOKUP(A639,[1]库存报告使用数据处理!$A:$D,4,0),0)</f>
        <v>0</v>
      </c>
      <c r="F639" s="33">
        <f>IFERROR(VLOOKUP(A639,[1]库存报告使用数据处理!$A:$E,5,0),0)</f>
        <v>0</v>
      </c>
      <c r="G639" s="33">
        <f>IFERROR(VLOOKUP(A639,[1]库存报告使用数据处理!$A:$F,6,0),0)</f>
        <v>0</v>
      </c>
      <c r="H639" s="34">
        <f>IFERROR(VLOOKUP(A639,[1]库存报告使用数据处理!$A:$G,7,0),0)</f>
        <v>0</v>
      </c>
      <c r="I639">
        <f>IFERROR(VLOOKUP(A639,[5]数据处理!$A:$B,2,0),0)</f>
        <v>0</v>
      </c>
      <c r="J639" s="35">
        <f>IFERROR(VLOOKUP(A639,[5]数据处理!$A:$D,4,0),0)</f>
        <v>0</v>
      </c>
      <c r="K639" s="35">
        <f>IFERROR(VLOOKUP(A639,[5]数据处理!$A:$E,5,0),0)</f>
        <v>0</v>
      </c>
      <c r="L639" s="35">
        <f>IFERROR(VLOOKUP(A639,[5]数据处理!$A:$G,7,0),0)</f>
        <v>0</v>
      </c>
      <c r="M639">
        <f t="shared" si="156"/>
        <v>0</v>
      </c>
      <c r="N639">
        <f>IFERROR(VLOOKUP(A639,[5]数据处理!$A:$C,3,0),0)</f>
        <v>0</v>
      </c>
      <c r="O639">
        <f>IFERROR(VLOOKUP(A639,[5]数据处理!$A:$N,14,0),0)</f>
        <v>0</v>
      </c>
      <c r="P639" t="str">
        <f>IFERROR(VLOOKUP(A639,[3]库存使用数据!$A:$B,2,0),"")</f>
        <v/>
      </c>
      <c r="Q639" t="str">
        <f>IFERROR(VLOOKUP(A639,[3]库存使用数据!$A:$E,5,0),"")</f>
        <v/>
      </c>
      <c r="R639" t="str">
        <f>IFERROR(VLOOKUP(A639,[3]库存使用数据!$A:$H,8,0),"")</f>
        <v/>
      </c>
      <c r="S639" t="str">
        <f>IFERROR(VLOOKUP(A639,[3]库存使用数据!$A:$K,11,0),"")</f>
        <v/>
      </c>
      <c r="T639" t="str">
        <f>IFERROR(VLOOKUP(A639,[3]库存使用数据!$A:$C,3,0),"")</f>
        <v/>
      </c>
      <c r="U639" t="str">
        <f>IFERROR(VLOOKUP(A639,[3]库存使用数据!$A:$F,6,0),"")</f>
        <v/>
      </c>
      <c r="V639" t="str">
        <f>IFERROR(VLOOKUP(A639,[3]库存使用数据!$A:$I,9,0),"")</f>
        <v/>
      </c>
      <c r="W639" t="str">
        <f>IFERROR(VLOOKUP(A639,[3]库存使用数据!$A:$L,12,0),"")</f>
        <v/>
      </c>
      <c r="X639" s="23" t="str">
        <f t="shared" si="161"/>
        <v/>
      </c>
      <c r="Y639" s="23" t="str">
        <f t="shared" si="162"/>
        <v/>
      </c>
      <c r="Z639" s="23" t="str">
        <f t="shared" si="163"/>
        <v/>
      </c>
      <c r="AA639" s="23" t="str">
        <f t="shared" si="164"/>
        <v/>
      </c>
      <c r="AB639" t="str">
        <f>IFERROR(VLOOKUP(A639,[3]库存使用数据!$A:$D,4,0),"")</f>
        <v/>
      </c>
      <c r="AC639" t="str">
        <f>IFERROR(VLOOKUP(A639,[3]库存使用数据!$A:$G,7,0),"")</f>
        <v/>
      </c>
      <c r="AD639" t="str">
        <f>IFERROR(VLOOKUP(A639,[3]库存使用数据!$A:$J,10,0),"")</f>
        <v/>
      </c>
      <c r="AE639" t="str">
        <f>IFERROR(VLOOKUP(A639,[3]库存使用数据!$A:$M,13,0),"")</f>
        <v/>
      </c>
      <c r="AF639" s="23" t="str">
        <f t="shared" si="165"/>
        <v/>
      </c>
      <c r="AG639" s="23" t="str">
        <f t="shared" si="166"/>
        <v/>
      </c>
      <c r="AH639" s="23" t="str">
        <f t="shared" si="167"/>
        <v/>
      </c>
      <c r="AI639" s="23" t="str">
        <f t="shared" si="168"/>
        <v/>
      </c>
      <c r="AJ639">
        <f>IFERROR(VLOOKUP($B639,[2]库存报告使用数据!$A$1:$B$65536,2,0),0)</f>
        <v>0</v>
      </c>
      <c r="AK639">
        <f>IFERROR(VLOOKUP($B639,[2]库存报告使用数据!$A$1:$C$65536,3,0),0)</f>
        <v>0</v>
      </c>
      <c r="AL639">
        <f>IFERROR(VLOOKUP($B639,[2]库存报告使用数据!$A$1:$D$65536,4,0),0)</f>
        <v>0</v>
      </c>
      <c r="AM639">
        <f>IFERROR(VLOOKUP($B639,[2]库存报告使用数据!$A$1:$E$65536,5,0),0)</f>
        <v>0</v>
      </c>
      <c r="AN639" s="23" t="str">
        <f t="shared" si="169"/>
        <v/>
      </c>
      <c r="AO639" s="23" t="str">
        <f t="shared" si="170"/>
        <v/>
      </c>
      <c r="AP639" s="23" t="str">
        <f t="shared" si="171"/>
        <v/>
      </c>
      <c r="AQ639" s="23" t="str">
        <f t="shared" si="172"/>
        <v/>
      </c>
      <c r="AR639" s="37">
        <f t="shared" si="157"/>
        <v>0</v>
      </c>
      <c r="AS639" s="37">
        <f t="shared" si="158"/>
        <v>0</v>
      </c>
      <c r="AT639" s="37">
        <f t="shared" si="159"/>
        <v>0</v>
      </c>
      <c r="AU639" s="33" t="str">
        <f t="shared" si="160"/>
        <v>库存为0</v>
      </c>
      <c r="AV639" s="38" t="str">
        <f>IFERROR(时间!$B$4+AU639,"上周无销量")</f>
        <v>上周无销量</v>
      </c>
    </row>
    <row r="640" spans="1:48">
      <c r="A640" s="21" t="s">
        <v>685</v>
      </c>
      <c r="B640" t="str">
        <f>VLOOKUP(A640,'[4]sku-asin（子）'!$A$1:$B$65536,2,0)</f>
        <v>B07CJF5LQT</v>
      </c>
      <c r="C640" t="str">
        <f>VLOOKUP(A640,'[4]子sku-父sku'!$A$1:$B$65536,2,0)</f>
        <v>YZ-SUZQ173</v>
      </c>
      <c r="D640" s="33">
        <f>IFERROR(VLOOKUP(A640,[1]库存报告使用数据处理!$A:$C,3,0),0)</f>
        <v>0</v>
      </c>
      <c r="E640" s="33">
        <f>IFERROR(VLOOKUP(A640,[1]库存报告使用数据处理!$A:$D,4,0),0)</f>
        <v>0</v>
      </c>
      <c r="F640" s="33">
        <f>IFERROR(VLOOKUP(A640,[1]库存报告使用数据处理!$A:$E,5,0),0)</f>
        <v>0</v>
      </c>
      <c r="G640" s="33">
        <f>IFERROR(VLOOKUP(A640,[1]库存报告使用数据处理!$A:$F,6,0),0)</f>
        <v>0</v>
      </c>
      <c r="H640" s="34">
        <f>IFERROR(VLOOKUP(A640,[1]库存报告使用数据处理!$A:$G,7,0),0)</f>
        <v>0</v>
      </c>
      <c r="I640">
        <f>IFERROR(VLOOKUP(A640,[5]数据处理!$A:$B,2,0),0)</f>
        <v>0</v>
      </c>
      <c r="J640" s="35">
        <f>IFERROR(VLOOKUP(A640,[5]数据处理!$A:$D,4,0),0)</f>
        <v>0</v>
      </c>
      <c r="K640" s="35">
        <f>IFERROR(VLOOKUP(A640,[5]数据处理!$A:$E,5,0),0)</f>
        <v>0</v>
      </c>
      <c r="L640" s="35">
        <f>IFERROR(VLOOKUP(A640,[5]数据处理!$A:$G,7,0),0)</f>
        <v>0</v>
      </c>
      <c r="M640">
        <f t="shared" si="156"/>
        <v>0</v>
      </c>
      <c r="N640">
        <f>IFERROR(VLOOKUP(A640,[5]数据处理!$A:$C,3,0),0)</f>
        <v>0</v>
      </c>
      <c r="O640">
        <f>IFERROR(VLOOKUP(A640,[5]数据处理!$A:$N,14,0),0)</f>
        <v>0</v>
      </c>
      <c r="P640" t="str">
        <f>IFERROR(VLOOKUP(A640,[3]库存使用数据!$A:$B,2,0),"")</f>
        <v/>
      </c>
      <c r="Q640" t="str">
        <f>IFERROR(VLOOKUP(A640,[3]库存使用数据!$A:$E,5,0),"")</f>
        <v/>
      </c>
      <c r="R640" t="str">
        <f>IFERROR(VLOOKUP(A640,[3]库存使用数据!$A:$H,8,0),"")</f>
        <v/>
      </c>
      <c r="S640" t="str">
        <f>IFERROR(VLOOKUP(A640,[3]库存使用数据!$A:$K,11,0),"")</f>
        <v/>
      </c>
      <c r="T640" t="str">
        <f>IFERROR(VLOOKUP(A640,[3]库存使用数据!$A:$C,3,0),"")</f>
        <v/>
      </c>
      <c r="U640" t="str">
        <f>IFERROR(VLOOKUP(A640,[3]库存使用数据!$A:$F,6,0),"")</f>
        <v/>
      </c>
      <c r="V640" t="str">
        <f>IFERROR(VLOOKUP(A640,[3]库存使用数据!$A:$I,9,0),"")</f>
        <v/>
      </c>
      <c r="W640" t="str">
        <f>IFERROR(VLOOKUP(A640,[3]库存使用数据!$A:$L,12,0),"")</f>
        <v/>
      </c>
      <c r="X640" s="23" t="str">
        <f t="shared" si="161"/>
        <v/>
      </c>
      <c r="Y640" s="23" t="str">
        <f t="shared" si="162"/>
        <v/>
      </c>
      <c r="Z640" s="23" t="str">
        <f t="shared" si="163"/>
        <v/>
      </c>
      <c r="AA640" s="23" t="str">
        <f t="shared" si="164"/>
        <v/>
      </c>
      <c r="AB640" t="str">
        <f>IFERROR(VLOOKUP(A640,[3]库存使用数据!$A:$D,4,0),"")</f>
        <v/>
      </c>
      <c r="AC640" t="str">
        <f>IFERROR(VLOOKUP(A640,[3]库存使用数据!$A:$G,7,0),"")</f>
        <v/>
      </c>
      <c r="AD640" t="str">
        <f>IFERROR(VLOOKUP(A640,[3]库存使用数据!$A:$J,10,0),"")</f>
        <v/>
      </c>
      <c r="AE640" t="str">
        <f>IFERROR(VLOOKUP(A640,[3]库存使用数据!$A:$M,13,0),"")</f>
        <v/>
      </c>
      <c r="AF640" s="23" t="str">
        <f t="shared" si="165"/>
        <v/>
      </c>
      <c r="AG640" s="23" t="str">
        <f t="shared" si="166"/>
        <v/>
      </c>
      <c r="AH640" s="23" t="str">
        <f t="shared" si="167"/>
        <v/>
      </c>
      <c r="AI640" s="23" t="str">
        <f t="shared" si="168"/>
        <v/>
      </c>
      <c r="AJ640">
        <f>IFERROR(VLOOKUP($B640,[2]库存报告使用数据!$A$1:$B$65536,2,0),0)</f>
        <v>0</v>
      </c>
      <c r="AK640">
        <f>IFERROR(VLOOKUP($B640,[2]库存报告使用数据!$A$1:$C$65536,3,0),0)</f>
        <v>0</v>
      </c>
      <c r="AL640">
        <f>IFERROR(VLOOKUP($B640,[2]库存报告使用数据!$A$1:$D$65536,4,0),0)</f>
        <v>0</v>
      </c>
      <c r="AM640">
        <f>IFERROR(VLOOKUP($B640,[2]库存报告使用数据!$A$1:$E$65536,5,0),0)</f>
        <v>0</v>
      </c>
      <c r="AN640" s="23" t="str">
        <f t="shared" si="169"/>
        <v/>
      </c>
      <c r="AO640" s="23" t="str">
        <f t="shared" si="170"/>
        <v/>
      </c>
      <c r="AP640" s="23" t="str">
        <f t="shared" si="171"/>
        <v/>
      </c>
      <c r="AQ640" s="23" t="str">
        <f t="shared" si="172"/>
        <v/>
      </c>
      <c r="AR640" s="37">
        <f t="shared" si="157"/>
        <v>0</v>
      </c>
      <c r="AS640" s="37">
        <f t="shared" si="158"/>
        <v>0</v>
      </c>
      <c r="AT640" s="37">
        <f t="shared" si="159"/>
        <v>0</v>
      </c>
      <c r="AU640" s="33" t="str">
        <f t="shared" si="160"/>
        <v>库存为0</v>
      </c>
      <c r="AV640" s="38" t="str">
        <f>IFERROR(时间!$B$4+AU640,"上周无销量")</f>
        <v>上周无销量</v>
      </c>
    </row>
    <row r="641" spans="1:48">
      <c r="A641" s="21" t="s">
        <v>686</v>
      </c>
      <c r="B641" t="str">
        <f>VLOOKUP(A641,'[4]sku-asin（子）'!$A$1:$B$65536,2,0)</f>
        <v>B07CJ3C2XG</v>
      </c>
      <c r="C641" t="str">
        <f>VLOOKUP(A641,'[4]子sku-父sku'!$A$1:$B$65536,2,0)</f>
        <v>YZ-SUZQ173</v>
      </c>
      <c r="D641" s="33">
        <f>IFERROR(VLOOKUP(A641,[1]库存报告使用数据处理!$A:$C,3,0),0)</f>
        <v>0</v>
      </c>
      <c r="E641" s="33">
        <f>IFERROR(VLOOKUP(A641,[1]库存报告使用数据处理!$A:$D,4,0),0)</f>
        <v>0</v>
      </c>
      <c r="F641" s="33">
        <f>IFERROR(VLOOKUP(A641,[1]库存报告使用数据处理!$A:$E,5,0),0)</f>
        <v>0</v>
      </c>
      <c r="G641" s="33">
        <f>IFERROR(VLOOKUP(A641,[1]库存报告使用数据处理!$A:$F,6,0),0)</f>
        <v>0</v>
      </c>
      <c r="H641" s="34">
        <f>IFERROR(VLOOKUP(A641,[1]库存报告使用数据处理!$A:$G,7,0),0)</f>
        <v>0</v>
      </c>
      <c r="I641">
        <f>IFERROR(VLOOKUP(A641,[5]数据处理!$A:$B,2,0),0)</f>
        <v>0</v>
      </c>
      <c r="J641" s="35">
        <f>IFERROR(VLOOKUP(A641,[5]数据处理!$A:$D,4,0),0)</f>
        <v>0</v>
      </c>
      <c r="K641" s="35">
        <f>IFERROR(VLOOKUP(A641,[5]数据处理!$A:$E,5,0),0)</f>
        <v>0</v>
      </c>
      <c r="L641" s="35">
        <f>IFERROR(VLOOKUP(A641,[5]数据处理!$A:$G,7,0),0)</f>
        <v>0</v>
      </c>
      <c r="M641">
        <f t="shared" si="156"/>
        <v>0</v>
      </c>
      <c r="N641">
        <f>IFERROR(VLOOKUP(A641,[5]数据处理!$A:$C,3,0),0)</f>
        <v>0</v>
      </c>
      <c r="O641">
        <f>IFERROR(VLOOKUP(A641,[5]数据处理!$A:$N,14,0),0)</f>
        <v>0</v>
      </c>
      <c r="P641" t="str">
        <f>IFERROR(VLOOKUP(A641,[3]库存使用数据!$A:$B,2,0),"")</f>
        <v/>
      </c>
      <c r="Q641" t="str">
        <f>IFERROR(VLOOKUP(A641,[3]库存使用数据!$A:$E,5,0),"")</f>
        <v/>
      </c>
      <c r="R641" t="str">
        <f>IFERROR(VLOOKUP(A641,[3]库存使用数据!$A:$H,8,0),"")</f>
        <v/>
      </c>
      <c r="S641" t="str">
        <f>IFERROR(VLOOKUP(A641,[3]库存使用数据!$A:$K,11,0),"")</f>
        <v/>
      </c>
      <c r="T641" t="str">
        <f>IFERROR(VLOOKUP(A641,[3]库存使用数据!$A:$C,3,0),"")</f>
        <v/>
      </c>
      <c r="U641" t="str">
        <f>IFERROR(VLOOKUP(A641,[3]库存使用数据!$A:$F,6,0),"")</f>
        <v/>
      </c>
      <c r="V641" t="str">
        <f>IFERROR(VLOOKUP(A641,[3]库存使用数据!$A:$I,9,0),"")</f>
        <v/>
      </c>
      <c r="W641" t="str">
        <f>IFERROR(VLOOKUP(A641,[3]库存使用数据!$A:$L,12,0),"")</f>
        <v/>
      </c>
      <c r="X641" s="23" t="str">
        <f t="shared" si="161"/>
        <v/>
      </c>
      <c r="Y641" s="23" t="str">
        <f t="shared" si="162"/>
        <v/>
      </c>
      <c r="Z641" s="23" t="str">
        <f t="shared" si="163"/>
        <v/>
      </c>
      <c r="AA641" s="23" t="str">
        <f t="shared" si="164"/>
        <v/>
      </c>
      <c r="AB641" t="str">
        <f>IFERROR(VLOOKUP(A641,[3]库存使用数据!$A:$D,4,0),"")</f>
        <v/>
      </c>
      <c r="AC641" t="str">
        <f>IFERROR(VLOOKUP(A641,[3]库存使用数据!$A:$G,7,0),"")</f>
        <v/>
      </c>
      <c r="AD641" t="str">
        <f>IFERROR(VLOOKUP(A641,[3]库存使用数据!$A:$J,10,0),"")</f>
        <v/>
      </c>
      <c r="AE641" t="str">
        <f>IFERROR(VLOOKUP(A641,[3]库存使用数据!$A:$M,13,0),"")</f>
        <v/>
      </c>
      <c r="AF641" s="23" t="str">
        <f t="shared" si="165"/>
        <v/>
      </c>
      <c r="AG641" s="23" t="str">
        <f t="shared" si="166"/>
        <v/>
      </c>
      <c r="AH641" s="23" t="str">
        <f t="shared" si="167"/>
        <v/>
      </c>
      <c r="AI641" s="23" t="str">
        <f t="shared" si="168"/>
        <v/>
      </c>
      <c r="AJ641">
        <f>IFERROR(VLOOKUP($B641,[2]库存报告使用数据!$A$1:$B$65536,2,0),0)</f>
        <v>0</v>
      </c>
      <c r="AK641">
        <f>IFERROR(VLOOKUP($B641,[2]库存报告使用数据!$A$1:$C$65536,3,0),0)</f>
        <v>0</v>
      </c>
      <c r="AL641">
        <f>IFERROR(VLOOKUP($B641,[2]库存报告使用数据!$A$1:$D$65536,4,0),0)</f>
        <v>0</v>
      </c>
      <c r="AM641">
        <f>IFERROR(VLOOKUP($B641,[2]库存报告使用数据!$A$1:$E$65536,5,0),0)</f>
        <v>0</v>
      </c>
      <c r="AN641" s="23" t="str">
        <f t="shared" si="169"/>
        <v/>
      </c>
      <c r="AO641" s="23" t="str">
        <f t="shared" si="170"/>
        <v/>
      </c>
      <c r="AP641" s="23" t="str">
        <f t="shared" si="171"/>
        <v/>
      </c>
      <c r="AQ641" s="23" t="str">
        <f t="shared" si="172"/>
        <v/>
      </c>
      <c r="AR641" s="37">
        <f t="shared" si="157"/>
        <v>0</v>
      </c>
      <c r="AS641" s="37">
        <f t="shared" si="158"/>
        <v>0</v>
      </c>
      <c r="AT641" s="37">
        <f t="shared" si="159"/>
        <v>0</v>
      </c>
      <c r="AU641" s="33" t="str">
        <f t="shared" si="160"/>
        <v>库存为0</v>
      </c>
      <c r="AV641" s="38" t="str">
        <f>IFERROR(时间!$B$4+AU641,"上周无销量")</f>
        <v>上周无销量</v>
      </c>
    </row>
    <row r="642" spans="1:48">
      <c r="A642" s="21" t="s">
        <v>687</v>
      </c>
      <c r="B642" t="str">
        <f>VLOOKUP(A642,'[4]sku-asin（子）'!$A$1:$B$65536,2,0)</f>
        <v>B07CJY9W65</v>
      </c>
      <c r="C642" t="str">
        <f>VLOOKUP(A642,'[4]子sku-父sku'!$A$1:$B$65536,2,0)</f>
        <v>YZ-SUZQ173</v>
      </c>
      <c r="D642" s="33">
        <f>IFERROR(VLOOKUP(A642,[1]库存报告使用数据处理!$A:$C,3,0),0)</f>
        <v>0</v>
      </c>
      <c r="E642" s="33">
        <f>IFERROR(VLOOKUP(A642,[1]库存报告使用数据处理!$A:$D,4,0),0)</f>
        <v>0</v>
      </c>
      <c r="F642" s="33">
        <f>IFERROR(VLOOKUP(A642,[1]库存报告使用数据处理!$A:$E,5,0),0)</f>
        <v>0</v>
      </c>
      <c r="G642" s="33">
        <f>IFERROR(VLOOKUP(A642,[1]库存报告使用数据处理!$A:$F,6,0),0)</f>
        <v>0</v>
      </c>
      <c r="H642" s="34">
        <f>IFERROR(VLOOKUP(A642,[1]库存报告使用数据处理!$A:$G,7,0),0)</f>
        <v>0</v>
      </c>
      <c r="I642">
        <f>IFERROR(VLOOKUP(A642,[5]数据处理!$A:$B,2,0),0)</f>
        <v>0</v>
      </c>
      <c r="J642" s="35">
        <f>IFERROR(VLOOKUP(A642,[5]数据处理!$A:$D,4,0),0)</f>
        <v>0</v>
      </c>
      <c r="K642" s="35">
        <f>IFERROR(VLOOKUP(A642,[5]数据处理!$A:$E,5,0),0)</f>
        <v>0</v>
      </c>
      <c r="L642" s="35">
        <f>IFERROR(VLOOKUP(A642,[5]数据处理!$A:$G,7,0),0)</f>
        <v>0</v>
      </c>
      <c r="M642">
        <f t="shared" si="156"/>
        <v>0</v>
      </c>
      <c r="N642">
        <f>IFERROR(VLOOKUP(A642,[5]数据处理!$A:$C,3,0),0)</f>
        <v>0</v>
      </c>
      <c r="O642">
        <f>IFERROR(VLOOKUP(A642,[5]数据处理!$A:$N,14,0),0)</f>
        <v>0</v>
      </c>
      <c r="P642" t="str">
        <f>IFERROR(VLOOKUP(A642,[3]库存使用数据!$A:$B,2,0),"")</f>
        <v/>
      </c>
      <c r="Q642" t="str">
        <f>IFERROR(VLOOKUP(A642,[3]库存使用数据!$A:$E,5,0),"")</f>
        <v/>
      </c>
      <c r="R642" t="str">
        <f>IFERROR(VLOOKUP(A642,[3]库存使用数据!$A:$H,8,0),"")</f>
        <v/>
      </c>
      <c r="S642" t="str">
        <f>IFERROR(VLOOKUP(A642,[3]库存使用数据!$A:$K,11,0),"")</f>
        <v/>
      </c>
      <c r="T642" t="str">
        <f>IFERROR(VLOOKUP(A642,[3]库存使用数据!$A:$C,3,0),"")</f>
        <v/>
      </c>
      <c r="U642" t="str">
        <f>IFERROR(VLOOKUP(A642,[3]库存使用数据!$A:$F,6,0),"")</f>
        <v/>
      </c>
      <c r="V642" t="str">
        <f>IFERROR(VLOOKUP(A642,[3]库存使用数据!$A:$I,9,0),"")</f>
        <v/>
      </c>
      <c r="W642" t="str">
        <f>IFERROR(VLOOKUP(A642,[3]库存使用数据!$A:$L,12,0),"")</f>
        <v/>
      </c>
      <c r="X642" s="23" t="str">
        <f t="shared" si="161"/>
        <v/>
      </c>
      <c r="Y642" s="23" t="str">
        <f t="shared" si="162"/>
        <v/>
      </c>
      <c r="Z642" s="23" t="str">
        <f t="shared" si="163"/>
        <v/>
      </c>
      <c r="AA642" s="23" t="str">
        <f t="shared" si="164"/>
        <v/>
      </c>
      <c r="AB642" t="str">
        <f>IFERROR(VLOOKUP(A642,[3]库存使用数据!$A:$D,4,0),"")</f>
        <v/>
      </c>
      <c r="AC642" t="str">
        <f>IFERROR(VLOOKUP(A642,[3]库存使用数据!$A:$G,7,0),"")</f>
        <v/>
      </c>
      <c r="AD642" t="str">
        <f>IFERROR(VLOOKUP(A642,[3]库存使用数据!$A:$J,10,0),"")</f>
        <v/>
      </c>
      <c r="AE642" t="str">
        <f>IFERROR(VLOOKUP(A642,[3]库存使用数据!$A:$M,13,0),"")</f>
        <v/>
      </c>
      <c r="AF642" s="23" t="str">
        <f t="shared" si="165"/>
        <v/>
      </c>
      <c r="AG642" s="23" t="str">
        <f t="shared" si="166"/>
        <v/>
      </c>
      <c r="AH642" s="23" t="str">
        <f t="shared" si="167"/>
        <v/>
      </c>
      <c r="AI642" s="23" t="str">
        <f t="shared" si="168"/>
        <v/>
      </c>
      <c r="AJ642">
        <f>IFERROR(VLOOKUP($B642,[2]库存报告使用数据!$A$1:$B$65536,2,0),0)</f>
        <v>0</v>
      </c>
      <c r="AK642">
        <f>IFERROR(VLOOKUP($B642,[2]库存报告使用数据!$A$1:$C$65536,3,0),0)</f>
        <v>0</v>
      </c>
      <c r="AL642">
        <f>IFERROR(VLOOKUP($B642,[2]库存报告使用数据!$A$1:$D$65536,4,0),0)</f>
        <v>0</v>
      </c>
      <c r="AM642">
        <f>IFERROR(VLOOKUP($B642,[2]库存报告使用数据!$A$1:$E$65536,5,0),0)</f>
        <v>0</v>
      </c>
      <c r="AN642" s="23" t="str">
        <f t="shared" si="169"/>
        <v/>
      </c>
      <c r="AO642" s="23" t="str">
        <f t="shared" si="170"/>
        <v/>
      </c>
      <c r="AP642" s="23" t="str">
        <f t="shared" si="171"/>
        <v/>
      </c>
      <c r="AQ642" s="23" t="str">
        <f t="shared" si="172"/>
        <v/>
      </c>
      <c r="AR642" s="37">
        <f t="shared" si="157"/>
        <v>0</v>
      </c>
      <c r="AS642" s="37">
        <f t="shared" si="158"/>
        <v>0</v>
      </c>
      <c r="AT642" s="37">
        <f t="shared" si="159"/>
        <v>0</v>
      </c>
      <c r="AU642" s="33" t="str">
        <f t="shared" si="160"/>
        <v>库存为0</v>
      </c>
      <c r="AV642" s="38" t="str">
        <f>IFERROR(时间!$B$4+AU642,"上周无销量")</f>
        <v>上周无销量</v>
      </c>
    </row>
    <row r="643" spans="1:48">
      <c r="A643" s="21" t="s">
        <v>688</v>
      </c>
      <c r="B643" t="str">
        <f>VLOOKUP(A643,'[4]sku-asin（子）'!$A$1:$B$65536,2,0)</f>
        <v>B07CK18FMX</v>
      </c>
      <c r="C643" t="str">
        <f>VLOOKUP(A643,'[4]子sku-父sku'!$A$1:$B$65536,2,0)</f>
        <v>YZ-SUZQ173</v>
      </c>
      <c r="D643" s="33">
        <f>IFERROR(VLOOKUP(A643,[1]库存报告使用数据处理!$A:$C,3,0),0)</f>
        <v>0</v>
      </c>
      <c r="E643" s="33">
        <f>IFERROR(VLOOKUP(A643,[1]库存报告使用数据处理!$A:$D,4,0),0)</f>
        <v>0</v>
      </c>
      <c r="F643" s="33">
        <f>IFERROR(VLOOKUP(A643,[1]库存报告使用数据处理!$A:$E,5,0),0)</f>
        <v>0</v>
      </c>
      <c r="G643" s="33">
        <f>IFERROR(VLOOKUP(A643,[1]库存报告使用数据处理!$A:$F,6,0),0)</f>
        <v>0</v>
      </c>
      <c r="H643" s="34">
        <f>IFERROR(VLOOKUP(A643,[1]库存报告使用数据处理!$A:$G,7,0),0)</f>
        <v>0</v>
      </c>
      <c r="I643">
        <f>IFERROR(VLOOKUP(A643,[5]数据处理!$A:$B,2,0),0)</f>
        <v>0</v>
      </c>
      <c r="J643" s="35">
        <f>IFERROR(VLOOKUP(A643,[5]数据处理!$A:$D,4,0),0)</f>
        <v>0</v>
      </c>
      <c r="K643" s="35">
        <f>IFERROR(VLOOKUP(A643,[5]数据处理!$A:$E,5,0),0)</f>
        <v>0</v>
      </c>
      <c r="L643" s="35">
        <f>IFERROR(VLOOKUP(A643,[5]数据处理!$A:$G,7,0),0)</f>
        <v>0</v>
      </c>
      <c r="M643">
        <f t="shared" si="156"/>
        <v>0</v>
      </c>
      <c r="N643">
        <f>IFERROR(VLOOKUP(A643,[5]数据处理!$A:$C,3,0),0)</f>
        <v>0</v>
      </c>
      <c r="O643">
        <f>IFERROR(VLOOKUP(A643,[5]数据处理!$A:$N,14,0),0)</f>
        <v>0</v>
      </c>
      <c r="P643" t="str">
        <f>IFERROR(VLOOKUP(A643,[3]库存使用数据!$A:$B,2,0),"")</f>
        <v/>
      </c>
      <c r="Q643" t="str">
        <f>IFERROR(VLOOKUP(A643,[3]库存使用数据!$A:$E,5,0),"")</f>
        <v/>
      </c>
      <c r="R643" t="str">
        <f>IFERROR(VLOOKUP(A643,[3]库存使用数据!$A:$H,8,0),"")</f>
        <v/>
      </c>
      <c r="S643" t="str">
        <f>IFERROR(VLOOKUP(A643,[3]库存使用数据!$A:$K,11,0),"")</f>
        <v/>
      </c>
      <c r="T643" t="str">
        <f>IFERROR(VLOOKUP(A643,[3]库存使用数据!$A:$C,3,0),"")</f>
        <v/>
      </c>
      <c r="U643" t="str">
        <f>IFERROR(VLOOKUP(A643,[3]库存使用数据!$A:$F,6,0),"")</f>
        <v/>
      </c>
      <c r="V643" t="str">
        <f>IFERROR(VLOOKUP(A643,[3]库存使用数据!$A:$I,9,0),"")</f>
        <v/>
      </c>
      <c r="W643" t="str">
        <f>IFERROR(VLOOKUP(A643,[3]库存使用数据!$A:$L,12,0),"")</f>
        <v/>
      </c>
      <c r="X643" s="23" t="str">
        <f t="shared" si="161"/>
        <v/>
      </c>
      <c r="Y643" s="23" t="str">
        <f t="shared" si="162"/>
        <v/>
      </c>
      <c r="Z643" s="23" t="str">
        <f t="shared" si="163"/>
        <v/>
      </c>
      <c r="AA643" s="23" t="str">
        <f t="shared" si="164"/>
        <v/>
      </c>
      <c r="AB643" t="str">
        <f>IFERROR(VLOOKUP(A643,[3]库存使用数据!$A:$D,4,0),"")</f>
        <v/>
      </c>
      <c r="AC643" t="str">
        <f>IFERROR(VLOOKUP(A643,[3]库存使用数据!$A:$G,7,0),"")</f>
        <v/>
      </c>
      <c r="AD643" t="str">
        <f>IFERROR(VLOOKUP(A643,[3]库存使用数据!$A:$J,10,0),"")</f>
        <v/>
      </c>
      <c r="AE643" t="str">
        <f>IFERROR(VLOOKUP(A643,[3]库存使用数据!$A:$M,13,0),"")</f>
        <v/>
      </c>
      <c r="AF643" s="23" t="str">
        <f t="shared" si="165"/>
        <v/>
      </c>
      <c r="AG643" s="23" t="str">
        <f t="shared" si="166"/>
        <v/>
      </c>
      <c r="AH643" s="23" t="str">
        <f t="shared" si="167"/>
        <v/>
      </c>
      <c r="AI643" s="23" t="str">
        <f t="shared" si="168"/>
        <v/>
      </c>
      <c r="AJ643">
        <f>IFERROR(VLOOKUP($B643,[2]库存报告使用数据!$A$1:$B$65536,2,0),0)</f>
        <v>0</v>
      </c>
      <c r="AK643">
        <f>IFERROR(VLOOKUP($B643,[2]库存报告使用数据!$A$1:$C$65536,3,0),0)</f>
        <v>0</v>
      </c>
      <c r="AL643">
        <f>IFERROR(VLOOKUP($B643,[2]库存报告使用数据!$A$1:$D$65536,4,0),0)</f>
        <v>0</v>
      </c>
      <c r="AM643">
        <f>IFERROR(VLOOKUP($B643,[2]库存报告使用数据!$A$1:$E$65536,5,0),0)</f>
        <v>0</v>
      </c>
      <c r="AN643" s="23" t="str">
        <f t="shared" si="169"/>
        <v/>
      </c>
      <c r="AO643" s="23" t="str">
        <f t="shared" si="170"/>
        <v/>
      </c>
      <c r="AP643" s="23" t="str">
        <f t="shared" si="171"/>
        <v/>
      </c>
      <c r="AQ643" s="23" t="str">
        <f t="shared" si="172"/>
        <v/>
      </c>
      <c r="AR643" s="37">
        <f t="shared" si="157"/>
        <v>0</v>
      </c>
      <c r="AS643" s="37">
        <f t="shared" si="158"/>
        <v>0</v>
      </c>
      <c r="AT643" s="37">
        <f t="shared" si="159"/>
        <v>0</v>
      </c>
      <c r="AU643" s="33" t="str">
        <f t="shared" si="160"/>
        <v>库存为0</v>
      </c>
      <c r="AV643" s="38" t="str">
        <f>IFERROR(时间!$B$4+AU643,"上周无销量")</f>
        <v>上周无销量</v>
      </c>
    </row>
    <row r="644" spans="1:48">
      <c r="A644" s="21" t="s">
        <v>689</v>
      </c>
      <c r="B644" t="str">
        <f>VLOOKUP(A644,'[4]sku-asin（子）'!$A$1:$B$65536,2,0)</f>
        <v>B07CJF3483</v>
      </c>
      <c r="C644" t="str">
        <f>VLOOKUP(A644,'[4]子sku-父sku'!$A$1:$B$65536,2,0)</f>
        <v>YZ-SUZQ173</v>
      </c>
      <c r="D644" s="33">
        <f>IFERROR(VLOOKUP(A644,[1]库存报告使用数据处理!$A:$C,3,0),0)</f>
        <v>0</v>
      </c>
      <c r="E644" s="33">
        <f>IFERROR(VLOOKUP(A644,[1]库存报告使用数据处理!$A:$D,4,0),0)</f>
        <v>0</v>
      </c>
      <c r="F644" s="33">
        <f>IFERROR(VLOOKUP(A644,[1]库存报告使用数据处理!$A:$E,5,0),0)</f>
        <v>0</v>
      </c>
      <c r="G644" s="33">
        <f>IFERROR(VLOOKUP(A644,[1]库存报告使用数据处理!$A:$F,6,0),0)</f>
        <v>0</v>
      </c>
      <c r="H644" s="34">
        <f>IFERROR(VLOOKUP(A644,[1]库存报告使用数据处理!$A:$G,7,0),0)</f>
        <v>0</v>
      </c>
      <c r="I644">
        <f>IFERROR(VLOOKUP(A644,[5]数据处理!$A:$B,2,0),0)</f>
        <v>0</v>
      </c>
      <c r="J644" s="35">
        <f>IFERROR(VLOOKUP(A644,[5]数据处理!$A:$D,4,0),0)</f>
        <v>0</v>
      </c>
      <c r="K644" s="35">
        <f>IFERROR(VLOOKUP(A644,[5]数据处理!$A:$E,5,0),0)</f>
        <v>0</v>
      </c>
      <c r="L644" s="35">
        <f>IFERROR(VLOOKUP(A644,[5]数据处理!$A:$G,7,0),0)</f>
        <v>0</v>
      </c>
      <c r="M644">
        <f t="shared" si="156"/>
        <v>0</v>
      </c>
      <c r="N644">
        <f>IFERROR(VLOOKUP(A644,[5]数据处理!$A:$C,3,0),0)</f>
        <v>0</v>
      </c>
      <c r="O644">
        <f>IFERROR(VLOOKUP(A644,[5]数据处理!$A:$N,14,0),0)</f>
        <v>0</v>
      </c>
      <c r="P644" t="str">
        <f>IFERROR(VLOOKUP(A644,[3]库存使用数据!$A:$B,2,0),"")</f>
        <v/>
      </c>
      <c r="Q644" t="str">
        <f>IFERROR(VLOOKUP(A644,[3]库存使用数据!$A:$E,5,0),"")</f>
        <v/>
      </c>
      <c r="R644" t="str">
        <f>IFERROR(VLOOKUP(A644,[3]库存使用数据!$A:$H,8,0),"")</f>
        <v/>
      </c>
      <c r="S644" t="str">
        <f>IFERROR(VLOOKUP(A644,[3]库存使用数据!$A:$K,11,0),"")</f>
        <v/>
      </c>
      <c r="T644" t="str">
        <f>IFERROR(VLOOKUP(A644,[3]库存使用数据!$A:$C,3,0),"")</f>
        <v/>
      </c>
      <c r="U644" t="str">
        <f>IFERROR(VLOOKUP(A644,[3]库存使用数据!$A:$F,6,0),"")</f>
        <v/>
      </c>
      <c r="V644" t="str">
        <f>IFERROR(VLOOKUP(A644,[3]库存使用数据!$A:$I,9,0),"")</f>
        <v/>
      </c>
      <c r="W644" t="str">
        <f>IFERROR(VLOOKUP(A644,[3]库存使用数据!$A:$L,12,0),"")</f>
        <v/>
      </c>
      <c r="X644" s="23" t="str">
        <f t="shared" si="161"/>
        <v/>
      </c>
      <c r="Y644" s="23" t="str">
        <f t="shared" si="162"/>
        <v/>
      </c>
      <c r="Z644" s="23" t="str">
        <f t="shared" si="163"/>
        <v/>
      </c>
      <c r="AA644" s="23" t="str">
        <f t="shared" si="164"/>
        <v/>
      </c>
      <c r="AB644" t="str">
        <f>IFERROR(VLOOKUP(A644,[3]库存使用数据!$A:$D,4,0),"")</f>
        <v/>
      </c>
      <c r="AC644" t="str">
        <f>IFERROR(VLOOKUP(A644,[3]库存使用数据!$A:$G,7,0),"")</f>
        <v/>
      </c>
      <c r="AD644" t="str">
        <f>IFERROR(VLOOKUP(A644,[3]库存使用数据!$A:$J,10,0),"")</f>
        <v/>
      </c>
      <c r="AE644" t="str">
        <f>IFERROR(VLOOKUP(A644,[3]库存使用数据!$A:$M,13,0),"")</f>
        <v/>
      </c>
      <c r="AF644" s="23" t="str">
        <f t="shared" si="165"/>
        <v/>
      </c>
      <c r="AG644" s="23" t="str">
        <f t="shared" si="166"/>
        <v/>
      </c>
      <c r="AH644" s="23" t="str">
        <f t="shared" si="167"/>
        <v/>
      </c>
      <c r="AI644" s="23" t="str">
        <f t="shared" si="168"/>
        <v/>
      </c>
      <c r="AJ644">
        <f>IFERROR(VLOOKUP($B644,[2]库存报告使用数据!$A$1:$B$65536,2,0),0)</f>
        <v>0</v>
      </c>
      <c r="AK644">
        <f>IFERROR(VLOOKUP($B644,[2]库存报告使用数据!$A$1:$C$65536,3,0),0)</f>
        <v>0</v>
      </c>
      <c r="AL644">
        <f>IFERROR(VLOOKUP($B644,[2]库存报告使用数据!$A$1:$D$65536,4,0),0)</f>
        <v>0</v>
      </c>
      <c r="AM644">
        <f>IFERROR(VLOOKUP($B644,[2]库存报告使用数据!$A$1:$E$65536,5,0),0)</f>
        <v>0</v>
      </c>
      <c r="AN644" s="23" t="str">
        <f t="shared" si="169"/>
        <v/>
      </c>
      <c r="AO644" s="23" t="str">
        <f t="shared" si="170"/>
        <v/>
      </c>
      <c r="AP644" s="23" t="str">
        <f t="shared" si="171"/>
        <v/>
      </c>
      <c r="AQ644" s="23" t="str">
        <f t="shared" si="172"/>
        <v/>
      </c>
      <c r="AR644" s="37">
        <f t="shared" si="157"/>
        <v>0</v>
      </c>
      <c r="AS644" s="37">
        <f t="shared" si="158"/>
        <v>0</v>
      </c>
      <c r="AT644" s="37">
        <f t="shared" si="159"/>
        <v>0</v>
      </c>
      <c r="AU644" s="33" t="str">
        <f t="shared" si="160"/>
        <v>库存为0</v>
      </c>
      <c r="AV644" s="38" t="str">
        <f>IFERROR(时间!$B$4+AU644,"上周无销量")</f>
        <v>上周无销量</v>
      </c>
    </row>
    <row r="645" spans="1:48">
      <c r="A645" s="21" t="s">
        <v>690</v>
      </c>
      <c r="B645" t="str">
        <f>VLOOKUP(A645,'[4]sku-asin（子）'!$A$1:$B$65536,2,0)</f>
        <v>B07CJ9Y3C3</v>
      </c>
      <c r="C645" t="str">
        <f>VLOOKUP(A645,'[4]子sku-父sku'!$A$1:$B$65536,2,0)</f>
        <v>YZ-SUZQ173</v>
      </c>
      <c r="D645" s="33">
        <f>IFERROR(VLOOKUP(A645,[1]库存报告使用数据处理!$A:$C,3,0),0)</f>
        <v>0</v>
      </c>
      <c r="E645" s="33">
        <f>IFERROR(VLOOKUP(A645,[1]库存报告使用数据处理!$A:$D,4,0),0)</f>
        <v>0</v>
      </c>
      <c r="F645" s="33">
        <f>IFERROR(VLOOKUP(A645,[1]库存报告使用数据处理!$A:$E,5,0),0)</f>
        <v>0</v>
      </c>
      <c r="G645" s="33">
        <f>IFERROR(VLOOKUP(A645,[1]库存报告使用数据处理!$A:$F,6,0),0)</f>
        <v>0</v>
      </c>
      <c r="H645" s="34">
        <f>IFERROR(VLOOKUP(A645,[1]库存报告使用数据处理!$A:$G,7,0),0)</f>
        <v>0</v>
      </c>
      <c r="I645">
        <f>IFERROR(VLOOKUP(A645,[5]数据处理!$A:$B,2,0),0)</f>
        <v>0</v>
      </c>
      <c r="J645" s="35">
        <f>IFERROR(VLOOKUP(A645,[5]数据处理!$A:$D,4,0),0)</f>
        <v>0</v>
      </c>
      <c r="K645" s="35">
        <f>IFERROR(VLOOKUP(A645,[5]数据处理!$A:$E,5,0),0)</f>
        <v>0</v>
      </c>
      <c r="L645" s="35">
        <f>IFERROR(VLOOKUP(A645,[5]数据处理!$A:$G,7,0),0)</f>
        <v>0</v>
      </c>
      <c r="M645">
        <f t="shared" ref="M645:M708" si="173">SUM(I645:L645)</f>
        <v>0</v>
      </c>
      <c r="N645">
        <f>IFERROR(VLOOKUP(A645,[5]数据处理!$A:$C,3,0),0)</f>
        <v>0</v>
      </c>
      <c r="O645">
        <f>IFERROR(VLOOKUP(A645,[5]数据处理!$A:$N,14,0),0)</f>
        <v>0</v>
      </c>
      <c r="P645" t="str">
        <f>IFERROR(VLOOKUP(A645,[3]库存使用数据!$A:$B,2,0),"")</f>
        <v/>
      </c>
      <c r="Q645" t="str">
        <f>IFERROR(VLOOKUP(A645,[3]库存使用数据!$A:$E,5,0),"")</f>
        <v/>
      </c>
      <c r="R645" t="str">
        <f>IFERROR(VLOOKUP(A645,[3]库存使用数据!$A:$H,8,0),"")</f>
        <v/>
      </c>
      <c r="S645" t="str">
        <f>IFERROR(VLOOKUP(A645,[3]库存使用数据!$A:$K,11,0),"")</f>
        <v/>
      </c>
      <c r="T645" t="str">
        <f>IFERROR(VLOOKUP(A645,[3]库存使用数据!$A:$C,3,0),"")</f>
        <v/>
      </c>
      <c r="U645" t="str">
        <f>IFERROR(VLOOKUP(A645,[3]库存使用数据!$A:$F,6,0),"")</f>
        <v/>
      </c>
      <c r="V645" t="str">
        <f>IFERROR(VLOOKUP(A645,[3]库存使用数据!$A:$I,9,0),"")</f>
        <v/>
      </c>
      <c r="W645" t="str">
        <f>IFERROR(VLOOKUP(A645,[3]库存使用数据!$A:$L,12,0),"")</f>
        <v/>
      </c>
      <c r="X645" s="23" t="str">
        <f t="shared" si="161"/>
        <v/>
      </c>
      <c r="Y645" s="23" t="str">
        <f t="shared" si="162"/>
        <v/>
      </c>
      <c r="Z645" s="23" t="str">
        <f t="shared" si="163"/>
        <v/>
      </c>
      <c r="AA645" s="23" t="str">
        <f t="shared" si="164"/>
        <v/>
      </c>
      <c r="AB645" t="str">
        <f>IFERROR(VLOOKUP(A645,[3]库存使用数据!$A:$D,4,0),"")</f>
        <v/>
      </c>
      <c r="AC645" t="str">
        <f>IFERROR(VLOOKUP(A645,[3]库存使用数据!$A:$G,7,0),"")</f>
        <v/>
      </c>
      <c r="AD645" t="str">
        <f>IFERROR(VLOOKUP(A645,[3]库存使用数据!$A:$J,10,0),"")</f>
        <v/>
      </c>
      <c r="AE645" t="str">
        <f>IFERROR(VLOOKUP(A645,[3]库存使用数据!$A:$M,13,0),"")</f>
        <v/>
      </c>
      <c r="AF645" s="23" t="str">
        <f t="shared" si="165"/>
        <v/>
      </c>
      <c r="AG645" s="23" t="str">
        <f t="shared" si="166"/>
        <v/>
      </c>
      <c r="AH645" s="23" t="str">
        <f t="shared" si="167"/>
        <v/>
      </c>
      <c r="AI645" s="23" t="str">
        <f t="shared" si="168"/>
        <v/>
      </c>
      <c r="AJ645">
        <f>IFERROR(VLOOKUP($B645,[2]库存报告使用数据!$A$1:$B$65536,2,0),0)</f>
        <v>0</v>
      </c>
      <c r="AK645">
        <f>IFERROR(VLOOKUP($B645,[2]库存报告使用数据!$A$1:$C$65536,3,0),0)</f>
        <v>0</v>
      </c>
      <c r="AL645">
        <f>IFERROR(VLOOKUP($B645,[2]库存报告使用数据!$A$1:$D$65536,4,0),0)</f>
        <v>0</v>
      </c>
      <c r="AM645">
        <f>IFERROR(VLOOKUP($B645,[2]库存报告使用数据!$A$1:$E$65536,5,0),0)</f>
        <v>0</v>
      </c>
      <c r="AN645" s="23" t="str">
        <f t="shared" si="169"/>
        <v/>
      </c>
      <c r="AO645" s="23" t="str">
        <f t="shared" si="170"/>
        <v/>
      </c>
      <c r="AP645" s="23" t="str">
        <f t="shared" si="171"/>
        <v/>
      </c>
      <c r="AQ645" s="23" t="str">
        <f t="shared" si="172"/>
        <v/>
      </c>
      <c r="AR645" s="37">
        <f t="shared" ref="AR645:AR708" si="174">IFERROR(D645/7,"")</f>
        <v>0</v>
      </c>
      <c r="AS645" s="37">
        <f t="shared" ref="AS645:AS708" si="175">IF(AR645="","上周无销量",60*AR645)</f>
        <v>0</v>
      </c>
      <c r="AT645" s="37">
        <f t="shared" ref="AT645:AT708" si="176">IF(AS645="上周无销量","上周无销量/总库存"&amp;M645,M645-AS645)</f>
        <v>0</v>
      </c>
      <c r="AU645" s="33" t="str">
        <f t="shared" ref="AU645:AU708" si="177">IF(AR645="","库存为"&amp;M645,IF(AS645=0,"库存为"&amp;M645,INT(M645/AR645)))</f>
        <v>库存为0</v>
      </c>
      <c r="AV645" s="38" t="str">
        <f>IFERROR(时间!$B$4+AU645,"上周无销量")</f>
        <v>上周无销量</v>
      </c>
    </row>
    <row r="646" spans="1:48">
      <c r="A646" s="21" t="s">
        <v>691</v>
      </c>
      <c r="B646" t="str">
        <f>VLOOKUP(A646,'[4]sku-asin（子）'!$A$1:$B$65536,2,0)</f>
        <v>B07CJ1NH59</v>
      </c>
      <c r="C646" t="str">
        <f>VLOOKUP(A646,'[4]子sku-父sku'!$A$1:$B$65536,2,0)</f>
        <v>YZ-SUZQ173</v>
      </c>
      <c r="D646" s="33">
        <f>IFERROR(VLOOKUP(A646,[1]库存报告使用数据处理!$A:$C,3,0),0)</f>
        <v>0</v>
      </c>
      <c r="E646" s="33">
        <f>IFERROR(VLOOKUP(A646,[1]库存报告使用数据处理!$A:$D,4,0),0)</f>
        <v>0</v>
      </c>
      <c r="F646" s="33">
        <f>IFERROR(VLOOKUP(A646,[1]库存报告使用数据处理!$A:$E,5,0),0)</f>
        <v>0</v>
      </c>
      <c r="G646" s="33">
        <f>IFERROR(VLOOKUP(A646,[1]库存报告使用数据处理!$A:$F,6,0),0)</f>
        <v>0</v>
      </c>
      <c r="H646" s="34">
        <f>IFERROR(VLOOKUP(A646,[1]库存报告使用数据处理!$A:$G,7,0),0)</f>
        <v>0</v>
      </c>
      <c r="I646">
        <f>IFERROR(VLOOKUP(A646,[5]数据处理!$A:$B,2,0),0)</f>
        <v>0</v>
      </c>
      <c r="J646" s="35">
        <f>IFERROR(VLOOKUP(A646,[5]数据处理!$A:$D,4,0),0)</f>
        <v>0</v>
      </c>
      <c r="K646" s="35">
        <f>IFERROR(VLOOKUP(A646,[5]数据处理!$A:$E,5,0),0)</f>
        <v>0</v>
      </c>
      <c r="L646" s="35">
        <f>IFERROR(VLOOKUP(A646,[5]数据处理!$A:$G,7,0),0)</f>
        <v>0</v>
      </c>
      <c r="M646">
        <f t="shared" si="173"/>
        <v>0</v>
      </c>
      <c r="N646">
        <f>IFERROR(VLOOKUP(A646,[5]数据处理!$A:$C,3,0),0)</f>
        <v>0</v>
      </c>
      <c r="O646">
        <f>IFERROR(VLOOKUP(A646,[5]数据处理!$A:$N,14,0),0)</f>
        <v>0</v>
      </c>
      <c r="P646" t="str">
        <f>IFERROR(VLOOKUP(A646,[3]库存使用数据!$A:$B,2,0),"")</f>
        <v/>
      </c>
      <c r="Q646" t="str">
        <f>IFERROR(VLOOKUP(A646,[3]库存使用数据!$A:$E,5,0),"")</f>
        <v/>
      </c>
      <c r="R646" t="str">
        <f>IFERROR(VLOOKUP(A646,[3]库存使用数据!$A:$H,8,0),"")</f>
        <v/>
      </c>
      <c r="S646" t="str">
        <f>IFERROR(VLOOKUP(A646,[3]库存使用数据!$A:$K,11,0),"")</f>
        <v/>
      </c>
      <c r="T646" t="str">
        <f>IFERROR(VLOOKUP(A646,[3]库存使用数据!$A:$C,3,0),"")</f>
        <v/>
      </c>
      <c r="U646" t="str">
        <f>IFERROR(VLOOKUP(A646,[3]库存使用数据!$A:$F,6,0),"")</f>
        <v/>
      </c>
      <c r="V646" t="str">
        <f>IFERROR(VLOOKUP(A646,[3]库存使用数据!$A:$I,9,0),"")</f>
        <v/>
      </c>
      <c r="W646" t="str">
        <f>IFERROR(VLOOKUP(A646,[3]库存使用数据!$A:$L,12,0),"")</f>
        <v/>
      </c>
      <c r="X646" s="23" t="str">
        <f t="shared" ref="X646:X709" si="178">IFERROR(T646/P646,"")</f>
        <v/>
      </c>
      <c r="Y646" s="23" t="str">
        <f t="shared" ref="Y646:Y709" si="179">IFERROR(U646/Q646,"")</f>
        <v/>
      </c>
      <c r="Z646" s="23" t="str">
        <f t="shared" ref="Z646:Z709" si="180">IFERROR(V646/R646,"")</f>
        <v/>
      </c>
      <c r="AA646" s="23" t="str">
        <f t="shared" ref="AA646:AA709" si="181">IFERROR(W646/S646,"")</f>
        <v/>
      </c>
      <c r="AB646" t="str">
        <f>IFERROR(VLOOKUP(A646,[3]库存使用数据!$A:$D,4,0),"")</f>
        <v/>
      </c>
      <c r="AC646" t="str">
        <f>IFERROR(VLOOKUP(A646,[3]库存使用数据!$A:$G,7,0),"")</f>
        <v/>
      </c>
      <c r="AD646" t="str">
        <f>IFERROR(VLOOKUP(A646,[3]库存使用数据!$A:$J,10,0),"")</f>
        <v/>
      </c>
      <c r="AE646" t="str">
        <f>IFERROR(VLOOKUP(A646,[3]库存使用数据!$A:$M,13,0),"")</f>
        <v/>
      </c>
      <c r="AF646" s="23" t="str">
        <f t="shared" ref="AF646:AF709" si="182">IF(OR(AB646="",AB646=0),"",IF(AND(D646*$H646=0,AB646&gt;0),0,AB646/(D646*$H646)))</f>
        <v/>
      </c>
      <c r="AG646" s="23" t="str">
        <f t="shared" ref="AG646:AG709" si="183">IF(OR(AC646="",AC646=0),"",IF(AND(E646*$H646=0,AC646&gt;0),0,AC646/(E646*$H646)))</f>
        <v/>
      </c>
      <c r="AH646" s="23" t="str">
        <f t="shared" ref="AH646:AH709" si="184">IF(OR(AD646="",AD646=0),"",IF(AND(F646*$H646=0,AD646&gt;0),0,AD646/(F646*$H646)))</f>
        <v/>
      </c>
      <c r="AI646" s="23" t="str">
        <f t="shared" ref="AI646:AI709" si="185">IF(OR(AE646="",AE646=0),"",IF(AND(G646*$H646=0,AE646&gt;0),0,AE646/(G646*$H646)))</f>
        <v/>
      </c>
      <c r="AJ646">
        <f>IFERROR(VLOOKUP($B646,[2]库存报告使用数据!$A$1:$B$65536,2,0),0)</f>
        <v>0</v>
      </c>
      <c r="AK646">
        <f>IFERROR(VLOOKUP($B646,[2]库存报告使用数据!$A$1:$C$65536,3,0),0)</f>
        <v>0</v>
      </c>
      <c r="AL646">
        <f>IFERROR(VLOOKUP($B646,[2]库存报告使用数据!$A$1:$D$65536,4,0),0)</f>
        <v>0</v>
      </c>
      <c r="AM646">
        <f>IFERROR(VLOOKUP($B646,[2]库存报告使用数据!$A$1:$E$65536,5,0),0)</f>
        <v>0</v>
      </c>
      <c r="AN646" s="23" t="str">
        <f t="shared" ref="AN646:AN709" si="186">IFERROR(D646/AJ646,"")</f>
        <v/>
      </c>
      <c r="AO646" s="23" t="str">
        <f t="shared" ref="AO646:AO709" si="187">IFERROR(E646/AK646,"")</f>
        <v/>
      </c>
      <c r="AP646" s="23" t="str">
        <f t="shared" ref="AP646:AP709" si="188">IFERROR(F646/AL646,"")</f>
        <v/>
      </c>
      <c r="AQ646" s="23" t="str">
        <f t="shared" ref="AQ646:AQ709" si="189">IFERROR(G646/AM646,"")</f>
        <v/>
      </c>
      <c r="AR646" s="37">
        <f t="shared" si="174"/>
        <v>0</v>
      </c>
      <c r="AS646" s="37">
        <f t="shared" si="175"/>
        <v>0</v>
      </c>
      <c r="AT646" s="37">
        <f t="shared" si="176"/>
        <v>0</v>
      </c>
      <c r="AU646" s="33" t="str">
        <f t="shared" si="177"/>
        <v>库存为0</v>
      </c>
      <c r="AV646" s="38" t="str">
        <f>IFERROR(时间!$B$4+AU646,"上周无销量")</f>
        <v>上周无销量</v>
      </c>
    </row>
    <row r="647" spans="1:48">
      <c r="A647" s="21" t="s">
        <v>692</v>
      </c>
      <c r="B647" t="str">
        <f>VLOOKUP(A647,'[4]sku-asin（子）'!$A$1:$B$65536,2,0)</f>
        <v>B07CJ9RZB4</v>
      </c>
      <c r="C647" t="str">
        <f>VLOOKUP(A647,'[4]子sku-父sku'!$A$1:$B$65536,2,0)</f>
        <v>YZ-SUZQ173</v>
      </c>
      <c r="D647" s="33">
        <f>IFERROR(VLOOKUP(A647,[1]库存报告使用数据处理!$A:$C,3,0),0)</f>
        <v>0</v>
      </c>
      <c r="E647" s="33">
        <f>IFERROR(VLOOKUP(A647,[1]库存报告使用数据处理!$A:$D,4,0),0)</f>
        <v>0</v>
      </c>
      <c r="F647" s="33">
        <f>IFERROR(VLOOKUP(A647,[1]库存报告使用数据处理!$A:$E,5,0),0)</f>
        <v>0</v>
      </c>
      <c r="G647" s="33">
        <f>IFERROR(VLOOKUP(A647,[1]库存报告使用数据处理!$A:$F,6,0),0)</f>
        <v>0</v>
      </c>
      <c r="H647" s="34">
        <f>IFERROR(VLOOKUP(A647,[1]库存报告使用数据处理!$A:$G,7,0),0)</f>
        <v>0</v>
      </c>
      <c r="I647">
        <f>IFERROR(VLOOKUP(A647,[5]数据处理!$A:$B,2,0),0)</f>
        <v>0</v>
      </c>
      <c r="J647" s="35">
        <f>IFERROR(VLOOKUP(A647,[5]数据处理!$A:$D,4,0),0)</f>
        <v>0</v>
      </c>
      <c r="K647" s="35">
        <f>IFERROR(VLOOKUP(A647,[5]数据处理!$A:$E,5,0),0)</f>
        <v>0</v>
      </c>
      <c r="L647" s="35">
        <f>IFERROR(VLOOKUP(A647,[5]数据处理!$A:$G,7,0),0)</f>
        <v>0</v>
      </c>
      <c r="M647">
        <f t="shared" si="173"/>
        <v>0</v>
      </c>
      <c r="N647">
        <f>IFERROR(VLOOKUP(A647,[5]数据处理!$A:$C,3,0),0)</f>
        <v>0</v>
      </c>
      <c r="O647">
        <f>IFERROR(VLOOKUP(A647,[5]数据处理!$A:$N,14,0),0)</f>
        <v>0</v>
      </c>
      <c r="P647" t="str">
        <f>IFERROR(VLOOKUP(A647,[3]库存使用数据!$A:$B,2,0),"")</f>
        <v/>
      </c>
      <c r="Q647" t="str">
        <f>IFERROR(VLOOKUP(A647,[3]库存使用数据!$A:$E,5,0),"")</f>
        <v/>
      </c>
      <c r="R647" t="str">
        <f>IFERROR(VLOOKUP(A647,[3]库存使用数据!$A:$H,8,0),"")</f>
        <v/>
      </c>
      <c r="S647" t="str">
        <f>IFERROR(VLOOKUP(A647,[3]库存使用数据!$A:$K,11,0),"")</f>
        <v/>
      </c>
      <c r="T647" t="str">
        <f>IFERROR(VLOOKUP(A647,[3]库存使用数据!$A:$C,3,0),"")</f>
        <v/>
      </c>
      <c r="U647" t="str">
        <f>IFERROR(VLOOKUP(A647,[3]库存使用数据!$A:$F,6,0),"")</f>
        <v/>
      </c>
      <c r="V647" t="str">
        <f>IFERROR(VLOOKUP(A647,[3]库存使用数据!$A:$I,9,0),"")</f>
        <v/>
      </c>
      <c r="W647" t="str">
        <f>IFERROR(VLOOKUP(A647,[3]库存使用数据!$A:$L,12,0),"")</f>
        <v/>
      </c>
      <c r="X647" s="23" t="str">
        <f t="shared" si="178"/>
        <v/>
      </c>
      <c r="Y647" s="23" t="str">
        <f t="shared" si="179"/>
        <v/>
      </c>
      <c r="Z647" s="23" t="str">
        <f t="shared" si="180"/>
        <v/>
      </c>
      <c r="AA647" s="23" t="str">
        <f t="shared" si="181"/>
        <v/>
      </c>
      <c r="AB647" t="str">
        <f>IFERROR(VLOOKUP(A647,[3]库存使用数据!$A:$D,4,0),"")</f>
        <v/>
      </c>
      <c r="AC647" t="str">
        <f>IFERROR(VLOOKUP(A647,[3]库存使用数据!$A:$G,7,0),"")</f>
        <v/>
      </c>
      <c r="AD647" t="str">
        <f>IFERROR(VLOOKUP(A647,[3]库存使用数据!$A:$J,10,0),"")</f>
        <v/>
      </c>
      <c r="AE647" t="str">
        <f>IFERROR(VLOOKUP(A647,[3]库存使用数据!$A:$M,13,0),"")</f>
        <v/>
      </c>
      <c r="AF647" s="23" t="str">
        <f t="shared" si="182"/>
        <v/>
      </c>
      <c r="AG647" s="23" t="str">
        <f t="shared" si="183"/>
        <v/>
      </c>
      <c r="AH647" s="23" t="str">
        <f t="shared" si="184"/>
        <v/>
      </c>
      <c r="AI647" s="23" t="str">
        <f t="shared" si="185"/>
        <v/>
      </c>
      <c r="AJ647">
        <f>IFERROR(VLOOKUP($B647,[2]库存报告使用数据!$A$1:$B$65536,2,0),0)</f>
        <v>0</v>
      </c>
      <c r="AK647">
        <f>IFERROR(VLOOKUP($B647,[2]库存报告使用数据!$A$1:$C$65536,3,0),0)</f>
        <v>0</v>
      </c>
      <c r="AL647">
        <f>IFERROR(VLOOKUP($B647,[2]库存报告使用数据!$A$1:$D$65536,4,0),0)</f>
        <v>0</v>
      </c>
      <c r="AM647">
        <f>IFERROR(VLOOKUP($B647,[2]库存报告使用数据!$A$1:$E$65536,5,0),0)</f>
        <v>0</v>
      </c>
      <c r="AN647" s="23" t="str">
        <f t="shared" si="186"/>
        <v/>
      </c>
      <c r="AO647" s="23" t="str">
        <f t="shared" si="187"/>
        <v/>
      </c>
      <c r="AP647" s="23" t="str">
        <f t="shared" si="188"/>
        <v/>
      </c>
      <c r="AQ647" s="23" t="str">
        <f t="shared" si="189"/>
        <v/>
      </c>
      <c r="AR647" s="37">
        <f t="shared" si="174"/>
        <v>0</v>
      </c>
      <c r="AS647" s="37">
        <f t="shared" si="175"/>
        <v>0</v>
      </c>
      <c r="AT647" s="37">
        <f t="shared" si="176"/>
        <v>0</v>
      </c>
      <c r="AU647" s="33" t="str">
        <f t="shared" si="177"/>
        <v>库存为0</v>
      </c>
      <c r="AV647" s="38" t="str">
        <f>IFERROR(时间!$B$4+AU647,"上周无销量")</f>
        <v>上周无销量</v>
      </c>
    </row>
    <row r="648" spans="1:48">
      <c r="A648" s="21" t="s">
        <v>693</v>
      </c>
      <c r="B648" t="str">
        <f>VLOOKUP(A648,'[4]sku-asin（子）'!$A$1:$B$65536,2,0)</f>
        <v>B07CK1NZ6H</v>
      </c>
      <c r="C648" t="str">
        <f>VLOOKUP(A648,'[4]子sku-父sku'!$A$1:$B$65536,2,0)</f>
        <v>YZ-SUZQ173</v>
      </c>
      <c r="D648" s="33">
        <f>IFERROR(VLOOKUP(A648,[1]库存报告使用数据处理!$A:$C,3,0),0)</f>
        <v>0</v>
      </c>
      <c r="E648" s="33">
        <f>IFERROR(VLOOKUP(A648,[1]库存报告使用数据处理!$A:$D,4,0),0)</f>
        <v>0</v>
      </c>
      <c r="F648" s="33">
        <f>IFERROR(VLOOKUP(A648,[1]库存报告使用数据处理!$A:$E,5,0),0)</f>
        <v>0</v>
      </c>
      <c r="G648" s="33">
        <f>IFERROR(VLOOKUP(A648,[1]库存报告使用数据处理!$A:$F,6,0),0)</f>
        <v>0</v>
      </c>
      <c r="H648" s="34">
        <f>IFERROR(VLOOKUP(A648,[1]库存报告使用数据处理!$A:$G,7,0),0)</f>
        <v>0</v>
      </c>
      <c r="I648">
        <f>IFERROR(VLOOKUP(A648,[5]数据处理!$A:$B,2,0),0)</f>
        <v>0</v>
      </c>
      <c r="J648" s="35">
        <f>IFERROR(VLOOKUP(A648,[5]数据处理!$A:$D,4,0),0)</f>
        <v>0</v>
      </c>
      <c r="K648" s="35">
        <f>IFERROR(VLOOKUP(A648,[5]数据处理!$A:$E,5,0),0)</f>
        <v>0</v>
      </c>
      <c r="L648" s="35">
        <f>IFERROR(VLOOKUP(A648,[5]数据处理!$A:$G,7,0),0)</f>
        <v>0</v>
      </c>
      <c r="M648">
        <f t="shared" si="173"/>
        <v>0</v>
      </c>
      <c r="N648">
        <f>IFERROR(VLOOKUP(A648,[5]数据处理!$A:$C,3,0),0)</f>
        <v>0</v>
      </c>
      <c r="O648">
        <f>IFERROR(VLOOKUP(A648,[5]数据处理!$A:$N,14,0),0)</f>
        <v>0</v>
      </c>
      <c r="P648" t="str">
        <f>IFERROR(VLOOKUP(A648,[3]库存使用数据!$A:$B,2,0),"")</f>
        <v/>
      </c>
      <c r="Q648" t="str">
        <f>IFERROR(VLOOKUP(A648,[3]库存使用数据!$A:$E,5,0),"")</f>
        <v/>
      </c>
      <c r="R648" t="str">
        <f>IFERROR(VLOOKUP(A648,[3]库存使用数据!$A:$H,8,0),"")</f>
        <v/>
      </c>
      <c r="S648" t="str">
        <f>IFERROR(VLOOKUP(A648,[3]库存使用数据!$A:$K,11,0),"")</f>
        <v/>
      </c>
      <c r="T648" t="str">
        <f>IFERROR(VLOOKUP(A648,[3]库存使用数据!$A:$C,3,0),"")</f>
        <v/>
      </c>
      <c r="U648" t="str">
        <f>IFERROR(VLOOKUP(A648,[3]库存使用数据!$A:$F,6,0),"")</f>
        <v/>
      </c>
      <c r="V648" t="str">
        <f>IFERROR(VLOOKUP(A648,[3]库存使用数据!$A:$I,9,0),"")</f>
        <v/>
      </c>
      <c r="W648" t="str">
        <f>IFERROR(VLOOKUP(A648,[3]库存使用数据!$A:$L,12,0),"")</f>
        <v/>
      </c>
      <c r="X648" s="23" t="str">
        <f t="shared" si="178"/>
        <v/>
      </c>
      <c r="Y648" s="23" t="str">
        <f t="shared" si="179"/>
        <v/>
      </c>
      <c r="Z648" s="23" t="str">
        <f t="shared" si="180"/>
        <v/>
      </c>
      <c r="AA648" s="23" t="str">
        <f t="shared" si="181"/>
        <v/>
      </c>
      <c r="AB648" t="str">
        <f>IFERROR(VLOOKUP(A648,[3]库存使用数据!$A:$D,4,0),"")</f>
        <v/>
      </c>
      <c r="AC648" t="str">
        <f>IFERROR(VLOOKUP(A648,[3]库存使用数据!$A:$G,7,0),"")</f>
        <v/>
      </c>
      <c r="AD648" t="str">
        <f>IFERROR(VLOOKUP(A648,[3]库存使用数据!$A:$J,10,0),"")</f>
        <v/>
      </c>
      <c r="AE648" t="str">
        <f>IFERROR(VLOOKUP(A648,[3]库存使用数据!$A:$M,13,0),"")</f>
        <v/>
      </c>
      <c r="AF648" s="23" t="str">
        <f t="shared" si="182"/>
        <v/>
      </c>
      <c r="AG648" s="23" t="str">
        <f t="shared" si="183"/>
        <v/>
      </c>
      <c r="AH648" s="23" t="str">
        <f t="shared" si="184"/>
        <v/>
      </c>
      <c r="AI648" s="23" t="str">
        <f t="shared" si="185"/>
        <v/>
      </c>
      <c r="AJ648">
        <f>IFERROR(VLOOKUP($B648,[2]库存报告使用数据!$A$1:$B$65536,2,0),0)</f>
        <v>0</v>
      </c>
      <c r="AK648">
        <f>IFERROR(VLOOKUP($B648,[2]库存报告使用数据!$A$1:$C$65536,3,0),0)</f>
        <v>0</v>
      </c>
      <c r="AL648">
        <f>IFERROR(VLOOKUP($B648,[2]库存报告使用数据!$A$1:$D$65536,4,0),0)</f>
        <v>0</v>
      </c>
      <c r="AM648">
        <f>IFERROR(VLOOKUP($B648,[2]库存报告使用数据!$A$1:$E$65536,5,0),0)</f>
        <v>0</v>
      </c>
      <c r="AN648" s="23" t="str">
        <f t="shared" si="186"/>
        <v/>
      </c>
      <c r="AO648" s="23" t="str">
        <f t="shared" si="187"/>
        <v/>
      </c>
      <c r="AP648" s="23" t="str">
        <f t="shared" si="188"/>
        <v/>
      </c>
      <c r="AQ648" s="23" t="str">
        <f t="shared" si="189"/>
        <v/>
      </c>
      <c r="AR648" s="37">
        <f t="shared" si="174"/>
        <v>0</v>
      </c>
      <c r="AS648" s="37">
        <f t="shared" si="175"/>
        <v>0</v>
      </c>
      <c r="AT648" s="37">
        <f t="shared" si="176"/>
        <v>0</v>
      </c>
      <c r="AU648" s="33" t="str">
        <f t="shared" si="177"/>
        <v>库存为0</v>
      </c>
      <c r="AV648" s="38" t="str">
        <f>IFERROR(时间!$B$4+AU648,"上周无销量")</f>
        <v>上周无销量</v>
      </c>
    </row>
    <row r="649" spans="1:48">
      <c r="A649" s="21" t="s">
        <v>694</v>
      </c>
      <c r="B649" t="str">
        <f>VLOOKUP(A649,'[4]sku-asin（子）'!$A$1:$B$65536,2,0)</f>
        <v>B07CJ5MBL8</v>
      </c>
      <c r="C649" t="str">
        <f>VLOOKUP(A649,'[4]子sku-父sku'!$A$1:$B$65536,2,0)</f>
        <v>YZ-SUZQ173</v>
      </c>
      <c r="D649" s="33">
        <f>IFERROR(VLOOKUP(A649,[1]库存报告使用数据处理!$A:$C,3,0),0)</f>
        <v>0</v>
      </c>
      <c r="E649" s="33">
        <f>IFERROR(VLOOKUP(A649,[1]库存报告使用数据处理!$A:$D,4,0),0)</f>
        <v>0</v>
      </c>
      <c r="F649" s="33">
        <f>IFERROR(VLOOKUP(A649,[1]库存报告使用数据处理!$A:$E,5,0),0)</f>
        <v>0</v>
      </c>
      <c r="G649" s="33">
        <f>IFERROR(VLOOKUP(A649,[1]库存报告使用数据处理!$A:$F,6,0),0)</f>
        <v>0</v>
      </c>
      <c r="H649" s="34">
        <f>IFERROR(VLOOKUP(A649,[1]库存报告使用数据处理!$A:$G,7,0),0)</f>
        <v>0</v>
      </c>
      <c r="I649">
        <f>IFERROR(VLOOKUP(A649,[5]数据处理!$A:$B,2,0),0)</f>
        <v>0</v>
      </c>
      <c r="J649" s="35">
        <f>IFERROR(VLOOKUP(A649,[5]数据处理!$A:$D,4,0),0)</f>
        <v>0</v>
      </c>
      <c r="K649" s="35">
        <f>IFERROR(VLOOKUP(A649,[5]数据处理!$A:$E,5,0),0)</f>
        <v>0</v>
      </c>
      <c r="L649" s="35">
        <f>IFERROR(VLOOKUP(A649,[5]数据处理!$A:$G,7,0),0)</f>
        <v>0</v>
      </c>
      <c r="M649">
        <f t="shared" si="173"/>
        <v>0</v>
      </c>
      <c r="N649">
        <f>IFERROR(VLOOKUP(A649,[5]数据处理!$A:$C,3,0),0)</f>
        <v>0</v>
      </c>
      <c r="O649">
        <f>IFERROR(VLOOKUP(A649,[5]数据处理!$A:$N,14,0),0)</f>
        <v>0</v>
      </c>
      <c r="P649" t="str">
        <f>IFERROR(VLOOKUP(A649,[3]库存使用数据!$A:$B,2,0),"")</f>
        <v/>
      </c>
      <c r="Q649" t="str">
        <f>IFERROR(VLOOKUP(A649,[3]库存使用数据!$A:$E,5,0),"")</f>
        <v/>
      </c>
      <c r="R649" t="str">
        <f>IFERROR(VLOOKUP(A649,[3]库存使用数据!$A:$H,8,0),"")</f>
        <v/>
      </c>
      <c r="S649" t="str">
        <f>IFERROR(VLOOKUP(A649,[3]库存使用数据!$A:$K,11,0),"")</f>
        <v/>
      </c>
      <c r="T649" t="str">
        <f>IFERROR(VLOOKUP(A649,[3]库存使用数据!$A:$C,3,0),"")</f>
        <v/>
      </c>
      <c r="U649" t="str">
        <f>IFERROR(VLOOKUP(A649,[3]库存使用数据!$A:$F,6,0),"")</f>
        <v/>
      </c>
      <c r="V649" t="str">
        <f>IFERROR(VLOOKUP(A649,[3]库存使用数据!$A:$I,9,0),"")</f>
        <v/>
      </c>
      <c r="W649" t="str">
        <f>IFERROR(VLOOKUP(A649,[3]库存使用数据!$A:$L,12,0),"")</f>
        <v/>
      </c>
      <c r="X649" s="23" t="str">
        <f t="shared" si="178"/>
        <v/>
      </c>
      <c r="Y649" s="23" t="str">
        <f t="shared" si="179"/>
        <v/>
      </c>
      <c r="Z649" s="23" t="str">
        <f t="shared" si="180"/>
        <v/>
      </c>
      <c r="AA649" s="23" t="str">
        <f t="shared" si="181"/>
        <v/>
      </c>
      <c r="AB649" t="str">
        <f>IFERROR(VLOOKUP(A649,[3]库存使用数据!$A:$D,4,0),"")</f>
        <v/>
      </c>
      <c r="AC649" t="str">
        <f>IFERROR(VLOOKUP(A649,[3]库存使用数据!$A:$G,7,0),"")</f>
        <v/>
      </c>
      <c r="AD649" t="str">
        <f>IFERROR(VLOOKUP(A649,[3]库存使用数据!$A:$J,10,0),"")</f>
        <v/>
      </c>
      <c r="AE649" t="str">
        <f>IFERROR(VLOOKUP(A649,[3]库存使用数据!$A:$M,13,0),"")</f>
        <v/>
      </c>
      <c r="AF649" s="23" t="str">
        <f t="shared" si="182"/>
        <v/>
      </c>
      <c r="AG649" s="23" t="str">
        <f t="shared" si="183"/>
        <v/>
      </c>
      <c r="AH649" s="23" t="str">
        <f t="shared" si="184"/>
        <v/>
      </c>
      <c r="AI649" s="23" t="str">
        <f t="shared" si="185"/>
        <v/>
      </c>
      <c r="AJ649">
        <f>IFERROR(VLOOKUP($B649,[2]库存报告使用数据!$A$1:$B$65536,2,0),0)</f>
        <v>0</v>
      </c>
      <c r="AK649">
        <f>IFERROR(VLOOKUP($B649,[2]库存报告使用数据!$A$1:$C$65536,3,0),0)</f>
        <v>0</v>
      </c>
      <c r="AL649">
        <f>IFERROR(VLOOKUP($B649,[2]库存报告使用数据!$A$1:$D$65536,4,0),0)</f>
        <v>0</v>
      </c>
      <c r="AM649">
        <f>IFERROR(VLOOKUP($B649,[2]库存报告使用数据!$A$1:$E$65536,5,0),0)</f>
        <v>0</v>
      </c>
      <c r="AN649" s="23" t="str">
        <f t="shared" si="186"/>
        <v/>
      </c>
      <c r="AO649" s="23" t="str">
        <f t="shared" si="187"/>
        <v/>
      </c>
      <c r="AP649" s="23" t="str">
        <f t="shared" si="188"/>
        <v/>
      </c>
      <c r="AQ649" s="23" t="str">
        <f t="shared" si="189"/>
        <v/>
      </c>
      <c r="AR649" s="37">
        <f t="shared" si="174"/>
        <v>0</v>
      </c>
      <c r="AS649" s="37">
        <f t="shared" si="175"/>
        <v>0</v>
      </c>
      <c r="AT649" s="37">
        <f t="shared" si="176"/>
        <v>0</v>
      </c>
      <c r="AU649" s="33" t="str">
        <f t="shared" si="177"/>
        <v>库存为0</v>
      </c>
      <c r="AV649" s="38" t="str">
        <f>IFERROR(时间!$B$4+AU649,"上周无销量")</f>
        <v>上周无销量</v>
      </c>
    </row>
    <row r="650" spans="1:48">
      <c r="A650" s="21" t="s">
        <v>695</v>
      </c>
      <c r="B650" t="str">
        <f>VLOOKUP(A650,'[4]sku-asin（子）'!$A$1:$B$65536,2,0)</f>
        <v>B07CJ1SD2Z</v>
      </c>
      <c r="C650" t="str">
        <f>VLOOKUP(A650,'[4]子sku-父sku'!$A$1:$B$65536,2,0)</f>
        <v>YZ-SUZQ173</v>
      </c>
      <c r="D650" s="33">
        <f>IFERROR(VLOOKUP(A650,[1]库存报告使用数据处理!$A:$C,3,0),0)</f>
        <v>0</v>
      </c>
      <c r="E650" s="33">
        <f>IFERROR(VLOOKUP(A650,[1]库存报告使用数据处理!$A:$D,4,0),0)</f>
        <v>0</v>
      </c>
      <c r="F650" s="33">
        <f>IFERROR(VLOOKUP(A650,[1]库存报告使用数据处理!$A:$E,5,0),0)</f>
        <v>0</v>
      </c>
      <c r="G650" s="33">
        <f>IFERROR(VLOOKUP(A650,[1]库存报告使用数据处理!$A:$F,6,0),0)</f>
        <v>0</v>
      </c>
      <c r="H650" s="34">
        <f>IFERROR(VLOOKUP(A650,[1]库存报告使用数据处理!$A:$G,7,0),0)</f>
        <v>0</v>
      </c>
      <c r="I650">
        <f>IFERROR(VLOOKUP(A650,[5]数据处理!$A:$B,2,0),0)</f>
        <v>0</v>
      </c>
      <c r="J650" s="35">
        <f>IFERROR(VLOOKUP(A650,[5]数据处理!$A:$D,4,0),0)</f>
        <v>0</v>
      </c>
      <c r="K650" s="35">
        <f>IFERROR(VLOOKUP(A650,[5]数据处理!$A:$E,5,0),0)</f>
        <v>0</v>
      </c>
      <c r="L650" s="35">
        <f>IFERROR(VLOOKUP(A650,[5]数据处理!$A:$G,7,0),0)</f>
        <v>0</v>
      </c>
      <c r="M650">
        <f t="shared" si="173"/>
        <v>0</v>
      </c>
      <c r="N650">
        <f>IFERROR(VLOOKUP(A650,[5]数据处理!$A:$C,3,0),0)</f>
        <v>0</v>
      </c>
      <c r="O650">
        <f>IFERROR(VLOOKUP(A650,[5]数据处理!$A:$N,14,0),0)</f>
        <v>0</v>
      </c>
      <c r="P650" t="str">
        <f>IFERROR(VLOOKUP(A650,[3]库存使用数据!$A:$B,2,0),"")</f>
        <v/>
      </c>
      <c r="Q650" t="str">
        <f>IFERROR(VLOOKUP(A650,[3]库存使用数据!$A:$E,5,0),"")</f>
        <v/>
      </c>
      <c r="R650" t="str">
        <f>IFERROR(VLOOKUP(A650,[3]库存使用数据!$A:$H,8,0),"")</f>
        <v/>
      </c>
      <c r="S650" t="str">
        <f>IFERROR(VLOOKUP(A650,[3]库存使用数据!$A:$K,11,0),"")</f>
        <v/>
      </c>
      <c r="T650" t="str">
        <f>IFERROR(VLOOKUP(A650,[3]库存使用数据!$A:$C,3,0),"")</f>
        <v/>
      </c>
      <c r="U650" t="str">
        <f>IFERROR(VLOOKUP(A650,[3]库存使用数据!$A:$F,6,0),"")</f>
        <v/>
      </c>
      <c r="V650" t="str">
        <f>IFERROR(VLOOKUP(A650,[3]库存使用数据!$A:$I,9,0),"")</f>
        <v/>
      </c>
      <c r="W650" t="str">
        <f>IFERROR(VLOOKUP(A650,[3]库存使用数据!$A:$L,12,0),"")</f>
        <v/>
      </c>
      <c r="X650" s="23" t="str">
        <f t="shared" si="178"/>
        <v/>
      </c>
      <c r="Y650" s="23" t="str">
        <f t="shared" si="179"/>
        <v/>
      </c>
      <c r="Z650" s="23" t="str">
        <f t="shared" si="180"/>
        <v/>
      </c>
      <c r="AA650" s="23" t="str">
        <f t="shared" si="181"/>
        <v/>
      </c>
      <c r="AB650" t="str">
        <f>IFERROR(VLOOKUP(A650,[3]库存使用数据!$A:$D,4,0),"")</f>
        <v/>
      </c>
      <c r="AC650" t="str">
        <f>IFERROR(VLOOKUP(A650,[3]库存使用数据!$A:$G,7,0),"")</f>
        <v/>
      </c>
      <c r="AD650" t="str">
        <f>IFERROR(VLOOKUP(A650,[3]库存使用数据!$A:$J,10,0),"")</f>
        <v/>
      </c>
      <c r="AE650" t="str">
        <f>IFERROR(VLOOKUP(A650,[3]库存使用数据!$A:$M,13,0),"")</f>
        <v/>
      </c>
      <c r="AF650" s="23" t="str">
        <f t="shared" si="182"/>
        <v/>
      </c>
      <c r="AG650" s="23" t="str">
        <f t="shared" si="183"/>
        <v/>
      </c>
      <c r="AH650" s="23" t="str">
        <f t="shared" si="184"/>
        <v/>
      </c>
      <c r="AI650" s="23" t="str">
        <f t="shared" si="185"/>
        <v/>
      </c>
      <c r="AJ650">
        <f>IFERROR(VLOOKUP($B650,[2]库存报告使用数据!$A$1:$B$65536,2,0),0)</f>
        <v>0</v>
      </c>
      <c r="AK650">
        <f>IFERROR(VLOOKUP($B650,[2]库存报告使用数据!$A$1:$C$65536,3,0),0)</f>
        <v>0</v>
      </c>
      <c r="AL650">
        <f>IFERROR(VLOOKUP($B650,[2]库存报告使用数据!$A$1:$D$65536,4,0),0)</f>
        <v>0</v>
      </c>
      <c r="AM650">
        <f>IFERROR(VLOOKUP($B650,[2]库存报告使用数据!$A$1:$E$65536,5,0),0)</f>
        <v>0</v>
      </c>
      <c r="AN650" s="23" t="str">
        <f t="shared" si="186"/>
        <v/>
      </c>
      <c r="AO650" s="23" t="str">
        <f t="shared" si="187"/>
        <v/>
      </c>
      <c r="AP650" s="23" t="str">
        <f t="shared" si="188"/>
        <v/>
      </c>
      <c r="AQ650" s="23" t="str">
        <f t="shared" si="189"/>
        <v/>
      </c>
      <c r="AR650" s="37">
        <f t="shared" si="174"/>
        <v>0</v>
      </c>
      <c r="AS650" s="37">
        <f t="shared" si="175"/>
        <v>0</v>
      </c>
      <c r="AT650" s="37">
        <f t="shared" si="176"/>
        <v>0</v>
      </c>
      <c r="AU650" s="33" t="str">
        <f t="shared" si="177"/>
        <v>库存为0</v>
      </c>
      <c r="AV650" s="38" t="str">
        <f>IFERROR(时间!$B$4+AU650,"上周无销量")</f>
        <v>上周无销量</v>
      </c>
    </row>
    <row r="651" spans="1:48">
      <c r="A651" s="21" t="s">
        <v>696</v>
      </c>
      <c r="B651" t="str">
        <f>VLOOKUP(A651,'[4]sku-asin（子）'!$A$1:$B$65536,2,0)</f>
        <v>B07CJ9NLVW</v>
      </c>
      <c r="C651" t="str">
        <f>VLOOKUP(A651,'[4]子sku-父sku'!$A$1:$B$65536,2,0)</f>
        <v>YZ-SUZQ173</v>
      </c>
      <c r="D651" s="33">
        <f>IFERROR(VLOOKUP(A651,[1]库存报告使用数据处理!$A:$C,3,0),0)</f>
        <v>0</v>
      </c>
      <c r="E651" s="33">
        <f>IFERROR(VLOOKUP(A651,[1]库存报告使用数据处理!$A:$D,4,0),0)</f>
        <v>0</v>
      </c>
      <c r="F651" s="33">
        <f>IFERROR(VLOOKUP(A651,[1]库存报告使用数据处理!$A:$E,5,0),0)</f>
        <v>0</v>
      </c>
      <c r="G651" s="33">
        <f>IFERROR(VLOOKUP(A651,[1]库存报告使用数据处理!$A:$F,6,0),0)</f>
        <v>0</v>
      </c>
      <c r="H651" s="34">
        <f>IFERROR(VLOOKUP(A651,[1]库存报告使用数据处理!$A:$G,7,0),0)</f>
        <v>0</v>
      </c>
      <c r="I651">
        <f>IFERROR(VLOOKUP(A651,[5]数据处理!$A:$B,2,0),0)</f>
        <v>0</v>
      </c>
      <c r="J651" s="35">
        <f>IFERROR(VLOOKUP(A651,[5]数据处理!$A:$D,4,0),0)</f>
        <v>0</v>
      </c>
      <c r="K651" s="35">
        <f>IFERROR(VLOOKUP(A651,[5]数据处理!$A:$E,5,0),0)</f>
        <v>0</v>
      </c>
      <c r="L651" s="35">
        <f>IFERROR(VLOOKUP(A651,[5]数据处理!$A:$G,7,0),0)</f>
        <v>0</v>
      </c>
      <c r="M651">
        <f t="shared" si="173"/>
        <v>0</v>
      </c>
      <c r="N651">
        <f>IFERROR(VLOOKUP(A651,[5]数据处理!$A:$C,3,0),0)</f>
        <v>0</v>
      </c>
      <c r="O651">
        <f>IFERROR(VLOOKUP(A651,[5]数据处理!$A:$N,14,0),0)</f>
        <v>0</v>
      </c>
      <c r="P651" t="str">
        <f>IFERROR(VLOOKUP(A651,[3]库存使用数据!$A:$B,2,0),"")</f>
        <v/>
      </c>
      <c r="Q651" t="str">
        <f>IFERROR(VLOOKUP(A651,[3]库存使用数据!$A:$E,5,0),"")</f>
        <v/>
      </c>
      <c r="R651" t="str">
        <f>IFERROR(VLOOKUP(A651,[3]库存使用数据!$A:$H,8,0),"")</f>
        <v/>
      </c>
      <c r="S651" t="str">
        <f>IFERROR(VLOOKUP(A651,[3]库存使用数据!$A:$K,11,0),"")</f>
        <v/>
      </c>
      <c r="T651" t="str">
        <f>IFERROR(VLOOKUP(A651,[3]库存使用数据!$A:$C,3,0),"")</f>
        <v/>
      </c>
      <c r="U651" t="str">
        <f>IFERROR(VLOOKUP(A651,[3]库存使用数据!$A:$F,6,0),"")</f>
        <v/>
      </c>
      <c r="V651" t="str">
        <f>IFERROR(VLOOKUP(A651,[3]库存使用数据!$A:$I,9,0),"")</f>
        <v/>
      </c>
      <c r="W651" t="str">
        <f>IFERROR(VLOOKUP(A651,[3]库存使用数据!$A:$L,12,0),"")</f>
        <v/>
      </c>
      <c r="X651" s="23" t="str">
        <f t="shared" si="178"/>
        <v/>
      </c>
      <c r="Y651" s="23" t="str">
        <f t="shared" si="179"/>
        <v/>
      </c>
      <c r="Z651" s="23" t="str">
        <f t="shared" si="180"/>
        <v/>
      </c>
      <c r="AA651" s="23" t="str">
        <f t="shared" si="181"/>
        <v/>
      </c>
      <c r="AB651" t="str">
        <f>IFERROR(VLOOKUP(A651,[3]库存使用数据!$A:$D,4,0),"")</f>
        <v/>
      </c>
      <c r="AC651" t="str">
        <f>IFERROR(VLOOKUP(A651,[3]库存使用数据!$A:$G,7,0),"")</f>
        <v/>
      </c>
      <c r="AD651" t="str">
        <f>IFERROR(VLOOKUP(A651,[3]库存使用数据!$A:$J,10,0),"")</f>
        <v/>
      </c>
      <c r="AE651" t="str">
        <f>IFERROR(VLOOKUP(A651,[3]库存使用数据!$A:$M,13,0),"")</f>
        <v/>
      </c>
      <c r="AF651" s="23" t="str">
        <f t="shared" si="182"/>
        <v/>
      </c>
      <c r="AG651" s="23" t="str">
        <f t="shared" si="183"/>
        <v/>
      </c>
      <c r="AH651" s="23" t="str">
        <f t="shared" si="184"/>
        <v/>
      </c>
      <c r="AI651" s="23" t="str">
        <f t="shared" si="185"/>
        <v/>
      </c>
      <c r="AJ651">
        <f>IFERROR(VLOOKUP($B651,[2]库存报告使用数据!$A$1:$B$65536,2,0),0)</f>
        <v>0</v>
      </c>
      <c r="AK651">
        <f>IFERROR(VLOOKUP($B651,[2]库存报告使用数据!$A$1:$C$65536,3,0),0)</f>
        <v>0</v>
      </c>
      <c r="AL651">
        <f>IFERROR(VLOOKUP($B651,[2]库存报告使用数据!$A$1:$D$65536,4,0),0)</f>
        <v>0</v>
      </c>
      <c r="AM651">
        <f>IFERROR(VLOOKUP($B651,[2]库存报告使用数据!$A$1:$E$65536,5,0),0)</f>
        <v>0</v>
      </c>
      <c r="AN651" s="23" t="str">
        <f t="shared" si="186"/>
        <v/>
      </c>
      <c r="AO651" s="23" t="str">
        <f t="shared" si="187"/>
        <v/>
      </c>
      <c r="AP651" s="23" t="str">
        <f t="shared" si="188"/>
        <v/>
      </c>
      <c r="AQ651" s="23" t="str">
        <f t="shared" si="189"/>
        <v/>
      </c>
      <c r="AR651" s="37">
        <f t="shared" si="174"/>
        <v>0</v>
      </c>
      <c r="AS651" s="37">
        <f t="shared" si="175"/>
        <v>0</v>
      </c>
      <c r="AT651" s="37">
        <f t="shared" si="176"/>
        <v>0</v>
      </c>
      <c r="AU651" s="33" t="str">
        <f t="shared" si="177"/>
        <v>库存为0</v>
      </c>
      <c r="AV651" s="38" t="str">
        <f>IFERROR(时间!$B$4+AU651,"上周无销量")</f>
        <v>上周无销量</v>
      </c>
    </row>
    <row r="652" spans="1:48">
      <c r="A652" s="21" t="s">
        <v>697</v>
      </c>
      <c r="B652" t="str">
        <f>VLOOKUP(A652,'[4]sku-asin（子）'!$A$1:$B$65536,2,0)</f>
        <v>B07CJ8246X</v>
      </c>
      <c r="C652" t="str">
        <f>VLOOKUP(A652,'[4]子sku-父sku'!$A$1:$B$65536,2,0)</f>
        <v>YZ-SUZQ173</v>
      </c>
      <c r="D652" s="33">
        <f>IFERROR(VLOOKUP(A652,[1]库存报告使用数据处理!$A:$C,3,0),0)</f>
        <v>0</v>
      </c>
      <c r="E652" s="33">
        <f>IFERROR(VLOOKUP(A652,[1]库存报告使用数据处理!$A:$D,4,0),0)</f>
        <v>0</v>
      </c>
      <c r="F652" s="33">
        <f>IFERROR(VLOOKUP(A652,[1]库存报告使用数据处理!$A:$E,5,0),0)</f>
        <v>0</v>
      </c>
      <c r="G652" s="33">
        <f>IFERROR(VLOOKUP(A652,[1]库存报告使用数据处理!$A:$F,6,0),0)</f>
        <v>0</v>
      </c>
      <c r="H652" s="34">
        <f>IFERROR(VLOOKUP(A652,[1]库存报告使用数据处理!$A:$G,7,0),0)</f>
        <v>0</v>
      </c>
      <c r="I652">
        <f>IFERROR(VLOOKUP(A652,[5]数据处理!$A:$B,2,0),0)</f>
        <v>0</v>
      </c>
      <c r="J652" s="35">
        <f>IFERROR(VLOOKUP(A652,[5]数据处理!$A:$D,4,0),0)</f>
        <v>0</v>
      </c>
      <c r="K652" s="35">
        <f>IFERROR(VLOOKUP(A652,[5]数据处理!$A:$E,5,0),0)</f>
        <v>0</v>
      </c>
      <c r="L652" s="35">
        <f>IFERROR(VLOOKUP(A652,[5]数据处理!$A:$G,7,0),0)</f>
        <v>0</v>
      </c>
      <c r="M652">
        <f t="shared" si="173"/>
        <v>0</v>
      </c>
      <c r="N652">
        <f>IFERROR(VLOOKUP(A652,[5]数据处理!$A:$C,3,0),0)</f>
        <v>0</v>
      </c>
      <c r="O652">
        <f>IFERROR(VLOOKUP(A652,[5]数据处理!$A:$N,14,0),0)</f>
        <v>0</v>
      </c>
      <c r="P652" t="str">
        <f>IFERROR(VLOOKUP(A652,[3]库存使用数据!$A:$B,2,0),"")</f>
        <v/>
      </c>
      <c r="Q652" t="str">
        <f>IFERROR(VLOOKUP(A652,[3]库存使用数据!$A:$E,5,0),"")</f>
        <v/>
      </c>
      <c r="R652" t="str">
        <f>IFERROR(VLOOKUP(A652,[3]库存使用数据!$A:$H,8,0),"")</f>
        <v/>
      </c>
      <c r="S652" t="str">
        <f>IFERROR(VLOOKUP(A652,[3]库存使用数据!$A:$K,11,0),"")</f>
        <v/>
      </c>
      <c r="T652" t="str">
        <f>IFERROR(VLOOKUP(A652,[3]库存使用数据!$A:$C,3,0),"")</f>
        <v/>
      </c>
      <c r="U652" t="str">
        <f>IFERROR(VLOOKUP(A652,[3]库存使用数据!$A:$F,6,0),"")</f>
        <v/>
      </c>
      <c r="V652" t="str">
        <f>IFERROR(VLOOKUP(A652,[3]库存使用数据!$A:$I,9,0),"")</f>
        <v/>
      </c>
      <c r="W652" t="str">
        <f>IFERROR(VLOOKUP(A652,[3]库存使用数据!$A:$L,12,0),"")</f>
        <v/>
      </c>
      <c r="X652" s="23" t="str">
        <f t="shared" si="178"/>
        <v/>
      </c>
      <c r="Y652" s="23" t="str">
        <f t="shared" si="179"/>
        <v/>
      </c>
      <c r="Z652" s="23" t="str">
        <f t="shared" si="180"/>
        <v/>
      </c>
      <c r="AA652" s="23" t="str">
        <f t="shared" si="181"/>
        <v/>
      </c>
      <c r="AB652" t="str">
        <f>IFERROR(VLOOKUP(A652,[3]库存使用数据!$A:$D,4,0),"")</f>
        <v/>
      </c>
      <c r="AC652" t="str">
        <f>IFERROR(VLOOKUP(A652,[3]库存使用数据!$A:$G,7,0),"")</f>
        <v/>
      </c>
      <c r="AD652" t="str">
        <f>IFERROR(VLOOKUP(A652,[3]库存使用数据!$A:$J,10,0),"")</f>
        <v/>
      </c>
      <c r="AE652" t="str">
        <f>IFERROR(VLOOKUP(A652,[3]库存使用数据!$A:$M,13,0),"")</f>
        <v/>
      </c>
      <c r="AF652" s="23" t="str">
        <f t="shared" si="182"/>
        <v/>
      </c>
      <c r="AG652" s="23" t="str">
        <f t="shared" si="183"/>
        <v/>
      </c>
      <c r="AH652" s="23" t="str">
        <f t="shared" si="184"/>
        <v/>
      </c>
      <c r="AI652" s="23" t="str">
        <f t="shared" si="185"/>
        <v/>
      </c>
      <c r="AJ652">
        <f>IFERROR(VLOOKUP($B652,[2]库存报告使用数据!$A$1:$B$65536,2,0),0)</f>
        <v>0</v>
      </c>
      <c r="AK652">
        <f>IFERROR(VLOOKUP($B652,[2]库存报告使用数据!$A$1:$C$65536,3,0),0)</f>
        <v>0</v>
      </c>
      <c r="AL652">
        <f>IFERROR(VLOOKUP($B652,[2]库存报告使用数据!$A$1:$D$65536,4,0),0)</f>
        <v>0</v>
      </c>
      <c r="AM652">
        <f>IFERROR(VLOOKUP($B652,[2]库存报告使用数据!$A$1:$E$65536,5,0),0)</f>
        <v>0</v>
      </c>
      <c r="AN652" s="23" t="str">
        <f t="shared" si="186"/>
        <v/>
      </c>
      <c r="AO652" s="23" t="str">
        <f t="shared" si="187"/>
        <v/>
      </c>
      <c r="AP652" s="23" t="str">
        <f t="shared" si="188"/>
        <v/>
      </c>
      <c r="AQ652" s="23" t="str">
        <f t="shared" si="189"/>
        <v/>
      </c>
      <c r="AR652" s="37">
        <f t="shared" si="174"/>
        <v>0</v>
      </c>
      <c r="AS652" s="37">
        <f t="shared" si="175"/>
        <v>0</v>
      </c>
      <c r="AT652" s="37">
        <f t="shared" si="176"/>
        <v>0</v>
      </c>
      <c r="AU652" s="33" t="str">
        <f t="shared" si="177"/>
        <v>库存为0</v>
      </c>
      <c r="AV652" s="38" t="str">
        <f>IFERROR(时间!$B$4+AU652,"上周无销量")</f>
        <v>上周无销量</v>
      </c>
    </row>
    <row r="653" spans="1:48">
      <c r="A653" s="21" t="s">
        <v>698</v>
      </c>
      <c r="B653" t="str">
        <f>VLOOKUP(A653,'[4]sku-asin（子）'!$A$1:$B$65536,2,0)</f>
        <v>B07CJ9XRWF</v>
      </c>
      <c r="C653" t="str">
        <f>VLOOKUP(A653,'[4]子sku-父sku'!$A$1:$B$65536,2,0)</f>
        <v>YZ-SUZQ173</v>
      </c>
      <c r="D653" s="33">
        <f>IFERROR(VLOOKUP(A653,[1]库存报告使用数据处理!$A:$C,3,0),0)</f>
        <v>0</v>
      </c>
      <c r="E653" s="33">
        <f>IFERROR(VLOOKUP(A653,[1]库存报告使用数据处理!$A:$D,4,0),0)</f>
        <v>0</v>
      </c>
      <c r="F653" s="33">
        <f>IFERROR(VLOOKUP(A653,[1]库存报告使用数据处理!$A:$E,5,0),0)</f>
        <v>0</v>
      </c>
      <c r="G653" s="33">
        <f>IFERROR(VLOOKUP(A653,[1]库存报告使用数据处理!$A:$F,6,0),0)</f>
        <v>0</v>
      </c>
      <c r="H653" s="34">
        <f>IFERROR(VLOOKUP(A653,[1]库存报告使用数据处理!$A:$G,7,0),0)</f>
        <v>0</v>
      </c>
      <c r="I653">
        <f>IFERROR(VLOOKUP(A653,[5]数据处理!$A:$B,2,0),0)</f>
        <v>0</v>
      </c>
      <c r="J653" s="35">
        <f>IFERROR(VLOOKUP(A653,[5]数据处理!$A:$D,4,0),0)</f>
        <v>0</v>
      </c>
      <c r="K653" s="35">
        <f>IFERROR(VLOOKUP(A653,[5]数据处理!$A:$E,5,0),0)</f>
        <v>0</v>
      </c>
      <c r="L653" s="35">
        <f>IFERROR(VLOOKUP(A653,[5]数据处理!$A:$G,7,0),0)</f>
        <v>0</v>
      </c>
      <c r="M653">
        <f t="shared" si="173"/>
        <v>0</v>
      </c>
      <c r="N653">
        <f>IFERROR(VLOOKUP(A653,[5]数据处理!$A:$C,3,0),0)</f>
        <v>0</v>
      </c>
      <c r="O653">
        <f>IFERROR(VLOOKUP(A653,[5]数据处理!$A:$N,14,0),0)</f>
        <v>0</v>
      </c>
      <c r="P653" t="str">
        <f>IFERROR(VLOOKUP(A653,[3]库存使用数据!$A:$B,2,0),"")</f>
        <v/>
      </c>
      <c r="Q653" t="str">
        <f>IFERROR(VLOOKUP(A653,[3]库存使用数据!$A:$E,5,0),"")</f>
        <v/>
      </c>
      <c r="R653" t="str">
        <f>IFERROR(VLOOKUP(A653,[3]库存使用数据!$A:$H,8,0),"")</f>
        <v/>
      </c>
      <c r="S653" t="str">
        <f>IFERROR(VLOOKUP(A653,[3]库存使用数据!$A:$K,11,0),"")</f>
        <v/>
      </c>
      <c r="T653" t="str">
        <f>IFERROR(VLOOKUP(A653,[3]库存使用数据!$A:$C,3,0),"")</f>
        <v/>
      </c>
      <c r="U653" t="str">
        <f>IFERROR(VLOOKUP(A653,[3]库存使用数据!$A:$F,6,0),"")</f>
        <v/>
      </c>
      <c r="V653" t="str">
        <f>IFERROR(VLOOKUP(A653,[3]库存使用数据!$A:$I,9,0),"")</f>
        <v/>
      </c>
      <c r="W653" t="str">
        <f>IFERROR(VLOOKUP(A653,[3]库存使用数据!$A:$L,12,0),"")</f>
        <v/>
      </c>
      <c r="X653" s="23" t="str">
        <f t="shared" si="178"/>
        <v/>
      </c>
      <c r="Y653" s="23" t="str">
        <f t="shared" si="179"/>
        <v/>
      </c>
      <c r="Z653" s="23" t="str">
        <f t="shared" si="180"/>
        <v/>
      </c>
      <c r="AA653" s="23" t="str">
        <f t="shared" si="181"/>
        <v/>
      </c>
      <c r="AB653" t="str">
        <f>IFERROR(VLOOKUP(A653,[3]库存使用数据!$A:$D,4,0),"")</f>
        <v/>
      </c>
      <c r="AC653" t="str">
        <f>IFERROR(VLOOKUP(A653,[3]库存使用数据!$A:$G,7,0),"")</f>
        <v/>
      </c>
      <c r="AD653" t="str">
        <f>IFERROR(VLOOKUP(A653,[3]库存使用数据!$A:$J,10,0),"")</f>
        <v/>
      </c>
      <c r="AE653" t="str">
        <f>IFERROR(VLOOKUP(A653,[3]库存使用数据!$A:$M,13,0),"")</f>
        <v/>
      </c>
      <c r="AF653" s="23" t="str">
        <f t="shared" si="182"/>
        <v/>
      </c>
      <c r="AG653" s="23" t="str">
        <f t="shared" si="183"/>
        <v/>
      </c>
      <c r="AH653" s="23" t="str">
        <f t="shared" si="184"/>
        <v/>
      </c>
      <c r="AI653" s="23" t="str">
        <f t="shared" si="185"/>
        <v/>
      </c>
      <c r="AJ653">
        <f>IFERROR(VLOOKUP($B653,[2]库存报告使用数据!$A$1:$B$65536,2,0),0)</f>
        <v>0</v>
      </c>
      <c r="AK653">
        <f>IFERROR(VLOOKUP($B653,[2]库存报告使用数据!$A$1:$C$65536,3,0),0)</f>
        <v>0</v>
      </c>
      <c r="AL653">
        <f>IFERROR(VLOOKUP($B653,[2]库存报告使用数据!$A$1:$D$65536,4,0),0)</f>
        <v>0</v>
      </c>
      <c r="AM653">
        <f>IFERROR(VLOOKUP($B653,[2]库存报告使用数据!$A$1:$E$65536,5,0),0)</f>
        <v>0</v>
      </c>
      <c r="AN653" s="23" t="str">
        <f t="shared" si="186"/>
        <v/>
      </c>
      <c r="AO653" s="23" t="str">
        <f t="shared" si="187"/>
        <v/>
      </c>
      <c r="AP653" s="23" t="str">
        <f t="shared" si="188"/>
        <v/>
      </c>
      <c r="AQ653" s="23" t="str">
        <f t="shared" si="189"/>
        <v/>
      </c>
      <c r="AR653" s="37">
        <f t="shared" si="174"/>
        <v>0</v>
      </c>
      <c r="AS653" s="37">
        <f t="shared" si="175"/>
        <v>0</v>
      </c>
      <c r="AT653" s="37">
        <f t="shared" si="176"/>
        <v>0</v>
      </c>
      <c r="AU653" s="33" t="str">
        <f t="shared" si="177"/>
        <v>库存为0</v>
      </c>
      <c r="AV653" s="38" t="str">
        <f>IFERROR(时间!$B$4+AU653,"上周无销量")</f>
        <v>上周无销量</v>
      </c>
    </row>
    <row r="654" spans="1:48">
      <c r="A654" s="21" t="s">
        <v>699</v>
      </c>
      <c r="B654" t="str">
        <f>VLOOKUP(A654,'[4]sku-asin（子）'!$A$1:$B$65536,2,0)</f>
        <v>B07CJYKKVS</v>
      </c>
      <c r="C654" t="str">
        <f>VLOOKUP(A654,'[4]子sku-父sku'!$A$1:$B$65536,2,0)</f>
        <v>YZ-SUZQ173</v>
      </c>
      <c r="D654" s="33">
        <f>IFERROR(VLOOKUP(A654,[1]库存报告使用数据处理!$A:$C,3,0),0)</f>
        <v>0</v>
      </c>
      <c r="E654" s="33">
        <f>IFERROR(VLOOKUP(A654,[1]库存报告使用数据处理!$A:$D,4,0),0)</f>
        <v>0</v>
      </c>
      <c r="F654" s="33">
        <f>IFERROR(VLOOKUP(A654,[1]库存报告使用数据处理!$A:$E,5,0),0)</f>
        <v>0</v>
      </c>
      <c r="G654" s="33">
        <f>IFERROR(VLOOKUP(A654,[1]库存报告使用数据处理!$A:$F,6,0),0)</f>
        <v>0</v>
      </c>
      <c r="H654" s="34">
        <f>IFERROR(VLOOKUP(A654,[1]库存报告使用数据处理!$A:$G,7,0),0)</f>
        <v>0</v>
      </c>
      <c r="I654">
        <f>IFERROR(VLOOKUP(A654,[5]数据处理!$A:$B,2,0),0)</f>
        <v>0</v>
      </c>
      <c r="J654" s="35">
        <f>IFERROR(VLOOKUP(A654,[5]数据处理!$A:$D,4,0),0)</f>
        <v>0</v>
      </c>
      <c r="K654" s="35">
        <f>IFERROR(VLOOKUP(A654,[5]数据处理!$A:$E,5,0),0)</f>
        <v>0</v>
      </c>
      <c r="L654" s="35">
        <f>IFERROR(VLOOKUP(A654,[5]数据处理!$A:$G,7,0),0)</f>
        <v>0</v>
      </c>
      <c r="M654">
        <f t="shared" si="173"/>
        <v>0</v>
      </c>
      <c r="N654">
        <f>IFERROR(VLOOKUP(A654,[5]数据处理!$A:$C,3,0),0)</f>
        <v>0</v>
      </c>
      <c r="O654">
        <f>IFERROR(VLOOKUP(A654,[5]数据处理!$A:$N,14,0),0)</f>
        <v>0</v>
      </c>
      <c r="P654" t="str">
        <f>IFERROR(VLOOKUP(A654,[3]库存使用数据!$A:$B,2,0),"")</f>
        <v/>
      </c>
      <c r="Q654" t="str">
        <f>IFERROR(VLOOKUP(A654,[3]库存使用数据!$A:$E,5,0),"")</f>
        <v/>
      </c>
      <c r="R654" t="str">
        <f>IFERROR(VLOOKUP(A654,[3]库存使用数据!$A:$H,8,0),"")</f>
        <v/>
      </c>
      <c r="S654" t="str">
        <f>IFERROR(VLOOKUP(A654,[3]库存使用数据!$A:$K,11,0),"")</f>
        <v/>
      </c>
      <c r="T654" t="str">
        <f>IFERROR(VLOOKUP(A654,[3]库存使用数据!$A:$C,3,0),"")</f>
        <v/>
      </c>
      <c r="U654" t="str">
        <f>IFERROR(VLOOKUP(A654,[3]库存使用数据!$A:$F,6,0),"")</f>
        <v/>
      </c>
      <c r="V654" t="str">
        <f>IFERROR(VLOOKUP(A654,[3]库存使用数据!$A:$I,9,0),"")</f>
        <v/>
      </c>
      <c r="W654" t="str">
        <f>IFERROR(VLOOKUP(A654,[3]库存使用数据!$A:$L,12,0),"")</f>
        <v/>
      </c>
      <c r="X654" s="23" t="str">
        <f t="shared" si="178"/>
        <v/>
      </c>
      <c r="Y654" s="23" t="str">
        <f t="shared" si="179"/>
        <v/>
      </c>
      <c r="Z654" s="23" t="str">
        <f t="shared" si="180"/>
        <v/>
      </c>
      <c r="AA654" s="23" t="str">
        <f t="shared" si="181"/>
        <v/>
      </c>
      <c r="AB654" t="str">
        <f>IFERROR(VLOOKUP(A654,[3]库存使用数据!$A:$D,4,0),"")</f>
        <v/>
      </c>
      <c r="AC654" t="str">
        <f>IFERROR(VLOOKUP(A654,[3]库存使用数据!$A:$G,7,0),"")</f>
        <v/>
      </c>
      <c r="AD654" t="str">
        <f>IFERROR(VLOOKUP(A654,[3]库存使用数据!$A:$J,10,0),"")</f>
        <v/>
      </c>
      <c r="AE654" t="str">
        <f>IFERROR(VLOOKUP(A654,[3]库存使用数据!$A:$M,13,0),"")</f>
        <v/>
      </c>
      <c r="AF654" s="23" t="str">
        <f t="shared" si="182"/>
        <v/>
      </c>
      <c r="AG654" s="23" t="str">
        <f t="shared" si="183"/>
        <v/>
      </c>
      <c r="AH654" s="23" t="str">
        <f t="shared" si="184"/>
        <v/>
      </c>
      <c r="AI654" s="23" t="str">
        <f t="shared" si="185"/>
        <v/>
      </c>
      <c r="AJ654">
        <f>IFERROR(VLOOKUP($B654,[2]库存报告使用数据!$A$1:$B$65536,2,0),0)</f>
        <v>0</v>
      </c>
      <c r="AK654">
        <f>IFERROR(VLOOKUP($B654,[2]库存报告使用数据!$A$1:$C$65536,3,0),0)</f>
        <v>0</v>
      </c>
      <c r="AL654">
        <f>IFERROR(VLOOKUP($B654,[2]库存报告使用数据!$A$1:$D$65536,4,0),0)</f>
        <v>0</v>
      </c>
      <c r="AM654">
        <f>IFERROR(VLOOKUP($B654,[2]库存报告使用数据!$A$1:$E$65536,5,0),0)</f>
        <v>0</v>
      </c>
      <c r="AN654" s="23" t="str">
        <f t="shared" si="186"/>
        <v/>
      </c>
      <c r="AO654" s="23" t="str">
        <f t="shared" si="187"/>
        <v/>
      </c>
      <c r="AP654" s="23" t="str">
        <f t="shared" si="188"/>
        <v/>
      </c>
      <c r="AQ654" s="23" t="str">
        <f t="shared" si="189"/>
        <v/>
      </c>
      <c r="AR654" s="37">
        <f t="shared" si="174"/>
        <v>0</v>
      </c>
      <c r="AS654" s="37">
        <f t="shared" si="175"/>
        <v>0</v>
      </c>
      <c r="AT654" s="37">
        <f t="shared" si="176"/>
        <v>0</v>
      </c>
      <c r="AU654" s="33" t="str">
        <f t="shared" si="177"/>
        <v>库存为0</v>
      </c>
      <c r="AV654" s="38" t="str">
        <f>IFERROR(时间!$B$4+AU654,"上周无销量")</f>
        <v>上周无销量</v>
      </c>
    </row>
    <row r="655" spans="1:48">
      <c r="A655" s="21" t="s">
        <v>700</v>
      </c>
      <c r="B655" t="str">
        <f>VLOOKUP(A655,'[4]sku-asin（子）'!$A$1:$B$65536,2,0)</f>
        <v>B07CJCZQJD</v>
      </c>
      <c r="C655" t="str">
        <f>VLOOKUP(A655,'[4]子sku-父sku'!$A$1:$B$65536,2,0)</f>
        <v>YZ-SUZQ173</v>
      </c>
      <c r="D655" s="33">
        <f>IFERROR(VLOOKUP(A655,[1]库存报告使用数据处理!$A:$C,3,0),0)</f>
        <v>0</v>
      </c>
      <c r="E655" s="33">
        <f>IFERROR(VLOOKUP(A655,[1]库存报告使用数据处理!$A:$D,4,0),0)</f>
        <v>0</v>
      </c>
      <c r="F655" s="33">
        <f>IFERROR(VLOOKUP(A655,[1]库存报告使用数据处理!$A:$E,5,0),0)</f>
        <v>0</v>
      </c>
      <c r="G655" s="33">
        <f>IFERROR(VLOOKUP(A655,[1]库存报告使用数据处理!$A:$F,6,0),0)</f>
        <v>0</v>
      </c>
      <c r="H655" s="34">
        <f>IFERROR(VLOOKUP(A655,[1]库存报告使用数据处理!$A:$G,7,0),0)</f>
        <v>0</v>
      </c>
      <c r="I655">
        <f>IFERROR(VLOOKUP(A655,[5]数据处理!$A:$B,2,0),0)</f>
        <v>0</v>
      </c>
      <c r="J655" s="35">
        <f>IFERROR(VLOOKUP(A655,[5]数据处理!$A:$D,4,0),0)</f>
        <v>0</v>
      </c>
      <c r="K655" s="35">
        <f>IFERROR(VLOOKUP(A655,[5]数据处理!$A:$E,5,0),0)</f>
        <v>0</v>
      </c>
      <c r="L655" s="35">
        <f>IFERROR(VLOOKUP(A655,[5]数据处理!$A:$G,7,0),0)</f>
        <v>0</v>
      </c>
      <c r="M655">
        <f t="shared" si="173"/>
        <v>0</v>
      </c>
      <c r="N655">
        <f>IFERROR(VLOOKUP(A655,[5]数据处理!$A:$C,3,0),0)</f>
        <v>0</v>
      </c>
      <c r="O655">
        <f>IFERROR(VLOOKUP(A655,[5]数据处理!$A:$N,14,0),0)</f>
        <v>0</v>
      </c>
      <c r="P655" t="str">
        <f>IFERROR(VLOOKUP(A655,[3]库存使用数据!$A:$B,2,0),"")</f>
        <v/>
      </c>
      <c r="Q655" t="str">
        <f>IFERROR(VLOOKUP(A655,[3]库存使用数据!$A:$E,5,0),"")</f>
        <v/>
      </c>
      <c r="R655" t="str">
        <f>IFERROR(VLOOKUP(A655,[3]库存使用数据!$A:$H,8,0),"")</f>
        <v/>
      </c>
      <c r="S655" t="str">
        <f>IFERROR(VLOOKUP(A655,[3]库存使用数据!$A:$K,11,0),"")</f>
        <v/>
      </c>
      <c r="T655" t="str">
        <f>IFERROR(VLOOKUP(A655,[3]库存使用数据!$A:$C,3,0),"")</f>
        <v/>
      </c>
      <c r="U655" t="str">
        <f>IFERROR(VLOOKUP(A655,[3]库存使用数据!$A:$F,6,0),"")</f>
        <v/>
      </c>
      <c r="V655" t="str">
        <f>IFERROR(VLOOKUP(A655,[3]库存使用数据!$A:$I,9,0),"")</f>
        <v/>
      </c>
      <c r="W655" t="str">
        <f>IFERROR(VLOOKUP(A655,[3]库存使用数据!$A:$L,12,0),"")</f>
        <v/>
      </c>
      <c r="X655" s="23" t="str">
        <f t="shared" si="178"/>
        <v/>
      </c>
      <c r="Y655" s="23" t="str">
        <f t="shared" si="179"/>
        <v/>
      </c>
      <c r="Z655" s="23" t="str">
        <f t="shared" si="180"/>
        <v/>
      </c>
      <c r="AA655" s="23" t="str">
        <f t="shared" si="181"/>
        <v/>
      </c>
      <c r="AB655" t="str">
        <f>IFERROR(VLOOKUP(A655,[3]库存使用数据!$A:$D,4,0),"")</f>
        <v/>
      </c>
      <c r="AC655" t="str">
        <f>IFERROR(VLOOKUP(A655,[3]库存使用数据!$A:$G,7,0),"")</f>
        <v/>
      </c>
      <c r="AD655" t="str">
        <f>IFERROR(VLOOKUP(A655,[3]库存使用数据!$A:$J,10,0),"")</f>
        <v/>
      </c>
      <c r="AE655" t="str">
        <f>IFERROR(VLOOKUP(A655,[3]库存使用数据!$A:$M,13,0),"")</f>
        <v/>
      </c>
      <c r="AF655" s="23" t="str">
        <f t="shared" si="182"/>
        <v/>
      </c>
      <c r="AG655" s="23" t="str">
        <f t="shared" si="183"/>
        <v/>
      </c>
      <c r="AH655" s="23" t="str">
        <f t="shared" si="184"/>
        <v/>
      </c>
      <c r="AI655" s="23" t="str">
        <f t="shared" si="185"/>
        <v/>
      </c>
      <c r="AJ655">
        <f>IFERROR(VLOOKUP($B655,[2]库存报告使用数据!$A$1:$B$65536,2,0),0)</f>
        <v>0</v>
      </c>
      <c r="AK655">
        <f>IFERROR(VLOOKUP($B655,[2]库存报告使用数据!$A$1:$C$65536,3,0),0)</f>
        <v>0</v>
      </c>
      <c r="AL655">
        <f>IFERROR(VLOOKUP($B655,[2]库存报告使用数据!$A$1:$D$65536,4,0),0)</f>
        <v>0</v>
      </c>
      <c r="AM655">
        <f>IFERROR(VLOOKUP($B655,[2]库存报告使用数据!$A$1:$E$65536,5,0),0)</f>
        <v>0</v>
      </c>
      <c r="AN655" s="23" t="str">
        <f t="shared" si="186"/>
        <v/>
      </c>
      <c r="AO655" s="23" t="str">
        <f t="shared" si="187"/>
        <v/>
      </c>
      <c r="AP655" s="23" t="str">
        <f t="shared" si="188"/>
        <v/>
      </c>
      <c r="AQ655" s="23" t="str">
        <f t="shared" si="189"/>
        <v/>
      </c>
      <c r="AR655" s="37">
        <f t="shared" si="174"/>
        <v>0</v>
      </c>
      <c r="AS655" s="37">
        <f t="shared" si="175"/>
        <v>0</v>
      </c>
      <c r="AT655" s="37">
        <f t="shared" si="176"/>
        <v>0</v>
      </c>
      <c r="AU655" s="33" t="str">
        <f t="shared" si="177"/>
        <v>库存为0</v>
      </c>
      <c r="AV655" s="38" t="str">
        <f>IFERROR(时间!$B$4+AU655,"上周无销量")</f>
        <v>上周无销量</v>
      </c>
    </row>
    <row r="656" spans="1:48">
      <c r="A656" s="21" t="s">
        <v>701</v>
      </c>
      <c r="B656" t="str">
        <f>VLOOKUP(A656,'[4]sku-asin（子）'!$A$1:$B$65536,2,0)</f>
        <v>B07CJ1Q3FM</v>
      </c>
      <c r="C656" t="str">
        <f>VLOOKUP(A656,'[4]子sku-父sku'!$A$1:$B$65536,2,0)</f>
        <v>YZ-SUZQ173</v>
      </c>
      <c r="D656" s="33">
        <f>IFERROR(VLOOKUP(A656,[1]库存报告使用数据处理!$A:$C,3,0),0)</f>
        <v>0</v>
      </c>
      <c r="E656" s="33">
        <f>IFERROR(VLOOKUP(A656,[1]库存报告使用数据处理!$A:$D,4,0),0)</f>
        <v>0</v>
      </c>
      <c r="F656" s="33">
        <f>IFERROR(VLOOKUP(A656,[1]库存报告使用数据处理!$A:$E,5,0),0)</f>
        <v>0</v>
      </c>
      <c r="G656" s="33">
        <f>IFERROR(VLOOKUP(A656,[1]库存报告使用数据处理!$A:$F,6,0),0)</f>
        <v>0</v>
      </c>
      <c r="H656" s="34">
        <f>IFERROR(VLOOKUP(A656,[1]库存报告使用数据处理!$A:$G,7,0),0)</f>
        <v>0</v>
      </c>
      <c r="I656">
        <f>IFERROR(VLOOKUP(A656,[5]数据处理!$A:$B,2,0),0)</f>
        <v>0</v>
      </c>
      <c r="J656" s="35">
        <f>IFERROR(VLOOKUP(A656,[5]数据处理!$A:$D,4,0),0)</f>
        <v>0</v>
      </c>
      <c r="K656" s="35">
        <f>IFERROR(VLOOKUP(A656,[5]数据处理!$A:$E,5,0),0)</f>
        <v>0</v>
      </c>
      <c r="L656" s="35">
        <f>IFERROR(VLOOKUP(A656,[5]数据处理!$A:$G,7,0),0)</f>
        <v>0</v>
      </c>
      <c r="M656">
        <f t="shared" si="173"/>
        <v>0</v>
      </c>
      <c r="N656">
        <f>IFERROR(VLOOKUP(A656,[5]数据处理!$A:$C,3,0),0)</f>
        <v>0</v>
      </c>
      <c r="O656">
        <f>IFERROR(VLOOKUP(A656,[5]数据处理!$A:$N,14,0),0)</f>
        <v>0</v>
      </c>
      <c r="P656" t="str">
        <f>IFERROR(VLOOKUP(A656,[3]库存使用数据!$A:$B,2,0),"")</f>
        <v/>
      </c>
      <c r="Q656" t="str">
        <f>IFERROR(VLOOKUP(A656,[3]库存使用数据!$A:$E,5,0),"")</f>
        <v/>
      </c>
      <c r="R656" t="str">
        <f>IFERROR(VLOOKUP(A656,[3]库存使用数据!$A:$H,8,0),"")</f>
        <v/>
      </c>
      <c r="S656" t="str">
        <f>IFERROR(VLOOKUP(A656,[3]库存使用数据!$A:$K,11,0),"")</f>
        <v/>
      </c>
      <c r="T656" t="str">
        <f>IFERROR(VLOOKUP(A656,[3]库存使用数据!$A:$C,3,0),"")</f>
        <v/>
      </c>
      <c r="U656" t="str">
        <f>IFERROR(VLOOKUP(A656,[3]库存使用数据!$A:$F,6,0),"")</f>
        <v/>
      </c>
      <c r="V656" t="str">
        <f>IFERROR(VLOOKUP(A656,[3]库存使用数据!$A:$I,9,0),"")</f>
        <v/>
      </c>
      <c r="W656" t="str">
        <f>IFERROR(VLOOKUP(A656,[3]库存使用数据!$A:$L,12,0),"")</f>
        <v/>
      </c>
      <c r="X656" s="23" t="str">
        <f t="shared" si="178"/>
        <v/>
      </c>
      <c r="Y656" s="23" t="str">
        <f t="shared" si="179"/>
        <v/>
      </c>
      <c r="Z656" s="23" t="str">
        <f t="shared" si="180"/>
        <v/>
      </c>
      <c r="AA656" s="23" t="str">
        <f t="shared" si="181"/>
        <v/>
      </c>
      <c r="AB656" t="str">
        <f>IFERROR(VLOOKUP(A656,[3]库存使用数据!$A:$D,4,0),"")</f>
        <v/>
      </c>
      <c r="AC656" t="str">
        <f>IFERROR(VLOOKUP(A656,[3]库存使用数据!$A:$G,7,0),"")</f>
        <v/>
      </c>
      <c r="AD656" t="str">
        <f>IFERROR(VLOOKUP(A656,[3]库存使用数据!$A:$J,10,0),"")</f>
        <v/>
      </c>
      <c r="AE656" t="str">
        <f>IFERROR(VLOOKUP(A656,[3]库存使用数据!$A:$M,13,0),"")</f>
        <v/>
      </c>
      <c r="AF656" s="23" t="str">
        <f t="shared" si="182"/>
        <v/>
      </c>
      <c r="AG656" s="23" t="str">
        <f t="shared" si="183"/>
        <v/>
      </c>
      <c r="AH656" s="23" t="str">
        <f t="shared" si="184"/>
        <v/>
      </c>
      <c r="AI656" s="23" t="str">
        <f t="shared" si="185"/>
        <v/>
      </c>
      <c r="AJ656">
        <f>IFERROR(VLOOKUP($B656,[2]库存报告使用数据!$A$1:$B$65536,2,0),0)</f>
        <v>0</v>
      </c>
      <c r="AK656">
        <f>IFERROR(VLOOKUP($B656,[2]库存报告使用数据!$A$1:$C$65536,3,0),0)</f>
        <v>0</v>
      </c>
      <c r="AL656">
        <f>IFERROR(VLOOKUP($B656,[2]库存报告使用数据!$A$1:$D$65536,4,0),0)</f>
        <v>0</v>
      </c>
      <c r="AM656">
        <f>IFERROR(VLOOKUP($B656,[2]库存报告使用数据!$A$1:$E$65536,5,0),0)</f>
        <v>0</v>
      </c>
      <c r="AN656" s="23" t="str">
        <f t="shared" si="186"/>
        <v/>
      </c>
      <c r="AO656" s="23" t="str">
        <f t="shared" si="187"/>
        <v/>
      </c>
      <c r="AP656" s="23" t="str">
        <f t="shared" si="188"/>
        <v/>
      </c>
      <c r="AQ656" s="23" t="str">
        <f t="shared" si="189"/>
        <v/>
      </c>
      <c r="AR656" s="37">
        <f t="shared" si="174"/>
        <v>0</v>
      </c>
      <c r="AS656" s="37">
        <f t="shared" si="175"/>
        <v>0</v>
      </c>
      <c r="AT656" s="37">
        <f t="shared" si="176"/>
        <v>0</v>
      </c>
      <c r="AU656" s="33" t="str">
        <f t="shared" si="177"/>
        <v>库存为0</v>
      </c>
      <c r="AV656" s="38" t="str">
        <f>IFERROR(时间!$B$4+AU656,"上周无销量")</f>
        <v>上周无销量</v>
      </c>
    </row>
    <row r="657" spans="1:48">
      <c r="A657" s="21" t="s">
        <v>702</v>
      </c>
      <c r="B657" t="str">
        <f>VLOOKUP(A657,'[4]sku-asin（子）'!$A$1:$B$65536,2,0)</f>
        <v>B07CJ389VG</v>
      </c>
      <c r="C657" t="str">
        <f>VLOOKUP(A657,'[4]子sku-父sku'!$A$1:$B$65536,2,0)</f>
        <v>YZ-SUZQ173</v>
      </c>
      <c r="D657" s="33">
        <f>IFERROR(VLOOKUP(A657,[1]库存报告使用数据处理!$A:$C,3,0),0)</f>
        <v>0</v>
      </c>
      <c r="E657" s="33">
        <f>IFERROR(VLOOKUP(A657,[1]库存报告使用数据处理!$A:$D,4,0),0)</f>
        <v>0</v>
      </c>
      <c r="F657" s="33">
        <f>IFERROR(VLOOKUP(A657,[1]库存报告使用数据处理!$A:$E,5,0),0)</f>
        <v>0</v>
      </c>
      <c r="G657" s="33">
        <f>IFERROR(VLOOKUP(A657,[1]库存报告使用数据处理!$A:$F,6,0),0)</f>
        <v>0</v>
      </c>
      <c r="H657" s="34">
        <f>IFERROR(VLOOKUP(A657,[1]库存报告使用数据处理!$A:$G,7,0),0)</f>
        <v>0</v>
      </c>
      <c r="I657">
        <f>IFERROR(VLOOKUP(A657,[5]数据处理!$A:$B,2,0),0)</f>
        <v>0</v>
      </c>
      <c r="J657" s="35">
        <f>IFERROR(VLOOKUP(A657,[5]数据处理!$A:$D,4,0),0)</f>
        <v>0</v>
      </c>
      <c r="K657" s="35">
        <f>IFERROR(VLOOKUP(A657,[5]数据处理!$A:$E,5,0),0)</f>
        <v>0</v>
      </c>
      <c r="L657" s="35">
        <f>IFERROR(VLOOKUP(A657,[5]数据处理!$A:$G,7,0),0)</f>
        <v>0</v>
      </c>
      <c r="M657">
        <f t="shared" si="173"/>
        <v>0</v>
      </c>
      <c r="N657">
        <f>IFERROR(VLOOKUP(A657,[5]数据处理!$A:$C,3,0),0)</f>
        <v>0</v>
      </c>
      <c r="O657">
        <f>IFERROR(VLOOKUP(A657,[5]数据处理!$A:$N,14,0),0)</f>
        <v>0</v>
      </c>
      <c r="P657" t="str">
        <f>IFERROR(VLOOKUP(A657,[3]库存使用数据!$A:$B,2,0),"")</f>
        <v/>
      </c>
      <c r="Q657" t="str">
        <f>IFERROR(VLOOKUP(A657,[3]库存使用数据!$A:$E,5,0),"")</f>
        <v/>
      </c>
      <c r="R657" t="str">
        <f>IFERROR(VLOOKUP(A657,[3]库存使用数据!$A:$H,8,0),"")</f>
        <v/>
      </c>
      <c r="S657" t="str">
        <f>IFERROR(VLOOKUP(A657,[3]库存使用数据!$A:$K,11,0),"")</f>
        <v/>
      </c>
      <c r="T657" t="str">
        <f>IFERROR(VLOOKUP(A657,[3]库存使用数据!$A:$C,3,0),"")</f>
        <v/>
      </c>
      <c r="U657" t="str">
        <f>IFERROR(VLOOKUP(A657,[3]库存使用数据!$A:$F,6,0),"")</f>
        <v/>
      </c>
      <c r="V657" t="str">
        <f>IFERROR(VLOOKUP(A657,[3]库存使用数据!$A:$I,9,0),"")</f>
        <v/>
      </c>
      <c r="W657" t="str">
        <f>IFERROR(VLOOKUP(A657,[3]库存使用数据!$A:$L,12,0),"")</f>
        <v/>
      </c>
      <c r="X657" s="23" t="str">
        <f t="shared" si="178"/>
        <v/>
      </c>
      <c r="Y657" s="23" t="str">
        <f t="shared" si="179"/>
        <v/>
      </c>
      <c r="Z657" s="23" t="str">
        <f t="shared" si="180"/>
        <v/>
      </c>
      <c r="AA657" s="23" t="str">
        <f t="shared" si="181"/>
        <v/>
      </c>
      <c r="AB657" t="str">
        <f>IFERROR(VLOOKUP(A657,[3]库存使用数据!$A:$D,4,0),"")</f>
        <v/>
      </c>
      <c r="AC657" t="str">
        <f>IFERROR(VLOOKUP(A657,[3]库存使用数据!$A:$G,7,0),"")</f>
        <v/>
      </c>
      <c r="AD657" t="str">
        <f>IFERROR(VLOOKUP(A657,[3]库存使用数据!$A:$J,10,0),"")</f>
        <v/>
      </c>
      <c r="AE657" t="str">
        <f>IFERROR(VLOOKUP(A657,[3]库存使用数据!$A:$M,13,0),"")</f>
        <v/>
      </c>
      <c r="AF657" s="23" t="str">
        <f t="shared" si="182"/>
        <v/>
      </c>
      <c r="AG657" s="23" t="str">
        <f t="shared" si="183"/>
        <v/>
      </c>
      <c r="AH657" s="23" t="str">
        <f t="shared" si="184"/>
        <v/>
      </c>
      <c r="AI657" s="23" t="str">
        <f t="shared" si="185"/>
        <v/>
      </c>
      <c r="AJ657">
        <f>IFERROR(VLOOKUP($B657,[2]库存报告使用数据!$A$1:$B$65536,2,0),0)</f>
        <v>0</v>
      </c>
      <c r="AK657">
        <f>IFERROR(VLOOKUP($B657,[2]库存报告使用数据!$A$1:$C$65536,3,0),0)</f>
        <v>0</v>
      </c>
      <c r="AL657">
        <f>IFERROR(VLOOKUP($B657,[2]库存报告使用数据!$A$1:$D$65536,4,0),0)</f>
        <v>0</v>
      </c>
      <c r="AM657">
        <f>IFERROR(VLOOKUP($B657,[2]库存报告使用数据!$A$1:$E$65536,5,0),0)</f>
        <v>0</v>
      </c>
      <c r="AN657" s="23" t="str">
        <f t="shared" si="186"/>
        <v/>
      </c>
      <c r="AO657" s="23" t="str">
        <f t="shared" si="187"/>
        <v/>
      </c>
      <c r="AP657" s="23" t="str">
        <f t="shared" si="188"/>
        <v/>
      </c>
      <c r="AQ657" s="23" t="str">
        <f t="shared" si="189"/>
        <v/>
      </c>
      <c r="AR657" s="37">
        <f t="shared" si="174"/>
        <v>0</v>
      </c>
      <c r="AS657" s="37">
        <f t="shared" si="175"/>
        <v>0</v>
      </c>
      <c r="AT657" s="37">
        <f t="shared" si="176"/>
        <v>0</v>
      </c>
      <c r="AU657" s="33" t="str">
        <f t="shared" si="177"/>
        <v>库存为0</v>
      </c>
      <c r="AV657" s="38" t="str">
        <f>IFERROR(时间!$B$4+AU657,"上周无销量")</f>
        <v>上周无销量</v>
      </c>
    </row>
    <row r="658" spans="1:48">
      <c r="A658" s="21" t="s">
        <v>703</v>
      </c>
      <c r="B658" t="str">
        <f>VLOOKUP(A658,'[4]sku-asin（子）'!$A$1:$B$65536,2,0)</f>
        <v>B07CJ7X284</v>
      </c>
      <c r="C658" t="str">
        <f>VLOOKUP(A658,'[4]子sku-父sku'!$A$1:$B$65536,2,0)</f>
        <v>YZ-SUZQ173</v>
      </c>
      <c r="D658" s="33">
        <f>IFERROR(VLOOKUP(A658,[1]库存报告使用数据处理!$A:$C,3,0),0)</f>
        <v>0</v>
      </c>
      <c r="E658" s="33">
        <f>IFERROR(VLOOKUP(A658,[1]库存报告使用数据处理!$A:$D,4,0),0)</f>
        <v>0</v>
      </c>
      <c r="F658" s="33">
        <f>IFERROR(VLOOKUP(A658,[1]库存报告使用数据处理!$A:$E,5,0),0)</f>
        <v>0</v>
      </c>
      <c r="G658" s="33">
        <f>IFERROR(VLOOKUP(A658,[1]库存报告使用数据处理!$A:$F,6,0),0)</f>
        <v>0</v>
      </c>
      <c r="H658" s="34">
        <f>IFERROR(VLOOKUP(A658,[1]库存报告使用数据处理!$A:$G,7,0),0)</f>
        <v>0</v>
      </c>
      <c r="I658">
        <f>IFERROR(VLOOKUP(A658,[5]数据处理!$A:$B,2,0),0)</f>
        <v>0</v>
      </c>
      <c r="J658" s="35">
        <f>IFERROR(VLOOKUP(A658,[5]数据处理!$A:$D,4,0),0)</f>
        <v>0</v>
      </c>
      <c r="K658" s="35">
        <f>IFERROR(VLOOKUP(A658,[5]数据处理!$A:$E,5,0),0)</f>
        <v>0</v>
      </c>
      <c r="L658" s="35">
        <f>IFERROR(VLOOKUP(A658,[5]数据处理!$A:$G,7,0),0)</f>
        <v>0</v>
      </c>
      <c r="M658">
        <f t="shared" si="173"/>
        <v>0</v>
      </c>
      <c r="N658">
        <f>IFERROR(VLOOKUP(A658,[5]数据处理!$A:$C,3,0),0)</f>
        <v>0</v>
      </c>
      <c r="O658">
        <f>IFERROR(VLOOKUP(A658,[5]数据处理!$A:$N,14,0),0)</f>
        <v>0</v>
      </c>
      <c r="P658" t="str">
        <f>IFERROR(VLOOKUP(A658,[3]库存使用数据!$A:$B,2,0),"")</f>
        <v/>
      </c>
      <c r="Q658" t="str">
        <f>IFERROR(VLOOKUP(A658,[3]库存使用数据!$A:$E,5,0),"")</f>
        <v/>
      </c>
      <c r="R658" t="str">
        <f>IFERROR(VLOOKUP(A658,[3]库存使用数据!$A:$H,8,0),"")</f>
        <v/>
      </c>
      <c r="S658" t="str">
        <f>IFERROR(VLOOKUP(A658,[3]库存使用数据!$A:$K,11,0),"")</f>
        <v/>
      </c>
      <c r="T658" t="str">
        <f>IFERROR(VLOOKUP(A658,[3]库存使用数据!$A:$C,3,0),"")</f>
        <v/>
      </c>
      <c r="U658" t="str">
        <f>IFERROR(VLOOKUP(A658,[3]库存使用数据!$A:$F,6,0),"")</f>
        <v/>
      </c>
      <c r="V658" t="str">
        <f>IFERROR(VLOOKUP(A658,[3]库存使用数据!$A:$I,9,0),"")</f>
        <v/>
      </c>
      <c r="W658" t="str">
        <f>IFERROR(VLOOKUP(A658,[3]库存使用数据!$A:$L,12,0),"")</f>
        <v/>
      </c>
      <c r="X658" s="23" t="str">
        <f t="shared" si="178"/>
        <v/>
      </c>
      <c r="Y658" s="23" t="str">
        <f t="shared" si="179"/>
        <v/>
      </c>
      <c r="Z658" s="23" t="str">
        <f t="shared" si="180"/>
        <v/>
      </c>
      <c r="AA658" s="23" t="str">
        <f t="shared" si="181"/>
        <v/>
      </c>
      <c r="AB658" t="str">
        <f>IFERROR(VLOOKUP(A658,[3]库存使用数据!$A:$D,4,0),"")</f>
        <v/>
      </c>
      <c r="AC658" t="str">
        <f>IFERROR(VLOOKUP(A658,[3]库存使用数据!$A:$G,7,0),"")</f>
        <v/>
      </c>
      <c r="AD658" t="str">
        <f>IFERROR(VLOOKUP(A658,[3]库存使用数据!$A:$J,10,0),"")</f>
        <v/>
      </c>
      <c r="AE658" t="str">
        <f>IFERROR(VLOOKUP(A658,[3]库存使用数据!$A:$M,13,0),"")</f>
        <v/>
      </c>
      <c r="AF658" s="23" t="str">
        <f t="shared" si="182"/>
        <v/>
      </c>
      <c r="AG658" s="23" t="str">
        <f t="shared" si="183"/>
        <v/>
      </c>
      <c r="AH658" s="23" t="str">
        <f t="shared" si="184"/>
        <v/>
      </c>
      <c r="AI658" s="23" t="str">
        <f t="shared" si="185"/>
        <v/>
      </c>
      <c r="AJ658">
        <f>IFERROR(VLOOKUP($B658,[2]库存报告使用数据!$A$1:$B$65536,2,0),0)</f>
        <v>0</v>
      </c>
      <c r="AK658">
        <f>IFERROR(VLOOKUP($B658,[2]库存报告使用数据!$A$1:$C$65536,3,0),0)</f>
        <v>0</v>
      </c>
      <c r="AL658">
        <f>IFERROR(VLOOKUP($B658,[2]库存报告使用数据!$A$1:$D$65536,4,0),0)</f>
        <v>0</v>
      </c>
      <c r="AM658">
        <f>IFERROR(VLOOKUP($B658,[2]库存报告使用数据!$A$1:$E$65536,5,0),0)</f>
        <v>0</v>
      </c>
      <c r="AN658" s="23" t="str">
        <f t="shared" si="186"/>
        <v/>
      </c>
      <c r="AO658" s="23" t="str">
        <f t="shared" si="187"/>
        <v/>
      </c>
      <c r="AP658" s="23" t="str">
        <f t="shared" si="188"/>
        <v/>
      </c>
      <c r="AQ658" s="23" t="str">
        <f t="shared" si="189"/>
        <v/>
      </c>
      <c r="AR658" s="37">
        <f t="shared" si="174"/>
        <v>0</v>
      </c>
      <c r="AS658" s="37">
        <f t="shared" si="175"/>
        <v>0</v>
      </c>
      <c r="AT658" s="37">
        <f t="shared" si="176"/>
        <v>0</v>
      </c>
      <c r="AU658" s="33" t="str">
        <f t="shared" si="177"/>
        <v>库存为0</v>
      </c>
      <c r="AV658" s="38" t="str">
        <f>IFERROR(时间!$B$4+AU658,"上周无销量")</f>
        <v>上周无销量</v>
      </c>
    </row>
    <row r="659" spans="1:48">
      <c r="A659" s="21" t="s">
        <v>704</v>
      </c>
      <c r="B659" t="str">
        <f>VLOOKUP(A659,'[4]sku-asin（子）'!$A$1:$B$65536,2,0)</f>
        <v>B07CH3G195</v>
      </c>
      <c r="C659" t="str">
        <f>VLOOKUP(A659,'[4]子sku-父sku'!$A$1:$B$65536,2,0)</f>
        <v>YZ-SUZQ187</v>
      </c>
      <c r="D659" s="33">
        <f>IFERROR(VLOOKUP(A659,[1]库存报告使用数据处理!$A:$C,3,0),0)</f>
        <v>0</v>
      </c>
      <c r="E659" s="33">
        <f>IFERROR(VLOOKUP(A659,[1]库存报告使用数据处理!$A:$D,4,0),0)</f>
        <v>0</v>
      </c>
      <c r="F659" s="33">
        <f>IFERROR(VLOOKUP(A659,[1]库存报告使用数据处理!$A:$E,5,0),0)</f>
        <v>0</v>
      </c>
      <c r="G659" s="33">
        <f>IFERROR(VLOOKUP(A659,[1]库存报告使用数据处理!$A:$F,6,0),0)</f>
        <v>0</v>
      </c>
      <c r="H659" s="34">
        <f>IFERROR(VLOOKUP(A659,[1]库存报告使用数据处理!$A:$G,7,0),0)</f>
        <v>0</v>
      </c>
      <c r="I659">
        <f>IFERROR(VLOOKUP(A659,[5]数据处理!$A:$B,2,0),0)</f>
        <v>0</v>
      </c>
      <c r="J659" s="35">
        <f>IFERROR(VLOOKUP(A659,[5]数据处理!$A:$D,4,0),0)</f>
        <v>0</v>
      </c>
      <c r="K659" s="35">
        <f>IFERROR(VLOOKUP(A659,[5]数据处理!$A:$E,5,0),0)</f>
        <v>0</v>
      </c>
      <c r="L659" s="35">
        <f>IFERROR(VLOOKUP(A659,[5]数据处理!$A:$G,7,0),0)</f>
        <v>0</v>
      </c>
      <c r="M659">
        <f t="shared" si="173"/>
        <v>0</v>
      </c>
      <c r="N659">
        <f>IFERROR(VLOOKUP(A659,[5]数据处理!$A:$C,3,0),0)</f>
        <v>0</v>
      </c>
      <c r="O659">
        <f>IFERROR(VLOOKUP(A659,[5]数据处理!$A:$N,14,0),0)</f>
        <v>0</v>
      </c>
      <c r="P659" t="str">
        <f>IFERROR(VLOOKUP(A659,[3]库存使用数据!$A:$B,2,0),"")</f>
        <v/>
      </c>
      <c r="Q659" t="str">
        <f>IFERROR(VLOOKUP(A659,[3]库存使用数据!$A:$E,5,0),"")</f>
        <v/>
      </c>
      <c r="R659" t="str">
        <f>IFERROR(VLOOKUP(A659,[3]库存使用数据!$A:$H,8,0),"")</f>
        <v/>
      </c>
      <c r="S659" t="str">
        <f>IFERROR(VLOOKUP(A659,[3]库存使用数据!$A:$K,11,0),"")</f>
        <v/>
      </c>
      <c r="T659" t="str">
        <f>IFERROR(VLOOKUP(A659,[3]库存使用数据!$A:$C,3,0),"")</f>
        <v/>
      </c>
      <c r="U659" t="str">
        <f>IFERROR(VLOOKUP(A659,[3]库存使用数据!$A:$F,6,0),"")</f>
        <v/>
      </c>
      <c r="V659" t="str">
        <f>IFERROR(VLOOKUP(A659,[3]库存使用数据!$A:$I,9,0),"")</f>
        <v/>
      </c>
      <c r="W659" t="str">
        <f>IFERROR(VLOOKUP(A659,[3]库存使用数据!$A:$L,12,0),"")</f>
        <v/>
      </c>
      <c r="X659" s="23" t="str">
        <f t="shared" si="178"/>
        <v/>
      </c>
      <c r="Y659" s="23" t="str">
        <f t="shared" si="179"/>
        <v/>
      </c>
      <c r="Z659" s="23" t="str">
        <f t="shared" si="180"/>
        <v/>
      </c>
      <c r="AA659" s="23" t="str">
        <f t="shared" si="181"/>
        <v/>
      </c>
      <c r="AB659" t="str">
        <f>IFERROR(VLOOKUP(A659,[3]库存使用数据!$A:$D,4,0),"")</f>
        <v/>
      </c>
      <c r="AC659" t="str">
        <f>IFERROR(VLOOKUP(A659,[3]库存使用数据!$A:$G,7,0),"")</f>
        <v/>
      </c>
      <c r="AD659" t="str">
        <f>IFERROR(VLOOKUP(A659,[3]库存使用数据!$A:$J,10,0),"")</f>
        <v/>
      </c>
      <c r="AE659" t="str">
        <f>IFERROR(VLOOKUP(A659,[3]库存使用数据!$A:$M,13,0),"")</f>
        <v/>
      </c>
      <c r="AF659" s="23" t="str">
        <f t="shared" si="182"/>
        <v/>
      </c>
      <c r="AG659" s="23" t="str">
        <f t="shared" si="183"/>
        <v/>
      </c>
      <c r="AH659" s="23" t="str">
        <f t="shared" si="184"/>
        <v/>
      </c>
      <c r="AI659" s="23" t="str">
        <f t="shared" si="185"/>
        <v/>
      </c>
      <c r="AJ659">
        <f>IFERROR(VLOOKUP($B659,[2]库存报告使用数据!$A$1:$B$65536,2,0),0)</f>
        <v>0</v>
      </c>
      <c r="AK659">
        <f>IFERROR(VLOOKUP($B659,[2]库存报告使用数据!$A$1:$C$65536,3,0),0)</f>
        <v>0</v>
      </c>
      <c r="AL659">
        <f>IFERROR(VLOOKUP($B659,[2]库存报告使用数据!$A$1:$D$65536,4,0),0)</f>
        <v>0</v>
      </c>
      <c r="AM659">
        <f>IFERROR(VLOOKUP($B659,[2]库存报告使用数据!$A$1:$E$65536,5,0),0)</f>
        <v>0</v>
      </c>
      <c r="AN659" s="23" t="str">
        <f t="shared" si="186"/>
        <v/>
      </c>
      <c r="AO659" s="23" t="str">
        <f t="shared" si="187"/>
        <v/>
      </c>
      <c r="AP659" s="23" t="str">
        <f t="shared" si="188"/>
        <v/>
      </c>
      <c r="AQ659" s="23" t="str">
        <f t="shared" si="189"/>
        <v/>
      </c>
      <c r="AR659" s="37">
        <f t="shared" si="174"/>
        <v>0</v>
      </c>
      <c r="AS659" s="37">
        <f t="shared" si="175"/>
        <v>0</v>
      </c>
      <c r="AT659" s="37">
        <f t="shared" si="176"/>
        <v>0</v>
      </c>
      <c r="AU659" s="33" t="str">
        <f t="shared" si="177"/>
        <v>库存为0</v>
      </c>
      <c r="AV659" s="38" t="str">
        <f>IFERROR(时间!$B$4+AU659,"上周无销量")</f>
        <v>上周无销量</v>
      </c>
    </row>
    <row r="660" spans="1:48">
      <c r="A660" s="21" t="s">
        <v>705</v>
      </c>
      <c r="B660" t="str">
        <f>VLOOKUP(A660,'[4]sku-asin（子）'!$A$1:$B$65536,2,0)</f>
        <v>B07CH7K683</v>
      </c>
      <c r="C660" t="str">
        <f>VLOOKUP(A660,'[4]子sku-父sku'!$A$1:$B$65536,2,0)</f>
        <v>YZ-SUZQ187</v>
      </c>
      <c r="D660" s="33">
        <f>IFERROR(VLOOKUP(A660,[1]库存报告使用数据处理!$A:$C,3,0),0)</f>
        <v>3</v>
      </c>
      <c r="E660" s="33">
        <f>IFERROR(VLOOKUP(A660,[1]库存报告使用数据处理!$A:$D,4,0),0)</f>
        <v>1</v>
      </c>
      <c r="F660" s="33">
        <f>IFERROR(VLOOKUP(A660,[1]库存报告使用数据处理!$A:$E,5,0),0)</f>
        <v>0</v>
      </c>
      <c r="G660" s="33">
        <f>IFERROR(VLOOKUP(A660,[1]库存报告使用数据处理!$A:$F,6,0),0)</f>
        <v>3</v>
      </c>
      <c r="H660" s="34">
        <f>IFERROR(VLOOKUP(A660,[1]库存报告使用数据处理!$A:$G,7,0),0)</f>
        <v>19.99</v>
      </c>
      <c r="I660">
        <f>IFERROR(VLOOKUP(A660,[5]数据处理!$A:$B,2,0),0)</f>
        <v>7</v>
      </c>
      <c r="J660" s="35">
        <f>IFERROR(VLOOKUP(A660,[5]数据处理!$A:$D,4,0),0)</f>
        <v>0</v>
      </c>
      <c r="K660" s="35">
        <f>IFERROR(VLOOKUP(A660,[5]数据处理!$A:$E,5,0),0)</f>
        <v>0</v>
      </c>
      <c r="L660" s="35">
        <f>IFERROR(VLOOKUP(A660,[5]数据处理!$A:$G,7,0),0)</f>
        <v>0</v>
      </c>
      <c r="M660">
        <f t="shared" si="173"/>
        <v>7</v>
      </c>
      <c r="N660">
        <f>IFERROR(VLOOKUP(A660,[5]数据处理!$A:$C,3,0),0)</f>
        <v>1</v>
      </c>
      <c r="O660">
        <f>IFERROR(VLOOKUP(A660,[5]数据处理!$A:$N,14,0),0)</f>
        <v>0</v>
      </c>
      <c r="P660">
        <f>IFERROR(VLOOKUP(A660,[3]库存使用数据!$A:$B,2,0),"")</f>
        <v>8125</v>
      </c>
      <c r="Q660">
        <f>IFERROR(VLOOKUP(A660,[3]库存使用数据!$A:$E,5,0),"")</f>
        <v>58355</v>
      </c>
      <c r="R660">
        <f>IFERROR(VLOOKUP(A660,[3]库存使用数据!$A:$H,8,0),"")</f>
        <v>181</v>
      </c>
      <c r="S660">
        <f>IFERROR(VLOOKUP(A660,[3]库存使用数据!$A:$K,11,0),"")</f>
        <v>372</v>
      </c>
      <c r="T660">
        <f>IFERROR(VLOOKUP(A660,[3]库存使用数据!$A:$C,3,0),"")</f>
        <v>68</v>
      </c>
      <c r="U660">
        <f>IFERROR(VLOOKUP(A660,[3]库存使用数据!$A:$F,6,0),"")</f>
        <v>185</v>
      </c>
      <c r="V660">
        <f>IFERROR(VLOOKUP(A660,[3]库存使用数据!$A:$I,9,0),"")</f>
        <v>3</v>
      </c>
      <c r="W660">
        <f>IFERROR(VLOOKUP(A660,[3]库存使用数据!$A:$L,12,0),"")</f>
        <v>9</v>
      </c>
      <c r="X660" s="23">
        <f t="shared" si="178"/>
        <v>0.00836923076923077</v>
      </c>
      <c r="Y660" s="23">
        <f t="shared" si="179"/>
        <v>0.00317025104961014</v>
      </c>
      <c r="Z660" s="23">
        <f t="shared" si="180"/>
        <v>0.0165745856353591</v>
      </c>
      <c r="AA660" s="23">
        <f t="shared" si="181"/>
        <v>0.0241935483870968</v>
      </c>
      <c r="AB660">
        <f>IFERROR(VLOOKUP(A660,[3]库存使用数据!$A:$D,4,0),"")</f>
        <v>24.39</v>
      </c>
      <c r="AC660">
        <f>IFERROR(VLOOKUP(A660,[3]库存使用数据!$A:$G,7,0),"")</f>
        <v>53.35</v>
      </c>
      <c r="AD660">
        <f>IFERROR(VLOOKUP(A660,[3]库存使用数据!$A:$J,10,0),"")</f>
        <v>0.91</v>
      </c>
      <c r="AE660">
        <f>IFERROR(VLOOKUP(A660,[3]库存使用数据!$A:$M,13,0),"")</f>
        <v>2.19</v>
      </c>
      <c r="AF660" s="23">
        <f t="shared" si="182"/>
        <v>0.406703351675838</v>
      </c>
      <c r="AG660" s="23">
        <f t="shared" si="183"/>
        <v>2.6688344172086</v>
      </c>
      <c r="AH660" s="23">
        <f t="shared" si="184"/>
        <v>0</v>
      </c>
      <c r="AI660" s="23">
        <f t="shared" si="185"/>
        <v>0.0365182591295648</v>
      </c>
      <c r="AJ660">
        <f>IFERROR(VLOOKUP($B660,[2]库存报告使用数据!$A$1:$B$65536,2,0),0)</f>
        <v>117</v>
      </c>
      <c r="AK660">
        <f>IFERROR(VLOOKUP($B660,[2]库存报告使用数据!$A$1:$C$65536,3,0),0)</f>
        <v>117</v>
      </c>
      <c r="AL660">
        <f>IFERROR(VLOOKUP($B660,[2]库存报告使用数据!$A$1:$D$65536,4,0),0)</f>
        <v>2</v>
      </c>
      <c r="AM660">
        <f>IFERROR(VLOOKUP($B660,[2]库存报告使用数据!$A$1:$E$65536,5,0),0)</f>
        <v>32</v>
      </c>
      <c r="AN660" s="23">
        <f t="shared" si="186"/>
        <v>0.0256410256410256</v>
      </c>
      <c r="AO660" s="23">
        <f t="shared" si="187"/>
        <v>0.00854700854700855</v>
      </c>
      <c r="AP660" s="23">
        <f t="shared" si="188"/>
        <v>0</v>
      </c>
      <c r="AQ660" s="23">
        <f t="shared" si="189"/>
        <v>0.09375</v>
      </c>
      <c r="AR660" s="37">
        <f t="shared" si="174"/>
        <v>0.428571428571429</v>
      </c>
      <c r="AS660" s="37">
        <f t="shared" si="175"/>
        <v>25.7142857142857</v>
      </c>
      <c r="AT660" s="37">
        <f t="shared" si="176"/>
        <v>-18.7142857142857</v>
      </c>
      <c r="AU660" s="33">
        <f t="shared" si="177"/>
        <v>16</v>
      </c>
      <c r="AV660" s="38">
        <f>IFERROR(时间!$B$4+AU660,"上周无销量")</f>
        <v>43299</v>
      </c>
    </row>
    <row r="661" spans="1:48">
      <c r="A661" s="21" t="s">
        <v>706</v>
      </c>
      <c r="B661" t="str">
        <f>VLOOKUP(A661,'[4]sku-asin（子）'!$A$1:$B$65536,2,0)</f>
        <v>B07CH72K5P</v>
      </c>
      <c r="C661" t="str">
        <f>VLOOKUP(A661,'[4]子sku-父sku'!$A$1:$B$65536,2,0)</f>
        <v>YZ-SUZQ187</v>
      </c>
      <c r="D661" s="33">
        <f>IFERROR(VLOOKUP(A661,[1]库存报告使用数据处理!$A:$C,3,0),0)</f>
        <v>0</v>
      </c>
      <c r="E661" s="33">
        <f>IFERROR(VLOOKUP(A661,[1]库存报告使用数据处理!$A:$D,4,0),0)</f>
        <v>0</v>
      </c>
      <c r="F661" s="33">
        <f>IFERROR(VLOOKUP(A661,[1]库存报告使用数据处理!$A:$E,5,0),0)</f>
        <v>0</v>
      </c>
      <c r="G661" s="33">
        <f>IFERROR(VLOOKUP(A661,[1]库存报告使用数据处理!$A:$F,6,0),0)</f>
        <v>0</v>
      </c>
      <c r="H661" s="34">
        <f>IFERROR(VLOOKUP(A661,[1]库存报告使用数据处理!$A:$G,7,0),0)</f>
        <v>0</v>
      </c>
      <c r="I661">
        <f>IFERROR(VLOOKUP(A661,[5]数据处理!$A:$B,2,0),0)</f>
        <v>0</v>
      </c>
      <c r="J661" s="35">
        <f>IFERROR(VLOOKUP(A661,[5]数据处理!$A:$D,4,0),0)</f>
        <v>0</v>
      </c>
      <c r="K661" s="35">
        <f>IFERROR(VLOOKUP(A661,[5]数据处理!$A:$E,5,0),0)</f>
        <v>0</v>
      </c>
      <c r="L661" s="35">
        <f>IFERROR(VLOOKUP(A661,[5]数据处理!$A:$G,7,0),0)</f>
        <v>0</v>
      </c>
      <c r="M661">
        <f t="shared" si="173"/>
        <v>0</v>
      </c>
      <c r="N661">
        <f>IFERROR(VLOOKUP(A661,[5]数据处理!$A:$C,3,0),0)</f>
        <v>0</v>
      </c>
      <c r="O661">
        <f>IFERROR(VLOOKUP(A661,[5]数据处理!$A:$N,14,0),0)</f>
        <v>0</v>
      </c>
      <c r="P661" t="str">
        <f>IFERROR(VLOOKUP(A661,[3]库存使用数据!$A:$B,2,0),"")</f>
        <v/>
      </c>
      <c r="Q661" t="str">
        <f>IFERROR(VLOOKUP(A661,[3]库存使用数据!$A:$E,5,0),"")</f>
        <v/>
      </c>
      <c r="R661" t="str">
        <f>IFERROR(VLOOKUP(A661,[3]库存使用数据!$A:$H,8,0),"")</f>
        <v/>
      </c>
      <c r="S661" t="str">
        <f>IFERROR(VLOOKUP(A661,[3]库存使用数据!$A:$K,11,0),"")</f>
        <v/>
      </c>
      <c r="T661" t="str">
        <f>IFERROR(VLOOKUP(A661,[3]库存使用数据!$A:$C,3,0),"")</f>
        <v/>
      </c>
      <c r="U661" t="str">
        <f>IFERROR(VLOOKUP(A661,[3]库存使用数据!$A:$F,6,0),"")</f>
        <v/>
      </c>
      <c r="V661" t="str">
        <f>IFERROR(VLOOKUP(A661,[3]库存使用数据!$A:$I,9,0),"")</f>
        <v/>
      </c>
      <c r="W661" t="str">
        <f>IFERROR(VLOOKUP(A661,[3]库存使用数据!$A:$L,12,0),"")</f>
        <v/>
      </c>
      <c r="X661" s="23" t="str">
        <f t="shared" si="178"/>
        <v/>
      </c>
      <c r="Y661" s="23" t="str">
        <f t="shared" si="179"/>
        <v/>
      </c>
      <c r="Z661" s="23" t="str">
        <f t="shared" si="180"/>
        <v/>
      </c>
      <c r="AA661" s="23" t="str">
        <f t="shared" si="181"/>
        <v/>
      </c>
      <c r="AB661" t="str">
        <f>IFERROR(VLOOKUP(A661,[3]库存使用数据!$A:$D,4,0),"")</f>
        <v/>
      </c>
      <c r="AC661" t="str">
        <f>IFERROR(VLOOKUP(A661,[3]库存使用数据!$A:$G,7,0),"")</f>
        <v/>
      </c>
      <c r="AD661" t="str">
        <f>IFERROR(VLOOKUP(A661,[3]库存使用数据!$A:$J,10,0),"")</f>
        <v/>
      </c>
      <c r="AE661" t="str">
        <f>IFERROR(VLOOKUP(A661,[3]库存使用数据!$A:$M,13,0),"")</f>
        <v/>
      </c>
      <c r="AF661" s="23" t="str">
        <f t="shared" si="182"/>
        <v/>
      </c>
      <c r="AG661" s="23" t="str">
        <f t="shared" si="183"/>
        <v/>
      </c>
      <c r="AH661" s="23" t="str">
        <f t="shared" si="184"/>
        <v/>
      </c>
      <c r="AI661" s="23" t="str">
        <f t="shared" si="185"/>
        <v/>
      </c>
      <c r="AJ661">
        <f>IFERROR(VLOOKUP($B661,[2]库存报告使用数据!$A$1:$B$65536,2,0),0)</f>
        <v>0</v>
      </c>
      <c r="AK661">
        <f>IFERROR(VLOOKUP($B661,[2]库存报告使用数据!$A$1:$C$65536,3,0),0)</f>
        <v>0</v>
      </c>
      <c r="AL661">
        <f>IFERROR(VLOOKUP($B661,[2]库存报告使用数据!$A$1:$D$65536,4,0),0)</f>
        <v>0</v>
      </c>
      <c r="AM661">
        <f>IFERROR(VLOOKUP($B661,[2]库存报告使用数据!$A$1:$E$65536,5,0),0)</f>
        <v>0</v>
      </c>
      <c r="AN661" s="23" t="str">
        <f t="shared" si="186"/>
        <v/>
      </c>
      <c r="AO661" s="23" t="str">
        <f t="shared" si="187"/>
        <v/>
      </c>
      <c r="AP661" s="23" t="str">
        <f t="shared" si="188"/>
        <v/>
      </c>
      <c r="AQ661" s="23" t="str">
        <f t="shared" si="189"/>
        <v/>
      </c>
      <c r="AR661" s="37">
        <f t="shared" si="174"/>
        <v>0</v>
      </c>
      <c r="AS661" s="37">
        <f t="shared" si="175"/>
        <v>0</v>
      </c>
      <c r="AT661" s="37">
        <f t="shared" si="176"/>
        <v>0</v>
      </c>
      <c r="AU661" s="33" t="str">
        <f t="shared" si="177"/>
        <v>库存为0</v>
      </c>
      <c r="AV661" s="38" t="str">
        <f>IFERROR(时间!$B$4+AU661,"上周无销量")</f>
        <v>上周无销量</v>
      </c>
    </row>
    <row r="662" spans="1:48">
      <c r="A662" s="21" t="s">
        <v>707</v>
      </c>
      <c r="B662" t="str">
        <f>VLOOKUP(A662,'[4]sku-asin（子）'!$A$1:$B$65536,2,0)</f>
        <v>B07CHFZ9KK</v>
      </c>
      <c r="C662" t="str">
        <f>VLOOKUP(A662,'[4]子sku-父sku'!$A$1:$B$65536,2,0)</f>
        <v>YZ-SUZQ187</v>
      </c>
      <c r="D662" s="33">
        <f>IFERROR(VLOOKUP(A662,[1]库存报告使用数据处理!$A:$C,3,0),0)</f>
        <v>0</v>
      </c>
      <c r="E662" s="33">
        <f>IFERROR(VLOOKUP(A662,[1]库存报告使用数据处理!$A:$D,4,0),0)</f>
        <v>0</v>
      </c>
      <c r="F662" s="33">
        <f>IFERROR(VLOOKUP(A662,[1]库存报告使用数据处理!$A:$E,5,0),0)</f>
        <v>0</v>
      </c>
      <c r="G662" s="33">
        <f>IFERROR(VLOOKUP(A662,[1]库存报告使用数据处理!$A:$F,6,0),0)</f>
        <v>0</v>
      </c>
      <c r="H662" s="34">
        <f>IFERROR(VLOOKUP(A662,[1]库存报告使用数据处理!$A:$G,7,0),0)</f>
        <v>0</v>
      </c>
      <c r="I662">
        <f>IFERROR(VLOOKUP(A662,[5]数据处理!$A:$B,2,0),0)</f>
        <v>0</v>
      </c>
      <c r="J662" s="35">
        <f>IFERROR(VLOOKUP(A662,[5]数据处理!$A:$D,4,0),0)</f>
        <v>0</v>
      </c>
      <c r="K662" s="35">
        <f>IFERROR(VLOOKUP(A662,[5]数据处理!$A:$E,5,0),0)</f>
        <v>0</v>
      </c>
      <c r="L662" s="35">
        <f>IFERROR(VLOOKUP(A662,[5]数据处理!$A:$G,7,0),0)</f>
        <v>0</v>
      </c>
      <c r="M662">
        <f t="shared" si="173"/>
        <v>0</v>
      </c>
      <c r="N662">
        <f>IFERROR(VLOOKUP(A662,[5]数据处理!$A:$C,3,0),0)</f>
        <v>0</v>
      </c>
      <c r="O662">
        <f>IFERROR(VLOOKUP(A662,[5]数据处理!$A:$N,14,0),0)</f>
        <v>0</v>
      </c>
      <c r="P662" t="str">
        <f>IFERROR(VLOOKUP(A662,[3]库存使用数据!$A:$B,2,0),"")</f>
        <v/>
      </c>
      <c r="Q662" t="str">
        <f>IFERROR(VLOOKUP(A662,[3]库存使用数据!$A:$E,5,0),"")</f>
        <v/>
      </c>
      <c r="R662" t="str">
        <f>IFERROR(VLOOKUP(A662,[3]库存使用数据!$A:$H,8,0),"")</f>
        <v/>
      </c>
      <c r="S662" t="str">
        <f>IFERROR(VLOOKUP(A662,[3]库存使用数据!$A:$K,11,0),"")</f>
        <v/>
      </c>
      <c r="T662" t="str">
        <f>IFERROR(VLOOKUP(A662,[3]库存使用数据!$A:$C,3,0),"")</f>
        <v/>
      </c>
      <c r="U662" t="str">
        <f>IFERROR(VLOOKUP(A662,[3]库存使用数据!$A:$F,6,0),"")</f>
        <v/>
      </c>
      <c r="V662" t="str">
        <f>IFERROR(VLOOKUP(A662,[3]库存使用数据!$A:$I,9,0),"")</f>
        <v/>
      </c>
      <c r="W662" t="str">
        <f>IFERROR(VLOOKUP(A662,[3]库存使用数据!$A:$L,12,0),"")</f>
        <v/>
      </c>
      <c r="X662" s="23" t="str">
        <f t="shared" si="178"/>
        <v/>
      </c>
      <c r="Y662" s="23" t="str">
        <f t="shared" si="179"/>
        <v/>
      </c>
      <c r="Z662" s="23" t="str">
        <f t="shared" si="180"/>
        <v/>
      </c>
      <c r="AA662" s="23" t="str">
        <f t="shared" si="181"/>
        <v/>
      </c>
      <c r="AB662" t="str">
        <f>IFERROR(VLOOKUP(A662,[3]库存使用数据!$A:$D,4,0),"")</f>
        <v/>
      </c>
      <c r="AC662" t="str">
        <f>IFERROR(VLOOKUP(A662,[3]库存使用数据!$A:$G,7,0),"")</f>
        <v/>
      </c>
      <c r="AD662" t="str">
        <f>IFERROR(VLOOKUP(A662,[3]库存使用数据!$A:$J,10,0),"")</f>
        <v/>
      </c>
      <c r="AE662" t="str">
        <f>IFERROR(VLOOKUP(A662,[3]库存使用数据!$A:$M,13,0),"")</f>
        <v/>
      </c>
      <c r="AF662" s="23" t="str">
        <f t="shared" si="182"/>
        <v/>
      </c>
      <c r="AG662" s="23" t="str">
        <f t="shared" si="183"/>
        <v/>
      </c>
      <c r="AH662" s="23" t="str">
        <f t="shared" si="184"/>
        <v/>
      </c>
      <c r="AI662" s="23" t="str">
        <f t="shared" si="185"/>
        <v/>
      </c>
      <c r="AJ662">
        <f>IFERROR(VLOOKUP($B662,[2]库存报告使用数据!$A$1:$B$65536,2,0),0)</f>
        <v>0</v>
      </c>
      <c r="AK662">
        <f>IFERROR(VLOOKUP($B662,[2]库存报告使用数据!$A$1:$C$65536,3,0),0)</f>
        <v>0</v>
      </c>
      <c r="AL662">
        <f>IFERROR(VLOOKUP($B662,[2]库存报告使用数据!$A$1:$D$65536,4,0),0)</f>
        <v>0</v>
      </c>
      <c r="AM662">
        <f>IFERROR(VLOOKUP($B662,[2]库存报告使用数据!$A$1:$E$65536,5,0),0)</f>
        <v>0</v>
      </c>
      <c r="AN662" s="23" t="str">
        <f t="shared" si="186"/>
        <v/>
      </c>
      <c r="AO662" s="23" t="str">
        <f t="shared" si="187"/>
        <v/>
      </c>
      <c r="AP662" s="23" t="str">
        <f t="shared" si="188"/>
        <v/>
      </c>
      <c r="AQ662" s="23" t="str">
        <f t="shared" si="189"/>
        <v/>
      </c>
      <c r="AR662" s="37">
        <f t="shared" si="174"/>
        <v>0</v>
      </c>
      <c r="AS662" s="37">
        <f t="shared" si="175"/>
        <v>0</v>
      </c>
      <c r="AT662" s="37">
        <f t="shared" si="176"/>
        <v>0</v>
      </c>
      <c r="AU662" s="33" t="str">
        <f t="shared" si="177"/>
        <v>库存为0</v>
      </c>
      <c r="AV662" s="38" t="str">
        <f>IFERROR(时间!$B$4+AU662,"上周无销量")</f>
        <v>上周无销量</v>
      </c>
    </row>
    <row r="663" spans="1:48">
      <c r="A663" s="21" t="s">
        <v>708</v>
      </c>
      <c r="B663" t="str">
        <f>VLOOKUP(A663,'[4]sku-asin（子）'!$A$1:$B$65536,2,0)</f>
        <v>B07CJPP2HT</v>
      </c>
      <c r="C663" t="str">
        <f>VLOOKUP(A663,'[4]子sku-父sku'!$A$1:$B$65536,2,0)</f>
        <v>YZ-SUZQ187</v>
      </c>
      <c r="D663" s="33">
        <f>IFERROR(VLOOKUP(A663,[1]库存报告使用数据处理!$A:$C,3,0),0)</f>
        <v>0</v>
      </c>
      <c r="E663" s="33">
        <f>IFERROR(VLOOKUP(A663,[1]库存报告使用数据处理!$A:$D,4,0),0)</f>
        <v>0</v>
      </c>
      <c r="F663" s="33">
        <f>IFERROR(VLOOKUP(A663,[1]库存报告使用数据处理!$A:$E,5,0),0)</f>
        <v>0</v>
      </c>
      <c r="G663" s="33">
        <f>IFERROR(VLOOKUP(A663,[1]库存报告使用数据处理!$A:$F,6,0),0)</f>
        <v>0</v>
      </c>
      <c r="H663" s="34">
        <f>IFERROR(VLOOKUP(A663,[1]库存报告使用数据处理!$A:$G,7,0),0)</f>
        <v>0</v>
      </c>
      <c r="I663">
        <f>IFERROR(VLOOKUP(A663,[5]数据处理!$A:$B,2,0),0)</f>
        <v>0</v>
      </c>
      <c r="J663" s="35">
        <f>IFERROR(VLOOKUP(A663,[5]数据处理!$A:$D,4,0),0)</f>
        <v>0</v>
      </c>
      <c r="K663" s="35">
        <f>IFERROR(VLOOKUP(A663,[5]数据处理!$A:$E,5,0),0)</f>
        <v>0</v>
      </c>
      <c r="L663" s="35">
        <f>IFERROR(VLOOKUP(A663,[5]数据处理!$A:$G,7,0),0)</f>
        <v>0</v>
      </c>
      <c r="M663">
        <f t="shared" si="173"/>
        <v>0</v>
      </c>
      <c r="N663">
        <f>IFERROR(VLOOKUP(A663,[5]数据处理!$A:$C,3,0),0)</f>
        <v>0</v>
      </c>
      <c r="O663">
        <f>IFERROR(VLOOKUP(A663,[5]数据处理!$A:$N,14,0),0)</f>
        <v>0</v>
      </c>
      <c r="P663" t="str">
        <f>IFERROR(VLOOKUP(A663,[3]库存使用数据!$A:$B,2,0),"")</f>
        <v/>
      </c>
      <c r="Q663" t="str">
        <f>IFERROR(VLOOKUP(A663,[3]库存使用数据!$A:$E,5,0),"")</f>
        <v/>
      </c>
      <c r="R663" t="str">
        <f>IFERROR(VLOOKUP(A663,[3]库存使用数据!$A:$H,8,0),"")</f>
        <v/>
      </c>
      <c r="S663" t="str">
        <f>IFERROR(VLOOKUP(A663,[3]库存使用数据!$A:$K,11,0),"")</f>
        <v/>
      </c>
      <c r="T663" t="str">
        <f>IFERROR(VLOOKUP(A663,[3]库存使用数据!$A:$C,3,0),"")</f>
        <v/>
      </c>
      <c r="U663" t="str">
        <f>IFERROR(VLOOKUP(A663,[3]库存使用数据!$A:$F,6,0),"")</f>
        <v/>
      </c>
      <c r="V663" t="str">
        <f>IFERROR(VLOOKUP(A663,[3]库存使用数据!$A:$I,9,0),"")</f>
        <v/>
      </c>
      <c r="W663" t="str">
        <f>IFERROR(VLOOKUP(A663,[3]库存使用数据!$A:$L,12,0),"")</f>
        <v/>
      </c>
      <c r="X663" s="23" t="str">
        <f t="shared" si="178"/>
        <v/>
      </c>
      <c r="Y663" s="23" t="str">
        <f t="shared" si="179"/>
        <v/>
      </c>
      <c r="Z663" s="23" t="str">
        <f t="shared" si="180"/>
        <v/>
      </c>
      <c r="AA663" s="23" t="str">
        <f t="shared" si="181"/>
        <v/>
      </c>
      <c r="AB663" t="str">
        <f>IFERROR(VLOOKUP(A663,[3]库存使用数据!$A:$D,4,0),"")</f>
        <v/>
      </c>
      <c r="AC663" t="str">
        <f>IFERROR(VLOOKUP(A663,[3]库存使用数据!$A:$G,7,0),"")</f>
        <v/>
      </c>
      <c r="AD663" t="str">
        <f>IFERROR(VLOOKUP(A663,[3]库存使用数据!$A:$J,10,0),"")</f>
        <v/>
      </c>
      <c r="AE663" t="str">
        <f>IFERROR(VLOOKUP(A663,[3]库存使用数据!$A:$M,13,0),"")</f>
        <v/>
      </c>
      <c r="AF663" s="23" t="str">
        <f t="shared" si="182"/>
        <v/>
      </c>
      <c r="AG663" s="23" t="str">
        <f t="shared" si="183"/>
        <v/>
      </c>
      <c r="AH663" s="23" t="str">
        <f t="shared" si="184"/>
        <v/>
      </c>
      <c r="AI663" s="23" t="str">
        <f t="shared" si="185"/>
        <v/>
      </c>
      <c r="AJ663">
        <f>IFERROR(VLOOKUP($B663,[2]库存报告使用数据!$A$1:$B$65536,2,0),0)</f>
        <v>0</v>
      </c>
      <c r="AK663">
        <f>IFERROR(VLOOKUP($B663,[2]库存报告使用数据!$A$1:$C$65536,3,0),0)</f>
        <v>0</v>
      </c>
      <c r="AL663">
        <f>IFERROR(VLOOKUP($B663,[2]库存报告使用数据!$A$1:$D$65536,4,0),0)</f>
        <v>0</v>
      </c>
      <c r="AM663">
        <f>IFERROR(VLOOKUP($B663,[2]库存报告使用数据!$A$1:$E$65536,5,0),0)</f>
        <v>0</v>
      </c>
      <c r="AN663" s="23" t="str">
        <f t="shared" si="186"/>
        <v/>
      </c>
      <c r="AO663" s="23" t="str">
        <f t="shared" si="187"/>
        <v/>
      </c>
      <c r="AP663" s="23" t="str">
        <f t="shared" si="188"/>
        <v/>
      </c>
      <c r="AQ663" s="23" t="str">
        <f t="shared" si="189"/>
        <v/>
      </c>
      <c r="AR663" s="37">
        <f t="shared" si="174"/>
        <v>0</v>
      </c>
      <c r="AS663" s="37">
        <f t="shared" si="175"/>
        <v>0</v>
      </c>
      <c r="AT663" s="37">
        <f t="shared" si="176"/>
        <v>0</v>
      </c>
      <c r="AU663" s="33" t="str">
        <f t="shared" si="177"/>
        <v>库存为0</v>
      </c>
      <c r="AV663" s="38" t="str">
        <f>IFERROR(时间!$B$4+AU663,"上周无销量")</f>
        <v>上周无销量</v>
      </c>
    </row>
    <row r="664" spans="1:48">
      <c r="A664" s="21" t="s">
        <v>709</v>
      </c>
      <c r="B664" t="str">
        <f>VLOOKUP(A664,'[4]sku-asin（子）'!$A$1:$B$65536,2,0)</f>
        <v>B07CJWY9N9</v>
      </c>
      <c r="C664" t="str">
        <f>VLOOKUP(A664,'[4]子sku-父sku'!$A$1:$B$65536,2,0)</f>
        <v>YZ-SUZQ187</v>
      </c>
      <c r="D664" s="33">
        <f>IFERROR(VLOOKUP(A664,[1]库存报告使用数据处理!$A:$C,3,0),0)</f>
        <v>0</v>
      </c>
      <c r="E664" s="33">
        <f>IFERROR(VLOOKUP(A664,[1]库存报告使用数据处理!$A:$D,4,0),0)</f>
        <v>0</v>
      </c>
      <c r="F664" s="33">
        <f>IFERROR(VLOOKUP(A664,[1]库存报告使用数据处理!$A:$E,5,0),0)</f>
        <v>0</v>
      </c>
      <c r="G664" s="33">
        <f>IFERROR(VLOOKUP(A664,[1]库存报告使用数据处理!$A:$F,6,0),0)</f>
        <v>0</v>
      </c>
      <c r="H664" s="34">
        <f>IFERROR(VLOOKUP(A664,[1]库存报告使用数据处理!$A:$G,7,0),0)</f>
        <v>0</v>
      </c>
      <c r="I664">
        <f>IFERROR(VLOOKUP(A664,[5]数据处理!$A:$B,2,0),0)</f>
        <v>0</v>
      </c>
      <c r="J664" s="35">
        <f>IFERROR(VLOOKUP(A664,[5]数据处理!$A:$D,4,0),0)</f>
        <v>0</v>
      </c>
      <c r="K664" s="35">
        <f>IFERROR(VLOOKUP(A664,[5]数据处理!$A:$E,5,0),0)</f>
        <v>0</v>
      </c>
      <c r="L664" s="35">
        <f>IFERROR(VLOOKUP(A664,[5]数据处理!$A:$G,7,0),0)</f>
        <v>0</v>
      </c>
      <c r="M664">
        <f t="shared" si="173"/>
        <v>0</v>
      </c>
      <c r="N664">
        <f>IFERROR(VLOOKUP(A664,[5]数据处理!$A:$C,3,0),0)</f>
        <v>0</v>
      </c>
      <c r="O664">
        <f>IFERROR(VLOOKUP(A664,[5]数据处理!$A:$N,14,0),0)</f>
        <v>0</v>
      </c>
      <c r="P664" t="str">
        <f>IFERROR(VLOOKUP(A664,[3]库存使用数据!$A:$B,2,0),"")</f>
        <v/>
      </c>
      <c r="Q664" t="str">
        <f>IFERROR(VLOOKUP(A664,[3]库存使用数据!$A:$E,5,0),"")</f>
        <v/>
      </c>
      <c r="R664" t="str">
        <f>IFERROR(VLOOKUP(A664,[3]库存使用数据!$A:$H,8,0),"")</f>
        <v/>
      </c>
      <c r="S664" t="str">
        <f>IFERROR(VLOOKUP(A664,[3]库存使用数据!$A:$K,11,0),"")</f>
        <v/>
      </c>
      <c r="T664" t="str">
        <f>IFERROR(VLOOKUP(A664,[3]库存使用数据!$A:$C,3,0),"")</f>
        <v/>
      </c>
      <c r="U664" t="str">
        <f>IFERROR(VLOOKUP(A664,[3]库存使用数据!$A:$F,6,0),"")</f>
        <v/>
      </c>
      <c r="V664" t="str">
        <f>IFERROR(VLOOKUP(A664,[3]库存使用数据!$A:$I,9,0),"")</f>
        <v/>
      </c>
      <c r="W664" t="str">
        <f>IFERROR(VLOOKUP(A664,[3]库存使用数据!$A:$L,12,0),"")</f>
        <v/>
      </c>
      <c r="X664" s="23" t="str">
        <f t="shared" si="178"/>
        <v/>
      </c>
      <c r="Y664" s="23" t="str">
        <f t="shared" si="179"/>
        <v/>
      </c>
      <c r="Z664" s="23" t="str">
        <f t="shared" si="180"/>
        <v/>
      </c>
      <c r="AA664" s="23" t="str">
        <f t="shared" si="181"/>
        <v/>
      </c>
      <c r="AB664" t="str">
        <f>IFERROR(VLOOKUP(A664,[3]库存使用数据!$A:$D,4,0),"")</f>
        <v/>
      </c>
      <c r="AC664" t="str">
        <f>IFERROR(VLOOKUP(A664,[3]库存使用数据!$A:$G,7,0),"")</f>
        <v/>
      </c>
      <c r="AD664" t="str">
        <f>IFERROR(VLOOKUP(A664,[3]库存使用数据!$A:$J,10,0),"")</f>
        <v/>
      </c>
      <c r="AE664" t="str">
        <f>IFERROR(VLOOKUP(A664,[3]库存使用数据!$A:$M,13,0),"")</f>
        <v/>
      </c>
      <c r="AF664" s="23" t="str">
        <f t="shared" si="182"/>
        <v/>
      </c>
      <c r="AG664" s="23" t="str">
        <f t="shared" si="183"/>
        <v/>
      </c>
      <c r="AH664" s="23" t="str">
        <f t="shared" si="184"/>
        <v/>
      </c>
      <c r="AI664" s="23" t="str">
        <f t="shared" si="185"/>
        <v/>
      </c>
      <c r="AJ664">
        <f>IFERROR(VLOOKUP($B664,[2]库存报告使用数据!$A$1:$B$65536,2,0),0)</f>
        <v>0</v>
      </c>
      <c r="AK664">
        <f>IFERROR(VLOOKUP($B664,[2]库存报告使用数据!$A$1:$C$65536,3,0),0)</f>
        <v>0</v>
      </c>
      <c r="AL664">
        <f>IFERROR(VLOOKUP($B664,[2]库存报告使用数据!$A$1:$D$65536,4,0),0)</f>
        <v>0</v>
      </c>
      <c r="AM664">
        <f>IFERROR(VLOOKUP($B664,[2]库存报告使用数据!$A$1:$E$65536,5,0),0)</f>
        <v>0</v>
      </c>
      <c r="AN664" s="23" t="str">
        <f t="shared" si="186"/>
        <v/>
      </c>
      <c r="AO664" s="23" t="str">
        <f t="shared" si="187"/>
        <v/>
      </c>
      <c r="AP664" s="23" t="str">
        <f t="shared" si="188"/>
        <v/>
      </c>
      <c r="AQ664" s="23" t="str">
        <f t="shared" si="189"/>
        <v/>
      </c>
      <c r="AR664" s="37">
        <f t="shared" si="174"/>
        <v>0</v>
      </c>
      <c r="AS664" s="37">
        <f t="shared" si="175"/>
        <v>0</v>
      </c>
      <c r="AT664" s="37">
        <f t="shared" si="176"/>
        <v>0</v>
      </c>
      <c r="AU664" s="33" t="str">
        <f t="shared" si="177"/>
        <v>库存为0</v>
      </c>
      <c r="AV664" s="38" t="str">
        <f>IFERROR(时间!$B$4+AU664,"上周无销量")</f>
        <v>上周无销量</v>
      </c>
    </row>
    <row r="665" spans="1:48">
      <c r="A665" s="21" t="s">
        <v>710</v>
      </c>
      <c r="B665" t="str">
        <f>VLOOKUP(A665,'[4]sku-asin（子）'!$A$1:$B$65536,2,0)</f>
        <v>B07CH3G196</v>
      </c>
      <c r="C665" t="str">
        <f>VLOOKUP(A665,'[4]子sku-父sku'!$A$1:$B$65536,2,0)</f>
        <v>YZ-SUZQ187</v>
      </c>
      <c r="D665" s="33">
        <f>IFERROR(VLOOKUP(A665,[1]库存报告使用数据处理!$A:$C,3,0),0)</f>
        <v>0</v>
      </c>
      <c r="E665" s="33">
        <f>IFERROR(VLOOKUP(A665,[1]库存报告使用数据处理!$A:$D,4,0),0)</f>
        <v>0</v>
      </c>
      <c r="F665" s="33">
        <f>IFERROR(VLOOKUP(A665,[1]库存报告使用数据处理!$A:$E,5,0),0)</f>
        <v>0</v>
      </c>
      <c r="G665" s="33">
        <f>IFERROR(VLOOKUP(A665,[1]库存报告使用数据处理!$A:$F,6,0),0)</f>
        <v>0</v>
      </c>
      <c r="H665" s="34">
        <f>IFERROR(VLOOKUP(A665,[1]库存报告使用数据处理!$A:$G,7,0),0)</f>
        <v>0</v>
      </c>
      <c r="I665">
        <f>IFERROR(VLOOKUP(A665,[5]数据处理!$A:$B,2,0),0)</f>
        <v>0</v>
      </c>
      <c r="J665" s="35">
        <f>IFERROR(VLOOKUP(A665,[5]数据处理!$A:$D,4,0),0)</f>
        <v>0</v>
      </c>
      <c r="K665" s="35">
        <f>IFERROR(VLOOKUP(A665,[5]数据处理!$A:$E,5,0),0)</f>
        <v>0</v>
      </c>
      <c r="L665" s="35">
        <f>IFERROR(VLOOKUP(A665,[5]数据处理!$A:$G,7,0),0)</f>
        <v>0</v>
      </c>
      <c r="M665">
        <f t="shared" si="173"/>
        <v>0</v>
      </c>
      <c r="N665">
        <f>IFERROR(VLOOKUP(A665,[5]数据处理!$A:$C,3,0),0)</f>
        <v>0</v>
      </c>
      <c r="O665">
        <f>IFERROR(VLOOKUP(A665,[5]数据处理!$A:$N,14,0),0)</f>
        <v>0</v>
      </c>
      <c r="P665" t="str">
        <f>IFERROR(VLOOKUP(A665,[3]库存使用数据!$A:$B,2,0),"")</f>
        <v/>
      </c>
      <c r="Q665" t="str">
        <f>IFERROR(VLOOKUP(A665,[3]库存使用数据!$A:$E,5,0),"")</f>
        <v/>
      </c>
      <c r="R665" t="str">
        <f>IFERROR(VLOOKUP(A665,[3]库存使用数据!$A:$H,8,0),"")</f>
        <v/>
      </c>
      <c r="S665" t="str">
        <f>IFERROR(VLOOKUP(A665,[3]库存使用数据!$A:$K,11,0),"")</f>
        <v/>
      </c>
      <c r="T665" t="str">
        <f>IFERROR(VLOOKUP(A665,[3]库存使用数据!$A:$C,3,0),"")</f>
        <v/>
      </c>
      <c r="U665" t="str">
        <f>IFERROR(VLOOKUP(A665,[3]库存使用数据!$A:$F,6,0),"")</f>
        <v/>
      </c>
      <c r="V665" t="str">
        <f>IFERROR(VLOOKUP(A665,[3]库存使用数据!$A:$I,9,0),"")</f>
        <v/>
      </c>
      <c r="W665" t="str">
        <f>IFERROR(VLOOKUP(A665,[3]库存使用数据!$A:$L,12,0),"")</f>
        <v/>
      </c>
      <c r="X665" s="23" t="str">
        <f t="shared" si="178"/>
        <v/>
      </c>
      <c r="Y665" s="23" t="str">
        <f t="shared" si="179"/>
        <v/>
      </c>
      <c r="Z665" s="23" t="str">
        <f t="shared" si="180"/>
        <v/>
      </c>
      <c r="AA665" s="23" t="str">
        <f t="shared" si="181"/>
        <v/>
      </c>
      <c r="AB665" t="str">
        <f>IFERROR(VLOOKUP(A665,[3]库存使用数据!$A:$D,4,0),"")</f>
        <v/>
      </c>
      <c r="AC665" t="str">
        <f>IFERROR(VLOOKUP(A665,[3]库存使用数据!$A:$G,7,0),"")</f>
        <v/>
      </c>
      <c r="AD665" t="str">
        <f>IFERROR(VLOOKUP(A665,[3]库存使用数据!$A:$J,10,0),"")</f>
        <v/>
      </c>
      <c r="AE665" t="str">
        <f>IFERROR(VLOOKUP(A665,[3]库存使用数据!$A:$M,13,0),"")</f>
        <v/>
      </c>
      <c r="AF665" s="23" t="str">
        <f t="shared" si="182"/>
        <v/>
      </c>
      <c r="AG665" s="23" t="str">
        <f t="shared" si="183"/>
        <v/>
      </c>
      <c r="AH665" s="23" t="str">
        <f t="shared" si="184"/>
        <v/>
      </c>
      <c r="AI665" s="23" t="str">
        <f t="shared" si="185"/>
        <v/>
      </c>
      <c r="AJ665">
        <f>IFERROR(VLOOKUP($B665,[2]库存报告使用数据!$A$1:$B$65536,2,0),0)</f>
        <v>0</v>
      </c>
      <c r="AK665">
        <f>IFERROR(VLOOKUP($B665,[2]库存报告使用数据!$A$1:$C$65536,3,0),0)</f>
        <v>0</v>
      </c>
      <c r="AL665">
        <f>IFERROR(VLOOKUP($B665,[2]库存报告使用数据!$A$1:$D$65536,4,0),0)</f>
        <v>0</v>
      </c>
      <c r="AM665">
        <f>IFERROR(VLOOKUP($B665,[2]库存报告使用数据!$A$1:$E$65536,5,0),0)</f>
        <v>0</v>
      </c>
      <c r="AN665" s="23" t="str">
        <f t="shared" si="186"/>
        <v/>
      </c>
      <c r="AO665" s="23" t="str">
        <f t="shared" si="187"/>
        <v/>
      </c>
      <c r="AP665" s="23" t="str">
        <f t="shared" si="188"/>
        <v/>
      </c>
      <c r="AQ665" s="23" t="str">
        <f t="shared" si="189"/>
        <v/>
      </c>
      <c r="AR665" s="37">
        <f t="shared" si="174"/>
        <v>0</v>
      </c>
      <c r="AS665" s="37">
        <f t="shared" si="175"/>
        <v>0</v>
      </c>
      <c r="AT665" s="37">
        <f t="shared" si="176"/>
        <v>0</v>
      </c>
      <c r="AU665" s="33" t="str">
        <f t="shared" si="177"/>
        <v>库存为0</v>
      </c>
      <c r="AV665" s="38" t="str">
        <f>IFERROR(时间!$B$4+AU665,"上周无销量")</f>
        <v>上周无销量</v>
      </c>
    </row>
    <row r="666" spans="1:48">
      <c r="A666" s="21" t="s">
        <v>711</v>
      </c>
      <c r="B666" t="str">
        <f>VLOOKUP(A666,'[4]sku-asin（子）'!$A$1:$B$65536,2,0)</f>
        <v>B07CH91KDL</v>
      </c>
      <c r="C666" t="str">
        <f>VLOOKUP(A666,'[4]子sku-父sku'!$A$1:$B$65536,2,0)</f>
        <v>YZ-SUZQ187</v>
      </c>
      <c r="D666" s="33">
        <f>IFERROR(VLOOKUP(A666,[1]库存报告使用数据处理!$A:$C,3,0),0)</f>
        <v>0</v>
      </c>
      <c r="E666" s="33">
        <f>IFERROR(VLOOKUP(A666,[1]库存报告使用数据处理!$A:$D,4,0),0)</f>
        <v>0</v>
      </c>
      <c r="F666" s="33">
        <f>IFERROR(VLOOKUP(A666,[1]库存报告使用数据处理!$A:$E,5,0),0)</f>
        <v>0</v>
      </c>
      <c r="G666" s="33">
        <f>IFERROR(VLOOKUP(A666,[1]库存报告使用数据处理!$A:$F,6,0),0)</f>
        <v>0</v>
      </c>
      <c r="H666" s="34">
        <f>IFERROR(VLOOKUP(A666,[1]库存报告使用数据处理!$A:$G,7,0),0)</f>
        <v>0</v>
      </c>
      <c r="I666">
        <f>IFERROR(VLOOKUP(A666,[5]数据处理!$A:$B,2,0),0)</f>
        <v>0</v>
      </c>
      <c r="J666" s="35">
        <f>IFERROR(VLOOKUP(A666,[5]数据处理!$A:$D,4,0),0)</f>
        <v>0</v>
      </c>
      <c r="K666" s="35">
        <f>IFERROR(VLOOKUP(A666,[5]数据处理!$A:$E,5,0),0)</f>
        <v>0</v>
      </c>
      <c r="L666" s="35">
        <f>IFERROR(VLOOKUP(A666,[5]数据处理!$A:$G,7,0),0)</f>
        <v>0</v>
      </c>
      <c r="M666">
        <f t="shared" si="173"/>
        <v>0</v>
      </c>
      <c r="N666">
        <f>IFERROR(VLOOKUP(A666,[5]数据处理!$A:$C,3,0),0)</f>
        <v>0</v>
      </c>
      <c r="O666">
        <f>IFERROR(VLOOKUP(A666,[5]数据处理!$A:$N,14,0),0)</f>
        <v>0</v>
      </c>
      <c r="P666" t="str">
        <f>IFERROR(VLOOKUP(A666,[3]库存使用数据!$A:$B,2,0),"")</f>
        <v/>
      </c>
      <c r="Q666" t="str">
        <f>IFERROR(VLOOKUP(A666,[3]库存使用数据!$A:$E,5,0),"")</f>
        <v/>
      </c>
      <c r="R666" t="str">
        <f>IFERROR(VLOOKUP(A666,[3]库存使用数据!$A:$H,8,0),"")</f>
        <v/>
      </c>
      <c r="S666" t="str">
        <f>IFERROR(VLOOKUP(A666,[3]库存使用数据!$A:$K,11,0),"")</f>
        <v/>
      </c>
      <c r="T666" t="str">
        <f>IFERROR(VLOOKUP(A666,[3]库存使用数据!$A:$C,3,0),"")</f>
        <v/>
      </c>
      <c r="U666" t="str">
        <f>IFERROR(VLOOKUP(A666,[3]库存使用数据!$A:$F,6,0),"")</f>
        <v/>
      </c>
      <c r="V666" t="str">
        <f>IFERROR(VLOOKUP(A666,[3]库存使用数据!$A:$I,9,0),"")</f>
        <v/>
      </c>
      <c r="W666" t="str">
        <f>IFERROR(VLOOKUP(A666,[3]库存使用数据!$A:$L,12,0),"")</f>
        <v/>
      </c>
      <c r="X666" s="23" t="str">
        <f t="shared" si="178"/>
        <v/>
      </c>
      <c r="Y666" s="23" t="str">
        <f t="shared" si="179"/>
        <v/>
      </c>
      <c r="Z666" s="23" t="str">
        <f t="shared" si="180"/>
        <v/>
      </c>
      <c r="AA666" s="23" t="str">
        <f t="shared" si="181"/>
        <v/>
      </c>
      <c r="AB666" t="str">
        <f>IFERROR(VLOOKUP(A666,[3]库存使用数据!$A:$D,4,0),"")</f>
        <v/>
      </c>
      <c r="AC666" t="str">
        <f>IFERROR(VLOOKUP(A666,[3]库存使用数据!$A:$G,7,0),"")</f>
        <v/>
      </c>
      <c r="AD666" t="str">
        <f>IFERROR(VLOOKUP(A666,[3]库存使用数据!$A:$J,10,0),"")</f>
        <v/>
      </c>
      <c r="AE666" t="str">
        <f>IFERROR(VLOOKUP(A666,[3]库存使用数据!$A:$M,13,0),"")</f>
        <v/>
      </c>
      <c r="AF666" s="23" t="str">
        <f t="shared" si="182"/>
        <v/>
      </c>
      <c r="AG666" s="23" t="str">
        <f t="shared" si="183"/>
        <v/>
      </c>
      <c r="AH666" s="23" t="str">
        <f t="shared" si="184"/>
        <v/>
      </c>
      <c r="AI666" s="23" t="str">
        <f t="shared" si="185"/>
        <v/>
      </c>
      <c r="AJ666">
        <f>IFERROR(VLOOKUP($B666,[2]库存报告使用数据!$A$1:$B$65536,2,0),0)</f>
        <v>0</v>
      </c>
      <c r="AK666">
        <f>IFERROR(VLOOKUP($B666,[2]库存报告使用数据!$A$1:$C$65536,3,0),0)</f>
        <v>0</v>
      </c>
      <c r="AL666">
        <f>IFERROR(VLOOKUP($B666,[2]库存报告使用数据!$A$1:$D$65536,4,0),0)</f>
        <v>0</v>
      </c>
      <c r="AM666">
        <f>IFERROR(VLOOKUP($B666,[2]库存报告使用数据!$A$1:$E$65536,5,0),0)</f>
        <v>0</v>
      </c>
      <c r="AN666" s="23" t="str">
        <f t="shared" si="186"/>
        <v/>
      </c>
      <c r="AO666" s="23" t="str">
        <f t="shared" si="187"/>
        <v/>
      </c>
      <c r="AP666" s="23" t="str">
        <f t="shared" si="188"/>
        <v/>
      </c>
      <c r="AQ666" s="23" t="str">
        <f t="shared" si="189"/>
        <v/>
      </c>
      <c r="AR666" s="37">
        <f t="shared" si="174"/>
        <v>0</v>
      </c>
      <c r="AS666" s="37">
        <f t="shared" si="175"/>
        <v>0</v>
      </c>
      <c r="AT666" s="37">
        <f t="shared" si="176"/>
        <v>0</v>
      </c>
      <c r="AU666" s="33" t="str">
        <f t="shared" si="177"/>
        <v>库存为0</v>
      </c>
      <c r="AV666" s="38" t="str">
        <f>IFERROR(时间!$B$4+AU666,"上周无销量")</f>
        <v>上周无销量</v>
      </c>
    </row>
    <row r="667" spans="1:48">
      <c r="A667" s="21" t="s">
        <v>712</v>
      </c>
      <c r="B667" t="str">
        <f>VLOOKUP(A667,'[4]sku-asin（子）'!$A$1:$B$65536,2,0)</f>
        <v>B07CCMGJKF</v>
      </c>
      <c r="C667" t="str">
        <f>VLOOKUP(A667,'[4]子sku-父sku'!$A$1:$B$65536,2,0)</f>
        <v>YZ-SUZQ388</v>
      </c>
      <c r="D667" s="33">
        <f>IFERROR(VLOOKUP(A667,[1]库存报告使用数据处理!$A:$C,3,0),0)</f>
        <v>15</v>
      </c>
      <c r="E667" s="33">
        <f>IFERROR(VLOOKUP(A667,[1]库存报告使用数据处理!$A:$D,4,0),0)</f>
        <v>20</v>
      </c>
      <c r="F667" s="33">
        <f>IFERROR(VLOOKUP(A667,[1]库存报告使用数据处理!$A:$E,5,0),0)</f>
        <v>2</v>
      </c>
      <c r="G667" s="33">
        <f>IFERROR(VLOOKUP(A667,[1]库存报告使用数据处理!$A:$F,6,0),0)</f>
        <v>1</v>
      </c>
      <c r="H667" s="34">
        <f>IFERROR(VLOOKUP(A667,[1]库存报告使用数据处理!$A:$G,7,0),0)</f>
        <v>19.99</v>
      </c>
      <c r="I667">
        <f>IFERROR(VLOOKUP(A667,[5]数据处理!$A:$B,2,0),0)</f>
        <v>0</v>
      </c>
      <c r="J667" s="35">
        <f>IFERROR(VLOOKUP(A667,[5]数据处理!$A:$D,4,0),0)</f>
        <v>0</v>
      </c>
      <c r="K667" s="35">
        <f>IFERROR(VLOOKUP(A667,[5]数据处理!$A:$E,5,0),0)</f>
        <v>0</v>
      </c>
      <c r="L667" s="35">
        <f>IFERROR(VLOOKUP(A667,[5]数据处理!$A:$G,7,0),0)</f>
        <v>1</v>
      </c>
      <c r="M667">
        <f t="shared" si="173"/>
        <v>1</v>
      </c>
      <c r="N667">
        <f>IFERROR(VLOOKUP(A667,[5]数据处理!$A:$C,3,0),0)</f>
        <v>2</v>
      </c>
      <c r="O667">
        <f>IFERROR(VLOOKUP(A667,[5]数据处理!$A:$N,14,0),0)</f>
        <v>0</v>
      </c>
      <c r="P667">
        <f>IFERROR(VLOOKUP(A667,[3]库存使用数据!$A:$B,2,0),"")</f>
        <v>13506</v>
      </c>
      <c r="Q667">
        <f>IFERROR(VLOOKUP(A667,[3]库存使用数据!$A:$E,5,0),"")</f>
        <v>41221</v>
      </c>
      <c r="R667">
        <f>IFERROR(VLOOKUP(A667,[3]库存使用数据!$A:$H,8,0),"")</f>
        <v>50768</v>
      </c>
      <c r="S667">
        <f>IFERROR(VLOOKUP(A667,[3]库存使用数据!$A:$K,11,0),"")</f>
        <v>4933</v>
      </c>
      <c r="T667">
        <f>IFERROR(VLOOKUP(A667,[3]库存使用数据!$A:$C,3,0),"")</f>
        <v>132</v>
      </c>
      <c r="U667">
        <f>IFERROR(VLOOKUP(A667,[3]库存使用数据!$A:$F,6,0),"")</f>
        <v>325</v>
      </c>
      <c r="V667">
        <f>IFERROR(VLOOKUP(A667,[3]库存使用数据!$A:$I,9,0),"")</f>
        <v>376</v>
      </c>
      <c r="W667">
        <f>IFERROR(VLOOKUP(A667,[3]库存使用数据!$A:$L,12,0),"")</f>
        <v>42</v>
      </c>
      <c r="X667" s="23">
        <f t="shared" si="178"/>
        <v>0.0097734340293203</v>
      </c>
      <c r="Y667" s="23">
        <f t="shared" si="179"/>
        <v>0.00788433080226098</v>
      </c>
      <c r="Z667" s="23">
        <f t="shared" si="180"/>
        <v>0.00740624015127639</v>
      </c>
      <c r="AA667" s="23">
        <f t="shared" si="181"/>
        <v>0.00851408878978309</v>
      </c>
      <c r="AB667">
        <f>IFERROR(VLOOKUP(A667,[3]库存使用数据!$A:$D,4,0),"")</f>
        <v>32.41</v>
      </c>
      <c r="AC667">
        <f>IFERROR(VLOOKUP(A667,[3]库存使用数据!$A:$G,7,0),"")</f>
        <v>83.91</v>
      </c>
      <c r="AD667">
        <f>IFERROR(VLOOKUP(A667,[3]库存使用数据!$A:$J,10,0),"")</f>
        <v>97.82</v>
      </c>
      <c r="AE667">
        <f>IFERROR(VLOOKUP(A667,[3]库存使用数据!$A:$M,13,0),"")</f>
        <v>11.63</v>
      </c>
      <c r="AF667" s="23">
        <f t="shared" si="182"/>
        <v>0.108087377021844</v>
      </c>
      <c r="AG667" s="23">
        <f t="shared" si="183"/>
        <v>0.209879939969985</v>
      </c>
      <c r="AH667" s="23">
        <f t="shared" si="184"/>
        <v>2.44672336168084</v>
      </c>
      <c r="AI667" s="23">
        <f t="shared" si="185"/>
        <v>0.581790895447724</v>
      </c>
      <c r="AJ667">
        <f>IFERROR(VLOOKUP($B667,[2]库存报告使用数据!$A$1:$B$65536,2,0),0)</f>
        <v>166</v>
      </c>
      <c r="AK667">
        <f>IFERROR(VLOOKUP($B667,[2]库存报告使用数据!$A$1:$C$65536,3,0),0)</f>
        <v>166</v>
      </c>
      <c r="AL667">
        <f>IFERROR(VLOOKUP($B667,[2]库存报告使用数据!$A$1:$D$65536,4,0),0)</f>
        <v>126</v>
      </c>
      <c r="AM667">
        <f>IFERROR(VLOOKUP($B667,[2]库存报告使用数据!$A$1:$E$65536,5,0),0)</f>
        <v>11</v>
      </c>
      <c r="AN667" s="23">
        <f t="shared" si="186"/>
        <v>0.0903614457831325</v>
      </c>
      <c r="AO667" s="23">
        <f t="shared" si="187"/>
        <v>0.120481927710843</v>
      </c>
      <c r="AP667" s="23">
        <f t="shared" si="188"/>
        <v>0.0158730158730159</v>
      </c>
      <c r="AQ667" s="23">
        <f t="shared" si="189"/>
        <v>0.0909090909090909</v>
      </c>
      <c r="AR667" s="37">
        <f t="shared" si="174"/>
        <v>2.14285714285714</v>
      </c>
      <c r="AS667" s="37">
        <f t="shared" si="175"/>
        <v>128.571428571429</v>
      </c>
      <c r="AT667" s="37">
        <f t="shared" si="176"/>
        <v>-127.571428571429</v>
      </c>
      <c r="AU667" s="33">
        <f t="shared" si="177"/>
        <v>0</v>
      </c>
      <c r="AV667" s="38">
        <f>IFERROR(时间!$B$4+AU667,"上周无销量")</f>
        <v>43283</v>
      </c>
    </row>
    <row r="668" spans="1:48">
      <c r="A668" s="21" t="s">
        <v>713</v>
      </c>
      <c r="B668" t="str">
        <f>VLOOKUP(A668,'[4]sku-asin（子）'!$A$1:$B$65536,2,0)</f>
        <v>B07BPWRCZZ</v>
      </c>
      <c r="C668" t="str">
        <f>VLOOKUP(A668,'[4]子sku-父sku'!$A$1:$B$65536,2,0)</f>
        <v>YZ-SUZQ388</v>
      </c>
      <c r="D668" s="33">
        <f>IFERROR(VLOOKUP(A668,[1]库存报告使用数据处理!$A:$C,3,0),0)</f>
        <v>18</v>
      </c>
      <c r="E668" s="33">
        <f>IFERROR(VLOOKUP(A668,[1]库存报告使用数据处理!$A:$D,4,0),0)</f>
        <v>17</v>
      </c>
      <c r="F668" s="33">
        <f>IFERROR(VLOOKUP(A668,[1]库存报告使用数据处理!$A:$E,5,0),0)</f>
        <v>9</v>
      </c>
      <c r="G668" s="33">
        <f>IFERROR(VLOOKUP(A668,[1]库存报告使用数据处理!$A:$F,6,0),0)</f>
        <v>13</v>
      </c>
      <c r="H668" s="34">
        <f>IFERROR(VLOOKUP(A668,[1]库存报告使用数据处理!$A:$G,7,0),0)</f>
        <v>19.99</v>
      </c>
      <c r="I668">
        <f>IFERROR(VLOOKUP(A668,[5]数据处理!$A:$B,2,0),0)</f>
        <v>0</v>
      </c>
      <c r="J668" s="35">
        <f>IFERROR(VLOOKUP(A668,[5]数据处理!$A:$D,4,0),0)</f>
        <v>0</v>
      </c>
      <c r="K668" s="35">
        <f>IFERROR(VLOOKUP(A668,[5]数据处理!$A:$E,5,0),0)</f>
        <v>0</v>
      </c>
      <c r="L668" s="35">
        <f>IFERROR(VLOOKUP(A668,[5]数据处理!$A:$G,7,0),0)</f>
        <v>1</v>
      </c>
      <c r="M668">
        <f t="shared" si="173"/>
        <v>1</v>
      </c>
      <c r="N668">
        <f>IFERROR(VLOOKUP(A668,[5]数据处理!$A:$C,3,0),0)</f>
        <v>8</v>
      </c>
      <c r="O668">
        <f>IFERROR(VLOOKUP(A668,[5]数据处理!$A:$N,14,0),0)</f>
        <v>0</v>
      </c>
      <c r="P668" t="str">
        <f>IFERROR(VLOOKUP(A668,[3]库存使用数据!$A:$B,2,0),"")</f>
        <v/>
      </c>
      <c r="Q668" t="str">
        <f>IFERROR(VLOOKUP(A668,[3]库存使用数据!$A:$E,5,0),"")</f>
        <v/>
      </c>
      <c r="R668" t="str">
        <f>IFERROR(VLOOKUP(A668,[3]库存使用数据!$A:$H,8,0),"")</f>
        <v/>
      </c>
      <c r="S668" t="str">
        <f>IFERROR(VLOOKUP(A668,[3]库存使用数据!$A:$K,11,0),"")</f>
        <v/>
      </c>
      <c r="T668" t="str">
        <f>IFERROR(VLOOKUP(A668,[3]库存使用数据!$A:$C,3,0),"")</f>
        <v/>
      </c>
      <c r="U668" t="str">
        <f>IFERROR(VLOOKUP(A668,[3]库存使用数据!$A:$F,6,0),"")</f>
        <v/>
      </c>
      <c r="V668" t="str">
        <f>IFERROR(VLOOKUP(A668,[3]库存使用数据!$A:$I,9,0),"")</f>
        <v/>
      </c>
      <c r="W668" t="str">
        <f>IFERROR(VLOOKUP(A668,[3]库存使用数据!$A:$L,12,0),"")</f>
        <v/>
      </c>
      <c r="X668" s="23" t="str">
        <f t="shared" si="178"/>
        <v/>
      </c>
      <c r="Y668" s="23" t="str">
        <f t="shared" si="179"/>
        <v/>
      </c>
      <c r="Z668" s="23" t="str">
        <f t="shared" si="180"/>
        <v/>
      </c>
      <c r="AA668" s="23" t="str">
        <f t="shared" si="181"/>
        <v/>
      </c>
      <c r="AB668" t="str">
        <f>IFERROR(VLOOKUP(A668,[3]库存使用数据!$A:$D,4,0),"")</f>
        <v/>
      </c>
      <c r="AC668" t="str">
        <f>IFERROR(VLOOKUP(A668,[3]库存使用数据!$A:$G,7,0),"")</f>
        <v/>
      </c>
      <c r="AD668" t="str">
        <f>IFERROR(VLOOKUP(A668,[3]库存使用数据!$A:$J,10,0),"")</f>
        <v/>
      </c>
      <c r="AE668" t="str">
        <f>IFERROR(VLOOKUP(A668,[3]库存使用数据!$A:$M,13,0),"")</f>
        <v/>
      </c>
      <c r="AF668" s="23" t="str">
        <f t="shared" si="182"/>
        <v/>
      </c>
      <c r="AG668" s="23" t="str">
        <f t="shared" si="183"/>
        <v/>
      </c>
      <c r="AH668" s="23" t="str">
        <f t="shared" si="184"/>
        <v/>
      </c>
      <c r="AI668" s="23" t="str">
        <f t="shared" si="185"/>
        <v/>
      </c>
      <c r="AJ668">
        <f>IFERROR(VLOOKUP($B668,[2]库存报告使用数据!$A$1:$B$65536,2,0),0)</f>
        <v>63</v>
      </c>
      <c r="AK668">
        <f>IFERROR(VLOOKUP($B668,[2]库存报告使用数据!$A$1:$C$65536,3,0),0)</f>
        <v>63</v>
      </c>
      <c r="AL668">
        <f>IFERROR(VLOOKUP($B668,[2]库存报告使用数据!$A$1:$D$65536,4,0),0)</f>
        <v>21</v>
      </c>
      <c r="AM668">
        <f>IFERROR(VLOOKUP($B668,[2]库存报告使用数据!$A$1:$E$65536,5,0),0)</f>
        <v>49</v>
      </c>
      <c r="AN668" s="23">
        <f t="shared" si="186"/>
        <v>0.285714285714286</v>
      </c>
      <c r="AO668" s="23">
        <f t="shared" si="187"/>
        <v>0.26984126984127</v>
      </c>
      <c r="AP668" s="23">
        <f t="shared" si="188"/>
        <v>0.428571428571429</v>
      </c>
      <c r="AQ668" s="23">
        <f t="shared" si="189"/>
        <v>0.26530612244898</v>
      </c>
      <c r="AR668" s="37">
        <f t="shared" si="174"/>
        <v>2.57142857142857</v>
      </c>
      <c r="AS668" s="37">
        <f t="shared" si="175"/>
        <v>154.285714285714</v>
      </c>
      <c r="AT668" s="37">
        <f t="shared" si="176"/>
        <v>-153.285714285714</v>
      </c>
      <c r="AU668" s="33">
        <f t="shared" si="177"/>
        <v>0</v>
      </c>
      <c r="AV668" s="38">
        <f>IFERROR(时间!$B$4+AU668,"上周无销量")</f>
        <v>43283</v>
      </c>
    </row>
    <row r="669" spans="1:48">
      <c r="A669" s="21" t="s">
        <v>714</v>
      </c>
      <c r="B669" t="str">
        <f>VLOOKUP(A669,'[4]sku-asin（子）'!$A$1:$B$65536,2,0)</f>
        <v>B07C97VM95</v>
      </c>
      <c r="C669" t="str">
        <f>VLOOKUP(A669,'[4]子sku-父sku'!$A$1:$B$65536,2,0)</f>
        <v>YZ-SUZQ388</v>
      </c>
      <c r="D669" s="33">
        <f>IFERROR(VLOOKUP(A669,[1]库存报告使用数据处理!$A:$C,3,0),0)</f>
        <v>9</v>
      </c>
      <c r="E669" s="33">
        <f>IFERROR(VLOOKUP(A669,[1]库存报告使用数据处理!$A:$D,4,0),0)</f>
        <v>15</v>
      </c>
      <c r="F669" s="33">
        <f>IFERROR(VLOOKUP(A669,[1]库存报告使用数据处理!$A:$E,5,0),0)</f>
        <v>9</v>
      </c>
      <c r="G669" s="33">
        <f>IFERROR(VLOOKUP(A669,[1]库存报告使用数据处理!$A:$F,6,0),0)</f>
        <v>6</v>
      </c>
      <c r="H669" s="34">
        <f>IFERROR(VLOOKUP(A669,[1]库存报告使用数据处理!$A:$G,7,0),0)</f>
        <v>19.99</v>
      </c>
      <c r="I669">
        <f>IFERROR(VLOOKUP(A669,[5]数据处理!$A:$B,2,0),0)</f>
        <v>0</v>
      </c>
      <c r="J669" s="35">
        <f>IFERROR(VLOOKUP(A669,[5]数据处理!$A:$D,4,0),0)</f>
        <v>0</v>
      </c>
      <c r="K669" s="35">
        <f>IFERROR(VLOOKUP(A669,[5]数据处理!$A:$E,5,0),0)</f>
        <v>0</v>
      </c>
      <c r="L669" s="35">
        <f>IFERROR(VLOOKUP(A669,[5]数据处理!$A:$G,7,0),0)</f>
        <v>0</v>
      </c>
      <c r="M669">
        <f t="shared" si="173"/>
        <v>0</v>
      </c>
      <c r="N669">
        <f>IFERROR(VLOOKUP(A669,[5]数据处理!$A:$C,3,0),0)</f>
        <v>4</v>
      </c>
      <c r="O669">
        <f>IFERROR(VLOOKUP(A669,[5]数据处理!$A:$N,14,0),0)</f>
        <v>0</v>
      </c>
      <c r="P669" t="str">
        <f>IFERROR(VLOOKUP(A669,[3]库存使用数据!$A:$B,2,0),"")</f>
        <v/>
      </c>
      <c r="Q669" t="str">
        <f>IFERROR(VLOOKUP(A669,[3]库存使用数据!$A:$E,5,0),"")</f>
        <v/>
      </c>
      <c r="R669" t="str">
        <f>IFERROR(VLOOKUP(A669,[3]库存使用数据!$A:$H,8,0),"")</f>
        <v/>
      </c>
      <c r="S669" t="str">
        <f>IFERROR(VLOOKUP(A669,[3]库存使用数据!$A:$K,11,0),"")</f>
        <v/>
      </c>
      <c r="T669" t="str">
        <f>IFERROR(VLOOKUP(A669,[3]库存使用数据!$A:$C,3,0),"")</f>
        <v/>
      </c>
      <c r="U669" t="str">
        <f>IFERROR(VLOOKUP(A669,[3]库存使用数据!$A:$F,6,0),"")</f>
        <v/>
      </c>
      <c r="V669" t="str">
        <f>IFERROR(VLOOKUP(A669,[3]库存使用数据!$A:$I,9,0),"")</f>
        <v/>
      </c>
      <c r="W669" t="str">
        <f>IFERROR(VLOOKUP(A669,[3]库存使用数据!$A:$L,12,0),"")</f>
        <v/>
      </c>
      <c r="X669" s="23" t="str">
        <f t="shared" si="178"/>
        <v/>
      </c>
      <c r="Y669" s="23" t="str">
        <f t="shared" si="179"/>
        <v/>
      </c>
      <c r="Z669" s="23" t="str">
        <f t="shared" si="180"/>
        <v/>
      </c>
      <c r="AA669" s="23" t="str">
        <f t="shared" si="181"/>
        <v/>
      </c>
      <c r="AB669" t="str">
        <f>IFERROR(VLOOKUP(A669,[3]库存使用数据!$A:$D,4,0),"")</f>
        <v/>
      </c>
      <c r="AC669" t="str">
        <f>IFERROR(VLOOKUP(A669,[3]库存使用数据!$A:$G,7,0),"")</f>
        <v/>
      </c>
      <c r="AD669" t="str">
        <f>IFERROR(VLOOKUP(A669,[3]库存使用数据!$A:$J,10,0),"")</f>
        <v/>
      </c>
      <c r="AE669" t="str">
        <f>IFERROR(VLOOKUP(A669,[3]库存使用数据!$A:$M,13,0),"")</f>
        <v/>
      </c>
      <c r="AF669" s="23" t="str">
        <f t="shared" si="182"/>
        <v/>
      </c>
      <c r="AG669" s="23" t="str">
        <f t="shared" si="183"/>
        <v/>
      </c>
      <c r="AH669" s="23" t="str">
        <f t="shared" si="184"/>
        <v/>
      </c>
      <c r="AI669" s="23" t="str">
        <f t="shared" si="185"/>
        <v/>
      </c>
      <c r="AJ669">
        <f>IFERROR(VLOOKUP($B669,[2]库存报告使用数据!$A$1:$B$65536,2,0),0)</f>
        <v>31</v>
      </c>
      <c r="AK669">
        <f>IFERROR(VLOOKUP($B669,[2]库存报告使用数据!$A$1:$C$65536,3,0),0)</f>
        <v>31</v>
      </c>
      <c r="AL669">
        <f>IFERROR(VLOOKUP($B669,[2]库存报告使用数据!$A$1:$D$65536,4,0),0)</f>
        <v>27</v>
      </c>
      <c r="AM669">
        <f>IFERROR(VLOOKUP($B669,[2]库存报告使用数据!$A$1:$E$65536,5,0),0)</f>
        <v>6</v>
      </c>
      <c r="AN669" s="23">
        <f t="shared" si="186"/>
        <v>0.290322580645161</v>
      </c>
      <c r="AO669" s="23">
        <f t="shared" si="187"/>
        <v>0.483870967741935</v>
      </c>
      <c r="AP669" s="23">
        <f t="shared" si="188"/>
        <v>0.333333333333333</v>
      </c>
      <c r="AQ669" s="23">
        <f t="shared" si="189"/>
        <v>1</v>
      </c>
      <c r="AR669" s="37">
        <f t="shared" si="174"/>
        <v>1.28571428571429</v>
      </c>
      <c r="AS669" s="37">
        <f t="shared" si="175"/>
        <v>77.1428571428572</v>
      </c>
      <c r="AT669" s="37">
        <f t="shared" si="176"/>
        <v>-77.1428571428572</v>
      </c>
      <c r="AU669" s="33">
        <f t="shared" si="177"/>
        <v>0</v>
      </c>
      <c r="AV669" s="38">
        <f>IFERROR(时间!$B$4+AU669,"上周无销量")</f>
        <v>43283</v>
      </c>
    </row>
    <row r="670" spans="1:48">
      <c r="A670" s="21" t="s">
        <v>715</v>
      </c>
      <c r="B670" t="str">
        <f>VLOOKUP(A670,'[4]sku-asin（子）'!$A$1:$B$65536,2,0)</f>
        <v>B07BPW5ZSV</v>
      </c>
      <c r="C670" t="str">
        <f>VLOOKUP(A670,'[4]子sku-父sku'!$A$1:$B$65536,2,0)</f>
        <v>YZ-SUZQ388</v>
      </c>
      <c r="D670" s="33">
        <f>IFERROR(VLOOKUP(A670,[1]库存报告使用数据处理!$A:$C,3,0),0)</f>
        <v>11</v>
      </c>
      <c r="E670" s="33">
        <f>IFERROR(VLOOKUP(A670,[1]库存报告使用数据处理!$A:$D,4,0),0)</f>
        <v>13</v>
      </c>
      <c r="F670" s="33">
        <f>IFERROR(VLOOKUP(A670,[1]库存报告使用数据处理!$A:$E,5,0),0)</f>
        <v>11</v>
      </c>
      <c r="G670" s="33">
        <f>IFERROR(VLOOKUP(A670,[1]库存报告使用数据处理!$A:$F,6,0),0)</f>
        <v>13</v>
      </c>
      <c r="H670" s="34">
        <f>IFERROR(VLOOKUP(A670,[1]库存报告使用数据处理!$A:$G,7,0),0)</f>
        <v>19.99</v>
      </c>
      <c r="I670">
        <f>IFERROR(VLOOKUP(A670,[5]数据处理!$A:$B,2,0),0)</f>
        <v>23</v>
      </c>
      <c r="J670" s="35">
        <f>IFERROR(VLOOKUP(A670,[5]数据处理!$A:$D,4,0),0)</f>
        <v>0</v>
      </c>
      <c r="K670" s="35">
        <f>IFERROR(VLOOKUP(A670,[5]数据处理!$A:$E,5,0),0)</f>
        <v>0</v>
      </c>
      <c r="L670" s="35">
        <f>IFERROR(VLOOKUP(A670,[5]数据处理!$A:$G,7,0),0)</f>
        <v>0</v>
      </c>
      <c r="M670">
        <f t="shared" si="173"/>
        <v>23</v>
      </c>
      <c r="N670">
        <f>IFERROR(VLOOKUP(A670,[5]数据处理!$A:$C,3,0),0)</f>
        <v>1</v>
      </c>
      <c r="O670">
        <f>IFERROR(VLOOKUP(A670,[5]数据处理!$A:$N,14,0),0)</f>
        <v>0</v>
      </c>
      <c r="P670" t="str">
        <f>IFERROR(VLOOKUP(A670,[3]库存使用数据!$A:$B,2,0),"")</f>
        <v/>
      </c>
      <c r="Q670" t="str">
        <f>IFERROR(VLOOKUP(A670,[3]库存使用数据!$A:$E,5,0),"")</f>
        <v/>
      </c>
      <c r="R670" t="str">
        <f>IFERROR(VLOOKUP(A670,[3]库存使用数据!$A:$H,8,0),"")</f>
        <v/>
      </c>
      <c r="S670" t="str">
        <f>IFERROR(VLOOKUP(A670,[3]库存使用数据!$A:$K,11,0),"")</f>
        <v/>
      </c>
      <c r="T670" t="str">
        <f>IFERROR(VLOOKUP(A670,[3]库存使用数据!$A:$C,3,0),"")</f>
        <v/>
      </c>
      <c r="U670" t="str">
        <f>IFERROR(VLOOKUP(A670,[3]库存使用数据!$A:$F,6,0),"")</f>
        <v/>
      </c>
      <c r="V670" t="str">
        <f>IFERROR(VLOOKUP(A670,[3]库存使用数据!$A:$I,9,0),"")</f>
        <v/>
      </c>
      <c r="W670" t="str">
        <f>IFERROR(VLOOKUP(A670,[3]库存使用数据!$A:$L,12,0),"")</f>
        <v/>
      </c>
      <c r="X670" s="23" t="str">
        <f t="shared" si="178"/>
        <v/>
      </c>
      <c r="Y670" s="23" t="str">
        <f t="shared" si="179"/>
        <v/>
      </c>
      <c r="Z670" s="23" t="str">
        <f t="shared" si="180"/>
        <v/>
      </c>
      <c r="AA670" s="23" t="str">
        <f t="shared" si="181"/>
        <v/>
      </c>
      <c r="AB670" t="str">
        <f>IFERROR(VLOOKUP(A670,[3]库存使用数据!$A:$D,4,0),"")</f>
        <v/>
      </c>
      <c r="AC670" t="str">
        <f>IFERROR(VLOOKUP(A670,[3]库存使用数据!$A:$G,7,0),"")</f>
        <v/>
      </c>
      <c r="AD670" t="str">
        <f>IFERROR(VLOOKUP(A670,[3]库存使用数据!$A:$J,10,0),"")</f>
        <v/>
      </c>
      <c r="AE670" t="str">
        <f>IFERROR(VLOOKUP(A670,[3]库存使用数据!$A:$M,13,0),"")</f>
        <v/>
      </c>
      <c r="AF670" s="23" t="str">
        <f t="shared" si="182"/>
        <v/>
      </c>
      <c r="AG670" s="23" t="str">
        <f t="shared" si="183"/>
        <v/>
      </c>
      <c r="AH670" s="23" t="str">
        <f t="shared" si="184"/>
        <v/>
      </c>
      <c r="AI670" s="23" t="str">
        <f t="shared" si="185"/>
        <v/>
      </c>
      <c r="AJ670">
        <f>IFERROR(VLOOKUP($B670,[2]库存报告使用数据!$A$1:$B$65536,2,0),0)</f>
        <v>36</v>
      </c>
      <c r="AK670">
        <f>IFERROR(VLOOKUP($B670,[2]库存报告使用数据!$A$1:$C$65536,3,0),0)</f>
        <v>36</v>
      </c>
      <c r="AL670">
        <f>IFERROR(VLOOKUP($B670,[2]库存报告使用数据!$A$1:$D$65536,4,0),0)</f>
        <v>34</v>
      </c>
      <c r="AM670">
        <f>IFERROR(VLOOKUP($B670,[2]库存报告使用数据!$A$1:$E$65536,5,0),0)</f>
        <v>27</v>
      </c>
      <c r="AN670" s="23">
        <f t="shared" si="186"/>
        <v>0.305555555555556</v>
      </c>
      <c r="AO670" s="23">
        <f t="shared" si="187"/>
        <v>0.361111111111111</v>
      </c>
      <c r="AP670" s="23">
        <f t="shared" si="188"/>
        <v>0.323529411764706</v>
      </c>
      <c r="AQ670" s="23">
        <f t="shared" si="189"/>
        <v>0.481481481481481</v>
      </c>
      <c r="AR670" s="37">
        <f t="shared" si="174"/>
        <v>1.57142857142857</v>
      </c>
      <c r="AS670" s="37">
        <f t="shared" si="175"/>
        <v>94.2857142857143</v>
      </c>
      <c r="AT670" s="37">
        <f t="shared" si="176"/>
        <v>-71.2857142857143</v>
      </c>
      <c r="AU670" s="33">
        <f t="shared" si="177"/>
        <v>14</v>
      </c>
      <c r="AV670" s="38">
        <f>IFERROR(时间!$B$4+AU670,"上周无销量")</f>
        <v>43297</v>
      </c>
    </row>
    <row r="671" spans="1:48">
      <c r="A671" s="21" t="s">
        <v>716</v>
      </c>
      <c r="B671" t="str">
        <f>VLOOKUP(A671,'[4]sku-asin（子）'!$A$1:$B$65536,2,0)</f>
        <v>B07BPSHDV6</v>
      </c>
      <c r="C671" t="str">
        <f>VLOOKUP(A671,'[4]子sku-父sku'!$A$1:$B$65536,2,0)</f>
        <v>YZ-SUZQ388</v>
      </c>
      <c r="D671" s="33">
        <f>IFERROR(VLOOKUP(A671,[1]库存报告使用数据处理!$A:$C,3,0),0)</f>
        <v>5</v>
      </c>
      <c r="E671" s="33">
        <f>IFERROR(VLOOKUP(A671,[1]库存报告使用数据处理!$A:$D,4,0),0)</f>
        <v>5</v>
      </c>
      <c r="F671" s="33">
        <f>IFERROR(VLOOKUP(A671,[1]库存报告使用数据处理!$A:$E,5,0),0)</f>
        <v>7</v>
      </c>
      <c r="G671" s="33">
        <f>IFERROR(VLOOKUP(A671,[1]库存报告使用数据处理!$A:$F,6,0),0)</f>
        <v>7</v>
      </c>
      <c r="H671" s="34">
        <f>IFERROR(VLOOKUP(A671,[1]库存报告使用数据处理!$A:$G,7,0),0)</f>
        <v>19.99</v>
      </c>
      <c r="I671">
        <f>IFERROR(VLOOKUP(A671,[5]数据处理!$A:$B,2,0),0)</f>
        <v>11</v>
      </c>
      <c r="J671" s="35">
        <f>IFERROR(VLOOKUP(A671,[5]数据处理!$A:$D,4,0),0)</f>
        <v>0</v>
      </c>
      <c r="K671" s="35">
        <f>IFERROR(VLOOKUP(A671,[5]数据处理!$A:$E,5,0),0)</f>
        <v>0</v>
      </c>
      <c r="L671" s="35">
        <f>IFERROR(VLOOKUP(A671,[5]数据处理!$A:$G,7,0),0)</f>
        <v>0</v>
      </c>
      <c r="M671">
        <f t="shared" si="173"/>
        <v>11</v>
      </c>
      <c r="N671">
        <f>IFERROR(VLOOKUP(A671,[5]数据处理!$A:$C,3,0),0)</f>
        <v>3</v>
      </c>
      <c r="O671">
        <f>IFERROR(VLOOKUP(A671,[5]数据处理!$A:$N,14,0),0)</f>
        <v>0</v>
      </c>
      <c r="P671" t="str">
        <f>IFERROR(VLOOKUP(A671,[3]库存使用数据!$A:$B,2,0),"")</f>
        <v/>
      </c>
      <c r="Q671" t="str">
        <f>IFERROR(VLOOKUP(A671,[3]库存使用数据!$A:$E,5,0),"")</f>
        <v/>
      </c>
      <c r="R671" t="str">
        <f>IFERROR(VLOOKUP(A671,[3]库存使用数据!$A:$H,8,0),"")</f>
        <v/>
      </c>
      <c r="S671" t="str">
        <f>IFERROR(VLOOKUP(A671,[3]库存使用数据!$A:$K,11,0),"")</f>
        <v/>
      </c>
      <c r="T671" t="str">
        <f>IFERROR(VLOOKUP(A671,[3]库存使用数据!$A:$C,3,0),"")</f>
        <v/>
      </c>
      <c r="U671" t="str">
        <f>IFERROR(VLOOKUP(A671,[3]库存使用数据!$A:$F,6,0),"")</f>
        <v/>
      </c>
      <c r="V671" t="str">
        <f>IFERROR(VLOOKUP(A671,[3]库存使用数据!$A:$I,9,0),"")</f>
        <v/>
      </c>
      <c r="W671" t="str">
        <f>IFERROR(VLOOKUP(A671,[3]库存使用数据!$A:$L,12,0),"")</f>
        <v/>
      </c>
      <c r="X671" s="23" t="str">
        <f t="shared" si="178"/>
        <v/>
      </c>
      <c r="Y671" s="23" t="str">
        <f t="shared" si="179"/>
        <v/>
      </c>
      <c r="Z671" s="23" t="str">
        <f t="shared" si="180"/>
        <v/>
      </c>
      <c r="AA671" s="23" t="str">
        <f t="shared" si="181"/>
        <v/>
      </c>
      <c r="AB671" t="str">
        <f>IFERROR(VLOOKUP(A671,[3]库存使用数据!$A:$D,4,0),"")</f>
        <v/>
      </c>
      <c r="AC671" t="str">
        <f>IFERROR(VLOOKUP(A671,[3]库存使用数据!$A:$G,7,0),"")</f>
        <v/>
      </c>
      <c r="AD671" t="str">
        <f>IFERROR(VLOOKUP(A671,[3]库存使用数据!$A:$J,10,0),"")</f>
        <v/>
      </c>
      <c r="AE671" t="str">
        <f>IFERROR(VLOOKUP(A671,[3]库存使用数据!$A:$M,13,0),"")</f>
        <v/>
      </c>
      <c r="AF671" s="23" t="str">
        <f t="shared" si="182"/>
        <v/>
      </c>
      <c r="AG671" s="23" t="str">
        <f t="shared" si="183"/>
        <v/>
      </c>
      <c r="AH671" s="23" t="str">
        <f t="shared" si="184"/>
        <v/>
      </c>
      <c r="AI671" s="23" t="str">
        <f t="shared" si="185"/>
        <v/>
      </c>
      <c r="AJ671">
        <f>IFERROR(VLOOKUP($B671,[2]库存报告使用数据!$A$1:$B$65536,2,0),0)</f>
        <v>51</v>
      </c>
      <c r="AK671">
        <f>IFERROR(VLOOKUP($B671,[2]库存报告使用数据!$A$1:$C$65536,3,0),0)</f>
        <v>51</v>
      </c>
      <c r="AL671">
        <f>IFERROR(VLOOKUP($B671,[2]库存报告使用数据!$A$1:$D$65536,4,0),0)</f>
        <v>46</v>
      </c>
      <c r="AM671">
        <f>IFERROR(VLOOKUP($B671,[2]库存报告使用数据!$A$1:$E$65536,5,0),0)</f>
        <v>43</v>
      </c>
      <c r="AN671" s="23">
        <f t="shared" si="186"/>
        <v>0.0980392156862745</v>
      </c>
      <c r="AO671" s="23">
        <f t="shared" si="187"/>
        <v>0.0980392156862745</v>
      </c>
      <c r="AP671" s="23">
        <f t="shared" si="188"/>
        <v>0.152173913043478</v>
      </c>
      <c r="AQ671" s="23">
        <f t="shared" si="189"/>
        <v>0.162790697674419</v>
      </c>
      <c r="AR671" s="37">
        <f t="shared" si="174"/>
        <v>0.714285714285714</v>
      </c>
      <c r="AS671" s="37">
        <f t="shared" si="175"/>
        <v>42.8571428571429</v>
      </c>
      <c r="AT671" s="37">
        <f t="shared" si="176"/>
        <v>-31.8571428571429</v>
      </c>
      <c r="AU671" s="33">
        <f t="shared" si="177"/>
        <v>15</v>
      </c>
      <c r="AV671" s="38">
        <f>IFERROR(时间!$B$4+AU671,"上周无销量")</f>
        <v>43298</v>
      </c>
    </row>
    <row r="672" spans="1:48">
      <c r="A672" s="21" t="s">
        <v>717</v>
      </c>
      <c r="B672" t="str">
        <f>VLOOKUP(A672,'[4]sku-asin（子）'!$A$1:$B$65536,2,0)</f>
        <v>B07D33PXF9</v>
      </c>
      <c r="C672" t="str">
        <f>VLOOKUP(A672,'[4]子sku-父sku'!$A$1:$B$65536,2,0)</f>
        <v>YZ-SUZQ388</v>
      </c>
      <c r="D672" s="33">
        <f>IFERROR(VLOOKUP(A672,[1]库存报告使用数据处理!$A:$C,3,0),0)</f>
        <v>7</v>
      </c>
      <c r="E672" s="33">
        <f>IFERROR(VLOOKUP(A672,[1]库存报告使用数据处理!$A:$D,4,0),0)</f>
        <v>0</v>
      </c>
      <c r="F672" s="33">
        <f>IFERROR(VLOOKUP(A672,[1]库存报告使用数据处理!$A:$E,5,0),0)</f>
        <v>0</v>
      </c>
      <c r="G672" s="33">
        <f>IFERROR(VLOOKUP(A672,[1]库存报告使用数据处理!$A:$F,6,0),0)</f>
        <v>0</v>
      </c>
      <c r="H672" s="34">
        <f>IFERROR(VLOOKUP(A672,[1]库存报告使用数据处理!$A:$G,7,0),0)</f>
        <v>19.99</v>
      </c>
      <c r="I672">
        <f>IFERROR(VLOOKUP(A672,[5]数据处理!$A:$B,2,0),0)</f>
        <v>11</v>
      </c>
      <c r="J672" s="35">
        <f>IFERROR(VLOOKUP(A672,[5]数据处理!$A:$D,4,0),0)</f>
        <v>0</v>
      </c>
      <c r="K672" s="35">
        <f>IFERROR(VLOOKUP(A672,[5]数据处理!$A:$E,5,0),0)</f>
        <v>0</v>
      </c>
      <c r="L672" s="35">
        <f>IFERROR(VLOOKUP(A672,[5]数据处理!$A:$G,7,0),0)</f>
        <v>0</v>
      </c>
      <c r="M672">
        <f t="shared" si="173"/>
        <v>11</v>
      </c>
      <c r="N672">
        <f>IFERROR(VLOOKUP(A672,[5]数据处理!$A:$C,3,0),0)</f>
        <v>0</v>
      </c>
      <c r="O672">
        <f>IFERROR(VLOOKUP(A672,[5]数据处理!$A:$N,14,0),0)</f>
        <v>0</v>
      </c>
      <c r="P672" t="str">
        <f>IFERROR(VLOOKUP(A672,[3]库存使用数据!$A:$B,2,0),"")</f>
        <v/>
      </c>
      <c r="Q672" t="str">
        <f>IFERROR(VLOOKUP(A672,[3]库存使用数据!$A:$E,5,0),"")</f>
        <v/>
      </c>
      <c r="R672" t="str">
        <f>IFERROR(VLOOKUP(A672,[3]库存使用数据!$A:$H,8,0),"")</f>
        <v/>
      </c>
      <c r="S672" t="str">
        <f>IFERROR(VLOOKUP(A672,[3]库存使用数据!$A:$K,11,0),"")</f>
        <v/>
      </c>
      <c r="T672" t="str">
        <f>IFERROR(VLOOKUP(A672,[3]库存使用数据!$A:$C,3,0),"")</f>
        <v/>
      </c>
      <c r="U672" t="str">
        <f>IFERROR(VLOOKUP(A672,[3]库存使用数据!$A:$F,6,0),"")</f>
        <v/>
      </c>
      <c r="V672" t="str">
        <f>IFERROR(VLOOKUP(A672,[3]库存使用数据!$A:$I,9,0),"")</f>
        <v/>
      </c>
      <c r="W672" t="str">
        <f>IFERROR(VLOOKUP(A672,[3]库存使用数据!$A:$L,12,0),"")</f>
        <v/>
      </c>
      <c r="X672" s="23" t="str">
        <f t="shared" si="178"/>
        <v/>
      </c>
      <c r="Y672" s="23" t="str">
        <f t="shared" si="179"/>
        <v/>
      </c>
      <c r="Z672" s="23" t="str">
        <f t="shared" si="180"/>
        <v/>
      </c>
      <c r="AA672" s="23" t="str">
        <f t="shared" si="181"/>
        <v/>
      </c>
      <c r="AB672" t="str">
        <f>IFERROR(VLOOKUP(A672,[3]库存使用数据!$A:$D,4,0),"")</f>
        <v/>
      </c>
      <c r="AC672" t="str">
        <f>IFERROR(VLOOKUP(A672,[3]库存使用数据!$A:$G,7,0),"")</f>
        <v/>
      </c>
      <c r="AD672" t="str">
        <f>IFERROR(VLOOKUP(A672,[3]库存使用数据!$A:$J,10,0),"")</f>
        <v/>
      </c>
      <c r="AE672" t="str">
        <f>IFERROR(VLOOKUP(A672,[3]库存使用数据!$A:$M,13,0),"")</f>
        <v/>
      </c>
      <c r="AF672" s="23" t="str">
        <f t="shared" si="182"/>
        <v/>
      </c>
      <c r="AG672" s="23" t="str">
        <f t="shared" si="183"/>
        <v/>
      </c>
      <c r="AH672" s="23" t="str">
        <f t="shared" si="184"/>
        <v/>
      </c>
      <c r="AI672" s="23" t="str">
        <f t="shared" si="185"/>
        <v/>
      </c>
      <c r="AJ672">
        <f>IFERROR(VLOOKUP($B672,[2]库存报告使用数据!$A$1:$B$65536,2,0),0)</f>
        <v>39</v>
      </c>
      <c r="AK672">
        <f>IFERROR(VLOOKUP($B672,[2]库存报告使用数据!$A$1:$C$65536,3,0),0)</f>
        <v>39</v>
      </c>
      <c r="AL672">
        <f>IFERROR(VLOOKUP($B672,[2]库存报告使用数据!$A$1:$D$65536,4,0),0)</f>
        <v>3</v>
      </c>
      <c r="AM672">
        <f>IFERROR(VLOOKUP($B672,[2]库存报告使用数据!$A$1:$E$65536,5,0),0)</f>
        <v>0</v>
      </c>
      <c r="AN672" s="23">
        <f t="shared" si="186"/>
        <v>0.179487179487179</v>
      </c>
      <c r="AO672" s="23">
        <f t="shared" si="187"/>
        <v>0</v>
      </c>
      <c r="AP672" s="23">
        <f t="shared" si="188"/>
        <v>0</v>
      </c>
      <c r="AQ672" s="23" t="str">
        <f t="shared" si="189"/>
        <v/>
      </c>
      <c r="AR672" s="37">
        <f t="shared" si="174"/>
        <v>1</v>
      </c>
      <c r="AS672" s="37">
        <f t="shared" si="175"/>
        <v>60</v>
      </c>
      <c r="AT672" s="37">
        <f t="shared" si="176"/>
        <v>-49</v>
      </c>
      <c r="AU672" s="33">
        <f t="shared" si="177"/>
        <v>11</v>
      </c>
      <c r="AV672" s="38">
        <f>IFERROR(时间!$B$4+AU672,"上周无销量")</f>
        <v>43294</v>
      </c>
    </row>
    <row r="673" spans="1:48">
      <c r="A673" s="21" t="s">
        <v>718</v>
      </c>
      <c r="B673" t="str">
        <f>VLOOKUP(A673,'[4]sku-asin（子）'!$A$1:$B$65536,2,0)</f>
        <v>B07D35DJ26</v>
      </c>
      <c r="C673" t="str">
        <f>VLOOKUP(A673,'[4]子sku-父sku'!$A$1:$B$65536,2,0)</f>
        <v>YZ-SUZQ388</v>
      </c>
      <c r="D673" s="33">
        <f>IFERROR(VLOOKUP(A673,[1]库存报告使用数据处理!$A:$C,3,0),0)</f>
        <v>11</v>
      </c>
      <c r="E673" s="33">
        <f>IFERROR(VLOOKUP(A673,[1]库存报告使用数据处理!$A:$D,4,0),0)</f>
        <v>1</v>
      </c>
      <c r="F673" s="33">
        <f>IFERROR(VLOOKUP(A673,[1]库存报告使用数据处理!$A:$E,5,0),0)</f>
        <v>0</v>
      </c>
      <c r="G673" s="33">
        <f>IFERROR(VLOOKUP(A673,[1]库存报告使用数据处理!$A:$F,6,0),0)</f>
        <v>0</v>
      </c>
      <c r="H673" s="34">
        <f>IFERROR(VLOOKUP(A673,[1]库存报告使用数据处理!$A:$G,7,0),0)</f>
        <v>19.99</v>
      </c>
      <c r="I673">
        <f>IFERROR(VLOOKUP(A673,[5]数据处理!$A:$B,2,0),0)</f>
        <v>4</v>
      </c>
      <c r="J673" s="35">
        <f>IFERROR(VLOOKUP(A673,[5]数据处理!$A:$D,4,0),0)</f>
        <v>0</v>
      </c>
      <c r="K673" s="35">
        <f>IFERROR(VLOOKUP(A673,[5]数据处理!$A:$E,5,0),0)</f>
        <v>0</v>
      </c>
      <c r="L673" s="35">
        <f>IFERROR(VLOOKUP(A673,[5]数据处理!$A:$G,7,0),0)</f>
        <v>1</v>
      </c>
      <c r="M673">
        <f t="shared" si="173"/>
        <v>5</v>
      </c>
      <c r="N673">
        <f>IFERROR(VLOOKUP(A673,[5]数据处理!$A:$C,3,0),0)</f>
        <v>0</v>
      </c>
      <c r="O673">
        <f>IFERROR(VLOOKUP(A673,[5]数据处理!$A:$N,14,0),0)</f>
        <v>0</v>
      </c>
      <c r="P673" t="str">
        <f>IFERROR(VLOOKUP(A673,[3]库存使用数据!$A:$B,2,0),"")</f>
        <v/>
      </c>
      <c r="Q673" t="str">
        <f>IFERROR(VLOOKUP(A673,[3]库存使用数据!$A:$E,5,0),"")</f>
        <v/>
      </c>
      <c r="R673" t="str">
        <f>IFERROR(VLOOKUP(A673,[3]库存使用数据!$A:$H,8,0),"")</f>
        <v/>
      </c>
      <c r="S673" t="str">
        <f>IFERROR(VLOOKUP(A673,[3]库存使用数据!$A:$K,11,0),"")</f>
        <v/>
      </c>
      <c r="T673" t="str">
        <f>IFERROR(VLOOKUP(A673,[3]库存使用数据!$A:$C,3,0),"")</f>
        <v/>
      </c>
      <c r="U673" t="str">
        <f>IFERROR(VLOOKUP(A673,[3]库存使用数据!$A:$F,6,0),"")</f>
        <v/>
      </c>
      <c r="V673" t="str">
        <f>IFERROR(VLOOKUP(A673,[3]库存使用数据!$A:$I,9,0),"")</f>
        <v/>
      </c>
      <c r="W673" t="str">
        <f>IFERROR(VLOOKUP(A673,[3]库存使用数据!$A:$L,12,0),"")</f>
        <v/>
      </c>
      <c r="X673" s="23" t="str">
        <f t="shared" si="178"/>
        <v/>
      </c>
      <c r="Y673" s="23" t="str">
        <f t="shared" si="179"/>
        <v/>
      </c>
      <c r="Z673" s="23" t="str">
        <f t="shared" si="180"/>
        <v/>
      </c>
      <c r="AA673" s="23" t="str">
        <f t="shared" si="181"/>
        <v/>
      </c>
      <c r="AB673" t="str">
        <f>IFERROR(VLOOKUP(A673,[3]库存使用数据!$A:$D,4,0),"")</f>
        <v/>
      </c>
      <c r="AC673" t="str">
        <f>IFERROR(VLOOKUP(A673,[3]库存使用数据!$A:$G,7,0),"")</f>
        <v/>
      </c>
      <c r="AD673" t="str">
        <f>IFERROR(VLOOKUP(A673,[3]库存使用数据!$A:$J,10,0),"")</f>
        <v/>
      </c>
      <c r="AE673" t="str">
        <f>IFERROR(VLOOKUP(A673,[3]库存使用数据!$A:$M,13,0),"")</f>
        <v/>
      </c>
      <c r="AF673" s="23" t="str">
        <f t="shared" si="182"/>
        <v/>
      </c>
      <c r="AG673" s="23" t="str">
        <f t="shared" si="183"/>
        <v/>
      </c>
      <c r="AH673" s="23" t="str">
        <f t="shared" si="184"/>
        <v/>
      </c>
      <c r="AI673" s="23" t="str">
        <f t="shared" si="185"/>
        <v/>
      </c>
      <c r="AJ673">
        <f>IFERROR(VLOOKUP($B673,[2]库存报告使用数据!$A$1:$B$65536,2,0),0)</f>
        <v>10</v>
      </c>
      <c r="AK673">
        <f>IFERROR(VLOOKUP($B673,[2]库存报告使用数据!$A$1:$C$65536,3,0),0)</f>
        <v>10</v>
      </c>
      <c r="AL673">
        <f>IFERROR(VLOOKUP($B673,[2]库存报告使用数据!$A$1:$D$65536,4,0),0)</f>
        <v>2</v>
      </c>
      <c r="AM673">
        <f>IFERROR(VLOOKUP($B673,[2]库存报告使用数据!$A$1:$E$65536,5,0),0)</f>
        <v>0</v>
      </c>
      <c r="AN673" s="23">
        <f t="shared" si="186"/>
        <v>1.1</v>
      </c>
      <c r="AO673" s="23">
        <f t="shared" si="187"/>
        <v>0.1</v>
      </c>
      <c r="AP673" s="23">
        <f t="shared" si="188"/>
        <v>0</v>
      </c>
      <c r="AQ673" s="23" t="str">
        <f t="shared" si="189"/>
        <v/>
      </c>
      <c r="AR673" s="37">
        <f t="shared" si="174"/>
        <v>1.57142857142857</v>
      </c>
      <c r="AS673" s="37">
        <f t="shared" si="175"/>
        <v>94.2857142857143</v>
      </c>
      <c r="AT673" s="37">
        <f t="shared" si="176"/>
        <v>-89.2857142857143</v>
      </c>
      <c r="AU673" s="33">
        <f t="shared" si="177"/>
        <v>3</v>
      </c>
      <c r="AV673" s="38">
        <f>IFERROR(时间!$B$4+AU673,"上周无销量")</f>
        <v>43286</v>
      </c>
    </row>
    <row r="674" spans="1:48">
      <c r="A674" s="21" t="s">
        <v>719</v>
      </c>
      <c r="B674" t="str">
        <f>VLOOKUP(A674,'[4]sku-asin（子）'!$A$1:$B$65536,2,0)</f>
        <v>B07D322V4M</v>
      </c>
      <c r="C674" t="str">
        <f>VLOOKUP(A674,'[4]子sku-父sku'!$A$1:$B$65536,2,0)</f>
        <v>YZ-SUZQ388</v>
      </c>
      <c r="D674" s="33">
        <f>IFERROR(VLOOKUP(A674,[1]库存报告使用数据处理!$A:$C,3,0),0)</f>
        <v>6</v>
      </c>
      <c r="E674" s="33">
        <f>IFERROR(VLOOKUP(A674,[1]库存报告使用数据处理!$A:$D,4,0),0)</f>
        <v>3</v>
      </c>
      <c r="F674" s="33">
        <f>IFERROR(VLOOKUP(A674,[1]库存报告使用数据处理!$A:$E,5,0),0)</f>
        <v>0</v>
      </c>
      <c r="G674" s="33">
        <f>IFERROR(VLOOKUP(A674,[1]库存报告使用数据处理!$A:$F,6,0),0)</f>
        <v>0</v>
      </c>
      <c r="H674" s="34">
        <f>IFERROR(VLOOKUP(A674,[1]库存报告使用数据处理!$A:$G,7,0),0)</f>
        <v>19.99</v>
      </c>
      <c r="I674">
        <f>IFERROR(VLOOKUP(A674,[5]数据处理!$A:$B,2,0),0)</f>
        <v>9</v>
      </c>
      <c r="J674" s="35">
        <f>IFERROR(VLOOKUP(A674,[5]数据处理!$A:$D,4,0),0)</f>
        <v>0</v>
      </c>
      <c r="K674" s="35">
        <f>IFERROR(VLOOKUP(A674,[5]数据处理!$A:$E,5,0),0)</f>
        <v>0</v>
      </c>
      <c r="L674" s="35">
        <f>IFERROR(VLOOKUP(A674,[5]数据处理!$A:$G,7,0),0)</f>
        <v>0</v>
      </c>
      <c r="M674">
        <f t="shared" si="173"/>
        <v>9</v>
      </c>
      <c r="N674">
        <f>IFERROR(VLOOKUP(A674,[5]数据处理!$A:$C,3,0),0)</f>
        <v>0</v>
      </c>
      <c r="O674">
        <f>IFERROR(VLOOKUP(A674,[5]数据处理!$A:$N,14,0),0)</f>
        <v>0</v>
      </c>
      <c r="P674" t="str">
        <f>IFERROR(VLOOKUP(A674,[3]库存使用数据!$A:$B,2,0),"")</f>
        <v/>
      </c>
      <c r="Q674" t="str">
        <f>IFERROR(VLOOKUP(A674,[3]库存使用数据!$A:$E,5,0),"")</f>
        <v/>
      </c>
      <c r="R674" t="str">
        <f>IFERROR(VLOOKUP(A674,[3]库存使用数据!$A:$H,8,0),"")</f>
        <v/>
      </c>
      <c r="S674" t="str">
        <f>IFERROR(VLOOKUP(A674,[3]库存使用数据!$A:$K,11,0),"")</f>
        <v/>
      </c>
      <c r="T674" t="str">
        <f>IFERROR(VLOOKUP(A674,[3]库存使用数据!$A:$C,3,0),"")</f>
        <v/>
      </c>
      <c r="U674" t="str">
        <f>IFERROR(VLOOKUP(A674,[3]库存使用数据!$A:$F,6,0),"")</f>
        <v/>
      </c>
      <c r="V674" t="str">
        <f>IFERROR(VLOOKUP(A674,[3]库存使用数据!$A:$I,9,0),"")</f>
        <v/>
      </c>
      <c r="W674" t="str">
        <f>IFERROR(VLOOKUP(A674,[3]库存使用数据!$A:$L,12,0),"")</f>
        <v/>
      </c>
      <c r="X674" s="23" t="str">
        <f t="shared" si="178"/>
        <v/>
      </c>
      <c r="Y674" s="23" t="str">
        <f t="shared" si="179"/>
        <v/>
      </c>
      <c r="Z674" s="23" t="str">
        <f t="shared" si="180"/>
        <v/>
      </c>
      <c r="AA674" s="23" t="str">
        <f t="shared" si="181"/>
        <v/>
      </c>
      <c r="AB674" t="str">
        <f>IFERROR(VLOOKUP(A674,[3]库存使用数据!$A:$D,4,0),"")</f>
        <v/>
      </c>
      <c r="AC674" t="str">
        <f>IFERROR(VLOOKUP(A674,[3]库存使用数据!$A:$G,7,0),"")</f>
        <v/>
      </c>
      <c r="AD674" t="str">
        <f>IFERROR(VLOOKUP(A674,[3]库存使用数据!$A:$J,10,0),"")</f>
        <v/>
      </c>
      <c r="AE674" t="str">
        <f>IFERROR(VLOOKUP(A674,[3]库存使用数据!$A:$M,13,0),"")</f>
        <v/>
      </c>
      <c r="AF674" s="23" t="str">
        <f t="shared" si="182"/>
        <v/>
      </c>
      <c r="AG674" s="23" t="str">
        <f t="shared" si="183"/>
        <v/>
      </c>
      <c r="AH674" s="23" t="str">
        <f t="shared" si="184"/>
        <v/>
      </c>
      <c r="AI674" s="23" t="str">
        <f t="shared" si="185"/>
        <v/>
      </c>
      <c r="AJ674">
        <f>IFERROR(VLOOKUP($B674,[2]库存报告使用数据!$A$1:$B$65536,2,0),0)</f>
        <v>9</v>
      </c>
      <c r="AK674">
        <f>IFERROR(VLOOKUP($B674,[2]库存报告使用数据!$A$1:$C$65536,3,0),0)</f>
        <v>9</v>
      </c>
      <c r="AL674">
        <f>IFERROR(VLOOKUP($B674,[2]库存报告使用数据!$A$1:$D$65536,4,0),0)</f>
        <v>0</v>
      </c>
      <c r="AM674">
        <f>IFERROR(VLOOKUP($B674,[2]库存报告使用数据!$A$1:$E$65536,5,0),0)</f>
        <v>0</v>
      </c>
      <c r="AN674" s="23">
        <f t="shared" si="186"/>
        <v>0.666666666666667</v>
      </c>
      <c r="AO674" s="23">
        <f t="shared" si="187"/>
        <v>0.333333333333333</v>
      </c>
      <c r="AP674" s="23" t="str">
        <f t="shared" si="188"/>
        <v/>
      </c>
      <c r="AQ674" s="23" t="str">
        <f t="shared" si="189"/>
        <v/>
      </c>
      <c r="AR674" s="37">
        <f t="shared" si="174"/>
        <v>0.857142857142857</v>
      </c>
      <c r="AS674" s="37">
        <f t="shared" si="175"/>
        <v>51.4285714285714</v>
      </c>
      <c r="AT674" s="37">
        <f t="shared" si="176"/>
        <v>-42.4285714285714</v>
      </c>
      <c r="AU674" s="33">
        <f t="shared" si="177"/>
        <v>10</v>
      </c>
      <c r="AV674" s="38">
        <f>IFERROR(时间!$B$4+AU674,"上周无销量")</f>
        <v>43293</v>
      </c>
    </row>
    <row r="675" spans="1:48">
      <c r="A675" s="21" t="s">
        <v>720</v>
      </c>
      <c r="B675" t="str">
        <f>VLOOKUP(A675,'[4]sku-asin（子）'!$A$1:$B$65536,2,0)</f>
        <v>B07D32N4L4</v>
      </c>
      <c r="C675" t="str">
        <f>VLOOKUP(A675,'[4]子sku-父sku'!$A$1:$B$65536,2,0)</f>
        <v>YZ-SUZQ388</v>
      </c>
      <c r="D675" s="33">
        <f>IFERROR(VLOOKUP(A675,[1]库存报告使用数据处理!$A:$C,3,0),0)</f>
        <v>4</v>
      </c>
      <c r="E675" s="33">
        <f>IFERROR(VLOOKUP(A675,[1]库存报告使用数据处理!$A:$D,4,0),0)</f>
        <v>1</v>
      </c>
      <c r="F675" s="33">
        <f>IFERROR(VLOOKUP(A675,[1]库存报告使用数据处理!$A:$E,5,0),0)</f>
        <v>0</v>
      </c>
      <c r="G675" s="33">
        <f>IFERROR(VLOOKUP(A675,[1]库存报告使用数据处理!$A:$F,6,0),0)</f>
        <v>0</v>
      </c>
      <c r="H675" s="34">
        <f>IFERROR(VLOOKUP(A675,[1]库存报告使用数据处理!$A:$G,7,0),0)</f>
        <v>19.99</v>
      </c>
      <c r="I675">
        <f>IFERROR(VLOOKUP(A675,[5]数据处理!$A:$B,2,0),0)</f>
        <v>14</v>
      </c>
      <c r="J675" s="35">
        <f>IFERROR(VLOOKUP(A675,[5]数据处理!$A:$D,4,0),0)</f>
        <v>0</v>
      </c>
      <c r="K675" s="35">
        <f>IFERROR(VLOOKUP(A675,[5]数据处理!$A:$E,5,0),0)</f>
        <v>0</v>
      </c>
      <c r="L675" s="35">
        <f>IFERROR(VLOOKUP(A675,[5]数据处理!$A:$G,7,0),0)</f>
        <v>0</v>
      </c>
      <c r="M675">
        <f t="shared" si="173"/>
        <v>14</v>
      </c>
      <c r="N675">
        <f>IFERROR(VLOOKUP(A675,[5]数据处理!$A:$C,3,0),0)</f>
        <v>0</v>
      </c>
      <c r="O675">
        <f>IFERROR(VLOOKUP(A675,[5]数据处理!$A:$N,14,0),0)</f>
        <v>0</v>
      </c>
      <c r="P675" t="str">
        <f>IFERROR(VLOOKUP(A675,[3]库存使用数据!$A:$B,2,0),"")</f>
        <v/>
      </c>
      <c r="Q675" t="str">
        <f>IFERROR(VLOOKUP(A675,[3]库存使用数据!$A:$E,5,0),"")</f>
        <v/>
      </c>
      <c r="R675" t="str">
        <f>IFERROR(VLOOKUP(A675,[3]库存使用数据!$A:$H,8,0),"")</f>
        <v/>
      </c>
      <c r="S675" t="str">
        <f>IFERROR(VLOOKUP(A675,[3]库存使用数据!$A:$K,11,0),"")</f>
        <v/>
      </c>
      <c r="T675" t="str">
        <f>IFERROR(VLOOKUP(A675,[3]库存使用数据!$A:$C,3,0),"")</f>
        <v/>
      </c>
      <c r="U675" t="str">
        <f>IFERROR(VLOOKUP(A675,[3]库存使用数据!$A:$F,6,0),"")</f>
        <v/>
      </c>
      <c r="V675" t="str">
        <f>IFERROR(VLOOKUP(A675,[3]库存使用数据!$A:$I,9,0),"")</f>
        <v/>
      </c>
      <c r="W675" t="str">
        <f>IFERROR(VLOOKUP(A675,[3]库存使用数据!$A:$L,12,0),"")</f>
        <v/>
      </c>
      <c r="X675" s="23" t="str">
        <f t="shared" si="178"/>
        <v/>
      </c>
      <c r="Y675" s="23" t="str">
        <f t="shared" si="179"/>
        <v/>
      </c>
      <c r="Z675" s="23" t="str">
        <f t="shared" si="180"/>
        <v/>
      </c>
      <c r="AA675" s="23" t="str">
        <f t="shared" si="181"/>
        <v/>
      </c>
      <c r="AB675" t="str">
        <f>IFERROR(VLOOKUP(A675,[3]库存使用数据!$A:$D,4,0),"")</f>
        <v/>
      </c>
      <c r="AC675" t="str">
        <f>IFERROR(VLOOKUP(A675,[3]库存使用数据!$A:$G,7,0),"")</f>
        <v/>
      </c>
      <c r="AD675" t="str">
        <f>IFERROR(VLOOKUP(A675,[3]库存使用数据!$A:$J,10,0),"")</f>
        <v/>
      </c>
      <c r="AE675" t="str">
        <f>IFERROR(VLOOKUP(A675,[3]库存使用数据!$A:$M,13,0),"")</f>
        <v/>
      </c>
      <c r="AF675" s="23" t="str">
        <f t="shared" si="182"/>
        <v/>
      </c>
      <c r="AG675" s="23" t="str">
        <f t="shared" si="183"/>
        <v/>
      </c>
      <c r="AH675" s="23" t="str">
        <f t="shared" si="184"/>
        <v/>
      </c>
      <c r="AI675" s="23" t="str">
        <f t="shared" si="185"/>
        <v/>
      </c>
      <c r="AJ675">
        <f>IFERROR(VLOOKUP($B675,[2]库存报告使用数据!$A$1:$B$65536,2,0),0)</f>
        <v>27</v>
      </c>
      <c r="AK675">
        <f>IFERROR(VLOOKUP($B675,[2]库存报告使用数据!$A$1:$C$65536,3,0),0)</f>
        <v>27</v>
      </c>
      <c r="AL675">
        <f>IFERROR(VLOOKUP($B675,[2]库存报告使用数据!$A$1:$D$65536,4,0),0)</f>
        <v>2</v>
      </c>
      <c r="AM675">
        <f>IFERROR(VLOOKUP($B675,[2]库存报告使用数据!$A$1:$E$65536,5,0),0)</f>
        <v>0</v>
      </c>
      <c r="AN675" s="23">
        <f t="shared" si="186"/>
        <v>0.148148148148148</v>
      </c>
      <c r="AO675" s="23">
        <f t="shared" si="187"/>
        <v>0.037037037037037</v>
      </c>
      <c r="AP675" s="23">
        <f t="shared" si="188"/>
        <v>0</v>
      </c>
      <c r="AQ675" s="23" t="str">
        <f t="shared" si="189"/>
        <v/>
      </c>
      <c r="AR675" s="37">
        <f t="shared" si="174"/>
        <v>0.571428571428571</v>
      </c>
      <c r="AS675" s="37">
        <f t="shared" si="175"/>
        <v>34.2857142857143</v>
      </c>
      <c r="AT675" s="37">
        <f t="shared" si="176"/>
        <v>-20.2857142857143</v>
      </c>
      <c r="AU675" s="33">
        <f t="shared" si="177"/>
        <v>24</v>
      </c>
      <c r="AV675" s="38">
        <f>IFERROR(时间!$B$4+AU675,"上周无销量")</f>
        <v>43307</v>
      </c>
    </row>
    <row r="676" spans="1:48">
      <c r="A676" s="21" t="s">
        <v>721</v>
      </c>
      <c r="B676" t="str">
        <f>VLOOKUP(A676,'[4]sku-asin（子）'!$A$1:$B$65536,2,0)</f>
        <v>B07D2YC55G</v>
      </c>
      <c r="C676" t="str">
        <f>VLOOKUP(A676,'[4]子sku-父sku'!$A$1:$B$65536,2,0)</f>
        <v>YZ-SUZQ388</v>
      </c>
      <c r="D676" s="33">
        <f>IFERROR(VLOOKUP(A676,[1]库存报告使用数据处理!$A:$C,3,0),0)</f>
        <v>6</v>
      </c>
      <c r="E676" s="33">
        <f>IFERROR(VLOOKUP(A676,[1]库存报告使用数据处理!$A:$D,4,0),0)</f>
        <v>1</v>
      </c>
      <c r="F676" s="33">
        <f>IFERROR(VLOOKUP(A676,[1]库存报告使用数据处理!$A:$E,5,0),0)</f>
        <v>0</v>
      </c>
      <c r="G676" s="33">
        <f>IFERROR(VLOOKUP(A676,[1]库存报告使用数据处理!$A:$F,6,0),0)</f>
        <v>0</v>
      </c>
      <c r="H676" s="34">
        <f>IFERROR(VLOOKUP(A676,[1]库存报告使用数据处理!$A:$G,7,0),0)</f>
        <v>17.99</v>
      </c>
      <c r="I676">
        <f>IFERROR(VLOOKUP(A676,[5]数据处理!$A:$B,2,0),0)</f>
        <v>13</v>
      </c>
      <c r="J676" s="35">
        <f>IFERROR(VLOOKUP(A676,[5]数据处理!$A:$D,4,0),0)</f>
        <v>0</v>
      </c>
      <c r="K676" s="35">
        <f>IFERROR(VLOOKUP(A676,[5]数据处理!$A:$E,5,0),0)</f>
        <v>0</v>
      </c>
      <c r="L676" s="35">
        <f>IFERROR(VLOOKUP(A676,[5]数据处理!$A:$G,7,0),0)</f>
        <v>0</v>
      </c>
      <c r="M676">
        <f t="shared" si="173"/>
        <v>13</v>
      </c>
      <c r="N676">
        <f>IFERROR(VLOOKUP(A676,[5]数据处理!$A:$C,3,0),0)</f>
        <v>0</v>
      </c>
      <c r="O676">
        <f>IFERROR(VLOOKUP(A676,[5]数据处理!$A:$N,14,0),0)</f>
        <v>0</v>
      </c>
      <c r="P676" t="str">
        <f>IFERROR(VLOOKUP(A676,[3]库存使用数据!$A:$B,2,0),"")</f>
        <v/>
      </c>
      <c r="Q676" t="str">
        <f>IFERROR(VLOOKUP(A676,[3]库存使用数据!$A:$E,5,0),"")</f>
        <v/>
      </c>
      <c r="R676" t="str">
        <f>IFERROR(VLOOKUP(A676,[3]库存使用数据!$A:$H,8,0),"")</f>
        <v/>
      </c>
      <c r="S676" t="str">
        <f>IFERROR(VLOOKUP(A676,[3]库存使用数据!$A:$K,11,0),"")</f>
        <v/>
      </c>
      <c r="T676" t="str">
        <f>IFERROR(VLOOKUP(A676,[3]库存使用数据!$A:$C,3,0),"")</f>
        <v/>
      </c>
      <c r="U676" t="str">
        <f>IFERROR(VLOOKUP(A676,[3]库存使用数据!$A:$F,6,0),"")</f>
        <v/>
      </c>
      <c r="V676" t="str">
        <f>IFERROR(VLOOKUP(A676,[3]库存使用数据!$A:$I,9,0),"")</f>
        <v/>
      </c>
      <c r="W676" t="str">
        <f>IFERROR(VLOOKUP(A676,[3]库存使用数据!$A:$L,12,0),"")</f>
        <v/>
      </c>
      <c r="X676" s="23" t="str">
        <f t="shared" si="178"/>
        <v/>
      </c>
      <c r="Y676" s="23" t="str">
        <f t="shared" si="179"/>
        <v/>
      </c>
      <c r="Z676" s="23" t="str">
        <f t="shared" si="180"/>
        <v/>
      </c>
      <c r="AA676" s="23" t="str">
        <f t="shared" si="181"/>
        <v/>
      </c>
      <c r="AB676" t="str">
        <f>IFERROR(VLOOKUP(A676,[3]库存使用数据!$A:$D,4,0),"")</f>
        <v/>
      </c>
      <c r="AC676" t="str">
        <f>IFERROR(VLOOKUP(A676,[3]库存使用数据!$A:$G,7,0),"")</f>
        <v/>
      </c>
      <c r="AD676" t="str">
        <f>IFERROR(VLOOKUP(A676,[3]库存使用数据!$A:$J,10,0),"")</f>
        <v/>
      </c>
      <c r="AE676" t="str">
        <f>IFERROR(VLOOKUP(A676,[3]库存使用数据!$A:$M,13,0),"")</f>
        <v/>
      </c>
      <c r="AF676" s="23" t="str">
        <f t="shared" si="182"/>
        <v/>
      </c>
      <c r="AG676" s="23" t="str">
        <f t="shared" si="183"/>
        <v/>
      </c>
      <c r="AH676" s="23" t="str">
        <f t="shared" si="184"/>
        <v/>
      </c>
      <c r="AI676" s="23" t="str">
        <f t="shared" si="185"/>
        <v/>
      </c>
      <c r="AJ676">
        <f>IFERROR(VLOOKUP($B676,[2]库存报告使用数据!$A$1:$B$65536,2,0),0)</f>
        <v>41</v>
      </c>
      <c r="AK676">
        <f>IFERROR(VLOOKUP($B676,[2]库存报告使用数据!$A$1:$C$65536,3,0),0)</f>
        <v>41</v>
      </c>
      <c r="AL676">
        <f>IFERROR(VLOOKUP($B676,[2]库存报告使用数据!$A$1:$D$65536,4,0),0)</f>
        <v>0</v>
      </c>
      <c r="AM676">
        <f>IFERROR(VLOOKUP($B676,[2]库存报告使用数据!$A$1:$E$65536,5,0),0)</f>
        <v>0</v>
      </c>
      <c r="AN676" s="23">
        <f t="shared" si="186"/>
        <v>0.146341463414634</v>
      </c>
      <c r="AO676" s="23">
        <f t="shared" si="187"/>
        <v>0.024390243902439</v>
      </c>
      <c r="AP676" s="23" t="str">
        <f t="shared" si="188"/>
        <v/>
      </c>
      <c r="AQ676" s="23" t="str">
        <f t="shared" si="189"/>
        <v/>
      </c>
      <c r="AR676" s="37">
        <f t="shared" si="174"/>
        <v>0.857142857142857</v>
      </c>
      <c r="AS676" s="37">
        <f t="shared" si="175"/>
        <v>51.4285714285714</v>
      </c>
      <c r="AT676" s="37">
        <f t="shared" si="176"/>
        <v>-38.4285714285714</v>
      </c>
      <c r="AU676" s="33">
        <f t="shared" si="177"/>
        <v>15</v>
      </c>
      <c r="AV676" s="38">
        <f>IFERROR(时间!$B$4+AU676,"上周无销量")</f>
        <v>43298</v>
      </c>
    </row>
    <row r="677" spans="1:48">
      <c r="A677" s="21" t="s">
        <v>722</v>
      </c>
      <c r="B677" t="str">
        <f>VLOOKUP(A677,'[4]sku-asin（子）'!$A$1:$B$65536,2,0)</f>
        <v>B07BMT2LDQ</v>
      </c>
      <c r="C677" t="str">
        <f>VLOOKUP(A677,'[4]子sku-父sku'!$A$1:$B$65536,2,0)</f>
        <v>YZ-SUZQ598</v>
      </c>
      <c r="D677" s="33">
        <f>IFERROR(VLOOKUP(A677,[1]库存报告使用数据处理!$A:$C,3,0),0)</f>
        <v>0</v>
      </c>
      <c r="E677" s="33">
        <f>IFERROR(VLOOKUP(A677,[1]库存报告使用数据处理!$A:$D,4,0),0)</f>
        <v>0</v>
      </c>
      <c r="F677" s="33">
        <f>IFERROR(VLOOKUP(A677,[1]库存报告使用数据处理!$A:$E,5,0),0)</f>
        <v>0</v>
      </c>
      <c r="G677" s="33">
        <f>IFERROR(VLOOKUP(A677,[1]库存报告使用数据处理!$A:$F,6,0),0)</f>
        <v>0</v>
      </c>
      <c r="H677" s="34">
        <f>IFERROR(VLOOKUP(A677,[1]库存报告使用数据处理!$A:$G,7,0),0)</f>
        <v>0</v>
      </c>
      <c r="I677">
        <f>IFERROR(VLOOKUP(A677,[5]数据处理!$A:$B,2,0),0)</f>
        <v>0</v>
      </c>
      <c r="J677" s="35">
        <f>IFERROR(VLOOKUP(A677,[5]数据处理!$A:$D,4,0),0)</f>
        <v>0</v>
      </c>
      <c r="K677" s="35">
        <f>IFERROR(VLOOKUP(A677,[5]数据处理!$A:$E,5,0),0)</f>
        <v>0</v>
      </c>
      <c r="L677" s="35">
        <f>IFERROR(VLOOKUP(A677,[5]数据处理!$A:$G,7,0),0)</f>
        <v>0</v>
      </c>
      <c r="M677">
        <f t="shared" si="173"/>
        <v>0</v>
      </c>
      <c r="N677">
        <f>IFERROR(VLOOKUP(A677,[5]数据处理!$A:$C,3,0),0)</f>
        <v>0</v>
      </c>
      <c r="O677">
        <f>IFERROR(VLOOKUP(A677,[5]数据处理!$A:$N,14,0),0)</f>
        <v>0</v>
      </c>
      <c r="P677" t="str">
        <f>IFERROR(VLOOKUP(A677,[3]库存使用数据!$A:$B,2,0),"")</f>
        <v/>
      </c>
      <c r="Q677" t="str">
        <f>IFERROR(VLOOKUP(A677,[3]库存使用数据!$A:$E,5,0),"")</f>
        <v/>
      </c>
      <c r="R677" t="str">
        <f>IFERROR(VLOOKUP(A677,[3]库存使用数据!$A:$H,8,0),"")</f>
        <v/>
      </c>
      <c r="S677" t="str">
        <f>IFERROR(VLOOKUP(A677,[3]库存使用数据!$A:$K,11,0),"")</f>
        <v/>
      </c>
      <c r="T677" t="str">
        <f>IFERROR(VLOOKUP(A677,[3]库存使用数据!$A:$C,3,0),"")</f>
        <v/>
      </c>
      <c r="U677" t="str">
        <f>IFERROR(VLOOKUP(A677,[3]库存使用数据!$A:$F,6,0),"")</f>
        <v/>
      </c>
      <c r="V677" t="str">
        <f>IFERROR(VLOOKUP(A677,[3]库存使用数据!$A:$I,9,0),"")</f>
        <v/>
      </c>
      <c r="W677" t="str">
        <f>IFERROR(VLOOKUP(A677,[3]库存使用数据!$A:$L,12,0),"")</f>
        <v/>
      </c>
      <c r="X677" s="23" t="str">
        <f t="shared" si="178"/>
        <v/>
      </c>
      <c r="Y677" s="23" t="str">
        <f t="shared" si="179"/>
        <v/>
      </c>
      <c r="Z677" s="23" t="str">
        <f t="shared" si="180"/>
        <v/>
      </c>
      <c r="AA677" s="23" t="str">
        <f t="shared" si="181"/>
        <v/>
      </c>
      <c r="AB677" t="str">
        <f>IFERROR(VLOOKUP(A677,[3]库存使用数据!$A:$D,4,0),"")</f>
        <v/>
      </c>
      <c r="AC677" t="str">
        <f>IFERROR(VLOOKUP(A677,[3]库存使用数据!$A:$G,7,0),"")</f>
        <v/>
      </c>
      <c r="AD677" t="str">
        <f>IFERROR(VLOOKUP(A677,[3]库存使用数据!$A:$J,10,0),"")</f>
        <v/>
      </c>
      <c r="AE677" t="str">
        <f>IFERROR(VLOOKUP(A677,[3]库存使用数据!$A:$M,13,0),"")</f>
        <v/>
      </c>
      <c r="AF677" s="23" t="str">
        <f t="shared" si="182"/>
        <v/>
      </c>
      <c r="AG677" s="23" t="str">
        <f t="shared" si="183"/>
        <v/>
      </c>
      <c r="AH677" s="23" t="str">
        <f t="shared" si="184"/>
        <v/>
      </c>
      <c r="AI677" s="23" t="str">
        <f t="shared" si="185"/>
        <v/>
      </c>
      <c r="AJ677">
        <f>IFERROR(VLOOKUP($B677,[2]库存报告使用数据!$A$1:$B$65536,2,0),0)</f>
        <v>0</v>
      </c>
      <c r="AK677">
        <f>IFERROR(VLOOKUP($B677,[2]库存报告使用数据!$A$1:$C$65536,3,0),0)</f>
        <v>0</v>
      </c>
      <c r="AL677">
        <f>IFERROR(VLOOKUP($B677,[2]库存报告使用数据!$A$1:$D$65536,4,0),0)</f>
        <v>0</v>
      </c>
      <c r="AM677">
        <f>IFERROR(VLOOKUP($B677,[2]库存报告使用数据!$A$1:$E$65536,5,0),0)</f>
        <v>0</v>
      </c>
      <c r="AN677" s="23" t="str">
        <f t="shared" si="186"/>
        <v/>
      </c>
      <c r="AO677" s="23" t="str">
        <f t="shared" si="187"/>
        <v/>
      </c>
      <c r="AP677" s="23" t="str">
        <f t="shared" si="188"/>
        <v/>
      </c>
      <c r="AQ677" s="23" t="str">
        <f t="shared" si="189"/>
        <v/>
      </c>
      <c r="AR677" s="37">
        <f t="shared" si="174"/>
        <v>0</v>
      </c>
      <c r="AS677" s="37">
        <f t="shared" si="175"/>
        <v>0</v>
      </c>
      <c r="AT677" s="37">
        <f t="shared" si="176"/>
        <v>0</v>
      </c>
      <c r="AU677" s="33" t="str">
        <f t="shared" si="177"/>
        <v>库存为0</v>
      </c>
      <c r="AV677" s="38" t="str">
        <f>IFERROR(时间!$B$4+AU677,"上周无销量")</f>
        <v>上周无销量</v>
      </c>
    </row>
    <row r="678" spans="1:48">
      <c r="A678" s="21" t="s">
        <v>723</v>
      </c>
      <c r="B678" t="str">
        <f>VLOOKUP(A678,'[4]sku-asin（子）'!$A$1:$B$65536,2,0)</f>
        <v>B07BMQRTNW</v>
      </c>
      <c r="C678" t="str">
        <f>VLOOKUP(A678,'[4]子sku-父sku'!$A$1:$B$65536,2,0)</f>
        <v>YZ-SUZQ598</v>
      </c>
      <c r="D678" s="33">
        <f>IFERROR(VLOOKUP(A678,[1]库存报告使用数据处理!$A:$C,3,0),0)</f>
        <v>0</v>
      </c>
      <c r="E678" s="33">
        <f>IFERROR(VLOOKUP(A678,[1]库存报告使用数据处理!$A:$D,4,0),0)</f>
        <v>2</v>
      </c>
      <c r="F678" s="33">
        <f>IFERROR(VLOOKUP(A678,[1]库存报告使用数据处理!$A:$E,5,0),0)</f>
        <v>3</v>
      </c>
      <c r="G678" s="33">
        <f>IFERROR(VLOOKUP(A678,[1]库存报告使用数据处理!$A:$F,6,0),0)</f>
        <v>0</v>
      </c>
      <c r="H678" s="34">
        <f>IFERROR(VLOOKUP(A678,[1]库存报告使用数据处理!$A:$G,7,0),0)</f>
        <v>19.99</v>
      </c>
      <c r="I678">
        <f>IFERROR(VLOOKUP(A678,[5]数据处理!$A:$B,2,0),0)</f>
        <v>1</v>
      </c>
      <c r="J678" s="35">
        <f>IFERROR(VLOOKUP(A678,[5]数据处理!$A:$D,4,0),0)</f>
        <v>0</v>
      </c>
      <c r="K678" s="35">
        <f>IFERROR(VLOOKUP(A678,[5]数据处理!$A:$E,5,0),0)</f>
        <v>0</v>
      </c>
      <c r="L678" s="35">
        <f>IFERROR(VLOOKUP(A678,[5]数据处理!$A:$G,7,0),0)</f>
        <v>0</v>
      </c>
      <c r="M678">
        <f t="shared" si="173"/>
        <v>1</v>
      </c>
      <c r="N678">
        <f>IFERROR(VLOOKUP(A678,[5]数据处理!$A:$C,3,0),0)</f>
        <v>2</v>
      </c>
      <c r="O678">
        <f>IFERROR(VLOOKUP(A678,[5]数据处理!$A:$N,14,0),0)</f>
        <v>0</v>
      </c>
      <c r="P678" t="str">
        <f>IFERROR(VLOOKUP(A678,[3]库存使用数据!$A:$B,2,0),"")</f>
        <v/>
      </c>
      <c r="Q678" t="str">
        <f>IFERROR(VLOOKUP(A678,[3]库存使用数据!$A:$E,5,0),"")</f>
        <v/>
      </c>
      <c r="R678" t="str">
        <f>IFERROR(VLOOKUP(A678,[3]库存使用数据!$A:$H,8,0),"")</f>
        <v/>
      </c>
      <c r="S678" t="str">
        <f>IFERROR(VLOOKUP(A678,[3]库存使用数据!$A:$K,11,0),"")</f>
        <v/>
      </c>
      <c r="T678" t="str">
        <f>IFERROR(VLOOKUP(A678,[3]库存使用数据!$A:$C,3,0),"")</f>
        <v/>
      </c>
      <c r="U678" t="str">
        <f>IFERROR(VLOOKUP(A678,[3]库存使用数据!$A:$F,6,0),"")</f>
        <v/>
      </c>
      <c r="V678" t="str">
        <f>IFERROR(VLOOKUP(A678,[3]库存使用数据!$A:$I,9,0),"")</f>
        <v/>
      </c>
      <c r="W678" t="str">
        <f>IFERROR(VLOOKUP(A678,[3]库存使用数据!$A:$L,12,0),"")</f>
        <v/>
      </c>
      <c r="X678" s="23" t="str">
        <f t="shared" si="178"/>
        <v/>
      </c>
      <c r="Y678" s="23" t="str">
        <f t="shared" si="179"/>
        <v/>
      </c>
      <c r="Z678" s="23" t="str">
        <f t="shared" si="180"/>
        <v/>
      </c>
      <c r="AA678" s="23" t="str">
        <f t="shared" si="181"/>
        <v/>
      </c>
      <c r="AB678" t="str">
        <f>IFERROR(VLOOKUP(A678,[3]库存使用数据!$A:$D,4,0),"")</f>
        <v/>
      </c>
      <c r="AC678" t="str">
        <f>IFERROR(VLOOKUP(A678,[3]库存使用数据!$A:$G,7,0),"")</f>
        <v/>
      </c>
      <c r="AD678" t="str">
        <f>IFERROR(VLOOKUP(A678,[3]库存使用数据!$A:$J,10,0),"")</f>
        <v/>
      </c>
      <c r="AE678" t="str">
        <f>IFERROR(VLOOKUP(A678,[3]库存使用数据!$A:$M,13,0),"")</f>
        <v/>
      </c>
      <c r="AF678" s="23" t="str">
        <f t="shared" si="182"/>
        <v/>
      </c>
      <c r="AG678" s="23" t="str">
        <f t="shared" si="183"/>
        <v/>
      </c>
      <c r="AH678" s="23" t="str">
        <f t="shared" si="184"/>
        <v/>
      </c>
      <c r="AI678" s="23" t="str">
        <f t="shared" si="185"/>
        <v/>
      </c>
      <c r="AJ678">
        <f>IFERROR(VLOOKUP($B678,[2]库存报告使用数据!$A$1:$B$65536,2,0),0)</f>
        <v>10</v>
      </c>
      <c r="AK678">
        <f>IFERROR(VLOOKUP($B678,[2]库存报告使用数据!$A$1:$C$65536,3,0),0)</f>
        <v>10</v>
      </c>
      <c r="AL678">
        <f>IFERROR(VLOOKUP($B678,[2]库存报告使用数据!$A$1:$D$65536,4,0),0)</f>
        <v>22</v>
      </c>
      <c r="AM678">
        <f>IFERROR(VLOOKUP($B678,[2]库存报告使用数据!$A$1:$E$65536,5,0),0)</f>
        <v>0</v>
      </c>
      <c r="AN678" s="23">
        <f t="shared" si="186"/>
        <v>0</v>
      </c>
      <c r="AO678" s="23">
        <f t="shared" si="187"/>
        <v>0.2</v>
      </c>
      <c r="AP678" s="23">
        <f t="shared" si="188"/>
        <v>0.136363636363636</v>
      </c>
      <c r="AQ678" s="23" t="str">
        <f t="shared" si="189"/>
        <v/>
      </c>
      <c r="AR678" s="37">
        <f t="shared" si="174"/>
        <v>0</v>
      </c>
      <c r="AS678" s="37">
        <f t="shared" si="175"/>
        <v>0</v>
      </c>
      <c r="AT678" s="37">
        <f t="shared" si="176"/>
        <v>1</v>
      </c>
      <c r="AU678" s="33" t="str">
        <f t="shared" si="177"/>
        <v>库存为1</v>
      </c>
      <c r="AV678" s="38" t="str">
        <f>IFERROR(时间!$B$4+AU678,"上周无销量")</f>
        <v>上周无销量</v>
      </c>
    </row>
    <row r="679" spans="1:48">
      <c r="A679" s="21" t="s">
        <v>724</v>
      </c>
      <c r="B679" t="str">
        <f>VLOOKUP(A679,'[4]sku-asin（子）'!$A$1:$B$65536,2,0)</f>
        <v>B07BMT1VTS</v>
      </c>
      <c r="C679" t="str">
        <f>VLOOKUP(A679,'[4]子sku-父sku'!$A$1:$B$65536,2,0)</f>
        <v>YZ-SUZQ598</v>
      </c>
      <c r="D679" s="33">
        <f>IFERROR(VLOOKUP(A679,[1]库存报告使用数据处理!$A:$C,3,0),0)</f>
        <v>0</v>
      </c>
      <c r="E679" s="33">
        <f>IFERROR(VLOOKUP(A679,[1]库存报告使用数据处理!$A:$D,4,0),0)</f>
        <v>0</v>
      </c>
      <c r="F679" s="33">
        <f>IFERROR(VLOOKUP(A679,[1]库存报告使用数据处理!$A:$E,5,0),0)</f>
        <v>0</v>
      </c>
      <c r="G679" s="33">
        <f>IFERROR(VLOOKUP(A679,[1]库存报告使用数据处理!$A:$F,6,0),0)</f>
        <v>0</v>
      </c>
      <c r="H679" s="34">
        <f>IFERROR(VLOOKUP(A679,[1]库存报告使用数据处理!$A:$G,7,0),0)</f>
        <v>0</v>
      </c>
      <c r="I679">
        <f>IFERROR(VLOOKUP(A679,[5]数据处理!$A:$B,2,0),0)</f>
        <v>0</v>
      </c>
      <c r="J679" s="35">
        <f>IFERROR(VLOOKUP(A679,[5]数据处理!$A:$D,4,0),0)</f>
        <v>0</v>
      </c>
      <c r="K679" s="35">
        <f>IFERROR(VLOOKUP(A679,[5]数据处理!$A:$E,5,0),0)</f>
        <v>0</v>
      </c>
      <c r="L679" s="35">
        <f>IFERROR(VLOOKUP(A679,[5]数据处理!$A:$G,7,0),0)</f>
        <v>0</v>
      </c>
      <c r="M679">
        <f t="shared" si="173"/>
        <v>0</v>
      </c>
      <c r="N679">
        <f>IFERROR(VLOOKUP(A679,[5]数据处理!$A:$C,3,0),0)</f>
        <v>0</v>
      </c>
      <c r="O679">
        <f>IFERROR(VLOOKUP(A679,[5]数据处理!$A:$N,14,0),0)</f>
        <v>0</v>
      </c>
      <c r="P679" t="str">
        <f>IFERROR(VLOOKUP(A679,[3]库存使用数据!$A:$B,2,0),"")</f>
        <v/>
      </c>
      <c r="Q679" t="str">
        <f>IFERROR(VLOOKUP(A679,[3]库存使用数据!$A:$E,5,0),"")</f>
        <v/>
      </c>
      <c r="R679" t="str">
        <f>IFERROR(VLOOKUP(A679,[3]库存使用数据!$A:$H,8,0),"")</f>
        <v/>
      </c>
      <c r="S679" t="str">
        <f>IFERROR(VLOOKUP(A679,[3]库存使用数据!$A:$K,11,0),"")</f>
        <v/>
      </c>
      <c r="T679" t="str">
        <f>IFERROR(VLOOKUP(A679,[3]库存使用数据!$A:$C,3,0),"")</f>
        <v/>
      </c>
      <c r="U679" t="str">
        <f>IFERROR(VLOOKUP(A679,[3]库存使用数据!$A:$F,6,0),"")</f>
        <v/>
      </c>
      <c r="V679" t="str">
        <f>IFERROR(VLOOKUP(A679,[3]库存使用数据!$A:$I,9,0),"")</f>
        <v/>
      </c>
      <c r="W679" t="str">
        <f>IFERROR(VLOOKUP(A679,[3]库存使用数据!$A:$L,12,0),"")</f>
        <v/>
      </c>
      <c r="X679" s="23" t="str">
        <f t="shared" si="178"/>
        <v/>
      </c>
      <c r="Y679" s="23" t="str">
        <f t="shared" si="179"/>
        <v/>
      </c>
      <c r="Z679" s="23" t="str">
        <f t="shared" si="180"/>
        <v/>
      </c>
      <c r="AA679" s="23" t="str">
        <f t="shared" si="181"/>
        <v/>
      </c>
      <c r="AB679" t="str">
        <f>IFERROR(VLOOKUP(A679,[3]库存使用数据!$A:$D,4,0),"")</f>
        <v/>
      </c>
      <c r="AC679" t="str">
        <f>IFERROR(VLOOKUP(A679,[3]库存使用数据!$A:$G,7,0),"")</f>
        <v/>
      </c>
      <c r="AD679" t="str">
        <f>IFERROR(VLOOKUP(A679,[3]库存使用数据!$A:$J,10,0),"")</f>
        <v/>
      </c>
      <c r="AE679" t="str">
        <f>IFERROR(VLOOKUP(A679,[3]库存使用数据!$A:$M,13,0),"")</f>
        <v/>
      </c>
      <c r="AF679" s="23" t="str">
        <f t="shared" si="182"/>
        <v/>
      </c>
      <c r="AG679" s="23" t="str">
        <f t="shared" si="183"/>
        <v/>
      </c>
      <c r="AH679" s="23" t="str">
        <f t="shared" si="184"/>
        <v/>
      </c>
      <c r="AI679" s="23" t="str">
        <f t="shared" si="185"/>
        <v/>
      </c>
      <c r="AJ679">
        <f>IFERROR(VLOOKUP($B679,[2]库存报告使用数据!$A$1:$B$65536,2,0),0)</f>
        <v>0</v>
      </c>
      <c r="AK679">
        <f>IFERROR(VLOOKUP($B679,[2]库存报告使用数据!$A$1:$C$65536,3,0),0)</f>
        <v>0</v>
      </c>
      <c r="AL679">
        <f>IFERROR(VLOOKUP($B679,[2]库存报告使用数据!$A$1:$D$65536,4,0),0)</f>
        <v>0</v>
      </c>
      <c r="AM679">
        <f>IFERROR(VLOOKUP($B679,[2]库存报告使用数据!$A$1:$E$65536,5,0),0)</f>
        <v>0</v>
      </c>
      <c r="AN679" s="23" t="str">
        <f t="shared" si="186"/>
        <v/>
      </c>
      <c r="AO679" s="23" t="str">
        <f t="shared" si="187"/>
        <v/>
      </c>
      <c r="AP679" s="23" t="str">
        <f t="shared" si="188"/>
        <v/>
      </c>
      <c r="AQ679" s="23" t="str">
        <f t="shared" si="189"/>
        <v/>
      </c>
      <c r="AR679" s="37">
        <f t="shared" si="174"/>
        <v>0</v>
      </c>
      <c r="AS679" s="37">
        <f t="shared" si="175"/>
        <v>0</v>
      </c>
      <c r="AT679" s="37">
        <f t="shared" si="176"/>
        <v>0</v>
      </c>
      <c r="AU679" s="33" t="str">
        <f t="shared" si="177"/>
        <v>库存为0</v>
      </c>
      <c r="AV679" s="38" t="str">
        <f>IFERROR(时间!$B$4+AU679,"上周无销量")</f>
        <v>上周无销量</v>
      </c>
    </row>
    <row r="680" spans="1:48">
      <c r="A680" s="21" t="s">
        <v>725</v>
      </c>
      <c r="B680" t="str">
        <f>VLOOKUP(A680,'[4]sku-asin（子）'!$A$1:$B$65536,2,0)</f>
        <v>B07BMQKB6S</v>
      </c>
      <c r="C680" t="str">
        <f>VLOOKUP(A680,'[4]子sku-父sku'!$A$1:$B$65536,2,0)</f>
        <v>YZ-SUZQ598</v>
      </c>
      <c r="D680" s="33">
        <f>IFERROR(VLOOKUP(A680,[1]库存报告使用数据处理!$A:$C,3,0),0)</f>
        <v>1</v>
      </c>
      <c r="E680" s="33">
        <f>IFERROR(VLOOKUP(A680,[1]库存报告使用数据处理!$A:$D,4,0),0)</f>
        <v>0</v>
      </c>
      <c r="F680" s="33">
        <f>IFERROR(VLOOKUP(A680,[1]库存报告使用数据处理!$A:$E,5,0),0)</f>
        <v>0</v>
      </c>
      <c r="G680" s="33">
        <f>IFERROR(VLOOKUP(A680,[1]库存报告使用数据处理!$A:$F,6,0),0)</f>
        <v>1</v>
      </c>
      <c r="H680" s="34">
        <f>IFERROR(VLOOKUP(A680,[1]库存报告使用数据处理!$A:$G,7,0),0)</f>
        <v>19.99</v>
      </c>
      <c r="I680">
        <f>IFERROR(VLOOKUP(A680,[5]数据处理!$A:$B,2,0),0)</f>
        <v>0</v>
      </c>
      <c r="J680" s="35">
        <f>IFERROR(VLOOKUP(A680,[5]数据处理!$A:$D,4,0),0)</f>
        <v>0</v>
      </c>
      <c r="K680" s="35">
        <f>IFERROR(VLOOKUP(A680,[5]数据处理!$A:$E,5,0),0)</f>
        <v>0</v>
      </c>
      <c r="L680" s="35">
        <f>IFERROR(VLOOKUP(A680,[5]数据处理!$A:$G,7,0),0)</f>
        <v>0</v>
      </c>
      <c r="M680">
        <f t="shared" si="173"/>
        <v>0</v>
      </c>
      <c r="N680">
        <f>IFERROR(VLOOKUP(A680,[5]数据处理!$A:$C,3,0),0)</f>
        <v>0</v>
      </c>
      <c r="O680">
        <f>IFERROR(VLOOKUP(A680,[5]数据处理!$A:$N,14,0),0)</f>
        <v>0</v>
      </c>
      <c r="P680" t="str">
        <f>IFERROR(VLOOKUP(A680,[3]库存使用数据!$A:$B,2,0),"")</f>
        <v/>
      </c>
      <c r="Q680" t="str">
        <f>IFERROR(VLOOKUP(A680,[3]库存使用数据!$A:$E,5,0),"")</f>
        <v/>
      </c>
      <c r="R680" t="str">
        <f>IFERROR(VLOOKUP(A680,[3]库存使用数据!$A:$H,8,0),"")</f>
        <v/>
      </c>
      <c r="S680" t="str">
        <f>IFERROR(VLOOKUP(A680,[3]库存使用数据!$A:$K,11,0),"")</f>
        <v/>
      </c>
      <c r="T680" t="str">
        <f>IFERROR(VLOOKUP(A680,[3]库存使用数据!$A:$C,3,0),"")</f>
        <v/>
      </c>
      <c r="U680" t="str">
        <f>IFERROR(VLOOKUP(A680,[3]库存使用数据!$A:$F,6,0),"")</f>
        <v/>
      </c>
      <c r="V680" t="str">
        <f>IFERROR(VLOOKUP(A680,[3]库存使用数据!$A:$I,9,0),"")</f>
        <v/>
      </c>
      <c r="W680" t="str">
        <f>IFERROR(VLOOKUP(A680,[3]库存使用数据!$A:$L,12,0),"")</f>
        <v/>
      </c>
      <c r="X680" s="23" t="str">
        <f t="shared" si="178"/>
        <v/>
      </c>
      <c r="Y680" s="23" t="str">
        <f t="shared" si="179"/>
        <v/>
      </c>
      <c r="Z680" s="23" t="str">
        <f t="shared" si="180"/>
        <v/>
      </c>
      <c r="AA680" s="23" t="str">
        <f t="shared" si="181"/>
        <v/>
      </c>
      <c r="AB680" t="str">
        <f>IFERROR(VLOOKUP(A680,[3]库存使用数据!$A:$D,4,0),"")</f>
        <v/>
      </c>
      <c r="AC680" t="str">
        <f>IFERROR(VLOOKUP(A680,[3]库存使用数据!$A:$G,7,0),"")</f>
        <v/>
      </c>
      <c r="AD680" t="str">
        <f>IFERROR(VLOOKUP(A680,[3]库存使用数据!$A:$J,10,0),"")</f>
        <v/>
      </c>
      <c r="AE680" t="str">
        <f>IFERROR(VLOOKUP(A680,[3]库存使用数据!$A:$M,13,0),"")</f>
        <v/>
      </c>
      <c r="AF680" s="23" t="str">
        <f t="shared" si="182"/>
        <v/>
      </c>
      <c r="AG680" s="23" t="str">
        <f t="shared" si="183"/>
        <v/>
      </c>
      <c r="AH680" s="23" t="str">
        <f t="shared" si="184"/>
        <v/>
      </c>
      <c r="AI680" s="23" t="str">
        <f t="shared" si="185"/>
        <v/>
      </c>
      <c r="AJ680">
        <f>IFERROR(VLOOKUP($B680,[2]库存报告使用数据!$A$1:$B$65536,2,0),0)</f>
        <v>0</v>
      </c>
      <c r="AK680">
        <f>IFERROR(VLOOKUP($B680,[2]库存报告使用数据!$A$1:$C$65536,3,0),0)</f>
        <v>0</v>
      </c>
      <c r="AL680">
        <f>IFERROR(VLOOKUP($B680,[2]库存报告使用数据!$A$1:$D$65536,4,0),0)</f>
        <v>0</v>
      </c>
      <c r="AM680">
        <f>IFERROR(VLOOKUP($B680,[2]库存报告使用数据!$A$1:$E$65536,5,0),0)</f>
        <v>5</v>
      </c>
      <c r="AN680" s="23" t="str">
        <f t="shared" si="186"/>
        <v/>
      </c>
      <c r="AO680" s="23" t="str">
        <f t="shared" si="187"/>
        <v/>
      </c>
      <c r="AP680" s="23" t="str">
        <f t="shared" si="188"/>
        <v/>
      </c>
      <c r="AQ680" s="23">
        <f t="shared" si="189"/>
        <v>0.2</v>
      </c>
      <c r="AR680" s="37">
        <f t="shared" si="174"/>
        <v>0.142857142857143</v>
      </c>
      <c r="AS680" s="37">
        <f t="shared" si="175"/>
        <v>8.57142857142857</v>
      </c>
      <c r="AT680" s="37">
        <f t="shared" si="176"/>
        <v>-8.57142857142857</v>
      </c>
      <c r="AU680" s="33">
        <f t="shared" si="177"/>
        <v>0</v>
      </c>
      <c r="AV680" s="38">
        <f>IFERROR(时间!$B$4+AU680,"上周无销量")</f>
        <v>43283</v>
      </c>
    </row>
    <row r="681" spans="1:48">
      <c r="A681" s="21" t="s">
        <v>726</v>
      </c>
      <c r="B681" t="str">
        <f>VLOOKUP(A681,'[4]sku-asin（子）'!$A$1:$B$65536,2,0)</f>
        <v>B07BMPP7H3</v>
      </c>
      <c r="C681" t="str">
        <f>VLOOKUP(A681,'[4]子sku-父sku'!$A$1:$B$65536,2,0)</f>
        <v>YZ-SUZQ598</v>
      </c>
      <c r="D681" s="33">
        <f>IFERROR(VLOOKUP(A681,[1]库存报告使用数据处理!$A:$C,3,0),0)</f>
        <v>0</v>
      </c>
      <c r="E681" s="33">
        <f>IFERROR(VLOOKUP(A681,[1]库存报告使用数据处理!$A:$D,4,0),0)</f>
        <v>0</v>
      </c>
      <c r="F681" s="33">
        <f>IFERROR(VLOOKUP(A681,[1]库存报告使用数据处理!$A:$E,5,0),0)</f>
        <v>1</v>
      </c>
      <c r="G681" s="33">
        <f>IFERROR(VLOOKUP(A681,[1]库存报告使用数据处理!$A:$F,6,0),0)</f>
        <v>6</v>
      </c>
      <c r="H681" s="34">
        <f>IFERROR(VLOOKUP(A681,[1]库存报告使用数据处理!$A:$G,7,0),0)</f>
        <v>19.99</v>
      </c>
      <c r="I681">
        <f>IFERROR(VLOOKUP(A681,[5]数据处理!$A:$B,2,0),0)</f>
        <v>0</v>
      </c>
      <c r="J681" s="35">
        <f>IFERROR(VLOOKUP(A681,[5]数据处理!$A:$D,4,0),0)</f>
        <v>0</v>
      </c>
      <c r="K681" s="35">
        <f>IFERROR(VLOOKUP(A681,[5]数据处理!$A:$E,5,0),0)</f>
        <v>0</v>
      </c>
      <c r="L681" s="35">
        <f>IFERROR(VLOOKUP(A681,[5]数据处理!$A:$G,7,0),0)</f>
        <v>0</v>
      </c>
      <c r="M681">
        <f t="shared" si="173"/>
        <v>0</v>
      </c>
      <c r="N681">
        <f>IFERROR(VLOOKUP(A681,[5]数据处理!$A:$C,3,0),0)</f>
        <v>1</v>
      </c>
      <c r="O681">
        <f>IFERROR(VLOOKUP(A681,[5]数据处理!$A:$N,14,0),0)</f>
        <v>0</v>
      </c>
      <c r="P681">
        <f>IFERROR(VLOOKUP(A681,[3]库存使用数据!$A:$B,2,0),"")</f>
        <v>0</v>
      </c>
      <c r="Q681">
        <f>IFERROR(VLOOKUP(A681,[3]库存使用数据!$A:$E,5,0),"")</f>
        <v>0</v>
      </c>
      <c r="R681">
        <f>IFERROR(VLOOKUP(A681,[3]库存使用数据!$A:$H,8,0),"")</f>
        <v>12481</v>
      </c>
      <c r="S681">
        <f>IFERROR(VLOOKUP(A681,[3]库存使用数据!$A:$K,11,0),"")</f>
        <v>21448</v>
      </c>
      <c r="T681">
        <f>IFERROR(VLOOKUP(A681,[3]库存使用数据!$A:$C,3,0),"")</f>
        <v>0</v>
      </c>
      <c r="U681">
        <f>IFERROR(VLOOKUP(A681,[3]库存使用数据!$A:$F,6,0),"")</f>
        <v>0</v>
      </c>
      <c r="V681">
        <f>IFERROR(VLOOKUP(A681,[3]库存使用数据!$A:$I,9,0),"")</f>
        <v>62</v>
      </c>
      <c r="W681">
        <f>IFERROR(VLOOKUP(A681,[3]库存使用数据!$A:$L,12,0),"")</f>
        <v>103</v>
      </c>
      <c r="X681" s="23" t="str">
        <f t="shared" si="178"/>
        <v/>
      </c>
      <c r="Y681" s="23" t="str">
        <f t="shared" si="179"/>
        <v/>
      </c>
      <c r="Z681" s="23">
        <f t="shared" si="180"/>
        <v>0.00496755067702908</v>
      </c>
      <c r="AA681" s="23">
        <f t="shared" si="181"/>
        <v>0.00480231256993659</v>
      </c>
      <c r="AB681">
        <f>IFERROR(VLOOKUP(A681,[3]库存使用数据!$A:$D,4,0),"")</f>
        <v>0</v>
      </c>
      <c r="AC681">
        <f>IFERROR(VLOOKUP(A681,[3]库存使用数据!$A:$G,7,0),"")</f>
        <v>0</v>
      </c>
      <c r="AD681">
        <f>IFERROR(VLOOKUP(A681,[3]库存使用数据!$A:$J,10,0),"")</f>
        <v>17.85</v>
      </c>
      <c r="AE681">
        <f>IFERROR(VLOOKUP(A681,[3]库存使用数据!$A:$M,13,0),"")</f>
        <v>31.1</v>
      </c>
      <c r="AF681" s="23" t="str">
        <f t="shared" si="182"/>
        <v/>
      </c>
      <c r="AG681" s="23" t="str">
        <f t="shared" si="183"/>
        <v/>
      </c>
      <c r="AH681" s="23">
        <f t="shared" si="184"/>
        <v>0.892946473236618</v>
      </c>
      <c r="AI681" s="23">
        <f t="shared" si="185"/>
        <v>0.259296314824079</v>
      </c>
      <c r="AJ681">
        <f>IFERROR(VLOOKUP($B681,[2]库存报告使用数据!$A$1:$B$65536,2,0),0)</f>
        <v>0</v>
      </c>
      <c r="AK681">
        <f>IFERROR(VLOOKUP($B681,[2]库存报告使用数据!$A$1:$C$65536,3,0),0)</f>
        <v>0</v>
      </c>
      <c r="AL681">
        <f>IFERROR(VLOOKUP($B681,[2]库存报告使用数据!$A$1:$D$65536,4,0),0)</f>
        <v>34</v>
      </c>
      <c r="AM681">
        <f>IFERROR(VLOOKUP($B681,[2]库存报告使用数据!$A$1:$E$65536,5,0),0)</f>
        <v>96</v>
      </c>
      <c r="AN681" s="23" t="str">
        <f t="shared" si="186"/>
        <v/>
      </c>
      <c r="AO681" s="23" t="str">
        <f t="shared" si="187"/>
        <v/>
      </c>
      <c r="AP681" s="23">
        <f t="shared" si="188"/>
        <v>0.0294117647058824</v>
      </c>
      <c r="AQ681" s="23">
        <f t="shared" si="189"/>
        <v>0.0625</v>
      </c>
      <c r="AR681" s="37">
        <f t="shared" si="174"/>
        <v>0</v>
      </c>
      <c r="AS681" s="37">
        <f t="shared" si="175"/>
        <v>0</v>
      </c>
      <c r="AT681" s="37">
        <f t="shared" si="176"/>
        <v>0</v>
      </c>
      <c r="AU681" s="33" t="str">
        <f t="shared" si="177"/>
        <v>库存为0</v>
      </c>
      <c r="AV681" s="38" t="str">
        <f>IFERROR(时间!$B$4+AU681,"上周无销量")</f>
        <v>上周无销量</v>
      </c>
    </row>
    <row r="682" spans="1:48">
      <c r="A682" s="21" t="s">
        <v>727</v>
      </c>
      <c r="B682" t="str">
        <f>VLOOKUP(A682,'[4]sku-asin（子）'!$A$1:$B$65536,2,0)</f>
        <v>B07CHBVGJK</v>
      </c>
      <c r="C682" t="str">
        <f>VLOOKUP(A682,'[4]子sku-父sku'!$A$1:$B$65536,2,0)</f>
        <v>YZ-SUZQ733</v>
      </c>
      <c r="D682" s="33">
        <f>IFERROR(VLOOKUP(A682,[1]库存报告使用数据处理!$A:$C,3,0),0)</f>
        <v>0</v>
      </c>
      <c r="E682" s="33">
        <f>IFERROR(VLOOKUP(A682,[1]库存报告使用数据处理!$A:$D,4,0),0)</f>
        <v>0</v>
      </c>
      <c r="F682" s="33">
        <f>IFERROR(VLOOKUP(A682,[1]库存报告使用数据处理!$A:$E,5,0),0)</f>
        <v>0</v>
      </c>
      <c r="G682" s="33">
        <f>IFERROR(VLOOKUP(A682,[1]库存报告使用数据处理!$A:$F,6,0),0)</f>
        <v>0</v>
      </c>
      <c r="H682" s="34">
        <f>IFERROR(VLOOKUP(A682,[1]库存报告使用数据处理!$A:$G,7,0),0)</f>
        <v>0</v>
      </c>
      <c r="I682">
        <f>IFERROR(VLOOKUP(A682,[5]数据处理!$A:$B,2,0),0)</f>
        <v>0</v>
      </c>
      <c r="J682" s="35">
        <f>IFERROR(VLOOKUP(A682,[5]数据处理!$A:$D,4,0),0)</f>
        <v>0</v>
      </c>
      <c r="K682" s="35">
        <f>IFERROR(VLOOKUP(A682,[5]数据处理!$A:$E,5,0),0)</f>
        <v>0</v>
      </c>
      <c r="L682" s="35">
        <f>IFERROR(VLOOKUP(A682,[5]数据处理!$A:$G,7,0),0)</f>
        <v>0</v>
      </c>
      <c r="M682">
        <f t="shared" si="173"/>
        <v>0</v>
      </c>
      <c r="N682">
        <f>IFERROR(VLOOKUP(A682,[5]数据处理!$A:$C,3,0),0)</f>
        <v>0</v>
      </c>
      <c r="O682">
        <f>IFERROR(VLOOKUP(A682,[5]数据处理!$A:$N,14,0),0)</f>
        <v>0</v>
      </c>
      <c r="P682" t="str">
        <f>IFERROR(VLOOKUP(A682,[3]库存使用数据!$A:$B,2,0),"")</f>
        <v/>
      </c>
      <c r="Q682" t="str">
        <f>IFERROR(VLOOKUP(A682,[3]库存使用数据!$A:$E,5,0),"")</f>
        <v/>
      </c>
      <c r="R682" t="str">
        <f>IFERROR(VLOOKUP(A682,[3]库存使用数据!$A:$H,8,0),"")</f>
        <v/>
      </c>
      <c r="S682" t="str">
        <f>IFERROR(VLOOKUP(A682,[3]库存使用数据!$A:$K,11,0),"")</f>
        <v/>
      </c>
      <c r="T682" t="str">
        <f>IFERROR(VLOOKUP(A682,[3]库存使用数据!$A:$C,3,0),"")</f>
        <v/>
      </c>
      <c r="U682" t="str">
        <f>IFERROR(VLOOKUP(A682,[3]库存使用数据!$A:$F,6,0),"")</f>
        <v/>
      </c>
      <c r="V682" t="str">
        <f>IFERROR(VLOOKUP(A682,[3]库存使用数据!$A:$I,9,0),"")</f>
        <v/>
      </c>
      <c r="W682" t="str">
        <f>IFERROR(VLOOKUP(A682,[3]库存使用数据!$A:$L,12,0),"")</f>
        <v/>
      </c>
      <c r="X682" s="23" t="str">
        <f t="shared" si="178"/>
        <v/>
      </c>
      <c r="Y682" s="23" t="str">
        <f t="shared" si="179"/>
        <v/>
      </c>
      <c r="Z682" s="23" t="str">
        <f t="shared" si="180"/>
        <v/>
      </c>
      <c r="AA682" s="23" t="str">
        <f t="shared" si="181"/>
        <v/>
      </c>
      <c r="AB682" t="str">
        <f>IFERROR(VLOOKUP(A682,[3]库存使用数据!$A:$D,4,0),"")</f>
        <v/>
      </c>
      <c r="AC682" t="str">
        <f>IFERROR(VLOOKUP(A682,[3]库存使用数据!$A:$G,7,0),"")</f>
        <v/>
      </c>
      <c r="AD682" t="str">
        <f>IFERROR(VLOOKUP(A682,[3]库存使用数据!$A:$J,10,0),"")</f>
        <v/>
      </c>
      <c r="AE682" t="str">
        <f>IFERROR(VLOOKUP(A682,[3]库存使用数据!$A:$M,13,0),"")</f>
        <v/>
      </c>
      <c r="AF682" s="23" t="str">
        <f t="shared" si="182"/>
        <v/>
      </c>
      <c r="AG682" s="23" t="str">
        <f t="shared" si="183"/>
        <v/>
      </c>
      <c r="AH682" s="23" t="str">
        <f t="shared" si="184"/>
        <v/>
      </c>
      <c r="AI682" s="23" t="str">
        <f t="shared" si="185"/>
        <v/>
      </c>
      <c r="AJ682">
        <f>IFERROR(VLOOKUP($B682,[2]库存报告使用数据!$A$1:$B$65536,2,0),0)</f>
        <v>0</v>
      </c>
      <c r="AK682">
        <f>IFERROR(VLOOKUP($B682,[2]库存报告使用数据!$A$1:$C$65536,3,0),0)</f>
        <v>0</v>
      </c>
      <c r="AL682">
        <f>IFERROR(VLOOKUP($B682,[2]库存报告使用数据!$A$1:$D$65536,4,0),0)</f>
        <v>0</v>
      </c>
      <c r="AM682">
        <f>IFERROR(VLOOKUP($B682,[2]库存报告使用数据!$A$1:$E$65536,5,0),0)</f>
        <v>0</v>
      </c>
      <c r="AN682" s="23" t="str">
        <f t="shared" si="186"/>
        <v/>
      </c>
      <c r="AO682" s="23" t="str">
        <f t="shared" si="187"/>
        <v/>
      </c>
      <c r="AP682" s="23" t="str">
        <f t="shared" si="188"/>
        <v/>
      </c>
      <c r="AQ682" s="23" t="str">
        <f t="shared" si="189"/>
        <v/>
      </c>
      <c r="AR682" s="37">
        <f t="shared" si="174"/>
        <v>0</v>
      </c>
      <c r="AS682" s="37">
        <f t="shared" si="175"/>
        <v>0</v>
      </c>
      <c r="AT682" s="37">
        <f t="shared" si="176"/>
        <v>0</v>
      </c>
      <c r="AU682" s="33" t="str">
        <f t="shared" si="177"/>
        <v>库存为0</v>
      </c>
      <c r="AV682" s="38" t="str">
        <f>IFERROR(时间!$B$4+AU682,"上周无销量")</f>
        <v>上周无销量</v>
      </c>
    </row>
    <row r="683" spans="1:48">
      <c r="A683" s="21" t="s">
        <v>728</v>
      </c>
      <c r="B683" t="str">
        <f>VLOOKUP(A683,'[4]sku-asin（子）'!$A$1:$B$65536,2,0)</f>
        <v>B07CJQYFH5</v>
      </c>
      <c r="C683" t="str">
        <f>VLOOKUP(A683,'[4]子sku-父sku'!$A$1:$B$65536,2,0)</f>
        <v>YZ-SUZQ733</v>
      </c>
      <c r="D683" s="33">
        <f>IFERROR(VLOOKUP(A683,[1]库存报告使用数据处理!$A:$C,3,0),0)</f>
        <v>0</v>
      </c>
      <c r="E683" s="33">
        <f>IFERROR(VLOOKUP(A683,[1]库存报告使用数据处理!$A:$D,4,0),0)</f>
        <v>0</v>
      </c>
      <c r="F683" s="33">
        <f>IFERROR(VLOOKUP(A683,[1]库存报告使用数据处理!$A:$E,5,0),0)</f>
        <v>0</v>
      </c>
      <c r="G683" s="33">
        <f>IFERROR(VLOOKUP(A683,[1]库存报告使用数据处理!$A:$F,6,0),0)</f>
        <v>0</v>
      </c>
      <c r="H683" s="34">
        <f>IFERROR(VLOOKUP(A683,[1]库存报告使用数据处理!$A:$G,7,0),0)</f>
        <v>0</v>
      </c>
      <c r="I683">
        <f>IFERROR(VLOOKUP(A683,[5]数据处理!$A:$B,2,0),0)</f>
        <v>0</v>
      </c>
      <c r="J683" s="35">
        <f>IFERROR(VLOOKUP(A683,[5]数据处理!$A:$D,4,0),0)</f>
        <v>0</v>
      </c>
      <c r="K683" s="35">
        <f>IFERROR(VLOOKUP(A683,[5]数据处理!$A:$E,5,0),0)</f>
        <v>0</v>
      </c>
      <c r="L683" s="35">
        <f>IFERROR(VLOOKUP(A683,[5]数据处理!$A:$G,7,0),0)</f>
        <v>0</v>
      </c>
      <c r="M683">
        <f t="shared" si="173"/>
        <v>0</v>
      </c>
      <c r="N683">
        <f>IFERROR(VLOOKUP(A683,[5]数据处理!$A:$C,3,0),0)</f>
        <v>0</v>
      </c>
      <c r="O683">
        <f>IFERROR(VLOOKUP(A683,[5]数据处理!$A:$N,14,0),0)</f>
        <v>0</v>
      </c>
      <c r="P683" t="str">
        <f>IFERROR(VLOOKUP(A683,[3]库存使用数据!$A:$B,2,0),"")</f>
        <v/>
      </c>
      <c r="Q683" t="str">
        <f>IFERROR(VLOOKUP(A683,[3]库存使用数据!$A:$E,5,0),"")</f>
        <v/>
      </c>
      <c r="R683" t="str">
        <f>IFERROR(VLOOKUP(A683,[3]库存使用数据!$A:$H,8,0),"")</f>
        <v/>
      </c>
      <c r="S683" t="str">
        <f>IFERROR(VLOOKUP(A683,[3]库存使用数据!$A:$K,11,0),"")</f>
        <v/>
      </c>
      <c r="T683" t="str">
        <f>IFERROR(VLOOKUP(A683,[3]库存使用数据!$A:$C,3,0),"")</f>
        <v/>
      </c>
      <c r="U683" t="str">
        <f>IFERROR(VLOOKUP(A683,[3]库存使用数据!$A:$F,6,0),"")</f>
        <v/>
      </c>
      <c r="V683" t="str">
        <f>IFERROR(VLOOKUP(A683,[3]库存使用数据!$A:$I,9,0),"")</f>
        <v/>
      </c>
      <c r="W683" t="str">
        <f>IFERROR(VLOOKUP(A683,[3]库存使用数据!$A:$L,12,0),"")</f>
        <v/>
      </c>
      <c r="X683" s="23" t="str">
        <f t="shared" si="178"/>
        <v/>
      </c>
      <c r="Y683" s="23" t="str">
        <f t="shared" si="179"/>
        <v/>
      </c>
      <c r="Z683" s="23" t="str">
        <f t="shared" si="180"/>
        <v/>
      </c>
      <c r="AA683" s="23" t="str">
        <f t="shared" si="181"/>
        <v/>
      </c>
      <c r="AB683" t="str">
        <f>IFERROR(VLOOKUP(A683,[3]库存使用数据!$A:$D,4,0),"")</f>
        <v/>
      </c>
      <c r="AC683" t="str">
        <f>IFERROR(VLOOKUP(A683,[3]库存使用数据!$A:$G,7,0),"")</f>
        <v/>
      </c>
      <c r="AD683" t="str">
        <f>IFERROR(VLOOKUP(A683,[3]库存使用数据!$A:$J,10,0),"")</f>
        <v/>
      </c>
      <c r="AE683" t="str">
        <f>IFERROR(VLOOKUP(A683,[3]库存使用数据!$A:$M,13,0),"")</f>
        <v/>
      </c>
      <c r="AF683" s="23" t="str">
        <f t="shared" si="182"/>
        <v/>
      </c>
      <c r="AG683" s="23" t="str">
        <f t="shared" si="183"/>
        <v/>
      </c>
      <c r="AH683" s="23" t="str">
        <f t="shared" si="184"/>
        <v/>
      </c>
      <c r="AI683" s="23" t="str">
        <f t="shared" si="185"/>
        <v/>
      </c>
      <c r="AJ683">
        <f>IFERROR(VLOOKUP($B683,[2]库存报告使用数据!$A$1:$B$65536,2,0),0)</f>
        <v>0</v>
      </c>
      <c r="AK683">
        <f>IFERROR(VLOOKUP($B683,[2]库存报告使用数据!$A$1:$C$65536,3,0),0)</f>
        <v>0</v>
      </c>
      <c r="AL683">
        <f>IFERROR(VLOOKUP($B683,[2]库存报告使用数据!$A$1:$D$65536,4,0),0)</f>
        <v>0</v>
      </c>
      <c r="AM683">
        <f>IFERROR(VLOOKUP($B683,[2]库存报告使用数据!$A$1:$E$65536,5,0),0)</f>
        <v>0</v>
      </c>
      <c r="AN683" s="23" t="str">
        <f t="shared" si="186"/>
        <v/>
      </c>
      <c r="AO683" s="23" t="str">
        <f t="shared" si="187"/>
        <v/>
      </c>
      <c r="AP683" s="23" t="str">
        <f t="shared" si="188"/>
        <v/>
      </c>
      <c r="AQ683" s="23" t="str">
        <f t="shared" si="189"/>
        <v/>
      </c>
      <c r="AR683" s="37">
        <f t="shared" si="174"/>
        <v>0</v>
      </c>
      <c r="AS683" s="37">
        <f t="shared" si="175"/>
        <v>0</v>
      </c>
      <c r="AT683" s="37">
        <f t="shared" si="176"/>
        <v>0</v>
      </c>
      <c r="AU683" s="33" t="str">
        <f t="shared" si="177"/>
        <v>库存为0</v>
      </c>
      <c r="AV683" s="38" t="str">
        <f>IFERROR(时间!$B$4+AU683,"上周无销量")</f>
        <v>上周无销量</v>
      </c>
    </row>
    <row r="684" spans="1:48">
      <c r="A684" s="21" t="s">
        <v>729</v>
      </c>
      <c r="B684" t="str">
        <f>VLOOKUP(A684,'[4]sku-asin（子）'!$A$1:$B$65536,2,0)</f>
        <v>B07CHHGQGL</v>
      </c>
      <c r="C684" t="str">
        <f>VLOOKUP(A684,'[4]子sku-父sku'!$A$1:$B$65536,2,0)</f>
        <v>YZ-SUZQ733</v>
      </c>
      <c r="D684" s="33">
        <f>IFERROR(VLOOKUP(A684,[1]库存报告使用数据处理!$A:$C,3,0),0)</f>
        <v>0</v>
      </c>
      <c r="E684" s="33">
        <f>IFERROR(VLOOKUP(A684,[1]库存报告使用数据处理!$A:$D,4,0),0)</f>
        <v>0</v>
      </c>
      <c r="F684" s="33">
        <f>IFERROR(VLOOKUP(A684,[1]库存报告使用数据处理!$A:$E,5,0),0)</f>
        <v>0</v>
      </c>
      <c r="G684" s="33">
        <f>IFERROR(VLOOKUP(A684,[1]库存报告使用数据处理!$A:$F,6,0),0)</f>
        <v>0</v>
      </c>
      <c r="H684" s="34">
        <f>IFERROR(VLOOKUP(A684,[1]库存报告使用数据处理!$A:$G,7,0),0)</f>
        <v>0</v>
      </c>
      <c r="I684">
        <f>IFERROR(VLOOKUP(A684,[5]数据处理!$A:$B,2,0),0)</f>
        <v>0</v>
      </c>
      <c r="J684" s="35">
        <f>IFERROR(VLOOKUP(A684,[5]数据处理!$A:$D,4,0),0)</f>
        <v>0</v>
      </c>
      <c r="K684" s="35">
        <f>IFERROR(VLOOKUP(A684,[5]数据处理!$A:$E,5,0),0)</f>
        <v>0</v>
      </c>
      <c r="L684" s="35">
        <f>IFERROR(VLOOKUP(A684,[5]数据处理!$A:$G,7,0),0)</f>
        <v>0</v>
      </c>
      <c r="M684">
        <f t="shared" si="173"/>
        <v>0</v>
      </c>
      <c r="N684">
        <f>IFERROR(VLOOKUP(A684,[5]数据处理!$A:$C,3,0),0)</f>
        <v>0</v>
      </c>
      <c r="O684">
        <f>IFERROR(VLOOKUP(A684,[5]数据处理!$A:$N,14,0),0)</f>
        <v>0</v>
      </c>
      <c r="P684" t="str">
        <f>IFERROR(VLOOKUP(A684,[3]库存使用数据!$A:$B,2,0),"")</f>
        <v/>
      </c>
      <c r="Q684" t="str">
        <f>IFERROR(VLOOKUP(A684,[3]库存使用数据!$A:$E,5,0),"")</f>
        <v/>
      </c>
      <c r="R684" t="str">
        <f>IFERROR(VLOOKUP(A684,[3]库存使用数据!$A:$H,8,0),"")</f>
        <v/>
      </c>
      <c r="S684" t="str">
        <f>IFERROR(VLOOKUP(A684,[3]库存使用数据!$A:$K,11,0),"")</f>
        <v/>
      </c>
      <c r="T684" t="str">
        <f>IFERROR(VLOOKUP(A684,[3]库存使用数据!$A:$C,3,0),"")</f>
        <v/>
      </c>
      <c r="U684" t="str">
        <f>IFERROR(VLOOKUP(A684,[3]库存使用数据!$A:$F,6,0),"")</f>
        <v/>
      </c>
      <c r="V684" t="str">
        <f>IFERROR(VLOOKUP(A684,[3]库存使用数据!$A:$I,9,0),"")</f>
        <v/>
      </c>
      <c r="W684" t="str">
        <f>IFERROR(VLOOKUP(A684,[3]库存使用数据!$A:$L,12,0),"")</f>
        <v/>
      </c>
      <c r="X684" s="23" t="str">
        <f t="shared" si="178"/>
        <v/>
      </c>
      <c r="Y684" s="23" t="str">
        <f t="shared" si="179"/>
        <v/>
      </c>
      <c r="Z684" s="23" t="str">
        <f t="shared" si="180"/>
        <v/>
      </c>
      <c r="AA684" s="23" t="str">
        <f t="shared" si="181"/>
        <v/>
      </c>
      <c r="AB684" t="str">
        <f>IFERROR(VLOOKUP(A684,[3]库存使用数据!$A:$D,4,0),"")</f>
        <v/>
      </c>
      <c r="AC684" t="str">
        <f>IFERROR(VLOOKUP(A684,[3]库存使用数据!$A:$G,7,0),"")</f>
        <v/>
      </c>
      <c r="AD684" t="str">
        <f>IFERROR(VLOOKUP(A684,[3]库存使用数据!$A:$J,10,0),"")</f>
        <v/>
      </c>
      <c r="AE684" t="str">
        <f>IFERROR(VLOOKUP(A684,[3]库存使用数据!$A:$M,13,0),"")</f>
        <v/>
      </c>
      <c r="AF684" s="23" t="str">
        <f t="shared" si="182"/>
        <v/>
      </c>
      <c r="AG684" s="23" t="str">
        <f t="shared" si="183"/>
        <v/>
      </c>
      <c r="AH684" s="23" t="str">
        <f t="shared" si="184"/>
        <v/>
      </c>
      <c r="AI684" s="23" t="str">
        <f t="shared" si="185"/>
        <v/>
      </c>
      <c r="AJ684">
        <f>IFERROR(VLOOKUP($B684,[2]库存报告使用数据!$A$1:$B$65536,2,0),0)</f>
        <v>0</v>
      </c>
      <c r="AK684">
        <f>IFERROR(VLOOKUP($B684,[2]库存报告使用数据!$A$1:$C$65536,3,0),0)</f>
        <v>0</v>
      </c>
      <c r="AL684">
        <f>IFERROR(VLOOKUP($B684,[2]库存报告使用数据!$A$1:$D$65536,4,0),0)</f>
        <v>0</v>
      </c>
      <c r="AM684">
        <f>IFERROR(VLOOKUP($B684,[2]库存报告使用数据!$A$1:$E$65536,5,0),0)</f>
        <v>0</v>
      </c>
      <c r="AN684" s="23" t="str">
        <f t="shared" si="186"/>
        <v/>
      </c>
      <c r="AO684" s="23" t="str">
        <f t="shared" si="187"/>
        <v/>
      </c>
      <c r="AP684" s="23" t="str">
        <f t="shared" si="188"/>
        <v/>
      </c>
      <c r="AQ684" s="23" t="str">
        <f t="shared" si="189"/>
        <v/>
      </c>
      <c r="AR684" s="37">
        <f t="shared" si="174"/>
        <v>0</v>
      </c>
      <c r="AS684" s="37">
        <f t="shared" si="175"/>
        <v>0</v>
      </c>
      <c r="AT684" s="37">
        <f t="shared" si="176"/>
        <v>0</v>
      </c>
      <c r="AU684" s="33" t="str">
        <f t="shared" si="177"/>
        <v>库存为0</v>
      </c>
      <c r="AV684" s="38" t="str">
        <f>IFERROR(时间!$B$4+AU684,"上周无销量")</f>
        <v>上周无销量</v>
      </c>
    </row>
    <row r="685" spans="1:48">
      <c r="A685" s="21" t="s">
        <v>730</v>
      </c>
      <c r="B685" t="str">
        <f>VLOOKUP(A685,'[4]sku-asin（子）'!$A$1:$B$65536,2,0)</f>
        <v>B07CHFKQRL</v>
      </c>
      <c r="C685" t="str">
        <f>VLOOKUP(A685,'[4]子sku-父sku'!$A$1:$B$65536,2,0)</f>
        <v>YZ-SUZQ733</v>
      </c>
      <c r="D685" s="33">
        <f>IFERROR(VLOOKUP(A685,[1]库存报告使用数据处理!$A:$C,3,0),0)</f>
        <v>0</v>
      </c>
      <c r="E685" s="33">
        <f>IFERROR(VLOOKUP(A685,[1]库存报告使用数据处理!$A:$D,4,0),0)</f>
        <v>0</v>
      </c>
      <c r="F685" s="33">
        <f>IFERROR(VLOOKUP(A685,[1]库存报告使用数据处理!$A:$E,5,0),0)</f>
        <v>0</v>
      </c>
      <c r="G685" s="33">
        <f>IFERROR(VLOOKUP(A685,[1]库存报告使用数据处理!$A:$F,6,0),0)</f>
        <v>0</v>
      </c>
      <c r="H685" s="34">
        <f>IFERROR(VLOOKUP(A685,[1]库存报告使用数据处理!$A:$G,7,0),0)</f>
        <v>0</v>
      </c>
      <c r="I685">
        <f>IFERROR(VLOOKUP(A685,[5]数据处理!$A:$B,2,0),0)</f>
        <v>0</v>
      </c>
      <c r="J685" s="35">
        <f>IFERROR(VLOOKUP(A685,[5]数据处理!$A:$D,4,0),0)</f>
        <v>0</v>
      </c>
      <c r="K685" s="35">
        <f>IFERROR(VLOOKUP(A685,[5]数据处理!$A:$E,5,0),0)</f>
        <v>0</v>
      </c>
      <c r="L685" s="35">
        <f>IFERROR(VLOOKUP(A685,[5]数据处理!$A:$G,7,0),0)</f>
        <v>0</v>
      </c>
      <c r="M685">
        <f t="shared" si="173"/>
        <v>0</v>
      </c>
      <c r="N685">
        <f>IFERROR(VLOOKUP(A685,[5]数据处理!$A:$C,3,0),0)</f>
        <v>0</v>
      </c>
      <c r="O685">
        <f>IFERROR(VLOOKUP(A685,[5]数据处理!$A:$N,14,0),0)</f>
        <v>0</v>
      </c>
      <c r="P685" t="str">
        <f>IFERROR(VLOOKUP(A685,[3]库存使用数据!$A:$B,2,0),"")</f>
        <v/>
      </c>
      <c r="Q685" t="str">
        <f>IFERROR(VLOOKUP(A685,[3]库存使用数据!$A:$E,5,0),"")</f>
        <v/>
      </c>
      <c r="R685" t="str">
        <f>IFERROR(VLOOKUP(A685,[3]库存使用数据!$A:$H,8,0),"")</f>
        <v/>
      </c>
      <c r="S685" t="str">
        <f>IFERROR(VLOOKUP(A685,[3]库存使用数据!$A:$K,11,0),"")</f>
        <v/>
      </c>
      <c r="T685" t="str">
        <f>IFERROR(VLOOKUP(A685,[3]库存使用数据!$A:$C,3,0),"")</f>
        <v/>
      </c>
      <c r="U685" t="str">
        <f>IFERROR(VLOOKUP(A685,[3]库存使用数据!$A:$F,6,0),"")</f>
        <v/>
      </c>
      <c r="V685" t="str">
        <f>IFERROR(VLOOKUP(A685,[3]库存使用数据!$A:$I,9,0),"")</f>
        <v/>
      </c>
      <c r="W685" t="str">
        <f>IFERROR(VLOOKUP(A685,[3]库存使用数据!$A:$L,12,0),"")</f>
        <v/>
      </c>
      <c r="X685" s="23" t="str">
        <f t="shared" si="178"/>
        <v/>
      </c>
      <c r="Y685" s="23" t="str">
        <f t="shared" si="179"/>
        <v/>
      </c>
      <c r="Z685" s="23" t="str">
        <f t="shared" si="180"/>
        <v/>
      </c>
      <c r="AA685" s="23" t="str">
        <f t="shared" si="181"/>
        <v/>
      </c>
      <c r="AB685" t="str">
        <f>IFERROR(VLOOKUP(A685,[3]库存使用数据!$A:$D,4,0),"")</f>
        <v/>
      </c>
      <c r="AC685" t="str">
        <f>IFERROR(VLOOKUP(A685,[3]库存使用数据!$A:$G,7,0),"")</f>
        <v/>
      </c>
      <c r="AD685" t="str">
        <f>IFERROR(VLOOKUP(A685,[3]库存使用数据!$A:$J,10,0),"")</f>
        <v/>
      </c>
      <c r="AE685" t="str">
        <f>IFERROR(VLOOKUP(A685,[3]库存使用数据!$A:$M,13,0),"")</f>
        <v/>
      </c>
      <c r="AF685" s="23" t="str">
        <f t="shared" si="182"/>
        <v/>
      </c>
      <c r="AG685" s="23" t="str">
        <f t="shared" si="183"/>
        <v/>
      </c>
      <c r="AH685" s="23" t="str">
        <f t="shared" si="184"/>
        <v/>
      </c>
      <c r="AI685" s="23" t="str">
        <f t="shared" si="185"/>
        <v/>
      </c>
      <c r="AJ685">
        <f>IFERROR(VLOOKUP($B685,[2]库存报告使用数据!$A$1:$B$65536,2,0),0)</f>
        <v>0</v>
      </c>
      <c r="AK685">
        <f>IFERROR(VLOOKUP($B685,[2]库存报告使用数据!$A$1:$C$65536,3,0),0)</f>
        <v>0</v>
      </c>
      <c r="AL685">
        <f>IFERROR(VLOOKUP($B685,[2]库存报告使用数据!$A$1:$D$65536,4,0),0)</f>
        <v>0</v>
      </c>
      <c r="AM685">
        <f>IFERROR(VLOOKUP($B685,[2]库存报告使用数据!$A$1:$E$65536,5,0),0)</f>
        <v>0</v>
      </c>
      <c r="AN685" s="23" t="str">
        <f t="shared" si="186"/>
        <v/>
      </c>
      <c r="AO685" s="23" t="str">
        <f t="shared" si="187"/>
        <v/>
      </c>
      <c r="AP685" s="23" t="str">
        <f t="shared" si="188"/>
        <v/>
      </c>
      <c r="AQ685" s="23" t="str">
        <f t="shared" si="189"/>
        <v/>
      </c>
      <c r="AR685" s="37">
        <f t="shared" si="174"/>
        <v>0</v>
      </c>
      <c r="AS685" s="37">
        <f t="shared" si="175"/>
        <v>0</v>
      </c>
      <c r="AT685" s="37">
        <f t="shared" si="176"/>
        <v>0</v>
      </c>
      <c r="AU685" s="33" t="str">
        <f t="shared" si="177"/>
        <v>库存为0</v>
      </c>
      <c r="AV685" s="38" t="str">
        <f>IFERROR(时间!$B$4+AU685,"上周无销量")</f>
        <v>上周无销量</v>
      </c>
    </row>
    <row r="686" spans="1:48">
      <c r="A686" s="21" t="s">
        <v>731</v>
      </c>
      <c r="B686" t="str">
        <f>VLOOKUP(A686,'[4]sku-asin（子）'!$A$1:$B$65536,2,0)</f>
        <v>B07CH9955Q</v>
      </c>
      <c r="C686" t="str">
        <f>VLOOKUP(A686,'[4]子sku-父sku'!$A$1:$B$65536,2,0)</f>
        <v>YZ-SUZQ733</v>
      </c>
      <c r="D686" s="33">
        <f>IFERROR(VLOOKUP(A686,[1]库存报告使用数据处理!$A:$C,3,0),0)</f>
        <v>0</v>
      </c>
      <c r="E686" s="33">
        <f>IFERROR(VLOOKUP(A686,[1]库存报告使用数据处理!$A:$D,4,0),0)</f>
        <v>0</v>
      </c>
      <c r="F686" s="33">
        <f>IFERROR(VLOOKUP(A686,[1]库存报告使用数据处理!$A:$E,5,0),0)</f>
        <v>0</v>
      </c>
      <c r="G686" s="33">
        <f>IFERROR(VLOOKUP(A686,[1]库存报告使用数据处理!$A:$F,6,0),0)</f>
        <v>0</v>
      </c>
      <c r="H686" s="34">
        <f>IFERROR(VLOOKUP(A686,[1]库存报告使用数据处理!$A:$G,7,0),0)</f>
        <v>0</v>
      </c>
      <c r="I686">
        <f>IFERROR(VLOOKUP(A686,[5]数据处理!$A:$B,2,0),0)</f>
        <v>0</v>
      </c>
      <c r="J686" s="35">
        <f>IFERROR(VLOOKUP(A686,[5]数据处理!$A:$D,4,0),0)</f>
        <v>0</v>
      </c>
      <c r="K686" s="35">
        <f>IFERROR(VLOOKUP(A686,[5]数据处理!$A:$E,5,0),0)</f>
        <v>0</v>
      </c>
      <c r="L686" s="35">
        <f>IFERROR(VLOOKUP(A686,[5]数据处理!$A:$G,7,0),0)</f>
        <v>0</v>
      </c>
      <c r="M686">
        <f t="shared" si="173"/>
        <v>0</v>
      </c>
      <c r="N686">
        <f>IFERROR(VLOOKUP(A686,[5]数据处理!$A:$C,3,0),0)</f>
        <v>0</v>
      </c>
      <c r="O686">
        <f>IFERROR(VLOOKUP(A686,[5]数据处理!$A:$N,14,0),0)</f>
        <v>0</v>
      </c>
      <c r="P686" t="str">
        <f>IFERROR(VLOOKUP(A686,[3]库存使用数据!$A:$B,2,0),"")</f>
        <v/>
      </c>
      <c r="Q686" t="str">
        <f>IFERROR(VLOOKUP(A686,[3]库存使用数据!$A:$E,5,0),"")</f>
        <v/>
      </c>
      <c r="R686" t="str">
        <f>IFERROR(VLOOKUP(A686,[3]库存使用数据!$A:$H,8,0),"")</f>
        <v/>
      </c>
      <c r="S686" t="str">
        <f>IFERROR(VLOOKUP(A686,[3]库存使用数据!$A:$K,11,0),"")</f>
        <v/>
      </c>
      <c r="T686" t="str">
        <f>IFERROR(VLOOKUP(A686,[3]库存使用数据!$A:$C,3,0),"")</f>
        <v/>
      </c>
      <c r="U686" t="str">
        <f>IFERROR(VLOOKUP(A686,[3]库存使用数据!$A:$F,6,0),"")</f>
        <v/>
      </c>
      <c r="V686" t="str">
        <f>IFERROR(VLOOKUP(A686,[3]库存使用数据!$A:$I,9,0),"")</f>
        <v/>
      </c>
      <c r="W686" t="str">
        <f>IFERROR(VLOOKUP(A686,[3]库存使用数据!$A:$L,12,0),"")</f>
        <v/>
      </c>
      <c r="X686" s="23" t="str">
        <f t="shared" si="178"/>
        <v/>
      </c>
      <c r="Y686" s="23" t="str">
        <f t="shared" si="179"/>
        <v/>
      </c>
      <c r="Z686" s="23" t="str">
        <f t="shared" si="180"/>
        <v/>
      </c>
      <c r="AA686" s="23" t="str">
        <f t="shared" si="181"/>
        <v/>
      </c>
      <c r="AB686" t="str">
        <f>IFERROR(VLOOKUP(A686,[3]库存使用数据!$A:$D,4,0),"")</f>
        <v/>
      </c>
      <c r="AC686" t="str">
        <f>IFERROR(VLOOKUP(A686,[3]库存使用数据!$A:$G,7,0),"")</f>
        <v/>
      </c>
      <c r="AD686" t="str">
        <f>IFERROR(VLOOKUP(A686,[3]库存使用数据!$A:$J,10,0),"")</f>
        <v/>
      </c>
      <c r="AE686" t="str">
        <f>IFERROR(VLOOKUP(A686,[3]库存使用数据!$A:$M,13,0),"")</f>
        <v/>
      </c>
      <c r="AF686" s="23" t="str">
        <f t="shared" si="182"/>
        <v/>
      </c>
      <c r="AG686" s="23" t="str">
        <f t="shared" si="183"/>
        <v/>
      </c>
      <c r="AH686" s="23" t="str">
        <f t="shared" si="184"/>
        <v/>
      </c>
      <c r="AI686" s="23" t="str">
        <f t="shared" si="185"/>
        <v/>
      </c>
      <c r="AJ686">
        <f>IFERROR(VLOOKUP($B686,[2]库存报告使用数据!$A$1:$B$65536,2,0),0)</f>
        <v>0</v>
      </c>
      <c r="AK686">
        <f>IFERROR(VLOOKUP($B686,[2]库存报告使用数据!$A$1:$C$65536,3,0),0)</f>
        <v>0</v>
      </c>
      <c r="AL686">
        <f>IFERROR(VLOOKUP($B686,[2]库存报告使用数据!$A$1:$D$65536,4,0),0)</f>
        <v>0</v>
      </c>
      <c r="AM686">
        <f>IFERROR(VLOOKUP($B686,[2]库存报告使用数据!$A$1:$E$65536,5,0),0)</f>
        <v>0</v>
      </c>
      <c r="AN686" s="23" t="str">
        <f t="shared" si="186"/>
        <v/>
      </c>
      <c r="AO686" s="23" t="str">
        <f t="shared" si="187"/>
        <v/>
      </c>
      <c r="AP686" s="23" t="str">
        <f t="shared" si="188"/>
        <v/>
      </c>
      <c r="AQ686" s="23" t="str">
        <f t="shared" si="189"/>
        <v/>
      </c>
      <c r="AR686" s="37">
        <f t="shared" si="174"/>
        <v>0</v>
      </c>
      <c r="AS686" s="37">
        <f t="shared" si="175"/>
        <v>0</v>
      </c>
      <c r="AT686" s="37">
        <f t="shared" si="176"/>
        <v>0</v>
      </c>
      <c r="AU686" s="33" t="str">
        <f t="shared" si="177"/>
        <v>库存为0</v>
      </c>
      <c r="AV686" s="38" t="str">
        <f>IFERROR(时间!$B$4+AU686,"上周无销量")</f>
        <v>上周无销量</v>
      </c>
    </row>
    <row r="687" spans="1:48">
      <c r="A687" s="21" t="s">
        <v>732</v>
      </c>
      <c r="B687" t="str">
        <f>VLOOKUP(A687,'[4]sku-asin（子）'!$A$1:$B$65536,2,0)</f>
        <v>B07CHFZBFJ</v>
      </c>
      <c r="C687" t="str">
        <f>VLOOKUP(A687,'[4]子sku-父sku'!$A$1:$B$65536,2,0)</f>
        <v>YZ-SUZQ733</v>
      </c>
      <c r="D687" s="33">
        <f>IFERROR(VLOOKUP(A687,[1]库存报告使用数据处理!$A:$C,3,0),0)</f>
        <v>0</v>
      </c>
      <c r="E687" s="33">
        <f>IFERROR(VLOOKUP(A687,[1]库存报告使用数据处理!$A:$D,4,0),0)</f>
        <v>0</v>
      </c>
      <c r="F687" s="33">
        <f>IFERROR(VLOOKUP(A687,[1]库存报告使用数据处理!$A:$E,5,0),0)</f>
        <v>0</v>
      </c>
      <c r="G687" s="33">
        <f>IFERROR(VLOOKUP(A687,[1]库存报告使用数据处理!$A:$F,6,0),0)</f>
        <v>0</v>
      </c>
      <c r="H687" s="34">
        <f>IFERROR(VLOOKUP(A687,[1]库存报告使用数据处理!$A:$G,7,0),0)</f>
        <v>0</v>
      </c>
      <c r="I687">
        <f>IFERROR(VLOOKUP(A687,[5]数据处理!$A:$B,2,0),0)</f>
        <v>0</v>
      </c>
      <c r="J687" s="35">
        <f>IFERROR(VLOOKUP(A687,[5]数据处理!$A:$D,4,0),0)</f>
        <v>0</v>
      </c>
      <c r="K687" s="35">
        <f>IFERROR(VLOOKUP(A687,[5]数据处理!$A:$E,5,0),0)</f>
        <v>0</v>
      </c>
      <c r="L687" s="35">
        <f>IFERROR(VLOOKUP(A687,[5]数据处理!$A:$G,7,0),0)</f>
        <v>0</v>
      </c>
      <c r="M687">
        <f t="shared" si="173"/>
        <v>0</v>
      </c>
      <c r="N687">
        <f>IFERROR(VLOOKUP(A687,[5]数据处理!$A:$C,3,0),0)</f>
        <v>0</v>
      </c>
      <c r="O687">
        <f>IFERROR(VLOOKUP(A687,[5]数据处理!$A:$N,14,0),0)</f>
        <v>0</v>
      </c>
      <c r="P687" t="str">
        <f>IFERROR(VLOOKUP(A687,[3]库存使用数据!$A:$B,2,0),"")</f>
        <v/>
      </c>
      <c r="Q687" t="str">
        <f>IFERROR(VLOOKUP(A687,[3]库存使用数据!$A:$E,5,0),"")</f>
        <v/>
      </c>
      <c r="R687" t="str">
        <f>IFERROR(VLOOKUP(A687,[3]库存使用数据!$A:$H,8,0),"")</f>
        <v/>
      </c>
      <c r="S687" t="str">
        <f>IFERROR(VLOOKUP(A687,[3]库存使用数据!$A:$K,11,0),"")</f>
        <v/>
      </c>
      <c r="T687" t="str">
        <f>IFERROR(VLOOKUP(A687,[3]库存使用数据!$A:$C,3,0),"")</f>
        <v/>
      </c>
      <c r="U687" t="str">
        <f>IFERROR(VLOOKUP(A687,[3]库存使用数据!$A:$F,6,0),"")</f>
        <v/>
      </c>
      <c r="V687" t="str">
        <f>IFERROR(VLOOKUP(A687,[3]库存使用数据!$A:$I,9,0),"")</f>
        <v/>
      </c>
      <c r="W687" t="str">
        <f>IFERROR(VLOOKUP(A687,[3]库存使用数据!$A:$L,12,0),"")</f>
        <v/>
      </c>
      <c r="X687" s="23" t="str">
        <f t="shared" si="178"/>
        <v/>
      </c>
      <c r="Y687" s="23" t="str">
        <f t="shared" si="179"/>
        <v/>
      </c>
      <c r="Z687" s="23" t="str">
        <f t="shared" si="180"/>
        <v/>
      </c>
      <c r="AA687" s="23" t="str">
        <f t="shared" si="181"/>
        <v/>
      </c>
      <c r="AB687" t="str">
        <f>IFERROR(VLOOKUP(A687,[3]库存使用数据!$A:$D,4,0),"")</f>
        <v/>
      </c>
      <c r="AC687" t="str">
        <f>IFERROR(VLOOKUP(A687,[3]库存使用数据!$A:$G,7,0),"")</f>
        <v/>
      </c>
      <c r="AD687" t="str">
        <f>IFERROR(VLOOKUP(A687,[3]库存使用数据!$A:$J,10,0),"")</f>
        <v/>
      </c>
      <c r="AE687" t="str">
        <f>IFERROR(VLOOKUP(A687,[3]库存使用数据!$A:$M,13,0),"")</f>
        <v/>
      </c>
      <c r="AF687" s="23" t="str">
        <f t="shared" si="182"/>
        <v/>
      </c>
      <c r="AG687" s="23" t="str">
        <f t="shared" si="183"/>
        <v/>
      </c>
      <c r="AH687" s="23" t="str">
        <f t="shared" si="184"/>
        <v/>
      </c>
      <c r="AI687" s="23" t="str">
        <f t="shared" si="185"/>
        <v/>
      </c>
      <c r="AJ687">
        <f>IFERROR(VLOOKUP($B687,[2]库存报告使用数据!$A$1:$B$65536,2,0),0)</f>
        <v>0</v>
      </c>
      <c r="AK687">
        <f>IFERROR(VLOOKUP($B687,[2]库存报告使用数据!$A$1:$C$65536,3,0),0)</f>
        <v>0</v>
      </c>
      <c r="AL687">
        <f>IFERROR(VLOOKUP($B687,[2]库存报告使用数据!$A$1:$D$65536,4,0),0)</f>
        <v>0</v>
      </c>
      <c r="AM687">
        <f>IFERROR(VLOOKUP($B687,[2]库存报告使用数据!$A$1:$E$65536,5,0),0)</f>
        <v>0</v>
      </c>
      <c r="AN687" s="23" t="str">
        <f t="shared" si="186"/>
        <v/>
      </c>
      <c r="AO687" s="23" t="str">
        <f t="shared" si="187"/>
        <v/>
      </c>
      <c r="AP687" s="23" t="str">
        <f t="shared" si="188"/>
        <v/>
      </c>
      <c r="AQ687" s="23" t="str">
        <f t="shared" si="189"/>
        <v/>
      </c>
      <c r="AR687" s="37">
        <f t="shared" si="174"/>
        <v>0</v>
      </c>
      <c r="AS687" s="37">
        <f t="shared" si="175"/>
        <v>0</v>
      </c>
      <c r="AT687" s="37">
        <f t="shared" si="176"/>
        <v>0</v>
      </c>
      <c r="AU687" s="33" t="str">
        <f t="shared" si="177"/>
        <v>库存为0</v>
      </c>
      <c r="AV687" s="38" t="str">
        <f>IFERROR(时间!$B$4+AU687,"上周无销量")</f>
        <v>上周无销量</v>
      </c>
    </row>
    <row r="688" spans="1:48">
      <c r="A688" s="21" t="s">
        <v>733</v>
      </c>
      <c r="B688" t="str">
        <f>VLOOKUP(A688,'[4]sku-asin（子）'!$A$1:$B$65536,2,0)</f>
        <v>B07CHH1ZF7</v>
      </c>
      <c r="C688" t="str">
        <f>VLOOKUP(A688,'[4]子sku-父sku'!$A$1:$B$65536,2,0)</f>
        <v>YZ-SUZQ733</v>
      </c>
      <c r="D688" s="33">
        <f>IFERROR(VLOOKUP(A688,[1]库存报告使用数据处理!$A:$C,3,0),0)</f>
        <v>0</v>
      </c>
      <c r="E688" s="33">
        <f>IFERROR(VLOOKUP(A688,[1]库存报告使用数据处理!$A:$D,4,0),0)</f>
        <v>0</v>
      </c>
      <c r="F688" s="33">
        <f>IFERROR(VLOOKUP(A688,[1]库存报告使用数据处理!$A:$E,5,0),0)</f>
        <v>0</v>
      </c>
      <c r="G688" s="33">
        <f>IFERROR(VLOOKUP(A688,[1]库存报告使用数据处理!$A:$F,6,0),0)</f>
        <v>0</v>
      </c>
      <c r="H688" s="34">
        <f>IFERROR(VLOOKUP(A688,[1]库存报告使用数据处理!$A:$G,7,0),0)</f>
        <v>0</v>
      </c>
      <c r="I688">
        <f>IFERROR(VLOOKUP(A688,[5]数据处理!$A:$B,2,0),0)</f>
        <v>0</v>
      </c>
      <c r="J688" s="35">
        <f>IFERROR(VLOOKUP(A688,[5]数据处理!$A:$D,4,0),0)</f>
        <v>0</v>
      </c>
      <c r="K688" s="35">
        <f>IFERROR(VLOOKUP(A688,[5]数据处理!$A:$E,5,0),0)</f>
        <v>0</v>
      </c>
      <c r="L688" s="35">
        <f>IFERROR(VLOOKUP(A688,[5]数据处理!$A:$G,7,0),0)</f>
        <v>0</v>
      </c>
      <c r="M688">
        <f t="shared" si="173"/>
        <v>0</v>
      </c>
      <c r="N688">
        <f>IFERROR(VLOOKUP(A688,[5]数据处理!$A:$C,3,0),0)</f>
        <v>0</v>
      </c>
      <c r="O688">
        <f>IFERROR(VLOOKUP(A688,[5]数据处理!$A:$N,14,0),0)</f>
        <v>0</v>
      </c>
      <c r="P688" t="str">
        <f>IFERROR(VLOOKUP(A688,[3]库存使用数据!$A:$B,2,0),"")</f>
        <v/>
      </c>
      <c r="Q688" t="str">
        <f>IFERROR(VLOOKUP(A688,[3]库存使用数据!$A:$E,5,0),"")</f>
        <v/>
      </c>
      <c r="R688" t="str">
        <f>IFERROR(VLOOKUP(A688,[3]库存使用数据!$A:$H,8,0),"")</f>
        <v/>
      </c>
      <c r="S688" t="str">
        <f>IFERROR(VLOOKUP(A688,[3]库存使用数据!$A:$K,11,0),"")</f>
        <v/>
      </c>
      <c r="T688" t="str">
        <f>IFERROR(VLOOKUP(A688,[3]库存使用数据!$A:$C,3,0),"")</f>
        <v/>
      </c>
      <c r="U688" t="str">
        <f>IFERROR(VLOOKUP(A688,[3]库存使用数据!$A:$F,6,0),"")</f>
        <v/>
      </c>
      <c r="V688" t="str">
        <f>IFERROR(VLOOKUP(A688,[3]库存使用数据!$A:$I,9,0),"")</f>
        <v/>
      </c>
      <c r="W688" t="str">
        <f>IFERROR(VLOOKUP(A688,[3]库存使用数据!$A:$L,12,0),"")</f>
        <v/>
      </c>
      <c r="X688" s="23" t="str">
        <f t="shared" si="178"/>
        <v/>
      </c>
      <c r="Y688" s="23" t="str">
        <f t="shared" si="179"/>
        <v/>
      </c>
      <c r="Z688" s="23" t="str">
        <f t="shared" si="180"/>
        <v/>
      </c>
      <c r="AA688" s="23" t="str">
        <f t="shared" si="181"/>
        <v/>
      </c>
      <c r="AB688" t="str">
        <f>IFERROR(VLOOKUP(A688,[3]库存使用数据!$A:$D,4,0),"")</f>
        <v/>
      </c>
      <c r="AC688" t="str">
        <f>IFERROR(VLOOKUP(A688,[3]库存使用数据!$A:$G,7,0),"")</f>
        <v/>
      </c>
      <c r="AD688" t="str">
        <f>IFERROR(VLOOKUP(A688,[3]库存使用数据!$A:$J,10,0),"")</f>
        <v/>
      </c>
      <c r="AE688" t="str">
        <f>IFERROR(VLOOKUP(A688,[3]库存使用数据!$A:$M,13,0),"")</f>
        <v/>
      </c>
      <c r="AF688" s="23" t="str">
        <f t="shared" si="182"/>
        <v/>
      </c>
      <c r="AG688" s="23" t="str">
        <f t="shared" si="183"/>
        <v/>
      </c>
      <c r="AH688" s="23" t="str">
        <f t="shared" si="184"/>
        <v/>
      </c>
      <c r="AI688" s="23" t="str">
        <f t="shared" si="185"/>
        <v/>
      </c>
      <c r="AJ688">
        <f>IFERROR(VLOOKUP($B688,[2]库存报告使用数据!$A$1:$B$65536,2,0),0)</f>
        <v>0</v>
      </c>
      <c r="AK688">
        <f>IFERROR(VLOOKUP($B688,[2]库存报告使用数据!$A$1:$C$65536,3,0),0)</f>
        <v>0</v>
      </c>
      <c r="AL688">
        <f>IFERROR(VLOOKUP($B688,[2]库存报告使用数据!$A$1:$D$65536,4,0),0)</f>
        <v>0</v>
      </c>
      <c r="AM688">
        <f>IFERROR(VLOOKUP($B688,[2]库存报告使用数据!$A$1:$E$65536,5,0),0)</f>
        <v>0</v>
      </c>
      <c r="AN688" s="23" t="str">
        <f t="shared" si="186"/>
        <v/>
      </c>
      <c r="AO688" s="23" t="str">
        <f t="shared" si="187"/>
        <v/>
      </c>
      <c r="AP688" s="23" t="str">
        <f t="shared" si="188"/>
        <v/>
      </c>
      <c r="AQ688" s="23" t="str">
        <f t="shared" si="189"/>
        <v/>
      </c>
      <c r="AR688" s="37">
        <f t="shared" si="174"/>
        <v>0</v>
      </c>
      <c r="AS688" s="37">
        <f t="shared" si="175"/>
        <v>0</v>
      </c>
      <c r="AT688" s="37">
        <f t="shared" si="176"/>
        <v>0</v>
      </c>
      <c r="AU688" s="33" t="str">
        <f t="shared" si="177"/>
        <v>库存为0</v>
      </c>
      <c r="AV688" s="38" t="str">
        <f>IFERROR(时间!$B$4+AU688,"上周无销量")</f>
        <v>上周无销量</v>
      </c>
    </row>
    <row r="689" spans="1:48">
      <c r="A689" s="21" t="s">
        <v>734</v>
      </c>
      <c r="B689" t="str">
        <f>VLOOKUP(A689,'[4]sku-asin（子）'!$A$1:$B$65536,2,0)</f>
        <v>B07CHG6ZJL</v>
      </c>
      <c r="C689" t="str">
        <f>VLOOKUP(A689,'[4]子sku-父sku'!$A$1:$B$65536,2,0)</f>
        <v>YZ-SUZQ733</v>
      </c>
      <c r="D689" s="33">
        <f>IFERROR(VLOOKUP(A689,[1]库存报告使用数据处理!$A:$C,3,0),0)</f>
        <v>0</v>
      </c>
      <c r="E689" s="33">
        <f>IFERROR(VLOOKUP(A689,[1]库存报告使用数据处理!$A:$D,4,0),0)</f>
        <v>0</v>
      </c>
      <c r="F689" s="33">
        <f>IFERROR(VLOOKUP(A689,[1]库存报告使用数据处理!$A:$E,5,0),0)</f>
        <v>0</v>
      </c>
      <c r="G689" s="33">
        <f>IFERROR(VLOOKUP(A689,[1]库存报告使用数据处理!$A:$F,6,0),0)</f>
        <v>0</v>
      </c>
      <c r="H689" s="34">
        <f>IFERROR(VLOOKUP(A689,[1]库存报告使用数据处理!$A:$G,7,0),0)</f>
        <v>0</v>
      </c>
      <c r="I689">
        <f>IFERROR(VLOOKUP(A689,[5]数据处理!$A:$B,2,0),0)</f>
        <v>0</v>
      </c>
      <c r="J689" s="35">
        <f>IFERROR(VLOOKUP(A689,[5]数据处理!$A:$D,4,0),0)</f>
        <v>0</v>
      </c>
      <c r="K689" s="35">
        <f>IFERROR(VLOOKUP(A689,[5]数据处理!$A:$E,5,0),0)</f>
        <v>0</v>
      </c>
      <c r="L689" s="35">
        <f>IFERROR(VLOOKUP(A689,[5]数据处理!$A:$G,7,0),0)</f>
        <v>0</v>
      </c>
      <c r="M689">
        <f t="shared" si="173"/>
        <v>0</v>
      </c>
      <c r="N689">
        <f>IFERROR(VLOOKUP(A689,[5]数据处理!$A:$C,3,0),0)</f>
        <v>0</v>
      </c>
      <c r="O689">
        <f>IFERROR(VLOOKUP(A689,[5]数据处理!$A:$N,14,0),0)</f>
        <v>0</v>
      </c>
      <c r="P689" t="str">
        <f>IFERROR(VLOOKUP(A689,[3]库存使用数据!$A:$B,2,0),"")</f>
        <v/>
      </c>
      <c r="Q689" t="str">
        <f>IFERROR(VLOOKUP(A689,[3]库存使用数据!$A:$E,5,0),"")</f>
        <v/>
      </c>
      <c r="R689" t="str">
        <f>IFERROR(VLOOKUP(A689,[3]库存使用数据!$A:$H,8,0),"")</f>
        <v/>
      </c>
      <c r="S689" t="str">
        <f>IFERROR(VLOOKUP(A689,[3]库存使用数据!$A:$K,11,0),"")</f>
        <v/>
      </c>
      <c r="T689" t="str">
        <f>IFERROR(VLOOKUP(A689,[3]库存使用数据!$A:$C,3,0),"")</f>
        <v/>
      </c>
      <c r="U689" t="str">
        <f>IFERROR(VLOOKUP(A689,[3]库存使用数据!$A:$F,6,0),"")</f>
        <v/>
      </c>
      <c r="V689" t="str">
        <f>IFERROR(VLOOKUP(A689,[3]库存使用数据!$A:$I,9,0),"")</f>
        <v/>
      </c>
      <c r="W689" t="str">
        <f>IFERROR(VLOOKUP(A689,[3]库存使用数据!$A:$L,12,0),"")</f>
        <v/>
      </c>
      <c r="X689" s="23" t="str">
        <f t="shared" si="178"/>
        <v/>
      </c>
      <c r="Y689" s="23" t="str">
        <f t="shared" si="179"/>
        <v/>
      </c>
      <c r="Z689" s="23" t="str">
        <f t="shared" si="180"/>
        <v/>
      </c>
      <c r="AA689" s="23" t="str">
        <f t="shared" si="181"/>
        <v/>
      </c>
      <c r="AB689" t="str">
        <f>IFERROR(VLOOKUP(A689,[3]库存使用数据!$A:$D,4,0),"")</f>
        <v/>
      </c>
      <c r="AC689" t="str">
        <f>IFERROR(VLOOKUP(A689,[3]库存使用数据!$A:$G,7,0),"")</f>
        <v/>
      </c>
      <c r="AD689" t="str">
        <f>IFERROR(VLOOKUP(A689,[3]库存使用数据!$A:$J,10,0),"")</f>
        <v/>
      </c>
      <c r="AE689" t="str">
        <f>IFERROR(VLOOKUP(A689,[3]库存使用数据!$A:$M,13,0),"")</f>
        <v/>
      </c>
      <c r="AF689" s="23" t="str">
        <f t="shared" si="182"/>
        <v/>
      </c>
      <c r="AG689" s="23" t="str">
        <f t="shared" si="183"/>
        <v/>
      </c>
      <c r="AH689" s="23" t="str">
        <f t="shared" si="184"/>
        <v/>
      </c>
      <c r="AI689" s="23" t="str">
        <f t="shared" si="185"/>
        <v/>
      </c>
      <c r="AJ689">
        <f>IFERROR(VLOOKUP($B689,[2]库存报告使用数据!$A$1:$B$65536,2,0),0)</f>
        <v>0</v>
      </c>
      <c r="AK689">
        <f>IFERROR(VLOOKUP($B689,[2]库存报告使用数据!$A$1:$C$65536,3,0),0)</f>
        <v>0</v>
      </c>
      <c r="AL689">
        <f>IFERROR(VLOOKUP($B689,[2]库存报告使用数据!$A$1:$D$65536,4,0),0)</f>
        <v>0</v>
      </c>
      <c r="AM689">
        <f>IFERROR(VLOOKUP($B689,[2]库存报告使用数据!$A$1:$E$65536,5,0),0)</f>
        <v>0</v>
      </c>
      <c r="AN689" s="23" t="str">
        <f t="shared" si="186"/>
        <v/>
      </c>
      <c r="AO689" s="23" t="str">
        <f t="shared" si="187"/>
        <v/>
      </c>
      <c r="AP689" s="23" t="str">
        <f t="shared" si="188"/>
        <v/>
      </c>
      <c r="AQ689" s="23" t="str">
        <f t="shared" si="189"/>
        <v/>
      </c>
      <c r="AR689" s="37">
        <f t="shared" si="174"/>
        <v>0</v>
      </c>
      <c r="AS689" s="37">
        <f t="shared" si="175"/>
        <v>0</v>
      </c>
      <c r="AT689" s="37">
        <f t="shared" si="176"/>
        <v>0</v>
      </c>
      <c r="AU689" s="33" t="str">
        <f t="shared" si="177"/>
        <v>库存为0</v>
      </c>
      <c r="AV689" s="38" t="str">
        <f>IFERROR(时间!$B$4+AU689,"上周无销量")</f>
        <v>上周无销量</v>
      </c>
    </row>
    <row r="690" spans="1:48">
      <c r="A690" s="21" t="s">
        <v>735</v>
      </c>
      <c r="B690" t="str">
        <f>VLOOKUP(A690,'[4]sku-asin（子）'!$A$1:$B$65536,2,0)</f>
        <v>B07CJRBMM7</v>
      </c>
      <c r="C690" t="str">
        <f>VLOOKUP(A690,'[4]子sku-父sku'!$A$1:$B$65536,2,0)</f>
        <v>YZ-SUZQ733</v>
      </c>
      <c r="D690" s="33">
        <f>IFERROR(VLOOKUP(A690,[1]库存报告使用数据处理!$A:$C,3,0),0)</f>
        <v>0</v>
      </c>
      <c r="E690" s="33">
        <f>IFERROR(VLOOKUP(A690,[1]库存报告使用数据处理!$A:$D,4,0),0)</f>
        <v>0</v>
      </c>
      <c r="F690" s="33">
        <f>IFERROR(VLOOKUP(A690,[1]库存报告使用数据处理!$A:$E,5,0),0)</f>
        <v>0</v>
      </c>
      <c r="G690" s="33">
        <f>IFERROR(VLOOKUP(A690,[1]库存报告使用数据处理!$A:$F,6,0),0)</f>
        <v>0</v>
      </c>
      <c r="H690" s="34">
        <f>IFERROR(VLOOKUP(A690,[1]库存报告使用数据处理!$A:$G,7,0),0)</f>
        <v>0</v>
      </c>
      <c r="I690">
        <f>IFERROR(VLOOKUP(A690,[5]数据处理!$A:$B,2,0),0)</f>
        <v>0</v>
      </c>
      <c r="J690" s="35">
        <f>IFERROR(VLOOKUP(A690,[5]数据处理!$A:$D,4,0),0)</f>
        <v>0</v>
      </c>
      <c r="K690" s="35">
        <f>IFERROR(VLOOKUP(A690,[5]数据处理!$A:$E,5,0),0)</f>
        <v>0</v>
      </c>
      <c r="L690" s="35">
        <f>IFERROR(VLOOKUP(A690,[5]数据处理!$A:$G,7,0),0)</f>
        <v>0</v>
      </c>
      <c r="M690">
        <f t="shared" si="173"/>
        <v>0</v>
      </c>
      <c r="N690">
        <f>IFERROR(VLOOKUP(A690,[5]数据处理!$A:$C,3,0),0)</f>
        <v>0</v>
      </c>
      <c r="O690">
        <f>IFERROR(VLOOKUP(A690,[5]数据处理!$A:$N,14,0),0)</f>
        <v>0</v>
      </c>
      <c r="P690" t="str">
        <f>IFERROR(VLOOKUP(A690,[3]库存使用数据!$A:$B,2,0),"")</f>
        <v/>
      </c>
      <c r="Q690" t="str">
        <f>IFERROR(VLOOKUP(A690,[3]库存使用数据!$A:$E,5,0),"")</f>
        <v/>
      </c>
      <c r="R690" t="str">
        <f>IFERROR(VLOOKUP(A690,[3]库存使用数据!$A:$H,8,0),"")</f>
        <v/>
      </c>
      <c r="S690" t="str">
        <f>IFERROR(VLOOKUP(A690,[3]库存使用数据!$A:$K,11,0),"")</f>
        <v/>
      </c>
      <c r="T690" t="str">
        <f>IFERROR(VLOOKUP(A690,[3]库存使用数据!$A:$C,3,0),"")</f>
        <v/>
      </c>
      <c r="U690" t="str">
        <f>IFERROR(VLOOKUP(A690,[3]库存使用数据!$A:$F,6,0),"")</f>
        <v/>
      </c>
      <c r="V690" t="str">
        <f>IFERROR(VLOOKUP(A690,[3]库存使用数据!$A:$I,9,0),"")</f>
        <v/>
      </c>
      <c r="W690" t="str">
        <f>IFERROR(VLOOKUP(A690,[3]库存使用数据!$A:$L,12,0),"")</f>
        <v/>
      </c>
      <c r="X690" s="23" t="str">
        <f t="shared" si="178"/>
        <v/>
      </c>
      <c r="Y690" s="23" t="str">
        <f t="shared" si="179"/>
        <v/>
      </c>
      <c r="Z690" s="23" t="str">
        <f t="shared" si="180"/>
        <v/>
      </c>
      <c r="AA690" s="23" t="str">
        <f t="shared" si="181"/>
        <v/>
      </c>
      <c r="AB690" t="str">
        <f>IFERROR(VLOOKUP(A690,[3]库存使用数据!$A:$D,4,0),"")</f>
        <v/>
      </c>
      <c r="AC690" t="str">
        <f>IFERROR(VLOOKUP(A690,[3]库存使用数据!$A:$G,7,0),"")</f>
        <v/>
      </c>
      <c r="AD690" t="str">
        <f>IFERROR(VLOOKUP(A690,[3]库存使用数据!$A:$J,10,0),"")</f>
        <v/>
      </c>
      <c r="AE690" t="str">
        <f>IFERROR(VLOOKUP(A690,[3]库存使用数据!$A:$M,13,0),"")</f>
        <v/>
      </c>
      <c r="AF690" s="23" t="str">
        <f t="shared" si="182"/>
        <v/>
      </c>
      <c r="AG690" s="23" t="str">
        <f t="shared" si="183"/>
        <v/>
      </c>
      <c r="AH690" s="23" t="str">
        <f t="shared" si="184"/>
        <v/>
      </c>
      <c r="AI690" s="23" t="str">
        <f t="shared" si="185"/>
        <v/>
      </c>
      <c r="AJ690">
        <f>IFERROR(VLOOKUP($B690,[2]库存报告使用数据!$A$1:$B$65536,2,0),0)</f>
        <v>0</v>
      </c>
      <c r="AK690">
        <f>IFERROR(VLOOKUP($B690,[2]库存报告使用数据!$A$1:$C$65536,3,0),0)</f>
        <v>0</v>
      </c>
      <c r="AL690">
        <f>IFERROR(VLOOKUP($B690,[2]库存报告使用数据!$A$1:$D$65536,4,0),0)</f>
        <v>0</v>
      </c>
      <c r="AM690">
        <f>IFERROR(VLOOKUP($B690,[2]库存报告使用数据!$A$1:$E$65536,5,0),0)</f>
        <v>0</v>
      </c>
      <c r="AN690" s="23" t="str">
        <f t="shared" si="186"/>
        <v/>
      </c>
      <c r="AO690" s="23" t="str">
        <f t="shared" si="187"/>
        <v/>
      </c>
      <c r="AP690" s="23" t="str">
        <f t="shared" si="188"/>
        <v/>
      </c>
      <c r="AQ690" s="23" t="str">
        <f t="shared" si="189"/>
        <v/>
      </c>
      <c r="AR690" s="37">
        <f t="shared" si="174"/>
        <v>0</v>
      </c>
      <c r="AS690" s="37">
        <f t="shared" si="175"/>
        <v>0</v>
      </c>
      <c r="AT690" s="37">
        <f t="shared" si="176"/>
        <v>0</v>
      </c>
      <c r="AU690" s="33" t="str">
        <f t="shared" si="177"/>
        <v>库存为0</v>
      </c>
      <c r="AV690" s="38" t="str">
        <f>IFERROR(时间!$B$4+AU690,"上周无销量")</f>
        <v>上周无销量</v>
      </c>
    </row>
    <row r="691" spans="1:48">
      <c r="A691" s="21" t="s">
        <v>736</v>
      </c>
      <c r="B691" t="str">
        <f>VLOOKUP(A691,'[4]sku-asin（子）'!$A$1:$B$65536,2,0)</f>
        <v>B07CHH8T9K</v>
      </c>
      <c r="C691" t="str">
        <f>VLOOKUP(A691,'[4]子sku-父sku'!$A$1:$B$65536,2,0)</f>
        <v>YZ-SUZQ733</v>
      </c>
      <c r="D691" s="33">
        <f>IFERROR(VLOOKUP(A691,[1]库存报告使用数据处理!$A:$C,3,0),0)</f>
        <v>0</v>
      </c>
      <c r="E691" s="33">
        <f>IFERROR(VLOOKUP(A691,[1]库存报告使用数据处理!$A:$D,4,0),0)</f>
        <v>0</v>
      </c>
      <c r="F691" s="33">
        <f>IFERROR(VLOOKUP(A691,[1]库存报告使用数据处理!$A:$E,5,0),0)</f>
        <v>0</v>
      </c>
      <c r="G691" s="33">
        <f>IFERROR(VLOOKUP(A691,[1]库存报告使用数据处理!$A:$F,6,0),0)</f>
        <v>0</v>
      </c>
      <c r="H691" s="34">
        <f>IFERROR(VLOOKUP(A691,[1]库存报告使用数据处理!$A:$G,7,0),0)</f>
        <v>0</v>
      </c>
      <c r="I691">
        <f>IFERROR(VLOOKUP(A691,[5]数据处理!$A:$B,2,0),0)</f>
        <v>0</v>
      </c>
      <c r="J691" s="35">
        <f>IFERROR(VLOOKUP(A691,[5]数据处理!$A:$D,4,0),0)</f>
        <v>0</v>
      </c>
      <c r="K691" s="35">
        <f>IFERROR(VLOOKUP(A691,[5]数据处理!$A:$E,5,0),0)</f>
        <v>0</v>
      </c>
      <c r="L691" s="35">
        <f>IFERROR(VLOOKUP(A691,[5]数据处理!$A:$G,7,0),0)</f>
        <v>0</v>
      </c>
      <c r="M691">
        <f t="shared" si="173"/>
        <v>0</v>
      </c>
      <c r="N691">
        <f>IFERROR(VLOOKUP(A691,[5]数据处理!$A:$C,3,0),0)</f>
        <v>0</v>
      </c>
      <c r="O691">
        <f>IFERROR(VLOOKUP(A691,[5]数据处理!$A:$N,14,0),0)</f>
        <v>0</v>
      </c>
      <c r="P691" t="str">
        <f>IFERROR(VLOOKUP(A691,[3]库存使用数据!$A:$B,2,0),"")</f>
        <v/>
      </c>
      <c r="Q691" t="str">
        <f>IFERROR(VLOOKUP(A691,[3]库存使用数据!$A:$E,5,0),"")</f>
        <v/>
      </c>
      <c r="R691" t="str">
        <f>IFERROR(VLOOKUP(A691,[3]库存使用数据!$A:$H,8,0),"")</f>
        <v/>
      </c>
      <c r="S691" t="str">
        <f>IFERROR(VLOOKUP(A691,[3]库存使用数据!$A:$K,11,0),"")</f>
        <v/>
      </c>
      <c r="T691" t="str">
        <f>IFERROR(VLOOKUP(A691,[3]库存使用数据!$A:$C,3,0),"")</f>
        <v/>
      </c>
      <c r="U691" t="str">
        <f>IFERROR(VLOOKUP(A691,[3]库存使用数据!$A:$F,6,0),"")</f>
        <v/>
      </c>
      <c r="V691" t="str">
        <f>IFERROR(VLOOKUP(A691,[3]库存使用数据!$A:$I,9,0),"")</f>
        <v/>
      </c>
      <c r="W691" t="str">
        <f>IFERROR(VLOOKUP(A691,[3]库存使用数据!$A:$L,12,0),"")</f>
        <v/>
      </c>
      <c r="X691" s="23" t="str">
        <f t="shared" si="178"/>
        <v/>
      </c>
      <c r="Y691" s="23" t="str">
        <f t="shared" si="179"/>
        <v/>
      </c>
      <c r="Z691" s="23" t="str">
        <f t="shared" si="180"/>
        <v/>
      </c>
      <c r="AA691" s="23" t="str">
        <f t="shared" si="181"/>
        <v/>
      </c>
      <c r="AB691" t="str">
        <f>IFERROR(VLOOKUP(A691,[3]库存使用数据!$A:$D,4,0),"")</f>
        <v/>
      </c>
      <c r="AC691" t="str">
        <f>IFERROR(VLOOKUP(A691,[3]库存使用数据!$A:$G,7,0),"")</f>
        <v/>
      </c>
      <c r="AD691" t="str">
        <f>IFERROR(VLOOKUP(A691,[3]库存使用数据!$A:$J,10,0),"")</f>
        <v/>
      </c>
      <c r="AE691" t="str">
        <f>IFERROR(VLOOKUP(A691,[3]库存使用数据!$A:$M,13,0),"")</f>
        <v/>
      </c>
      <c r="AF691" s="23" t="str">
        <f t="shared" si="182"/>
        <v/>
      </c>
      <c r="AG691" s="23" t="str">
        <f t="shared" si="183"/>
        <v/>
      </c>
      <c r="AH691" s="23" t="str">
        <f t="shared" si="184"/>
        <v/>
      </c>
      <c r="AI691" s="23" t="str">
        <f t="shared" si="185"/>
        <v/>
      </c>
      <c r="AJ691">
        <f>IFERROR(VLOOKUP($B691,[2]库存报告使用数据!$A$1:$B$65536,2,0),0)</f>
        <v>0</v>
      </c>
      <c r="AK691">
        <f>IFERROR(VLOOKUP($B691,[2]库存报告使用数据!$A$1:$C$65536,3,0),0)</f>
        <v>0</v>
      </c>
      <c r="AL691">
        <f>IFERROR(VLOOKUP($B691,[2]库存报告使用数据!$A$1:$D$65536,4,0),0)</f>
        <v>0</v>
      </c>
      <c r="AM691">
        <f>IFERROR(VLOOKUP($B691,[2]库存报告使用数据!$A$1:$E$65536,5,0),0)</f>
        <v>0</v>
      </c>
      <c r="AN691" s="23" t="str">
        <f t="shared" si="186"/>
        <v/>
      </c>
      <c r="AO691" s="23" t="str">
        <f t="shared" si="187"/>
        <v/>
      </c>
      <c r="AP691" s="23" t="str">
        <f t="shared" si="188"/>
        <v/>
      </c>
      <c r="AQ691" s="23" t="str">
        <f t="shared" si="189"/>
        <v/>
      </c>
      <c r="AR691" s="37">
        <f t="shared" si="174"/>
        <v>0</v>
      </c>
      <c r="AS691" s="37">
        <f t="shared" si="175"/>
        <v>0</v>
      </c>
      <c r="AT691" s="37">
        <f t="shared" si="176"/>
        <v>0</v>
      </c>
      <c r="AU691" s="33" t="str">
        <f t="shared" si="177"/>
        <v>库存为0</v>
      </c>
      <c r="AV691" s="38" t="str">
        <f>IFERROR(时间!$B$4+AU691,"上周无销量")</f>
        <v>上周无销量</v>
      </c>
    </row>
    <row r="692" spans="1:48">
      <c r="A692" s="21" t="s">
        <v>737</v>
      </c>
      <c r="B692" t="str">
        <f>VLOOKUP(A692,'[4]sku-asin（子）'!$A$1:$B$65536,2,0)</f>
        <v>B07CHFWQ3Z</v>
      </c>
      <c r="C692" t="str">
        <f>VLOOKUP(A692,'[4]子sku-父sku'!$A$1:$B$65536,2,0)</f>
        <v>YZ-SUZQ733</v>
      </c>
      <c r="D692" s="33">
        <f>IFERROR(VLOOKUP(A692,[1]库存报告使用数据处理!$A:$C,3,0),0)</f>
        <v>0</v>
      </c>
      <c r="E692" s="33">
        <f>IFERROR(VLOOKUP(A692,[1]库存报告使用数据处理!$A:$D,4,0),0)</f>
        <v>0</v>
      </c>
      <c r="F692" s="33">
        <f>IFERROR(VLOOKUP(A692,[1]库存报告使用数据处理!$A:$E,5,0),0)</f>
        <v>0</v>
      </c>
      <c r="G692" s="33">
        <f>IFERROR(VLOOKUP(A692,[1]库存报告使用数据处理!$A:$F,6,0),0)</f>
        <v>0</v>
      </c>
      <c r="H692" s="34">
        <f>IFERROR(VLOOKUP(A692,[1]库存报告使用数据处理!$A:$G,7,0),0)</f>
        <v>0</v>
      </c>
      <c r="I692">
        <f>IFERROR(VLOOKUP(A692,[5]数据处理!$A:$B,2,0),0)</f>
        <v>0</v>
      </c>
      <c r="J692" s="35">
        <f>IFERROR(VLOOKUP(A692,[5]数据处理!$A:$D,4,0),0)</f>
        <v>0</v>
      </c>
      <c r="K692" s="35">
        <f>IFERROR(VLOOKUP(A692,[5]数据处理!$A:$E,5,0),0)</f>
        <v>0</v>
      </c>
      <c r="L692" s="35">
        <f>IFERROR(VLOOKUP(A692,[5]数据处理!$A:$G,7,0),0)</f>
        <v>0</v>
      </c>
      <c r="M692">
        <f t="shared" si="173"/>
        <v>0</v>
      </c>
      <c r="N692">
        <f>IFERROR(VLOOKUP(A692,[5]数据处理!$A:$C,3,0),0)</f>
        <v>0</v>
      </c>
      <c r="O692">
        <f>IFERROR(VLOOKUP(A692,[5]数据处理!$A:$N,14,0),0)</f>
        <v>0</v>
      </c>
      <c r="P692" t="str">
        <f>IFERROR(VLOOKUP(A692,[3]库存使用数据!$A:$B,2,0),"")</f>
        <v/>
      </c>
      <c r="Q692" t="str">
        <f>IFERROR(VLOOKUP(A692,[3]库存使用数据!$A:$E,5,0),"")</f>
        <v/>
      </c>
      <c r="R692" t="str">
        <f>IFERROR(VLOOKUP(A692,[3]库存使用数据!$A:$H,8,0),"")</f>
        <v/>
      </c>
      <c r="S692" t="str">
        <f>IFERROR(VLOOKUP(A692,[3]库存使用数据!$A:$K,11,0),"")</f>
        <v/>
      </c>
      <c r="T692" t="str">
        <f>IFERROR(VLOOKUP(A692,[3]库存使用数据!$A:$C,3,0),"")</f>
        <v/>
      </c>
      <c r="U692" t="str">
        <f>IFERROR(VLOOKUP(A692,[3]库存使用数据!$A:$F,6,0),"")</f>
        <v/>
      </c>
      <c r="V692" t="str">
        <f>IFERROR(VLOOKUP(A692,[3]库存使用数据!$A:$I,9,0),"")</f>
        <v/>
      </c>
      <c r="W692" t="str">
        <f>IFERROR(VLOOKUP(A692,[3]库存使用数据!$A:$L,12,0),"")</f>
        <v/>
      </c>
      <c r="X692" s="23" t="str">
        <f t="shared" si="178"/>
        <v/>
      </c>
      <c r="Y692" s="23" t="str">
        <f t="shared" si="179"/>
        <v/>
      </c>
      <c r="Z692" s="23" t="str">
        <f t="shared" si="180"/>
        <v/>
      </c>
      <c r="AA692" s="23" t="str">
        <f t="shared" si="181"/>
        <v/>
      </c>
      <c r="AB692" t="str">
        <f>IFERROR(VLOOKUP(A692,[3]库存使用数据!$A:$D,4,0),"")</f>
        <v/>
      </c>
      <c r="AC692" t="str">
        <f>IFERROR(VLOOKUP(A692,[3]库存使用数据!$A:$G,7,0),"")</f>
        <v/>
      </c>
      <c r="AD692" t="str">
        <f>IFERROR(VLOOKUP(A692,[3]库存使用数据!$A:$J,10,0),"")</f>
        <v/>
      </c>
      <c r="AE692" t="str">
        <f>IFERROR(VLOOKUP(A692,[3]库存使用数据!$A:$M,13,0),"")</f>
        <v/>
      </c>
      <c r="AF692" s="23" t="str">
        <f t="shared" si="182"/>
        <v/>
      </c>
      <c r="AG692" s="23" t="str">
        <f t="shared" si="183"/>
        <v/>
      </c>
      <c r="AH692" s="23" t="str">
        <f t="shared" si="184"/>
        <v/>
      </c>
      <c r="AI692" s="23" t="str">
        <f t="shared" si="185"/>
        <v/>
      </c>
      <c r="AJ692">
        <f>IFERROR(VLOOKUP($B692,[2]库存报告使用数据!$A$1:$B$65536,2,0),0)</f>
        <v>0</v>
      </c>
      <c r="AK692">
        <f>IFERROR(VLOOKUP($B692,[2]库存报告使用数据!$A$1:$C$65536,3,0),0)</f>
        <v>0</v>
      </c>
      <c r="AL692">
        <f>IFERROR(VLOOKUP($B692,[2]库存报告使用数据!$A$1:$D$65536,4,0),0)</f>
        <v>0</v>
      </c>
      <c r="AM692">
        <f>IFERROR(VLOOKUP($B692,[2]库存报告使用数据!$A$1:$E$65536,5,0),0)</f>
        <v>0</v>
      </c>
      <c r="AN692" s="23" t="str">
        <f t="shared" si="186"/>
        <v/>
      </c>
      <c r="AO692" s="23" t="str">
        <f t="shared" si="187"/>
        <v/>
      </c>
      <c r="AP692" s="23" t="str">
        <f t="shared" si="188"/>
        <v/>
      </c>
      <c r="AQ692" s="23" t="str">
        <f t="shared" si="189"/>
        <v/>
      </c>
      <c r="AR692" s="37">
        <f t="shared" si="174"/>
        <v>0</v>
      </c>
      <c r="AS692" s="37">
        <f t="shared" si="175"/>
        <v>0</v>
      </c>
      <c r="AT692" s="37">
        <f t="shared" si="176"/>
        <v>0</v>
      </c>
      <c r="AU692" s="33" t="str">
        <f t="shared" si="177"/>
        <v>库存为0</v>
      </c>
      <c r="AV692" s="38" t="str">
        <f>IFERROR(时间!$B$4+AU692,"上周无销量")</f>
        <v>上周无销量</v>
      </c>
    </row>
    <row r="693" spans="1:48">
      <c r="A693" s="21" t="s">
        <v>738</v>
      </c>
      <c r="B693" t="str">
        <f>VLOOKUP(A693,'[4]sku-asin（子）'!$A$1:$B$65536,2,0)</f>
        <v>B07CHCMWRN</v>
      </c>
      <c r="C693" t="str">
        <f>VLOOKUP(A693,'[4]子sku-父sku'!$A$1:$B$65536,2,0)</f>
        <v>YZ-SUZQ733</v>
      </c>
      <c r="D693" s="33">
        <f>IFERROR(VLOOKUP(A693,[1]库存报告使用数据处理!$A:$C,3,0),0)</f>
        <v>0</v>
      </c>
      <c r="E693" s="33">
        <f>IFERROR(VLOOKUP(A693,[1]库存报告使用数据处理!$A:$D,4,0),0)</f>
        <v>0</v>
      </c>
      <c r="F693" s="33">
        <f>IFERROR(VLOOKUP(A693,[1]库存报告使用数据处理!$A:$E,5,0),0)</f>
        <v>0</v>
      </c>
      <c r="G693" s="33">
        <f>IFERROR(VLOOKUP(A693,[1]库存报告使用数据处理!$A:$F,6,0),0)</f>
        <v>0</v>
      </c>
      <c r="H693" s="34">
        <f>IFERROR(VLOOKUP(A693,[1]库存报告使用数据处理!$A:$G,7,0),0)</f>
        <v>0</v>
      </c>
      <c r="I693">
        <f>IFERROR(VLOOKUP(A693,[5]数据处理!$A:$B,2,0),0)</f>
        <v>0</v>
      </c>
      <c r="J693" s="35">
        <f>IFERROR(VLOOKUP(A693,[5]数据处理!$A:$D,4,0),0)</f>
        <v>0</v>
      </c>
      <c r="K693" s="35">
        <f>IFERROR(VLOOKUP(A693,[5]数据处理!$A:$E,5,0),0)</f>
        <v>0</v>
      </c>
      <c r="L693" s="35">
        <f>IFERROR(VLOOKUP(A693,[5]数据处理!$A:$G,7,0),0)</f>
        <v>0</v>
      </c>
      <c r="M693">
        <f t="shared" si="173"/>
        <v>0</v>
      </c>
      <c r="N693">
        <f>IFERROR(VLOOKUP(A693,[5]数据处理!$A:$C,3,0),0)</f>
        <v>0</v>
      </c>
      <c r="O693">
        <f>IFERROR(VLOOKUP(A693,[5]数据处理!$A:$N,14,0),0)</f>
        <v>0</v>
      </c>
      <c r="P693" t="str">
        <f>IFERROR(VLOOKUP(A693,[3]库存使用数据!$A:$B,2,0),"")</f>
        <v/>
      </c>
      <c r="Q693" t="str">
        <f>IFERROR(VLOOKUP(A693,[3]库存使用数据!$A:$E,5,0),"")</f>
        <v/>
      </c>
      <c r="R693" t="str">
        <f>IFERROR(VLOOKUP(A693,[3]库存使用数据!$A:$H,8,0),"")</f>
        <v/>
      </c>
      <c r="S693" t="str">
        <f>IFERROR(VLOOKUP(A693,[3]库存使用数据!$A:$K,11,0),"")</f>
        <v/>
      </c>
      <c r="T693" t="str">
        <f>IFERROR(VLOOKUP(A693,[3]库存使用数据!$A:$C,3,0),"")</f>
        <v/>
      </c>
      <c r="U693" t="str">
        <f>IFERROR(VLOOKUP(A693,[3]库存使用数据!$A:$F,6,0),"")</f>
        <v/>
      </c>
      <c r="V693" t="str">
        <f>IFERROR(VLOOKUP(A693,[3]库存使用数据!$A:$I,9,0),"")</f>
        <v/>
      </c>
      <c r="W693" t="str">
        <f>IFERROR(VLOOKUP(A693,[3]库存使用数据!$A:$L,12,0),"")</f>
        <v/>
      </c>
      <c r="X693" s="23" t="str">
        <f t="shared" si="178"/>
        <v/>
      </c>
      <c r="Y693" s="23" t="str">
        <f t="shared" si="179"/>
        <v/>
      </c>
      <c r="Z693" s="23" t="str">
        <f t="shared" si="180"/>
        <v/>
      </c>
      <c r="AA693" s="23" t="str">
        <f t="shared" si="181"/>
        <v/>
      </c>
      <c r="AB693" t="str">
        <f>IFERROR(VLOOKUP(A693,[3]库存使用数据!$A:$D,4,0),"")</f>
        <v/>
      </c>
      <c r="AC693" t="str">
        <f>IFERROR(VLOOKUP(A693,[3]库存使用数据!$A:$G,7,0),"")</f>
        <v/>
      </c>
      <c r="AD693" t="str">
        <f>IFERROR(VLOOKUP(A693,[3]库存使用数据!$A:$J,10,0),"")</f>
        <v/>
      </c>
      <c r="AE693" t="str">
        <f>IFERROR(VLOOKUP(A693,[3]库存使用数据!$A:$M,13,0),"")</f>
        <v/>
      </c>
      <c r="AF693" s="23" t="str">
        <f t="shared" si="182"/>
        <v/>
      </c>
      <c r="AG693" s="23" t="str">
        <f t="shared" si="183"/>
        <v/>
      </c>
      <c r="AH693" s="23" t="str">
        <f t="shared" si="184"/>
        <v/>
      </c>
      <c r="AI693" s="23" t="str">
        <f t="shared" si="185"/>
        <v/>
      </c>
      <c r="AJ693">
        <f>IFERROR(VLOOKUP($B693,[2]库存报告使用数据!$A$1:$B$65536,2,0),0)</f>
        <v>0</v>
      </c>
      <c r="AK693">
        <f>IFERROR(VLOOKUP($B693,[2]库存报告使用数据!$A$1:$C$65536,3,0),0)</f>
        <v>0</v>
      </c>
      <c r="AL693">
        <f>IFERROR(VLOOKUP($B693,[2]库存报告使用数据!$A$1:$D$65536,4,0),0)</f>
        <v>0</v>
      </c>
      <c r="AM693">
        <f>IFERROR(VLOOKUP($B693,[2]库存报告使用数据!$A$1:$E$65536,5,0),0)</f>
        <v>0</v>
      </c>
      <c r="AN693" s="23" t="str">
        <f t="shared" si="186"/>
        <v/>
      </c>
      <c r="AO693" s="23" t="str">
        <f t="shared" si="187"/>
        <v/>
      </c>
      <c r="AP693" s="23" t="str">
        <f t="shared" si="188"/>
        <v/>
      </c>
      <c r="AQ693" s="23" t="str">
        <f t="shared" si="189"/>
        <v/>
      </c>
      <c r="AR693" s="37">
        <f t="shared" si="174"/>
        <v>0</v>
      </c>
      <c r="AS693" s="37">
        <f t="shared" si="175"/>
        <v>0</v>
      </c>
      <c r="AT693" s="37">
        <f t="shared" si="176"/>
        <v>0</v>
      </c>
      <c r="AU693" s="33" t="str">
        <f t="shared" si="177"/>
        <v>库存为0</v>
      </c>
      <c r="AV693" s="38" t="str">
        <f>IFERROR(时间!$B$4+AU693,"上周无销量")</f>
        <v>上周无销量</v>
      </c>
    </row>
    <row r="694" spans="1:48">
      <c r="A694" s="21" t="s">
        <v>739</v>
      </c>
      <c r="B694" t="str">
        <f>VLOOKUP(A694,'[4]sku-asin（子）'!$A$1:$B$65536,2,0)</f>
        <v>B07CHD9PBZ</v>
      </c>
      <c r="C694" t="str">
        <f>VLOOKUP(A694,'[4]子sku-父sku'!$A$1:$B$65536,2,0)</f>
        <v>YZ-SUZQ733</v>
      </c>
      <c r="D694" s="33">
        <f>IFERROR(VLOOKUP(A694,[1]库存报告使用数据处理!$A:$C,3,0),0)</f>
        <v>0</v>
      </c>
      <c r="E694" s="33">
        <f>IFERROR(VLOOKUP(A694,[1]库存报告使用数据处理!$A:$D,4,0),0)</f>
        <v>0</v>
      </c>
      <c r="F694" s="33">
        <f>IFERROR(VLOOKUP(A694,[1]库存报告使用数据处理!$A:$E,5,0),0)</f>
        <v>0</v>
      </c>
      <c r="G694" s="33">
        <f>IFERROR(VLOOKUP(A694,[1]库存报告使用数据处理!$A:$F,6,0),0)</f>
        <v>0</v>
      </c>
      <c r="H694" s="34">
        <f>IFERROR(VLOOKUP(A694,[1]库存报告使用数据处理!$A:$G,7,0),0)</f>
        <v>0</v>
      </c>
      <c r="I694">
        <f>IFERROR(VLOOKUP(A694,[5]数据处理!$A:$B,2,0),0)</f>
        <v>0</v>
      </c>
      <c r="J694" s="35">
        <f>IFERROR(VLOOKUP(A694,[5]数据处理!$A:$D,4,0),0)</f>
        <v>0</v>
      </c>
      <c r="K694" s="35">
        <f>IFERROR(VLOOKUP(A694,[5]数据处理!$A:$E,5,0),0)</f>
        <v>0</v>
      </c>
      <c r="L694" s="35">
        <f>IFERROR(VLOOKUP(A694,[5]数据处理!$A:$G,7,0),0)</f>
        <v>0</v>
      </c>
      <c r="M694">
        <f t="shared" si="173"/>
        <v>0</v>
      </c>
      <c r="N694">
        <f>IFERROR(VLOOKUP(A694,[5]数据处理!$A:$C,3,0),0)</f>
        <v>0</v>
      </c>
      <c r="O694">
        <f>IFERROR(VLOOKUP(A694,[5]数据处理!$A:$N,14,0),0)</f>
        <v>0</v>
      </c>
      <c r="P694" t="str">
        <f>IFERROR(VLOOKUP(A694,[3]库存使用数据!$A:$B,2,0),"")</f>
        <v/>
      </c>
      <c r="Q694" t="str">
        <f>IFERROR(VLOOKUP(A694,[3]库存使用数据!$A:$E,5,0),"")</f>
        <v/>
      </c>
      <c r="R694" t="str">
        <f>IFERROR(VLOOKUP(A694,[3]库存使用数据!$A:$H,8,0),"")</f>
        <v/>
      </c>
      <c r="S694" t="str">
        <f>IFERROR(VLOOKUP(A694,[3]库存使用数据!$A:$K,11,0),"")</f>
        <v/>
      </c>
      <c r="T694" t="str">
        <f>IFERROR(VLOOKUP(A694,[3]库存使用数据!$A:$C,3,0),"")</f>
        <v/>
      </c>
      <c r="U694" t="str">
        <f>IFERROR(VLOOKUP(A694,[3]库存使用数据!$A:$F,6,0),"")</f>
        <v/>
      </c>
      <c r="V694" t="str">
        <f>IFERROR(VLOOKUP(A694,[3]库存使用数据!$A:$I,9,0),"")</f>
        <v/>
      </c>
      <c r="W694" t="str">
        <f>IFERROR(VLOOKUP(A694,[3]库存使用数据!$A:$L,12,0),"")</f>
        <v/>
      </c>
      <c r="X694" s="23" t="str">
        <f t="shared" si="178"/>
        <v/>
      </c>
      <c r="Y694" s="23" t="str">
        <f t="shared" si="179"/>
        <v/>
      </c>
      <c r="Z694" s="23" t="str">
        <f t="shared" si="180"/>
        <v/>
      </c>
      <c r="AA694" s="23" t="str">
        <f t="shared" si="181"/>
        <v/>
      </c>
      <c r="AB694" t="str">
        <f>IFERROR(VLOOKUP(A694,[3]库存使用数据!$A:$D,4,0),"")</f>
        <v/>
      </c>
      <c r="AC694" t="str">
        <f>IFERROR(VLOOKUP(A694,[3]库存使用数据!$A:$G,7,0),"")</f>
        <v/>
      </c>
      <c r="AD694" t="str">
        <f>IFERROR(VLOOKUP(A694,[3]库存使用数据!$A:$J,10,0),"")</f>
        <v/>
      </c>
      <c r="AE694" t="str">
        <f>IFERROR(VLOOKUP(A694,[3]库存使用数据!$A:$M,13,0),"")</f>
        <v/>
      </c>
      <c r="AF694" s="23" t="str">
        <f t="shared" si="182"/>
        <v/>
      </c>
      <c r="AG694" s="23" t="str">
        <f t="shared" si="183"/>
        <v/>
      </c>
      <c r="AH694" s="23" t="str">
        <f t="shared" si="184"/>
        <v/>
      </c>
      <c r="AI694" s="23" t="str">
        <f t="shared" si="185"/>
        <v/>
      </c>
      <c r="AJ694">
        <f>IFERROR(VLOOKUP($B694,[2]库存报告使用数据!$A$1:$B$65536,2,0),0)</f>
        <v>0</v>
      </c>
      <c r="AK694">
        <f>IFERROR(VLOOKUP($B694,[2]库存报告使用数据!$A$1:$C$65536,3,0),0)</f>
        <v>0</v>
      </c>
      <c r="AL694">
        <f>IFERROR(VLOOKUP($B694,[2]库存报告使用数据!$A$1:$D$65536,4,0),0)</f>
        <v>0</v>
      </c>
      <c r="AM694">
        <f>IFERROR(VLOOKUP($B694,[2]库存报告使用数据!$A$1:$E$65536,5,0),0)</f>
        <v>0</v>
      </c>
      <c r="AN694" s="23" t="str">
        <f t="shared" si="186"/>
        <v/>
      </c>
      <c r="AO694" s="23" t="str">
        <f t="shared" si="187"/>
        <v/>
      </c>
      <c r="AP694" s="23" t="str">
        <f t="shared" si="188"/>
        <v/>
      </c>
      <c r="AQ694" s="23" t="str">
        <f t="shared" si="189"/>
        <v/>
      </c>
      <c r="AR694" s="37">
        <f t="shared" si="174"/>
        <v>0</v>
      </c>
      <c r="AS694" s="37">
        <f t="shared" si="175"/>
        <v>0</v>
      </c>
      <c r="AT694" s="37">
        <f t="shared" si="176"/>
        <v>0</v>
      </c>
      <c r="AU694" s="33" t="str">
        <f t="shared" si="177"/>
        <v>库存为0</v>
      </c>
      <c r="AV694" s="38" t="str">
        <f>IFERROR(时间!$B$4+AU694,"上周无销量")</f>
        <v>上周无销量</v>
      </c>
    </row>
    <row r="695" spans="1:48">
      <c r="A695" s="21" t="s">
        <v>740</v>
      </c>
      <c r="B695" t="str">
        <f>VLOOKUP(A695,'[4]sku-asin（子）'!$A$1:$B$65536,2,0)</f>
        <v>B07CHCB27B</v>
      </c>
      <c r="C695" t="str">
        <f>VLOOKUP(A695,'[4]子sku-父sku'!$A$1:$B$65536,2,0)</f>
        <v>YZ-SUZQ733</v>
      </c>
      <c r="D695" s="33">
        <f>IFERROR(VLOOKUP(A695,[1]库存报告使用数据处理!$A:$C,3,0),0)</f>
        <v>0</v>
      </c>
      <c r="E695" s="33">
        <f>IFERROR(VLOOKUP(A695,[1]库存报告使用数据处理!$A:$D,4,0),0)</f>
        <v>0</v>
      </c>
      <c r="F695" s="33">
        <f>IFERROR(VLOOKUP(A695,[1]库存报告使用数据处理!$A:$E,5,0),0)</f>
        <v>0</v>
      </c>
      <c r="G695" s="33">
        <f>IFERROR(VLOOKUP(A695,[1]库存报告使用数据处理!$A:$F,6,0),0)</f>
        <v>0</v>
      </c>
      <c r="H695" s="34">
        <f>IFERROR(VLOOKUP(A695,[1]库存报告使用数据处理!$A:$G,7,0),0)</f>
        <v>0</v>
      </c>
      <c r="I695">
        <f>IFERROR(VLOOKUP(A695,[5]数据处理!$A:$B,2,0),0)</f>
        <v>0</v>
      </c>
      <c r="J695" s="35">
        <f>IFERROR(VLOOKUP(A695,[5]数据处理!$A:$D,4,0),0)</f>
        <v>0</v>
      </c>
      <c r="K695" s="35">
        <f>IFERROR(VLOOKUP(A695,[5]数据处理!$A:$E,5,0),0)</f>
        <v>0</v>
      </c>
      <c r="L695" s="35">
        <f>IFERROR(VLOOKUP(A695,[5]数据处理!$A:$G,7,0),0)</f>
        <v>0</v>
      </c>
      <c r="M695">
        <f t="shared" si="173"/>
        <v>0</v>
      </c>
      <c r="N695">
        <f>IFERROR(VLOOKUP(A695,[5]数据处理!$A:$C,3,0),0)</f>
        <v>0</v>
      </c>
      <c r="O695">
        <f>IFERROR(VLOOKUP(A695,[5]数据处理!$A:$N,14,0),0)</f>
        <v>0</v>
      </c>
      <c r="P695" t="str">
        <f>IFERROR(VLOOKUP(A695,[3]库存使用数据!$A:$B,2,0),"")</f>
        <v/>
      </c>
      <c r="Q695" t="str">
        <f>IFERROR(VLOOKUP(A695,[3]库存使用数据!$A:$E,5,0),"")</f>
        <v/>
      </c>
      <c r="R695" t="str">
        <f>IFERROR(VLOOKUP(A695,[3]库存使用数据!$A:$H,8,0),"")</f>
        <v/>
      </c>
      <c r="S695" t="str">
        <f>IFERROR(VLOOKUP(A695,[3]库存使用数据!$A:$K,11,0),"")</f>
        <v/>
      </c>
      <c r="T695" t="str">
        <f>IFERROR(VLOOKUP(A695,[3]库存使用数据!$A:$C,3,0),"")</f>
        <v/>
      </c>
      <c r="U695" t="str">
        <f>IFERROR(VLOOKUP(A695,[3]库存使用数据!$A:$F,6,0),"")</f>
        <v/>
      </c>
      <c r="V695" t="str">
        <f>IFERROR(VLOOKUP(A695,[3]库存使用数据!$A:$I,9,0),"")</f>
        <v/>
      </c>
      <c r="W695" t="str">
        <f>IFERROR(VLOOKUP(A695,[3]库存使用数据!$A:$L,12,0),"")</f>
        <v/>
      </c>
      <c r="X695" s="23" t="str">
        <f t="shared" si="178"/>
        <v/>
      </c>
      <c r="Y695" s="23" t="str">
        <f t="shared" si="179"/>
        <v/>
      </c>
      <c r="Z695" s="23" t="str">
        <f t="shared" si="180"/>
        <v/>
      </c>
      <c r="AA695" s="23" t="str">
        <f t="shared" si="181"/>
        <v/>
      </c>
      <c r="AB695" t="str">
        <f>IFERROR(VLOOKUP(A695,[3]库存使用数据!$A:$D,4,0),"")</f>
        <v/>
      </c>
      <c r="AC695" t="str">
        <f>IFERROR(VLOOKUP(A695,[3]库存使用数据!$A:$G,7,0),"")</f>
        <v/>
      </c>
      <c r="AD695" t="str">
        <f>IFERROR(VLOOKUP(A695,[3]库存使用数据!$A:$J,10,0),"")</f>
        <v/>
      </c>
      <c r="AE695" t="str">
        <f>IFERROR(VLOOKUP(A695,[3]库存使用数据!$A:$M,13,0),"")</f>
        <v/>
      </c>
      <c r="AF695" s="23" t="str">
        <f t="shared" si="182"/>
        <v/>
      </c>
      <c r="AG695" s="23" t="str">
        <f t="shared" si="183"/>
        <v/>
      </c>
      <c r="AH695" s="23" t="str">
        <f t="shared" si="184"/>
        <v/>
      </c>
      <c r="AI695" s="23" t="str">
        <f t="shared" si="185"/>
        <v/>
      </c>
      <c r="AJ695">
        <f>IFERROR(VLOOKUP($B695,[2]库存报告使用数据!$A$1:$B$65536,2,0),0)</f>
        <v>0</v>
      </c>
      <c r="AK695">
        <f>IFERROR(VLOOKUP($B695,[2]库存报告使用数据!$A$1:$C$65536,3,0),0)</f>
        <v>0</v>
      </c>
      <c r="AL695">
        <f>IFERROR(VLOOKUP($B695,[2]库存报告使用数据!$A$1:$D$65536,4,0),0)</f>
        <v>0</v>
      </c>
      <c r="AM695">
        <f>IFERROR(VLOOKUP($B695,[2]库存报告使用数据!$A$1:$E$65536,5,0),0)</f>
        <v>0</v>
      </c>
      <c r="AN695" s="23" t="str">
        <f t="shared" si="186"/>
        <v/>
      </c>
      <c r="AO695" s="23" t="str">
        <f t="shared" si="187"/>
        <v/>
      </c>
      <c r="AP695" s="23" t="str">
        <f t="shared" si="188"/>
        <v/>
      </c>
      <c r="AQ695" s="23" t="str">
        <f t="shared" si="189"/>
        <v/>
      </c>
      <c r="AR695" s="37">
        <f t="shared" si="174"/>
        <v>0</v>
      </c>
      <c r="AS695" s="37">
        <f t="shared" si="175"/>
        <v>0</v>
      </c>
      <c r="AT695" s="37">
        <f t="shared" si="176"/>
        <v>0</v>
      </c>
      <c r="AU695" s="33" t="str">
        <f t="shared" si="177"/>
        <v>库存为0</v>
      </c>
      <c r="AV695" s="38" t="str">
        <f>IFERROR(时间!$B$4+AU695,"上周无销量")</f>
        <v>上周无销量</v>
      </c>
    </row>
    <row r="696" spans="1:48">
      <c r="A696" s="21" t="s">
        <v>741</v>
      </c>
      <c r="B696" t="str">
        <f>VLOOKUP(A696,'[4]sku-asin（子）'!$A$1:$B$65536,2,0)</f>
        <v>B07CHLJ63K</v>
      </c>
      <c r="C696" t="str">
        <f>VLOOKUP(A696,'[4]子sku-父sku'!$A$1:$B$65536,2,0)</f>
        <v>YZ-SUZQ733</v>
      </c>
      <c r="D696" s="33">
        <f>IFERROR(VLOOKUP(A696,[1]库存报告使用数据处理!$A:$C,3,0),0)</f>
        <v>0</v>
      </c>
      <c r="E696" s="33">
        <f>IFERROR(VLOOKUP(A696,[1]库存报告使用数据处理!$A:$D,4,0),0)</f>
        <v>0</v>
      </c>
      <c r="F696" s="33">
        <f>IFERROR(VLOOKUP(A696,[1]库存报告使用数据处理!$A:$E,5,0),0)</f>
        <v>0</v>
      </c>
      <c r="G696" s="33">
        <f>IFERROR(VLOOKUP(A696,[1]库存报告使用数据处理!$A:$F,6,0),0)</f>
        <v>0</v>
      </c>
      <c r="H696" s="34">
        <f>IFERROR(VLOOKUP(A696,[1]库存报告使用数据处理!$A:$G,7,0),0)</f>
        <v>0</v>
      </c>
      <c r="I696">
        <f>IFERROR(VLOOKUP(A696,[5]数据处理!$A:$B,2,0),0)</f>
        <v>0</v>
      </c>
      <c r="J696" s="35">
        <f>IFERROR(VLOOKUP(A696,[5]数据处理!$A:$D,4,0),0)</f>
        <v>0</v>
      </c>
      <c r="K696" s="35">
        <f>IFERROR(VLOOKUP(A696,[5]数据处理!$A:$E,5,0),0)</f>
        <v>0</v>
      </c>
      <c r="L696" s="35">
        <f>IFERROR(VLOOKUP(A696,[5]数据处理!$A:$G,7,0),0)</f>
        <v>0</v>
      </c>
      <c r="M696">
        <f t="shared" si="173"/>
        <v>0</v>
      </c>
      <c r="N696">
        <f>IFERROR(VLOOKUP(A696,[5]数据处理!$A:$C,3,0),0)</f>
        <v>0</v>
      </c>
      <c r="O696">
        <f>IFERROR(VLOOKUP(A696,[5]数据处理!$A:$N,14,0),0)</f>
        <v>0</v>
      </c>
      <c r="P696" t="str">
        <f>IFERROR(VLOOKUP(A696,[3]库存使用数据!$A:$B,2,0),"")</f>
        <v/>
      </c>
      <c r="Q696" t="str">
        <f>IFERROR(VLOOKUP(A696,[3]库存使用数据!$A:$E,5,0),"")</f>
        <v/>
      </c>
      <c r="R696" t="str">
        <f>IFERROR(VLOOKUP(A696,[3]库存使用数据!$A:$H,8,0),"")</f>
        <v/>
      </c>
      <c r="S696" t="str">
        <f>IFERROR(VLOOKUP(A696,[3]库存使用数据!$A:$K,11,0),"")</f>
        <v/>
      </c>
      <c r="T696" t="str">
        <f>IFERROR(VLOOKUP(A696,[3]库存使用数据!$A:$C,3,0),"")</f>
        <v/>
      </c>
      <c r="U696" t="str">
        <f>IFERROR(VLOOKUP(A696,[3]库存使用数据!$A:$F,6,0),"")</f>
        <v/>
      </c>
      <c r="V696" t="str">
        <f>IFERROR(VLOOKUP(A696,[3]库存使用数据!$A:$I,9,0),"")</f>
        <v/>
      </c>
      <c r="W696" t="str">
        <f>IFERROR(VLOOKUP(A696,[3]库存使用数据!$A:$L,12,0),"")</f>
        <v/>
      </c>
      <c r="X696" s="23" t="str">
        <f t="shared" si="178"/>
        <v/>
      </c>
      <c r="Y696" s="23" t="str">
        <f t="shared" si="179"/>
        <v/>
      </c>
      <c r="Z696" s="23" t="str">
        <f t="shared" si="180"/>
        <v/>
      </c>
      <c r="AA696" s="23" t="str">
        <f t="shared" si="181"/>
        <v/>
      </c>
      <c r="AB696" t="str">
        <f>IFERROR(VLOOKUP(A696,[3]库存使用数据!$A:$D,4,0),"")</f>
        <v/>
      </c>
      <c r="AC696" t="str">
        <f>IFERROR(VLOOKUP(A696,[3]库存使用数据!$A:$G,7,0),"")</f>
        <v/>
      </c>
      <c r="AD696" t="str">
        <f>IFERROR(VLOOKUP(A696,[3]库存使用数据!$A:$J,10,0),"")</f>
        <v/>
      </c>
      <c r="AE696" t="str">
        <f>IFERROR(VLOOKUP(A696,[3]库存使用数据!$A:$M,13,0),"")</f>
        <v/>
      </c>
      <c r="AF696" s="23" t="str">
        <f t="shared" si="182"/>
        <v/>
      </c>
      <c r="AG696" s="23" t="str">
        <f t="shared" si="183"/>
        <v/>
      </c>
      <c r="AH696" s="23" t="str">
        <f t="shared" si="184"/>
        <v/>
      </c>
      <c r="AI696" s="23" t="str">
        <f t="shared" si="185"/>
        <v/>
      </c>
      <c r="AJ696">
        <f>IFERROR(VLOOKUP($B696,[2]库存报告使用数据!$A$1:$B$65536,2,0),0)</f>
        <v>0</v>
      </c>
      <c r="AK696">
        <f>IFERROR(VLOOKUP($B696,[2]库存报告使用数据!$A$1:$C$65536,3,0),0)</f>
        <v>0</v>
      </c>
      <c r="AL696">
        <f>IFERROR(VLOOKUP($B696,[2]库存报告使用数据!$A$1:$D$65536,4,0),0)</f>
        <v>0</v>
      </c>
      <c r="AM696">
        <f>IFERROR(VLOOKUP($B696,[2]库存报告使用数据!$A$1:$E$65536,5,0),0)</f>
        <v>0</v>
      </c>
      <c r="AN696" s="23" t="str">
        <f t="shared" si="186"/>
        <v/>
      </c>
      <c r="AO696" s="23" t="str">
        <f t="shared" si="187"/>
        <v/>
      </c>
      <c r="AP696" s="23" t="str">
        <f t="shared" si="188"/>
        <v/>
      </c>
      <c r="AQ696" s="23" t="str">
        <f t="shared" si="189"/>
        <v/>
      </c>
      <c r="AR696" s="37">
        <f t="shared" si="174"/>
        <v>0</v>
      </c>
      <c r="AS696" s="37">
        <f t="shared" si="175"/>
        <v>0</v>
      </c>
      <c r="AT696" s="37">
        <f t="shared" si="176"/>
        <v>0</v>
      </c>
      <c r="AU696" s="33" t="str">
        <f t="shared" si="177"/>
        <v>库存为0</v>
      </c>
      <c r="AV696" s="38" t="str">
        <f>IFERROR(时间!$B$4+AU696,"上周无销量")</f>
        <v>上周无销量</v>
      </c>
    </row>
    <row r="697" spans="1:48">
      <c r="A697" s="21" t="s">
        <v>742</v>
      </c>
      <c r="B697" t="str">
        <f>VLOOKUP(A697,'[4]sku-asin（子）'!$A$1:$B$65536,2,0)</f>
        <v>B07CHGDCPY</v>
      </c>
      <c r="C697" t="str">
        <f>VLOOKUP(A697,'[4]子sku-父sku'!$A$1:$B$65536,2,0)</f>
        <v>YZ-SUZQ733</v>
      </c>
      <c r="D697" s="33">
        <f>IFERROR(VLOOKUP(A697,[1]库存报告使用数据处理!$A:$C,3,0),0)</f>
        <v>0</v>
      </c>
      <c r="E697" s="33">
        <f>IFERROR(VLOOKUP(A697,[1]库存报告使用数据处理!$A:$D,4,0),0)</f>
        <v>0</v>
      </c>
      <c r="F697" s="33">
        <f>IFERROR(VLOOKUP(A697,[1]库存报告使用数据处理!$A:$E,5,0),0)</f>
        <v>0</v>
      </c>
      <c r="G697" s="33">
        <f>IFERROR(VLOOKUP(A697,[1]库存报告使用数据处理!$A:$F,6,0),0)</f>
        <v>0</v>
      </c>
      <c r="H697" s="34">
        <f>IFERROR(VLOOKUP(A697,[1]库存报告使用数据处理!$A:$G,7,0),0)</f>
        <v>0</v>
      </c>
      <c r="I697">
        <f>IFERROR(VLOOKUP(A697,[5]数据处理!$A:$B,2,0),0)</f>
        <v>0</v>
      </c>
      <c r="J697" s="35">
        <f>IFERROR(VLOOKUP(A697,[5]数据处理!$A:$D,4,0),0)</f>
        <v>0</v>
      </c>
      <c r="K697" s="35">
        <f>IFERROR(VLOOKUP(A697,[5]数据处理!$A:$E,5,0),0)</f>
        <v>0</v>
      </c>
      <c r="L697" s="35">
        <f>IFERROR(VLOOKUP(A697,[5]数据处理!$A:$G,7,0),0)</f>
        <v>0</v>
      </c>
      <c r="M697">
        <f t="shared" si="173"/>
        <v>0</v>
      </c>
      <c r="N697">
        <f>IFERROR(VLOOKUP(A697,[5]数据处理!$A:$C,3,0),0)</f>
        <v>0</v>
      </c>
      <c r="O697">
        <f>IFERROR(VLOOKUP(A697,[5]数据处理!$A:$N,14,0),0)</f>
        <v>0</v>
      </c>
      <c r="P697" t="str">
        <f>IFERROR(VLOOKUP(A697,[3]库存使用数据!$A:$B,2,0),"")</f>
        <v/>
      </c>
      <c r="Q697" t="str">
        <f>IFERROR(VLOOKUP(A697,[3]库存使用数据!$A:$E,5,0),"")</f>
        <v/>
      </c>
      <c r="R697" t="str">
        <f>IFERROR(VLOOKUP(A697,[3]库存使用数据!$A:$H,8,0),"")</f>
        <v/>
      </c>
      <c r="S697" t="str">
        <f>IFERROR(VLOOKUP(A697,[3]库存使用数据!$A:$K,11,0),"")</f>
        <v/>
      </c>
      <c r="T697" t="str">
        <f>IFERROR(VLOOKUP(A697,[3]库存使用数据!$A:$C,3,0),"")</f>
        <v/>
      </c>
      <c r="U697" t="str">
        <f>IFERROR(VLOOKUP(A697,[3]库存使用数据!$A:$F,6,0),"")</f>
        <v/>
      </c>
      <c r="V697" t="str">
        <f>IFERROR(VLOOKUP(A697,[3]库存使用数据!$A:$I,9,0),"")</f>
        <v/>
      </c>
      <c r="W697" t="str">
        <f>IFERROR(VLOOKUP(A697,[3]库存使用数据!$A:$L,12,0),"")</f>
        <v/>
      </c>
      <c r="X697" s="23" t="str">
        <f t="shared" si="178"/>
        <v/>
      </c>
      <c r="Y697" s="23" t="str">
        <f t="shared" si="179"/>
        <v/>
      </c>
      <c r="Z697" s="23" t="str">
        <f t="shared" si="180"/>
        <v/>
      </c>
      <c r="AA697" s="23" t="str">
        <f t="shared" si="181"/>
        <v/>
      </c>
      <c r="AB697" t="str">
        <f>IFERROR(VLOOKUP(A697,[3]库存使用数据!$A:$D,4,0),"")</f>
        <v/>
      </c>
      <c r="AC697" t="str">
        <f>IFERROR(VLOOKUP(A697,[3]库存使用数据!$A:$G,7,0),"")</f>
        <v/>
      </c>
      <c r="AD697" t="str">
        <f>IFERROR(VLOOKUP(A697,[3]库存使用数据!$A:$J,10,0),"")</f>
        <v/>
      </c>
      <c r="AE697" t="str">
        <f>IFERROR(VLOOKUP(A697,[3]库存使用数据!$A:$M,13,0),"")</f>
        <v/>
      </c>
      <c r="AF697" s="23" t="str">
        <f t="shared" si="182"/>
        <v/>
      </c>
      <c r="AG697" s="23" t="str">
        <f t="shared" si="183"/>
        <v/>
      </c>
      <c r="AH697" s="23" t="str">
        <f t="shared" si="184"/>
        <v/>
      </c>
      <c r="AI697" s="23" t="str">
        <f t="shared" si="185"/>
        <v/>
      </c>
      <c r="AJ697">
        <f>IFERROR(VLOOKUP($B697,[2]库存报告使用数据!$A$1:$B$65536,2,0),0)</f>
        <v>0</v>
      </c>
      <c r="AK697">
        <f>IFERROR(VLOOKUP($B697,[2]库存报告使用数据!$A$1:$C$65536,3,0),0)</f>
        <v>0</v>
      </c>
      <c r="AL697">
        <f>IFERROR(VLOOKUP($B697,[2]库存报告使用数据!$A$1:$D$65536,4,0),0)</f>
        <v>0</v>
      </c>
      <c r="AM697">
        <f>IFERROR(VLOOKUP($B697,[2]库存报告使用数据!$A$1:$E$65536,5,0),0)</f>
        <v>0</v>
      </c>
      <c r="AN697" s="23" t="str">
        <f t="shared" si="186"/>
        <v/>
      </c>
      <c r="AO697" s="23" t="str">
        <f t="shared" si="187"/>
        <v/>
      </c>
      <c r="AP697" s="23" t="str">
        <f t="shared" si="188"/>
        <v/>
      </c>
      <c r="AQ697" s="23" t="str">
        <f t="shared" si="189"/>
        <v/>
      </c>
      <c r="AR697" s="37">
        <f t="shared" si="174"/>
        <v>0</v>
      </c>
      <c r="AS697" s="37">
        <f t="shared" si="175"/>
        <v>0</v>
      </c>
      <c r="AT697" s="37">
        <f t="shared" si="176"/>
        <v>0</v>
      </c>
      <c r="AU697" s="33" t="str">
        <f t="shared" si="177"/>
        <v>库存为0</v>
      </c>
      <c r="AV697" s="38" t="str">
        <f>IFERROR(时间!$B$4+AU697,"上周无销量")</f>
        <v>上周无销量</v>
      </c>
    </row>
    <row r="698" spans="1:48">
      <c r="A698" s="21" t="s">
        <v>743</v>
      </c>
      <c r="B698" t="str">
        <f>VLOOKUP(A698,'[4]sku-asin（子）'!$A$1:$B$65536,2,0)</f>
        <v>B07CHGT6L1</v>
      </c>
      <c r="C698" t="str">
        <f>VLOOKUP(A698,'[4]子sku-父sku'!$A$1:$B$65536,2,0)</f>
        <v>YZ-SUZQ733</v>
      </c>
      <c r="D698" s="33">
        <f>IFERROR(VLOOKUP(A698,[1]库存报告使用数据处理!$A:$C,3,0),0)</f>
        <v>0</v>
      </c>
      <c r="E698" s="33">
        <f>IFERROR(VLOOKUP(A698,[1]库存报告使用数据处理!$A:$D,4,0),0)</f>
        <v>0</v>
      </c>
      <c r="F698" s="33">
        <f>IFERROR(VLOOKUP(A698,[1]库存报告使用数据处理!$A:$E,5,0),0)</f>
        <v>0</v>
      </c>
      <c r="G698" s="33">
        <f>IFERROR(VLOOKUP(A698,[1]库存报告使用数据处理!$A:$F,6,0),0)</f>
        <v>0</v>
      </c>
      <c r="H698" s="34">
        <f>IFERROR(VLOOKUP(A698,[1]库存报告使用数据处理!$A:$G,7,0),0)</f>
        <v>0</v>
      </c>
      <c r="I698">
        <f>IFERROR(VLOOKUP(A698,[5]数据处理!$A:$B,2,0),0)</f>
        <v>0</v>
      </c>
      <c r="J698" s="35">
        <f>IFERROR(VLOOKUP(A698,[5]数据处理!$A:$D,4,0),0)</f>
        <v>0</v>
      </c>
      <c r="K698" s="35">
        <f>IFERROR(VLOOKUP(A698,[5]数据处理!$A:$E,5,0),0)</f>
        <v>0</v>
      </c>
      <c r="L698" s="35">
        <f>IFERROR(VLOOKUP(A698,[5]数据处理!$A:$G,7,0),0)</f>
        <v>0</v>
      </c>
      <c r="M698">
        <f t="shared" si="173"/>
        <v>0</v>
      </c>
      <c r="N698">
        <f>IFERROR(VLOOKUP(A698,[5]数据处理!$A:$C,3,0),0)</f>
        <v>0</v>
      </c>
      <c r="O698">
        <f>IFERROR(VLOOKUP(A698,[5]数据处理!$A:$N,14,0),0)</f>
        <v>0</v>
      </c>
      <c r="P698" t="str">
        <f>IFERROR(VLOOKUP(A698,[3]库存使用数据!$A:$B,2,0),"")</f>
        <v/>
      </c>
      <c r="Q698" t="str">
        <f>IFERROR(VLOOKUP(A698,[3]库存使用数据!$A:$E,5,0),"")</f>
        <v/>
      </c>
      <c r="R698" t="str">
        <f>IFERROR(VLOOKUP(A698,[3]库存使用数据!$A:$H,8,0),"")</f>
        <v/>
      </c>
      <c r="S698" t="str">
        <f>IFERROR(VLOOKUP(A698,[3]库存使用数据!$A:$K,11,0),"")</f>
        <v/>
      </c>
      <c r="T698" t="str">
        <f>IFERROR(VLOOKUP(A698,[3]库存使用数据!$A:$C,3,0),"")</f>
        <v/>
      </c>
      <c r="U698" t="str">
        <f>IFERROR(VLOOKUP(A698,[3]库存使用数据!$A:$F,6,0),"")</f>
        <v/>
      </c>
      <c r="V698" t="str">
        <f>IFERROR(VLOOKUP(A698,[3]库存使用数据!$A:$I,9,0),"")</f>
        <v/>
      </c>
      <c r="W698" t="str">
        <f>IFERROR(VLOOKUP(A698,[3]库存使用数据!$A:$L,12,0),"")</f>
        <v/>
      </c>
      <c r="X698" s="23" t="str">
        <f t="shared" si="178"/>
        <v/>
      </c>
      <c r="Y698" s="23" t="str">
        <f t="shared" si="179"/>
        <v/>
      </c>
      <c r="Z698" s="23" t="str">
        <f t="shared" si="180"/>
        <v/>
      </c>
      <c r="AA698" s="23" t="str">
        <f t="shared" si="181"/>
        <v/>
      </c>
      <c r="AB698" t="str">
        <f>IFERROR(VLOOKUP(A698,[3]库存使用数据!$A:$D,4,0),"")</f>
        <v/>
      </c>
      <c r="AC698" t="str">
        <f>IFERROR(VLOOKUP(A698,[3]库存使用数据!$A:$G,7,0),"")</f>
        <v/>
      </c>
      <c r="AD698" t="str">
        <f>IFERROR(VLOOKUP(A698,[3]库存使用数据!$A:$J,10,0),"")</f>
        <v/>
      </c>
      <c r="AE698" t="str">
        <f>IFERROR(VLOOKUP(A698,[3]库存使用数据!$A:$M,13,0),"")</f>
        <v/>
      </c>
      <c r="AF698" s="23" t="str">
        <f t="shared" si="182"/>
        <v/>
      </c>
      <c r="AG698" s="23" t="str">
        <f t="shared" si="183"/>
        <v/>
      </c>
      <c r="AH698" s="23" t="str">
        <f t="shared" si="184"/>
        <v/>
      </c>
      <c r="AI698" s="23" t="str">
        <f t="shared" si="185"/>
        <v/>
      </c>
      <c r="AJ698">
        <f>IFERROR(VLOOKUP($B698,[2]库存报告使用数据!$A$1:$B$65536,2,0),0)</f>
        <v>0</v>
      </c>
      <c r="AK698">
        <f>IFERROR(VLOOKUP($B698,[2]库存报告使用数据!$A$1:$C$65536,3,0),0)</f>
        <v>0</v>
      </c>
      <c r="AL698">
        <f>IFERROR(VLOOKUP($B698,[2]库存报告使用数据!$A$1:$D$65536,4,0),0)</f>
        <v>0</v>
      </c>
      <c r="AM698">
        <f>IFERROR(VLOOKUP($B698,[2]库存报告使用数据!$A$1:$E$65536,5,0),0)</f>
        <v>0</v>
      </c>
      <c r="AN698" s="23" t="str">
        <f t="shared" si="186"/>
        <v/>
      </c>
      <c r="AO698" s="23" t="str">
        <f t="shared" si="187"/>
        <v/>
      </c>
      <c r="AP698" s="23" t="str">
        <f t="shared" si="188"/>
        <v/>
      </c>
      <c r="AQ698" s="23" t="str">
        <f t="shared" si="189"/>
        <v/>
      </c>
      <c r="AR698" s="37">
        <f t="shared" si="174"/>
        <v>0</v>
      </c>
      <c r="AS698" s="37">
        <f t="shared" si="175"/>
        <v>0</v>
      </c>
      <c r="AT698" s="37">
        <f t="shared" si="176"/>
        <v>0</v>
      </c>
      <c r="AU698" s="33" t="str">
        <f t="shared" si="177"/>
        <v>库存为0</v>
      </c>
      <c r="AV698" s="38" t="str">
        <f>IFERROR(时间!$B$4+AU698,"上周无销量")</f>
        <v>上周无销量</v>
      </c>
    </row>
    <row r="699" spans="1:48">
      <c r="A699" s="21" t="s">
        <v>744</v>
      </c>
      <c r="B699" t="str">
        <f>VLOOKUP(A699,'[4]sku-asin（子）'!$A$1:$B$65536,2,0)</f>
        <v>B07CHGQNH4</v>
      </c>
      <c r="C699" t="str">
        <f>VLOOKUP(A699,'[4]子sku-父sku'!$A$1:$B$65536,2,0)</f>
        <v>YZ-SUZQ733</v>
      </c>
      <c r="D699" s="33">
        <f>IFERROR(VLOOKUP(A699,[1]库存报告使用数据处理!$A:$C,3,0),0)</f>
        <v>0</v>
      </c>
      <c r="E699" s="33">
        <f>IFERROR(VLOOKUP(A699,[1]库存报告使用数据处理!$A:$D,4,0),0)</f>
        <v>0</v>
      </c>
      <c r="F699" s="33">
        <f>IFERROR(VLOOKUP(A699,[1]库存报告使用数据处理!$A:$E,5,0),0)</f>
        <v>0</v>
      </c>
      <c r="G699" s="33">
        <f>IFERROR(VLOOKUP(A699,[1]库存报告使用数据处理!$A:$F,6,0),0)</f>
        <v>0</v>
      </c>
      <c r="H699" s="34">
        <f>IFERROR(VLOOKUP(A699,[1]库存报告使用数据处理!$A:$G,7,0),0)</f>
        <v>0</v>
      </c>
      <c r="I699">
        <f>IFERROR(VLOOKUP(A699,[5]数据处理!$A:$B,2,0),0)</f>
        <v>0</v>
      </c>
      <c r="J699" s="35">
        <f>IFERROR(VLOOKUP(A699,[5]数据处理!$A:$D,4,0),0)</f>
        <v>0</v>
      </c>
      <c r="K699" s="35">
        <f>IFERROR(VLOOKUP(A699,[5]数据处理!$A:$E,5,0),0)</f>
        <v>0</v>
      </c>
      <c r="L699" s="35">
        <f>IFERROR(VLOOKUP(A699,[5]数据处理!$A:$G,7,0),0)</f>
        <v>0</v>
      </c>
      <c r="M699">
        <f t="shared" si="173"/>
        <v>0</v>
      </c>
      <c r="N699">
        <f>IFERROR(VLOOKUP(A699,[5]数据处理!$A:$C,3,0),0)</f>
        <v>0</v>
      </c>
      <c r="O699">
        <f>IFERROR(VLOOKUP(A699,[5]数据处理!$A:$N,14,0),0)</f>
        <v>0</v>
      </c>
      <c r="P699" t="str">
        <f>IFERROR(VLOOKUP(A699,[3]库存使用数据!$A:$B,2,0),"")</f>
        <v/>
      </c>
      <c r="Q699" t="str">
        <f>IFERROR(VLOOKUP(A699,[3]库存使用数据!$A:$E,5,0),"")</f>
        <v/>
      </c>
      <c r="R699" t="str">
        <f>IFERROR(VLOOKUP(A699,[3]库存使用数据!$A:$H,8,0),"")</f>
        <v/>
      </c>
      <c r="S699" t="str">
        <f>IFERROR(VLOOKUP(A699,[3]库存使用数据!$A:$K,11,0),"")</f>
        <v/>
      </c>
      <c r="T699" t="str">
        <f>IFERROR(VLOOKUP(A699,[3]库存使用数据!$A:$C,3,0),"")</f>
        <v/>
      </c>
      <c r="U699" t="str">
        <f>IFERROR(VLOOKUP(A699,[3]库存使用数据!$A:$F,6,0),"")</f>
        <v/>
      </c>
      <c r="V699" t="str">
        <f>IFERROR(VLOOKUP(A699,[3]库存使用数据!$A:$I,9,0),"")</f>
        <v/>
      </c>
      <c r="W699" t="str">
        <f>IFERROR(VLOOKUP(A699,[3]库存使用数据!$A:$L,12,0),"")</f>
        <v/>
      </c>
      <c r="X699" s="23" t="str">
        <f t="shared" si="178"/>
        <v/>
      </c>
      <c r="Y699" s="23" t="str">
        <f t="shared" si="179"/>
        <v/>
      </c>
      <c r="Z699" s="23" t="str">
        <f t="shared" si="180"/>
        <v/>
      </c>
      <c r="AA699" s="23" t="str">
        <f t="shared" si="181"/>
        <v/>
      </c>
      <c r="AB699" t="str">
        <f>IFERROR(VLOOKUP(A699,[3]库存使用数据!$A:$D,4,0),"")</f>
        <v/>
      </c>
      <c r="AC699" t="str">
        <f>IFERROR(VLOOKUP(A699,[3]库存使用数据!$A:$G,7,0),"")</f>
        <v/>
      </c>
      <c r="AD699" t="str">
        <f>IFERROR(VLOOKUP(A699,[3]库存使用数据!$A:$J,10,0),"")</f>
        <v/>
      </c>
      <c r="AE699" t="str">
        <f>IFERROR(VLOOKUP(A699,[3]库存使用数据!$A:$M,13,0),"")</f>
        <v/>
      </c>
      <c r="AF699" s="23" t="str">
        <f t="shared" si="182"/>
        <v/>
      </c>
      <c r="AG699" s="23" t="str">
        <f t="shared" si="183"/>
        <v/>
      </c>
      <c r="AH699" s="23" t="str">
        <f t="shared" si="184"/>
        <v/>
      </c>
      <c r="AI699" s="23" t="str">
        <f t="shared" si="185"/>
        <v/>
      </c>
      <c r="AJ699">
        <f>IFERROR(VLOOKUP($B699,[2]库存报告使用数据!$A$1:$B$65536,2,0),0)</f>
        <v>0</v>
      </c>
      <c r="AK699">
        <f>IFERROR(VLOOKUP($B699,[2]库存报告使用数据!$A$1:$C$65536,3,0),0)</f>
        <v>0</v>
      </c>
      <c r="AL699">
        <f>IFERROR(VLOOKUP($B699,[2]库存报告使用数据!$A$1:$D$65536,4,0),0)</f>
        <v>0</v>
      </c>
      <c r="AM699">
        <f>IFERROR(VLOOKUP($B699,[2]库存报告使用数据!$A$1:$E$65536,5,0),0)</f>
        <v>0</v>
      </c>
      <c r="AN699" s="23" t="str">
        <f t="shared" si="186"/>
        <v/>
      </c>
      <c r="AO699" s="23" t="str">
        <f t="shared" si="187"/>
        <v/>
      </c>
      <c r="AP699" s="23" t="str">
        <f t="shared" si="188"/>
        <v/>
      </c>
      <c r="AQ699" s="23" t="str">
        <f t="shared" si="189"/>
        <v/>
      </c>
      <c r="AR699" s="37">
        <f t="shared" si="174"/>
        <v>0</v>
      </c>
      <c r="AS699" s="37">
        <f t="shared" si="175"/>
        <v>0</v>
      </c>
      <c r="AT699" s="37">
        <f t="shared" si="176"/>
        <v>0</v>
      </c>
      <c r="AU699" s="33" t="str">
        <f t="shared" si="177"/>
        <v>库存为0</v>
      </c>
      <c r="AV699" s="38" t="str">
        <f>IFERROR(时间!$B$4+AU699,"上周无销量")</f>
        <v>上周无销量</v>
      </c>
    </row>
    <row r="700" spans="1:48">
      <c r="A700" s="21" t="s">
        <v>745</v>
      </c>
      <c r="B700" t="str">
        <f>VLOOKUP(A700,'[4]sku-asin（子）'!$A$1:$B$65536,2,0)</f>
        <v>B07CHC4M19</v>
      </c>
      <c r="C700" t="str">
        <f>VLOOKUP(A700,'[4]子sku-父sku'!$A$1:$B$65536,2,0)</f>
        <v>YZ-SUZQ733</v>
      </c>
      <c r="D700" s="33">
        <f>IFERROR(VLOOKUP(A700,[1]库存报告使用数据处理!$A:$C,3,0),0)</f>
        <v>0</v>
      </c>
      <c r="E700" s="33">
        <f>IFERROR(VLOOKUP(A700,[1]库存报告使用数据处理!$A:$D,4,0),0)</f>
        <v>0</v>
      </c>
      <c r="F700" s="33">
        <f>IFERROR(VLOOKUP(A700,[1]库存报告使用数据处理!$A:$E,5,0),0)</f>
        <v>0</v>
      </c>
      <c r="G700" s="33">
        <f>IFERROR(VLOOKUP(A700,[1]库存报告使用数据处理!$A:$F,6,0),0)</f>
        <v>0</v>
      </c>
      <c r="H700" s="34">
        <f>IFERROR(VLOOKUP(A700,[1]库存报告使用数据处理!$A:$G,7,0),0)</f>
        <v>0</v>
      </c>
      <c r="I700">
        <f>IFERROR(VLOOKUP(A700,[5]数据处理!$A:$B,2,0),0)</f>
        <v>0</v>
      </c>
      <c r="J700" s="35">
        <f>IFERROR(VLOOKUP(A700,[5]数据处理!$A:$D,4,0),0)</f>
        <v>0</v>
      </c>
      <c r="K700" s="35">
        <f>IFERROR(VLOOKUP(A700,[5]数据处理!$A:$E,5,0),0)</f>
        <v>0</v>
      </c>
      <c r="L700" s="35">
        <f>IFERROR(VLOOKUP(A700,[5]数据处理!$A:$G,7,0),0)</f>
        <v>0</v>
      </c>
      <c r="M700">
        <f t="shared" si="173"/>
        <v>0</v>
      </c>
      <c r="N700">
        <f>IFERROR(VLOOKUP(A700,[5]数据处理!$A:$C,3,0),0)</f>
        <v>0</v>
      </c>
      <c r="O700">
        <f>IFERROR(VLOOKUP(A700,[5]数据处理!$A:$N,14,0),0)</f>
        <v>0</v>
      </c>
      <c r="P700" t="str">
        <f>IFERROR(VLOOKUP(A700,[3]库存使用数据!$A:$B,2,0),"")</f>
        <v/>
      </c>
      <c r="Q700" t="str">
        <f>IFERROR(VLOOKUP(A700,[3]库存使用数据!$A:$E,5,0),"")</f>
        <v/>
      </c>
      <c r="R700" t="str">
        <f>IFERROR(VLOOKUP(A700,[3]库存使用数据!$A:$H,8,0),"")</f>
        <v/>
      </c>
      <c r="S700" t="str">
        <f>IFERROR(VLOOKUP(A700,[3]库存使用数据!$A:$K,11,0),"")</f>
        <v/>
      </c>
      <c r="T700" t="str">
        <f>IFERROR(VLOOKUP(A700,[3]库存使用数据!$A:$C,3,0),"")</f>
        <v/>
      </c>
      <c r="U700" t="str">
        <f>IFERROR(VLOOKUP(A700,[3]库存使用数据!$A:$F,6,0),"")</f>
        <v/>
      </c>
      <c r="V700" t="str">
        <f>IFERROR(VLOOKUP(A700,[3]库存使用数据!$A:$I,9,0),"")</f>
        <v/>
      </c>
      <c r="W700" t="str">
        <f>IFERROR(VLOOKUP(A700,[3]库存使用数据!$A:$L,12,0),"")</f>
        <v/>
      </c>
      <c r="X700" s="23" t="str">
        <f t="shared" si="178"/>
        <v/>
      </c>
      <c r="Y700" s="23" t="str">
        <f t="shared" si="179"/>
        <v/>
      </c>
      <c r="Z700" s="23" t="str">
        <f t="shared" si="180"/>
        <v/>
      </c>
      <c r="AA700" s="23" t="str">
        <f t="shared" si="181"/>
        <v/>
      </c>
      <c r="AB700" t="str">
        <f>IFERROR(VLOOKUP(A700,[3]库存使用数据!$A:$D,4,0),"")</f>
        <v/>
      </c>
      <c r="AC700" t="str">
        <f>IFERROR(VLOOKUP(A700,[3]库存使用数据!$A:$G,7,0),"")</f>
        <v/>
      </c>
      <c r="AD700" t="str">
        <f>IFERROR(VLOOKUP(A700,[3]库存使用数据!$A:$J,10,0),"")</f>
        <v/>
      </c>
      <c r="AE700" t="str">
        <f>IFERROR(VLOOKUP(A700,[3]库存使用数据!$A:$M,13,0),"")</f>
        <v/>
      </c>
      <c r="AF700" s="23" t="str">
        <f t="shared" si="182"/>
        <v/>
      </c>
      <c r="AG700" s="23" t="str">
        <f t="shared" si="183"/>
        <v/>
      </c>
      <c r="AH700" s="23" t="str">
        <f t="shared" si="184"/>
        <v/>
      </c>
      <c r="AI700" s="23" t="str">
        <f t="shared" si="185"/>
        <v/>
      </c>
      <c r="AJ700">
        <f>IFERROR(VLOOKUP($B700,[2]库存报告使用数据!$A$1:$B$65536,2,0),0)</f>
        <v>0</v>
      </c>
      <c r="AK700">
        <f>IFERROR(VLOOKUP($B700,[2]库存报告使用数据!$A$1:$C$65536,3,0),0)</f>
        <v>0</v>
      </c>
      <c r="AL700">
        <f>IFERROR(VLOOKUP($B700,[2]库存报告使用数据!$A$1:$D$65536,4,0),0)</f>
        <v>0</v>
      </c>
      <c r="AM700">
        <f>IFERROR(VLOOKUP($B700,[2]库存报告使用数据!$A$1:$E$65536,5,0),0)</f>
        <v>0</v>
      </c>
      <c r="AN700" s="23" t="str">
        <f t="shared" si="186"/>
        <v/>
      </c>
      <c r="AO700" s="23" t="str">
        <f t="shared" si="187"/>
        <v/>
      </c>
      <c r="AP700" s="23" t="str">
        <f t="shared" si="188"/>
        <v/>
      </c>
      <c r="AQ700" s="23" t="str">
        <f t="shared" si="189"/>
        <v/>
      </c>
      <c r="AR700" s="37">
        <f t="shared" si="174"/>
        <v>0</v>
      </c>
      <c r="AS700" s="37">
        <f t="shared" si="175"/>
        <v>0</v>
      </c>
      <c r="AT700" s="37">
        <f t="shared" si="176"/>
        <v>0</v>
      </c>
      <c r="AU700" s="33" t="str">
        <f t="shared" si="177"/>
        <v>库存为0</v>
      </c>
      <c r="AV700" s="38" t="str">
        <f>IFERROR(时间!$B$4+AU700,"上周无销量")</f>
        <v>上周无销量</v>
      </c>
    </row>
    <row r="701" spans="1:48">
      <c r="A701" s="21" t="s">
        <v>746</v>
      </c>
      <c r="B701" t="str">
        <f>VLOOKUP(A701,'[4]sku-asin（子）'!$A$1:$B$65536,2,0)</f>
        <v>B07CHF7MPT</v>
      </c>
      <c r="C701" t="str">
        <f>VLOOKUP(A701,'[4]子sku-父sku'!$A$1:$B$65536,2,0)</f>
        <v>YZ-SUZQ733</v>
      </c>
      <c r="D701" s="33">
        <f>IFERROR(VLOOKUP(A701,[1]库存报告使用数据处理!$A:$C,3,0),0)</f>
        <v>0</v>
      </c>
      <c r="E701" s="33">
        <f>IFERROR(VLOOKUP(A701,[1]库存报告使用数据处理!$A:$D,4,0),0)</f>
        <v>0</v>
      </c>
      <c r="F701" s="33">
        <f>IFERROR(VLOOKUP(A701,[1]库存报告使用数据处理!$A:$E,5,0),0)</f>
        <v>0</v>
      </c>
      <c r="G701" s="33">
        <f>IFERROR(VLOOKUP(A701,[1]库存报告使用数据处理!$A:$F,6,0),0)</f>
        <v>0</v>
      </c>
      <c r="H701" s="34">
        <f>IFERROR(VLOOKUP(A701,[1]库存报告使用数据处理!$A:$G,7,0),0)</f>
        <v>0</v>
      </c>
      <c r="I701">
        <f>IFERROR(VLOOKUP(A701,[5]数据处理!$A:$B,2,0),0)</f>
        <v>0</v>
      </c>
      <c r="J701" s="35">
        <f>IFERROR(VLOOKUP(A701,[5]数据处理!$A:$D,4,0),0)</f>
        <v>0</v>
      </c>
      <c r="K701" s="35">
        <f>IFERROR(VLOOKUP(A701,[5]数据处理!$A:$E,5,0),0)</f>
        <v>0</v>
      </c>
      <c r="L701" s="35">
        <f>IFERROR(VLOOKUP(A701,[5]数据处理!$A:$G,7,0),0)</f>
        <v>0</v>
      </c>
      <c r="M701">
        <f t="shared" si="173"/>
        <v>0</v>
      </c>
      <c r="N701">
        <f>IFERROR(VLOOKUP(A701,[5]数据处理!$A:$C,3,0),0)</f>
        <v>0</v>
      </c>
      <c r="O701">
        <f>IFERROR(VLOOKUP(A701,[5]数据处理!$A:$N,14,0),0)</f>
        <v>0</v>
      </c>
      <c r="P701" t="str">
        <f>IFERROR(VLOOKUP(A701,[3]库存使用数据!$A:$B,2,0),"")</f>
        <v/>
      </c>
      <c r="Q701" t="str">
        <f>IFERROR(VLOOKUP(A701,[3]库存使用数据!$A:$E,5,0),"")</f>
        <v/>
      </c>
      <c r="R701" t="str">
        <f>IFERROR(VLOOKUP(A701,[3]库存使用数据!$A:$H,8,0),"")</f>
        <v/>
      </c>
      <c r="S701" t="str">
        <f>IFERROR(VLOOKUP(A701,[3]库存使用数据!$A:$K,11,0),"")</f>
        <v/>
      </c>
      <c r="T701" t="str">
        <f>IFERROR(VLOOKUP(A701,[3]库存使用数据!$A:$C,3,0),"")</f>
        <v/>
      </c>
      <c r="U701" t="str">
        <f>IFERROR(VLOOKUP(A701,[3]库存使用数据!$A:$F,6,0),"")</f>
        <v/>
      </c>
      <c r="V701" t="str">
        <f>IFERROR(VLOOKUP(A701,[3]库存使用数据!$A:$I,9,0),"")</f>
        <v/>
      </c>
      <c r="W701" t="str">
        <f>IFERROR(VLOOKUP(A701,[3]库存使用数据!$A:$L,12,0),"")</f>
        <v/>
      </c>
      <c r="X701" s="23" t="str">
        <f t="shared" si="178"/>
        <v/>
      </c>
      <c r="Y701" s="23" t="str">
        <f t="shared" si="179"/>
        <v/>
      </c>
      <c r="Z701" s="23" t="str">
        <f t="shared" si="180"/>
        <v/>
      </c>
      <c r="AA701" s="23" t="str">
        <f t="shared" si="181"/>
        <v/>
      </c>
      <c r="AB701" t="str">
        <f>IFERROR(VLOOKUP(A701,[3]库存使用数据!$A:$D,4,0),"")</f>
        <v/>
      </c>
      <c r="AC701" t="str">
        <f>IFERROR(VLOOKUP(A701,[3]库存使用数据!$A:$G,7,0),"")</f>
        <v/>
      </c>
      <c r="AD701" t="str">
        <f>IFERROR(VLOOKUP(A701,[3]库存使用数据!$A:$J,10,0),"")</f>
        <v/>
      </c>
      <c r="AE701" t="str">
        <f>IFERROR(VLOOKUP(A701,[3]库存使用数据!$A:$M,13,0),"")</f>
        <v/>
      </c>
      <c r="AF701" s="23" t="str">
        <f t="shared" si="182"/>
        <v/>
      </c>
      <c r="AG701" s="23" t="str">
        <f t="shared" si="183"/>
        <v/>
      </c>
      <c r="AH701" s="23" t="str">
        <f t="shared" si="184"/>
        <v/>
      </c>
      <c r="AI701" s="23" t="str">
        <f t="shared" si="185"/>
        <v/>
      </c>
      <c r="AJ701">
        <f>IFERROR(VLOOKUP($B701,[2]库存报告使用数据!$A$1:$B$65536,2,0),0)</f>
        <v>0</v>
      </c>
      <c r="AK701">
        <f>IFERROR(VLOOKUP($B701,[2]库存报告使用数据!$A$1:$C$65536,3,0),0)</f>
        <v>0</v>
      </c>
      <c r="AL701">
        <f>IFERROR(VLOOKUP($B701,[2]库存报告使用数据!$A$1:$D$65536,4,0),0)</f>
        <v>0</v>
      </c>
      <c r="AM701">
        <f>IFERROR(VLOOKUP($B701,[2]库存报告使用数据!$A$1:$E$65536,5,0),0)</f>
        <v>0</v>
      </c>
      <c r="AN701" s="23" t="str">
        <f t="shared" si="186"/>
        <v/>
      </c>
      <c r="AO701" s="23" t="str">
        <f t="shared" si="187"/>
        <v/>
      </c>
      <c r="AP701" s="23" t="str">
        <f t="shared" si="188"/>
        <v/>
      </c>
      <c r="AQ701" s="23" t="str">
        <f t="shared" si="189"/>
        <v/>
      </c>
      <c r="AR701" s="37">
        <f t="shared" si="174"/>
        <v>0</v>
      </c>
      <c r="AS701" s="37">
        <f t="shared" si="175"/>
        <v>0</v>
      </c>
      <c r="AT701" s="37">
        <f t="shared" si="176"/>
        <v>0</v>
      </c>
      <c r="AU701" s="33" t="str">
        <f t="shared" si="177"/>
        <v>库存为0</v>
      </c>
      <c r="AV701" s="38" t="str">
        <f>IFERROR(时间!$B$4+AU701,"上周无销量")</f>
        <v>上周无销量</v>
      </c>
    </row>
    <row r="702" spans="1:48">
      <c r="A702" s="21" t="s">
        <v>747</v>
      </c>
      <c r="B702" t="str">
        <f>VLOOKUP(A702,'[4]sku-asin（子）'!$A$1:$B$65536,2,0)</f>
        <v>B07CHGT6L6</v>
      </c>
      <c r="C702" t="str">
        <f>VLOOKUP(A702,'[4]子sku-父sku'!$A$1:$B$65536,2,0)</f>
        <v>YZ-SUZQ733</v>
      </c>
      <c r="D702" s="33">
        <f>IFERROR(VLOOKUP(A702,[1]库存报告使用数据处理!$A:$C,3,0),0)</f>
        <v>0</v>
      </c>
      <c r="E702" s="33">
        <f>IFERROR(VLOOKUP(A702,[1]库存报告使用数据处理!$A:$D,4,0),0)</f>
        <v>0</v>
      </c>
      <c r="F702" s="33">
        <f>IFERROR(VLOOKUP(A702,[1]库存报告使用数据处理!$A:$E,5,0),0)</f>
        <v>0</v>
      </c>
      <c r="G702" s="33">
        <f>IFERROR(VLOOKUP(A702,[1]库存报告使用数据处理!$A:$F,6,0),0)</f>
        <v>0</v>
      </c>
      <c r="H702" s="34">
        <f>IFERROR(VLOOKUP(A702,[1]库存报告使用数据处理!$A:$G,7,0),0)</f>
        <v>0</v>
      </c>
      <c r="I702">
        <f>IFERROR(VLOOKUP(A702,[5]数据处理!$A:$B,2,0),0)</f>
        <v>0</v>
      </c>
      <c r="J702" s="35">
        <f>IFERROR(VLOOKUP(A702,[5]数据处理!$A:$D,4,0),0)</f>
        <v>0</v>
      </c>
      <c r="K702" s="35">
        <f>IFERROR(VLOOKUP(A702,[5]数据处理!$A:$E,5,0),0)</f>
        <v>0</v>
      </c>
      <c r="L702" s="35">
        <f>IFERROR(VLOOKUP(A702,[5]数据处理!$A:$G,7,0),0)</f>
        <v>0</v>
      </c>
      <c r="M702">
        <f t="shared" si="173"/>
        <v>0</v>
      </c>
      <c r="N702">
        <f>IFERROR(VLOOKUP(A702,[5]数据处理!$A:$C,3,0),0)</f>
        <v>0</v>
      </c>
      <c r="O702">
        <f>IFERROR(VLOOKUP(A702,[5]数据处理!$A:$N,14,0),0)</f>
        <v>0</v>
      </c>
      <c r="P702" t="str">
        <f>IFERROR(VLOOKUP(A702,[3]库存使用数据!$A:$B,2,0),"")</f>
        <v/>
      </c>
      <c r="Q702" t="str">
        <f>IFERROR(VLOOKUP(A702,[3]库存使用数据!$A:$E,5,0),"")</f>
        <v/>
      </c>
      <c r="R702" t="str">
        <f>IFERROR(VLOOKUP(A702,[3]库存使用数据!$A:$H,8,0),"")</f>
        <v/>
      </c>
      <c r="S702" t="str">
        <f>IFERROR(VLOOKUP(A702,[3]库存使用数据!$A:$K,11,0),"")</f>
        <v/>
      </c>
      <c r="T702" t="str">
        <f>IFERROR(VLOOKUP(A702,[3]库存使用数据!$A:$C,3,0),"")</f>
        <v/>
      </c>
      <c r="U702" t="str">
        <f>IFERROR(VLOOKUP(A702,[3]库存使用数据!$A:$F,6,0),"")</f>
        <v/>
      </c>
      <c r="V702" t="str">
        <f>IFERROR(VLOOKUP(A702,[3]库存使用数据!$A:$I,9,0),"")</f>
        <v/>
      </c>
      <c r="W702" t="str">
        <f>IFERROR(VLOOKUP(A702,[3]库存使用数据!$A:$L,12,0),"")</f>
        <v/>
      </c>
      <c r="X702" s="23" t="str">
        <f t="shared" si="178"/>
        <v/>
      </c>
      <c r="Y702" s="23" t="str">
        <f t="shared" si="179"/>
        <v/>
      </c>
      <c r="Z702" s="23" t="str">
        <f t="shared" si="180"/>
        <v/>
      </c>
      <c r="AA702" s="23" t="str">
        <f t="shared" si="181"/>
        <v/>
      </c>
      <c r="AB702" t="str">
        <f>IFERROR(VLOOKUP(A702,[3]库存使用数据!$A:$D,4,0),"")</f>
        <v/>
      </c>
      <c r="AC702" t="str">
        <f>IFERROR(VLOOKUP(A702,[3]库存使用数据!$A:$G,7,0),"")</f>
        <v/>
      </c>
      <c r="AD702" t="str">
        <f>IFERROR(VLOOKUP(A702,[3]库存使用数据!$A:$J,10,0),"")</f>
        <v/>
      </c>
      <c r="AE702" t="str">
        <f>IFERROR(VLOOKUP(A702,[3]库存使用数据!$A:$M,13,0),"")</f>
        <v/>
      </c>
      <c r="AF702" s="23" t="str">
        <f t="shared" si="182"/>
        <v/>
      </c>
      <c r="AG702" s="23" t="str">
        <f t="shared" si="183"/>
        <v/>
      </c>
      <c r="AH702" s="23" t="str">
        <f t="shared" si="184"/>
        <v/>
      </c>
      <c r="AI702" s="23" t="str">
        <f t="shared" si="185"/>
        <v/>
      </c>
      <c r="AJ702">
        <f>IFERROR(VLOOKUP($B702,[2]库存报告使用数据!$A$1:$B$65536,2,0),0)</f>
        <v>0</v>
      </c>
      <c r="AK702">
        <f>IFERROR(VLOOKUP($B702,[2]库存报告使用数据!$A$1:$C$65536,3,0),0)</f>
        <v>0</v>
      </c>
      <c r="AL702">
        <f>IFERROR(VLOOKUP($B702,[2]库存报告使用数据!$A$1:$D$65536,4,0),0)</f>
        <v>0</v>
      </c>
      <c r="AM702">
        <f>IFERROR(VLOOKUP($B702,[2]库存报告使用数据!$A$1:$E$65536,5,0),0)</f>
        <v>0</v>
      </c>
      <c r="AN702" s="23" t="str">
        <f t="shared" si="186"/>
        <v/>
      </c>
      <c r="AO702" s="23" t="str">
        <f t="shared" si="187"/>
        <v/>
      </c>
      <c r="AP702" s="23" t="str">
        <f t="shared" si="188"/>
        <v/>
      </c>
      <c r="AQ702" s="23" t="str">
        <f t="shared" si="189"/>
        <v/>
      </c>
      <c r="AR702" s="37">
        <f t="shared" si="174"/>
        <v>0</v>
      </c>
      <c r="AS702" s="37">
        <f t="shared" si="175"/>
        <v>0</v>
      </c>
      <c r="AT702" s="37">
        <f t="shared" si="176"/>
        <v>0</v>
      </c>
      <c r="AU702" s="33" t="str">
        <f t="shared" si="177"/>
        <v>库存为0</v>
      </c>
      <c r="AV702" s="38" t="str">
        <f>IFERROR(时间!$B$4+AU702,"上周无销量")</f>
        <v>上周无销量</v>
      </c>
    </row>
    <row r="703" spans="1:48">
      <c r="A703" s="21" t="s">
        <v>748</v>
      </c>
      <c r="B703" t="str">
        <f>VLOOKUP(A703,'[4]sku-asin（子）'!$A$1:$B$65536,2,0)</f>
        <v>B07CHJVSW9</v>
      </c>
      <c r="C703" t="str">
        <f>VLOOKUP(A703,'[4]子sku-父sku'!$A$1:$B$65536,2,0)</f>
        <v>YZ-SUZQ733</v>
      </c>
      <c r="D703" s="33">
        <f>IFERROR(VLOOKUP(A703,[1]库存报告使用数据处理!$A:$C,3,0),0)</f>
        <v>0</v>
      </c>
      <c r="E703" s="33">
        <f>IFERROR(VLOOKUP(A703,[1]库存报告使用数据处理!$A:$D,4,0),0)</f>
        <v>0</v>
      </c>
      <c r="F703" s="33">
        <f>IFERROR(VLOOKUP(A703,[1]库存报告使用数据处理!$A:$E,5,0),0)</f>
        <v>0</v>
      </c>
      <c r="G703" s="33">
        <f>IFERROR(VLOOKUP(A703,[1]库存报告使用数据处理!$A:$F,6,0),0)</f>
        <v>0</v>
      </c>
      <c r="H703" s="34">
        <f>IFERROR(VLOOKUP(A703,[1]库存报告使用数据处理!$A:$G,7,0),0)</f>
        <v>0</v>
      </c>
      <c r="I703">
        <f>IFERROR(VLOOKUP(A703,[5]数据处理!$A:$B,2,0),0)</f>
        <v>0</v>
      </c>
      <c r="J703" s="35">
        <f>IFERROR(VLOOKUP(A703,[5]数据处理!$A:$D,4,0),0)</f>
        <v>0</v>
      </c>
      <c r="K703" s="35">
        <f>IFERROR(VLOOKUP(A703,[5]数据处理!$A:$E,5,0),0)</f>
        <v>0</v>
      </c>
      <c r="L703" s="35">
        <f>IFERROR(VLOOKUP(A703,[5]数据处理!$A:$G,7,0),0)</f>
        <v>0</v>
      </c>
      <c r="M703">
        <f t="shared" si="173"/>
        <v>0</v>
      </c>
      <c r="N703">
        <f>IFERROR(VLOOKUP(A703,[5]数据处理!$A:$C,3,0),0)</f>
        <v>0</v>
      </c>
      <c r="O703">
        <f>IFERROR(VLOOKUP(A703,[5]数据处理!$A:$N,14,0),0)</f>
        <v>0</v>
      </c>
      <c r="P703" t="str">
        <f>IFERROR(VLOOKUP(A703,[3]库存使用数据!$A:$B,2,0),"")</f>
        <v/>
      </c>
      <c r="Q703" t="str">
        <f>IFERROR(VLOOKUP(A703,[3]库存使用数据!$A:$E,5,0),"")</f>
        <v/>
      </c>
      <c r="R703" t="str">
        <f>IFERROR(VLOOKUP(A703,[3]库存使用数据!$A:$H,8,0),"")</f>
        <v/>
      </c>
      <c r="S703" t="str">
        <f>IFERROR(VLOOKUP(A703,[3]库存使用数据!$A:$K,11,0),"")</f>
        <v/>
      </c>
      <c r="T703" t="str">
        <f>IFERROR(VLOOKUP(A703,[3]库存使用数据!$A:$C,3,0),"")</f>
        <v/>
      </c>
      <c r="U703" t="str">
        <f>IFERROR(VLOOKUP(A703,[3]库存使用数据!$A:$F,6,0),"")</f>
        <v/>
      </c>
      <c r="V703" t="str">
        <f>IFERROR(VLOOKUP(A703,[3]库存使用数据!$A:$I,9,0),"")</f>
        <v/>
      </c>
      <c r="W703" t="str">
        <f>IFERROR(VLOOKUP(A703,[3]库存使用数据!$A:$L,12,0),"")</f>
        <v/>
      </c>
      <c r="X703" s="23" t="str">
        <f t="shared" si="178"/>
        <v/>
      </c>
      <c r="Y703" s="23" t="str">
        <f t="shared" si="179"/>
        <v/>
      </c>
      <c r="Z703" s="23" t="str">
        <f t="shared" si="180"/>
        <v/>
      </c>
      <c r="AA703" s="23" t="str">
        <f t="shared" si="181"/>
        <v/>
      </c>
      <c r="AB703" t="str">
        <f>IFERROR(VLOOKUP(A703,[3]库存使用数据!$A:$D,4,0),"")</f>
        <v/>
      </c>
      <c r="AC703" t="str">
        <f>IFERROR(VLOOKUP(A703,[3]库存使用数据!$A:$G,7,0),"")</f>
        <v/>
      </c>
      <c r="AD703" t="str">
        <f>IFERROR(VLOOKUP(A703,[3]库存使用数据!$A:$J,10,0),"")</f>
        <v/>
      </c>
      <c r="AE703" t="str">
        <f>IFERROR(VLOOKUP(A703,[3]库存使用数据!$A:$M,13,0),"")</f>
        <v/>
      </c>
      <c r="AF703" s="23" t="str">
        <f t="shared" si="182"/>
        <v/>
      </c>
      <c r="AG703" s="23" t="str">
        <f t="shared" si="183"/>
        <v/>
      </c>
      <c r="AH703" s="23" t="str">
        <f t="shared" si="184"/>
        <v/>
      </c>
      <c r="AI703" s="23" t="str">
        <f t="shared" si="185"/>
        <v/>
      </c>
      <c r="AJ703">
        <f>IFERROR(VLOOKUP($B703,[2]库存报告使用数据!$A$1:$B$65536,2,0),0)</f>
        <v>0</v>
      </c>
      <c r="AK703">
        <f>IFERROR(VLOOKUP($B703,[2]库存报告使用数据!$A$1:$C$65536,3,0),0)</f>
        <v>0</v>
      </c>
      <c r="AL703">
        <f>IFERROR(VLOOKUP($B703,[2]库存报告使用数据!$A$1:$D$65536,4,0),0)</f>
        <v>0</v>
      </c>
      <c r="AM703">
        <f>IFERROR(VLOOKUP($B703,[2]库存报告使用数据!$A$1:$E$65536,5,0),0)</f>
        <v>0</v>
      </c>
      <c r="AN703" s="23" t="str">
        <f t="shared" si="186"/>
        <v/>
      </c>
      <c r="AO703" s="23" t="str">
        <f t="shared" si="187"/>
        <v/>
      </c>
      <c r="AP703" s="23" t="str">
        <f t="shared" si="188"/>
        <v/>
      </c>
      <c r="AQ703" s="23" t="str">
        <f t="shared" si="189"/>
        <v/>
      </c>
      <c r="AR703" s="37">
        <f t="shared" si="174"/>
        <v>0</v>
      </c>
      <c r="AS703" s="37">
        <f t="shared" si="175"/>
        <v>0</v>
      </c>
      <c r="AT703" s="37">
        <f t="shared" si="176"/>
        <v>0</v>
      </c>
      <c r="AU703" s="33" t="str">
        <f t="shared" si="177"/>
        <v>库存为0</v>
      </c>
      <c r="AV703" s="38" t="str">
        <f>IFERROR(时间!$B$4+AU703,"上周无销量")</f>
        <v>上周无销量</v>
      </c>
    </row>
    <row r="704" spans="1:48">
      <c r="A704" s="21" t="s">
        <v>749</v>
      </c>
      <c r="B704" t="str">
        <f>VLOOKUP(A704,'[4]sku-asin（子）'!$A$1:$B$65536,2,0)</f>
        <v>B07CHJFW78</v>
      </c>
      <c r="C704" t="str">
        <f>VLOOKUP(A704,'[4]子sku-父sku'!$A$1:$B$65536,2,0)</f>
        <v>YZ-SUZQ733</v>
      </c>
      <c r="D704" s="33">
        <f>IFERROR(VLOOKUP(A704,[1]库存报告使用数据处理!$A:$C,3,0),0)</f>
        <v>0</v>
      </c>
      <c r="E704" s="33">
        <f>IFERROR(VLOOKUP(A704,[1]库存报告使用数据处理!$A:$D,4,0),0)</f>
        <v>0</v>
      </c>
      <c r="F704" s="33">
        <f>IFERROR(VLOOKUP(A704,[1]库存报告使用数据处理!$A:$E,5,0),0)</f>
        <v>0</v>
      </c>
      <c r="G704" s="33">
        <f>IFERROR(VLOOKUP(A704,[1]库存报告使用数据处理!$A:$F,6,0),0)</f>
        <v>0</v>
      </c>
      <c r="H704" s="34">
        <f>IFERROR(VLOOKUP(A704,[1]库存报告使用数据处理!$A:$G,7,0),0)</f>
        <v>0</v>
      </c>
      <c r="I704">
        <f>IFERROR(VLOOKUP(A704,[5]数据处理!$A:$B,2,0),0)</f>
        <v>0</v>
      </c>
      <c r="J704" s="35">
        <f>IFERROR(VLOOKUP(A704,[5]数据处理!$A:$D,4,0),0)</f>
        <v>0</v>
      </c>
      <c r="K704" s="35">
        <f>IFERROR(VLOOKUP(A704,[5]数据处理!$A:$E,5,0),0)</f>
        <v>0</v>
      </c>
      <c r="L704" s="35">
        <f>IFERROR(VLOOKUP(A704,[5]数据处理!$A:$G,7,0),0)</f>
        <v>0</v>
      </c>
      <c r="M704">
        <f t="shared" si="173"/>
        <v>0</v>
      </c>
      <c r="N704">
        <f>IFERROR(VLOOKUP(A704,[5]数据处理!$A:$C,3,0),0)</f>
        <v>0</v>
      </c>
      <c r="O704">
        <f>IFERROR(VLOOKUP(A704,[5]数据处理!$A:$N,14,0),0)</f>
        <v>0</v>
      </c>
      <c r="P704" t="str">
        <f>IFERROR(VLOOKUP(A704,[3]库存使用数据!$A:$B,2,0),"")</f>
        <v/>
      </c>
      <c r="Q704" t="str">
        <f>IFERROR(VLOOKUP(A704,[3]库存使用数据!$A:$E,5,0),"")</f>
        <v/>
      </c>
      <c r="R704" t="str">
        <f>IFERROR(VLOOKUP(A704,[3]库存使用数据!$A:$H,8,0),"")</f>
        <v/>
      </c>
      <c r="S704" t="str">
        <f>IFERROR(VLOOKUP(A704,[3]库存使用数据!$A:$K,11,0),"")</f>
        <v/>
      </c>
      <c r="T704" t="str">
        <f>IFERROR(VLOOKUP(A704,[3]库存使用数据!$A:$C,3,0),"")</f>
        <v/>
      </c>
      <c r="U704" t="str">
        <f>IFERROR(VLOOKUP(A704,[3]库存使用数据!$A:$F,6,0),"")</f>
        <v/>
      </c>
      <c r="V704" t="str">
        <f>IFERROR(VLOOKUP(A704,[3]库存使用数据!$A:$I,9,0),"")</f>
        <v/>
      </c>
      <c r="W704" t="str">
        <f>IFERROR(VLOOKUP(A704,[3]库存使用数据!$A:$L,12,0),"")</f>
        <v/>
      </c>
      <c r="X704" s="23" t="str">
        <f t="shared" si="178"/>
        <v/>
      </c>
      <c r="Y704" s="23" t="str">
        <f t="shared" si="179"/>
        <v/>
      </c>
      <c r="Z704" s="23" t="str">
        <f t="shared" si="180"/>
        <v/>
      </c>
      <c r="AA704" s="23" t="str">
        <f t="shared" si="181"/>
        <v/>
      </c>
      <c r="AB704" t="str">
        <f>IFERROR(VLOOKUP(A704,[3]库存使用数据!$A:$D,4,0),"")</f>
        <v/>
      </c>
      <c r="AC704" t="str">
        <f>IFERROR(VLOOKUP(A704,[3]库存使用数据!$A:$G,7,0),"")</f>
        <v/>
      </c>
      <c r="AD704" t="str">
        <f>IFERROR(VLOOKUP(A704,[3]库存使用数据!$A:$J,10,0),"")</f>
        <v/>
      </c>
      <c r="AE704" t="str">
        <f>IFERROR(VLOOKUP(A704,[3]库存使用数据!$A:$M,13,0),"")</f>
        <v/>
      </c>
      <c r="AF704" s="23" t="str">
        <f t="shared" si="182"/>
        <v/>
      </c>
      <c r="AG704" s="23" t="str">
        <f t="shared" si="183"/>
        <v/>
      </c>
      <c r="AH704" s="23" t="str">
        <f t="shared" si="184"/>
        <v/>
      </c>
      <c r="AI704" s="23" t="str">
        <f t="shared" si="185"/>
        <v/>
      </c>
      <c r="AJ704">
        <f>IFERROR(VLOOKUP($B704,[2]库存报告使用数据!$A$1:$B$65536,2,0),0)</f>
        <v>0</v>
      </c>
      <c r="AK704">
        <f>IFERROR(VLOOKUP($B704,[2]库存报告使用数据!$A$1:$C$65536,3,0),0)</f>
        <v>0</v>
      </c>
      <c r="AL704">
        <f>IFERROR(VLOOKUP($B704,[2]库存报告使用数据!$A$1:$D$65536,4,0),0)</f>
        <v>0</v>
      </c>
      <c r="AM704">
        <f>IFERROR(VLOOKUP($B704,[2]库存报告使用数据!$A$1:$E$65536,5,0),0)</f>
        <v>0</v>
      </c>
      <c r="AN704" s="23" t="str">
        <f t="shared" si="186"/>
        <v/>
      </c>
      <c r="AO704" s="23" t="str">
        <f t="shared" si="187"/>
        <v/>
      </c>
      <c r="AP704" s="23" t="str">
        <f t="shared" si="188"/>
        <v/>
      </c>
      <c r="AQ704" s="23" t="str">
        <f t="shared" si="189"/>
        <v/>
      </c>
      <c r="AR704" s="37">
        <f t="shared" si="174"/>
        <v>0</v>
      </c>
      <c r="AS704" s="37">
        <f t="shared" si="175"/>
        <v>0</v>
      </c>
      <c r="AT704" s="37">
        <f t="shared" si="176"/>
        <v>0</v>
      </c>
      <c r="AU704" s="33" t="str">
        <f t="shared" si="177"/>
        <v>库存为0</v>
      </c>
      <c r="AV704" s="38" t="str">
        <f>IFERROR(时间!$B$4+AU704,"上周无销量")</f>
        <v>上周无销量</v>
      </c>
    </row>
    <row r="705" spans="1:48">
      <c r="A705" s="21" t="s">
        <v>750</v>
      </c>
      <c r="B705" t="str">
        <f>VLOOKUP(A705,'[4]sku-asin（子）'!$A$1:$B$65536,2,0)</f>
        <v>B07CHDYG1P</v>
      </c>
      <c r="C705" t="str">
        <f>VLOOKUP(A705,'[4]子sku-父sku'!$A$1:$B$65536,2,0)</f>
        <v>YZ-SUZQ733</v>
      </c>
      <c r="D705" s="33">
        <f>IFERROR(VLOOKUP(A705,[1]库存报告使用数据处理!$A:$C,3,0),0)</f>
        <v>0</v>
      </c>
      <c r="E705" s="33">
        <f>IFERROR(VLOOKUP(A705,[1]库存报告使用数据处理!$A:$D,4,0),0)</f>
        <v>0</v>
      </c>
      <c r="F705" s="33">
        <f>IFERROR(VLOOKUP(A705,[1]库存报告使用数据处理!$A:$E,5,0),0)</f>
        <v>0</v>
      </c>
      <c r="G705" s="33">
        <f>IFERROR(VLOOKUP(A705,[1]库存报告使用数据处理!$A:$F,6,0),0)</f>
        <v>0</v>
      </c>
      <c r="H705" s="34">
        <f>IFERROR(VLOOKUP(A705,[1]库存报告使用数据处理!$A:$G,7,0),0)</f>
        <v>0</v>
      </c>
      <c r="I705">
        <f>IFERROR(VLOOKUP(A705,[5]数据处理!$A:$B,2,0),0)</f>
        <v>0</v>
      </c>
      <c r="J705" s="35">
        <f>IFERROR(VLOOKUP(A705,[5]数据处理!$A:$D,4,0),0)</f>
        <v>0</v>
      </c>
      <c r="K705" s="35">
        <f>IFERROR(VLOOKUP(A705,[5]数据处理!$A:$E,5,0),0)</f>
        <v>0</v>
      </c>
      <c r="L705" s="35">
        <f>IFERROR(VLOOKUP(A705,[5]数据处理!$A:$G,7,0),0)</f>
        <v>0</v>
      </c>
      <c r="M705">
        <f t="shared" si="173"/>
        <v>0</v>
      </c>
      <c r="N705">
        <f>IFERROR(VLOOKUP(A705,[5]数据处理!$A:$C,3,0),0)</f>
        <v>0</v>
      </c>
      <c r="O705">
        <f>IFERROR(VLOOKUP(A705,[5]数据处理!$A:$N,14,0),0)</f>
        <v>0</v>
      </c>
      <c r="P705" t="str">
        <f>IFERROR(VLOOKUP(A705,[3]库存使用数据!$A:$B,2,0),"")</f>
        <v/>
      </c>
      <c r="Q705" t="str">
        <f>IFERROR(VLOOKUP(A705,[3]库存使用数据!$A:$E,5,0),"")</f>
        <v/>
      </c>
      <c r="R705" t="str">
        <f>IFERROR(VLOOKUP(A705,[3]库存使用数据!$A:$H,8,0),"")</f>
        <v/>
      </c>
      <c r="S705" t="str">
        <f>IFERROR(VLOOKUP(A705,[3]库存使用数据!$A:$K,11,0),"")</f>
        <v/>
      </c>
      <c r="T705" t="str">
        <f>IFERROR(VLOOKUP(A705,[3]库存使用数据!$A:$C,3,0),"")</f>
        <v/>
      </c>
      <c r="U705" t="str">
        <f>IFERROR(VLOOKUP(A705,[3]库存使用数据!$A:$F,6,0),"")</f>
        <v/>
      </c>
      <c r="V705" t="str">
        <f>IFERROR(VLOOKUP(A705,[3]库存使用数据!$A:$I,9,0),"")</f>
        <v/>
      </c>
      <c r="W705" t="str">
        <f>IFERROR(VLOOKUP(A705,[3]库存使用数据!$A:$L,12,0),"")</f>
        <v/>
      </c>
      <c r="X705" s="23" t="str">
        <f t="shared" si="178"/>
        <v/>
      </c>
      <c r="Y705" s="23" t="str">
        <f t="shared" si="179"/>
        <v/>
      </c>
      <c r="Z705" s="23" t="str">
        <f t="shared" si="180"/>
        <v/>
      </c>
      <c r="AA705" s="23" t="str">
        <f t="shared" si="181"/>
        <v/>
      </c>
      <c r="AB705" t="str">
        <f>IFERROR(VLOOKUP(A705,[3]库存使用数据!$A:$D,4,0),"")</f>
        <v/>
      </c>
      <c r="AC705" t="str">
        <f>IFERROR(VLOOKUP(A705,[3]库存使用数据!$A:$G,7,0),"")</f>
        <v/>
      </c>
      <c r="AD705" t="str">
        <f>IFERROR(VLOOKUP(A705,[3]库存使用数据!$A:$J,10,0),"")</f>
        <v/>
      </c>
      <c r="AE705" t="str">
        <f>IFERROR(VLOOKUP(A705,[3]库存使用数据!$A:$M,13,0),"")</f>
        <v/>
      </c>
      <c r="AF705" s="23" t="str">
        <f t="shared" si="182"/>
        <v/>
      </c>
      <c r="AG705" s="23" t="str">
        <f t="shared" si="183"/>
        <v/>
      </c>
      <c r="AH705" s="23" t="str">
        <f t="shared" si="184"/>
        <v/>
      </c>
      <c r="AI705" s="23" t="str">
        <f t="shared" si="185"/>
        <v/>
      </c>
      <c r="AJ705">
        <f>IFERROR(VLOOKUP($B705,[2]库存报告使用数据!$A$1:$B$65536,2,0),0)</f>
        <v>0</v>
      </c>
      <c r="AK705">
        <f>IFERROR(VLOOKUP($B705,[2]库存报告使用数据!$A$1:$C$65536,3,0),0)</f>
        <v>0</v>
      </c>
      <c r="AL705">
        <f>IFERROR(VLOOKUP($B705,[2]库存报告使用数据!$A$1:$D$65536,4,0),0)</f>
        <v>0</v>
      </c>
      <c r="AM705">
        <f>IFERROR(VLOOKUP($B705,[2]库存报告使用数据!$A$1:$E$65536,5,0),0)</f>
        <v>0</v>
      </c>
      <c r="AN705" s="23" t="str">
        <f t="shared" si="186"/>
        <v/>
      </c>
      <c r="AO705" s="23" t="str">
        <f t="shared" si="187"/>
        <v/>
      </c>
      <c r="AP705" s="23" t="str">
        <f t="shared" si="188"/>
        <v/>
      </c>
      <c r="AQ705" s="23" t="str">
        <f t="shared" si="189"/>
        <v/>
      </c>
      <c r="AR705" s="37">
        <f t="shared" si="174"/>
        <v>0</v>
      </c>
      <c r="AS705" s="37">
        <f t="shared" si="175"/>
        <v>0</v>
      </c>
      <c r="AT705" s="37">
        <f t="shared" si="176"/>
        <v>0</v>
      </c>
      <c r="AU705" s="33" t="str">
        <f t="shared" si="177"/>
        <v>库存为0</v>
      </c>
      <c r="AV705" s="38" t="str">
        <f>IFERROR(时间!$B$4+AU705,"上周无销量")</f>
        <v>上周无销量</v>
      </c>
    </row>
    <row r="706" spans="1:48">
      <c r="A706" s="21" t="s">
        <v>751</v>
      </c>
      <c r="B706" t="str">
        <f>VLOOKUP(A706,'[4]sku-asin（子）'!$A$1:$B$65536,2,0)</f>
        <v>B07B8FCMXM</v>
      </c>
      <c r="C706" t="str">
        <f>VLOOKUP(A706,'[4]子sku-父sku'!$A$1:$B$65536,2,0)</f>
        <v>YZ-SUZQ9441</v>
      </c>
      <c r="D706" s="33">
        <f>IFERROR(VLOOKUP(A706,[1]库存报告使用数据处理!$A:$C,3,0),0)</f>
        <v>0</v>
      </c>
      <c r="E706" s="33">
        <f>IFERROR(VLOOKUP(A706,[1]库存报告使用数据处理!$A:$D,4,0),0)</f>
        <v>0</v>
      </c>
      <c r="F706" s="33">
        <f>IFERROR(VLOOKUP(A706,[1]库存报告使用数据处理!$A:$E,5,0),0)</f>
        <v>0</v>
      </c>
      <c r="G706" s="33">
        <f>IFERROR(VLOOKUP(A706,[1]库存报告使用数据处理!$A:$F,6,0),0)</f>
        <v>0</v>
      </c>
      <c r="H706" s="34">
        <f>IFERROR(VLOOKUP(A706,[1]库存报告使用数据处理!$A:$G,7,0),0)</f>
        <v>0</v>
      </c>
      <c r="I706">
        <f>IFERROR(VLOOKUP(A706,[5]数据处理!$A:$B,2,0),0)</f>
        <v>5</v>
      </c>
      <c r="J706" s="35">
        <f>IFERROR(VLOOKUP(A706,[5]数据处理!$A:$D,4,0),0)</f>
        <v>0</v>
      </c>
      <c r="K706" s="35">
        <f>IFERROR(VLOOKUP(A706,[5]数据处理!$A:$E,5,0),0)</f>
        <v>0</v>
      </c>
      <c r="L706" s="35">
        <f>IFERROR(VLOOKUP(A706,[5]数据处理!$A:$G,7,0),0)</f>
        <v>0</v>
      </c>
      <c r="M706">
        <f t="shared" si="173"/>
        <v>5</v>
      </c>
      <c r="N706">
        <f>IFERROR(VLOOKUP(A706,[5]数据处理!$A:$C,3,0),0)</f>
        <v>0</v>
      </c>
      <c r="O706">
        <f>IFERROR(VLOOKUP(A706,[5]数据处理!$A:$N,14,0),0)</f>
        <v>0</v>
      </c>
      <c r="P706" t="str">
        <f>IFERROR(VLOOKUP(A706,[3]库存使用数据!$A:$B,2,0),"")</f>
        <v/>
      </c>
      <c r="Q706" t="str">
        <f>IFERROR(VLOOKUP(A706,[3]库存使用数据!$A:$E,5,0),"")</f>
        <v/>
      </c>
      <c r="R706" t="str">
        <f>IFERROR(VLOOKUP(A706,[3]库存使用数据!$A:$H,8,0),"")</f>
        <v/>
      </c>
      <c r="S706" t="str">
        <f>IFERROR(VLOOKUP(A706,[3]库存使用数据!$A:$K,11,0),"")</f>
        <v/>
      </c>
      <c r="T706" t="str">
        <f>IFERROR(VLOOKUP(A706,[3]库存使用数据!$A:$C,3,0),"")</f>
        <v/>
      </c>
      <c r="U706" t="str">
        <f>IFERROR(VLOOKUP(A706,[3]库存使用数据!$A:$F,6,0),"")</f>
        <v/>
      </c>
      <c r="V706" t="str">
        <f>IFERROR(VLOOKUP(A706,[3]库存使用数据!$A:$I,9,0),"")</f>
        <v/>
      </c>
      <c r="W706" t="str">
        <f>IFERROR(VLOOKUP(A706,[3]库存使用数据!$A:$L,12,0),"")</f>
        <v/>
      </c>
      <c r="X706" s="23" t="str">
        <f t="shared" si="178"/>
        <v/>
      </c>
      <c r="Y706" s="23" t="str">
        <f t="shared" si="179"/>
        <v/>
      </c>
      <c r="Z706" s="23" t="str">
        <f t="shared" si="180"/>
        <v/>
      </c>
      <c r="AA706" s="23" t="str">
        <f t="shared" si="181"/>
        <v/>
      </c>
      <c r="AB706" t="str">
        <f>IFERROR(VLOOKUP(A706,[3]库存使用数据!$A:$D,4,0),"")</f>
        <v/>
      </c>
      <c r="AC706" t="str">
        <f>IFERROR(VLOOKUP(A706,[3]库存使用数据!$A:$G,7,0),"")</f>
        <v/>
      </c>
      <c r="AD706" t="str">
        <f>IFERROR(VLOOKUP(A706,[3]库存使用数据!$A:$J,10,0),"")</f>
        <v/>
      </c>
      <c r="AE706" t="str">
        <f>IFERROR(VLOOKUP(A706,[3]库存使用数据!$A:$M,13,0),"")</f>
        <v/>
      </c>
      <c r="AF706" s="23" t="str">
        <f t="shared" si="182"/>
        <v/>
      </c>
      <c r="AG706" s="23" t="str">
        <f t="shared" si="183"/>
        <v/>
      </c>
      <c r="AH706" s="23" t="str">
        <f t="shared" si="184"/>
        <v/>
      </c>
      <c r="AI706" s="23" t="str">
        <f t="shared" si="185"/>
        <v/>
      </c>
      <c r="AJ706">
        <f>IFERROR(VLOOKUP($B706,[2]库存报告使用数据!$A$1:$B$65536,2,0),0)</f>
        <v>1</v>
      </c>
      <c r="AK706">
        <f>IFERROR(VLOOKUP($B706,[2]库存报告使用数据!$A$1:$C$65536,3,0),0)</f>
        <v>1</v>
      </c>
      <c r="AL706">
        <f>IFERROR(VLOOKUP($B706,[2]库存报告使用数据!$A$1:$D$65536,4,0),0)</f>
        <v>1</v>
      </c>
      <c r="AM706">
        <f>IFERROR(VLOOKUP($B706,[2]库存报告使用数据!$A$1:$E$65536,5,0),0)</f>
        <v>3</v>
      </c>
      <c r="AN706" s="23">
        <f t="shared" si="186"/>
        <v>0</v>
      </c>
      <c r="AO706" s="23">
        <f t="shared" si="187"/>
        <v>0</v>
      </c>
      <c r="AP706" s="23">
        <f t="shared" si="188"/>
        <v>0</v>
      </c>
      <c r="AQ706" s="23">
        <f t="shared" si="189"/>
        <v>0</v>
      </c>
      <c r="AR706" s="37">
        <f t="shared" si="174"/>
        <v>0</v>
      </c>
      <c r="AS706" s="37">
        <f t="shared" si="175"/>
        <v>0</v>
      </c>
      <c r="AT706" s="37">
        <f t="shared" si="176"/>
        <v>5</v>
      </c>
      <c r="AU706" s="33" t="str">
        <f t="shared" si="177"/>
        <v>库存为5</v>
      </c>
      <c r="AV706" s="38" t="str">
        <f>IFERROR(时间!$B$4+AU706,"上周无销量")</f>
        <v>上周无销量</v>
      </c>
    </row>
    <row r="707" spans="1:48">
      <c r="A707" s="21" t="s">
        <v>752</v>
      </c>
      <c r="B707" t="str">
        <f>VLOOKUP(A707,'[4]sku-asin（子）'!$A$1:$B$65536,2,0)</f>
        <v>B07B8MVFY7</v>
      </c>
      <c r="C707" t="str">
        <f>VLOOKUP(A707,'[4]子sku-父sku'!$A$1:$B$65536,2,0)</f>
        <v>YZ-SUZQ9441</v>
      </c>
      <c r="D707" s="33">
        <f>IFERROR(VLOOKUP(A707,[1]库存报告使用数据处理!$A:$C,3,0),0)</f>
        <v>0</v>
      </c>
      <c r="E707" s="33">
        <f>IFERROR(VLOOKUP(A707,[1]库存报告使用数据处理!$A:$D,4,0),0)</f>
        <v>0</v>
      </c>
      <c r="F707" s="33">
        <f>IFERROR(VLOOKUP(A707,[1]库存报告使用数据处理!$A:$E,5,0),0)</f>
        <v>0</v>
      </c>
      <c r="G707" s="33">
        <f>IFERROR(VLOOKUP(A707,[1]库存报告使用数据处理!$A:$F,6,0),0)</f>
        <v>0</v>
      </c>
      <c r="H707" s="34">
        <f>IFERROR(VLOOKUP(A707,[1]库存报告使用数据处理!$A:$G,7,0),0)</f>
        <v>0</v>
      </c>
      <c r="I707">
        <f>IFERROR(VLOOKUP(A707,[5]数据处理!$A:$B,2,0),0)</f>
        <v>3</v>
      </c>
      <c r="J707" s="35">
        <f>IFERROR(VLOOKUP(A707,[5]数据处理!$A:$D,4,0),0)</f>
        <v>0</v>
      </c>
      <c r="K707" s="35">
        <f>IFERROR(VLOOKUP(A707,[5]数据处理!$A:$E,5,0),0)</f>
        <v>0</v>
      </c>
      <c r="L707" s="35">
        <f>IFERROR(VLOOKUP(A707,[5]数据处理!$A:$G,7,0),0)</f>
        <v>0</v>
      </c>
      <c r="M707">
        <f t="shared" si="173"/>
        <v>3</v>
      </c>
      <c r="N707">
        <f>IFERROR(VLOOKUP(A707,[5]数据处理!$A:$C,3,0),0)</f>
        <v>0</v>
      </c>
      <c r="O707">
        <f>IFERROR(VLOOKUP(A707,[5]数据处理!$A:$N,14,0),0)</f>
        <v>0</v>
      </c>
      <c r="P707" t="str">
        <f>IFERROR(VLOOKUP(A707,[3]库存使用数据!$A:$B,2,0),"")</f>
        <v/>
      </c>
      <c r="Q707" t="str">
        <f>IFERROR(VLOOKUP(A707,[3]库存使用数据!$A:$E,5,0),"")</f>
        <v/>
      </c>
      <c r="R707" t="str">
        <f>IFERROR(VLOOKUP(A707,[3]库存使用数据!$A:$H,8,0),"")</f>
        <v/>
      </c>
      <c r="S707" t="str">
        <f>IFERROR(VLOOKUP(A707,[3]库存使用数据!$A:$K,11,0),"")</f>
        <v/>
      </c>
      <c r="T707" t="str">
        <f>IFERROR(VLOOKUP(A707,[3]库存使用数据!$A:$C,3,0),"")</f>
        <v/>
      </c>
      <c r="U707" t="str">
        <f>IFERROR(VLOOKUP(A707,[3]库存使用数据!$A:$F,6,0),"")</f>
        <v/>
      </c>
      <c r="V707" t="str">
        <f>IFERROR(VLOOKUP(A707,[3]库存使用数据!$A:$I,9,0),"")</f>
        <v/>
      </c>
      <c r="W707" t="str">
        <f>IFERROR(VLOOKUP(A707,[3]库存使用数据!$A:$L,12,0),"")</f>
        <v/>
      </c>
      <c r="X707" s="23" t="str">
        <f t="shared" si="178"/>
        <v/>
      </c>
      <c r="Y707" s="23" t="str">
        <f t="shared" si="179"/>
        <v/>
      </c>
      <c r="Z707" s="23" t="str">
        <f t="shared" si="180"/>
        <v/>
      </c>
      <c r="AA707" s="23" t="str">
        <f t="shared" si="181"/>
        <v/>
      </c>
      <c r="AB707" t="str">
        <f>IFERROR(VLOOKUP(A707,[3]库存使用数据!$A:$D,4,0),"")</f>
        <v/>
      </c>
      <c r="AC707" t="str">
        <f>IFERROR(VLOOKUP(A707,[3]库存使用数据!$A:$G,7,0),"")</f>
        <v/>
      </c>
      <c r="AD707" t="str">
        <f>IFERROR(VLOOKUP(A707,[3]库存使用数据!$A:$J,10,0),"")</f>
        <v/>
      </c>
      <c r="AE707" t="str">
        <f>IFERROR(VLOOKUP(A707,[3]库存使用数据!$A:$M,13,0),"")</f>
        <v/>
      </c>
      <c r="AF707" s="23" t="str">
        <f t="shared" si="182"/>
        <v/>
      </c>
      <c r="AG707" s="23" t="str">
        <f t="shared" si="183"/>
        <v/>
      </c>
      <c r="AH707" s="23" t="str">
        <f t="shared" si="184"/>
        <v/>
      </c>
      <c r="AI707" s="23" t="str">
        <f t="shared" si="185"/>
        <v/>
      </c>
      <c r="AJ707">
        <f>IFERROR(VLOOKUP($B707,[2]库存报告使用数据!$A$1:$B$65536,2,0),0)</f>
        <v>1</v>
      </c>
      <c r="AK707">
        <f>IFERROR(VLOOKUP($B707,[2]库存报告使用数据!$A$1:$C$65536,3,0),0)</f>
        <v>1</v>
      </c>
      <c r="AL707">
        <f>IFERROR(VLOOKUP($B707,[2]库存报告使用数据!$A$1:$D$65536,4,0),0)</f>
        <v>1</v>
      </c>
      <c r="AM707">
        <f>IFERROR(VLOOKUP($B707,[2]库存报告使用数据!$A$1:$E$65536,5,0),0)</f>
        <v>0</v>
      </c>
      <c r="AN707" s="23">
        <f t="shared" si="186"/>
        <v>0</v>
      </c>
      <c r="AO707" s="23">
        <f t="shared" si="187"/>
        <v>0</v>
      </c>
      <c r="AP707" s="23">
        <f t="shared" si="188"/>
        <v>0</v>
      </c>
      <c r="AQ707" s="23" t="str">
        <f t="shared" si="189"/>
        <v/>
      </c>
      <c r="AR707" s="37">
        <f t="shared" si="174"/>
        <v>0</v>
      </c>
      <c r="AS707" s="37">
        <f t="shared" si="175"/>
        <v>0</v>
      </c>
      <c r="AT707" s="37">
        <f t="shared" si="176"/>
        <v>3</v>
      </c>
      <c r="AU707" s="33" t="str">
        <f t="shared" si="177"/>
        <v>库存为3</v>
      </c>
      <c r="AV707" s="38" t="str">
        <f>IFERROR(时间!$B$4+AU707,"上周无销量")</f>
        <v>上周无销量</v>
      </c>
    </row>
    <row r="708" spans="1:48">
      <c r="A708" s="21" t="s">
        <v>753</v>
      </c>
      <c r="B708" t="str">
        <f>VLOOKUP(A708,'[4]sku-asin（子）'!$A$1:$B$65536,2,0)</f>
        <v>B07B8NQ96W</v>
      </c>
      <c r="C708" t="str">
        <f>VLOOKUP(A708,'[4]子sku-父sku'!$A$1:$B$65536,2,0)</f>
        <v>YZ-SUZQ9441</v>
      </c>
      <c r="D708" s="33">
        <f>IFERROR(VLOOKUP(A708,[1]库存报告使用数据处理!$A:$C,3,0),0)</f>
        <v>0</v>
      </c>
      <c r="E708" s="33">
        <f>IFERROR(VLOOKUP(A708,[1]库存报告使用数据处理!$A:$D,4,0),0)</f>
        <v>0</v>
      </c>
      <c r="F708" s="33">
        <f>IFERROR(VLOOKUP(A708,[1]库存报告使用数据处理!$A:$E,5,0),0)</f>
        <v>2</v>
      </c>
      <c r="G708" s="33">
        <f>IFERROR(VLOOKUP(A708,[1]库存报告使用数据处理!$A:$F,6,0),0)</f>
        <v>0</v>
      </c>
      <c r="H708" s="34">
        <f>IFERROR(VLOOKUP(A708,[1]库存报告使用数据处理!$A:$G,7,0),0)</f>
        <v>19.99</v>
      </c>
      <c r="I708">
        <f>IFERROR(VLOOKUP(A708,[5]数据处理!$A:$B,2,0),0)</f>
        <v>0</v>
      </c>
      <c r="J708" s="35">
        <f>IFERROR(VLOOKUP(A708,[5]数据处理!$A:$D,4,0),0)</f>
        <v>0</v>
      </c>
      <c r="K708" s="35">
        <f>IFERROR(VLOOKUP(A708,[5]数据处理!$A:$E,5,0),0)</f>
        <v>0</v>
      </c>
      <c r="L708" s="35">
        <f>IFERROR(VLOOKUP(A708,[5]数据处理!$A:$G,7,0),0)</f>
        <v>0</v>
      </c>
      <c r="M708">
        <f t="shared" si="173"/>
        <v>0</v>
      </c>
      <c r="N708">
        <f>IFERROR(VLOOKUP(A708,[5]数据处理!$A:$C,3,0),0)</f>
        <v>1</v>
      </c>
      <c r="O708">
        <f>IFERROR(VLOOKUP(A708,[5]数据处理!$A:$N,14,0),0)</f>
        <v>0</v>
      </c>
      <c r="P708" t="str">
        <f>IFERROR(VLOOKUP(A708,[3]库存使用数据!$A:$B,2,0),"")</f>
        <v/>
      </c>
      <c r="Q708" t="str">
        <f>IFERROR(VLOOKUP(A708,[3]库存使用数据!$A:$E,5,0),"")</f>
        <v/>
      </c>
      <c r="R708" t="str">
        <f>IFERROR(VLOOKUP(A708,[3]库存使用数据!$A:$H,8,0),"")</f>
        <v/>
      </c>
      <c r="S708" t="str">
        <f>IFERROR(VLOOKUP(A708,[3]库存使用数据!$A:$K,11,0),"")</f>
        <v/>
      </c>
      <c r="T708" t="str">
        <f>IFERROR(VLOOKUP(A708,[3]库存使用数据!$A:$C,3,0),"")</f>
        <v/>
      </c>
      <c r="U708" t="str">
        <f>IFERROR(VLOOKUP(A708,[3]库存使用数据!$A:$F,6,0),"")</f>
        <v/>
      </c>
      <c r="V708" t="str">
        <f>IFERROR(VLOOKUP(A708,[3]库存使用数据!$A:$I,9,0),"")</f>
        <v/>
      </c>
      <c r="W708" t="str">
        <f>IFERROR(VLOOKUP(A708,[3]库存使用数据!$A:$L,12,0),"")</f>
        <v/>
      </c>
      <c r="X708" s="23" t="str">
        <f t="shared" si="178"/>
        <v/>
      </c>
      <c r="Y708" s="23" t="str">
        <f t="shared" si="179"/>
        <v/>
      </c>
      <c r="Z708" s="23" t="str">
        <f t="shared" si="180"/>
        <v/>
      </c>
      <c r="AA708" s="23" t="str">
        <f t="shared" si="181"/>
        <v/>
      </c>
      <c r="AB708" t="str">
        <f>IFERROR(VLOOKUP(A708,[3]库存使用数据!$A:$D,4,0),"")</f>
        <v/>
      </c>
      <c r="AC708" t="str">
        <f>IFERROR(VLOOKUP(A708,[3]库存使用数据!$A:$G,7,0),"")</f>
        <v/>
      </c>
      <c r="AD708" t="str">
        <f>IFERROR(VLOOKUP(A708,[3]库存使用数据!$A:$J,10,0),"")</f>
        <v/>
      </c>
      <c r="AE708" t="str">
        <f>IFERROR(VLOOKUP(A708,[3]库存使用数据!$A:$M,13,0),"")</f>
        <v/>
      </c>
      <c r="AF708" s="23" t="str">
        <f t="shared" si="182"/>
        <v/>
      </c>
      <c r="AG708" s="23" t="str">
        <f t="shared" si="183"/>
        <v/>
      </c>
      <c r="AH708" s="23" t="str">
        <f t="shared" si="184"/>
        <v/>
      </c>
      <c r="AI708" s="23" t="str">
        <f t="shared" si="185"/>
        <v/>
      </c>
      <c r="AJ708">
        <f>IFERROR(VLOOKUP($B708,[2]库存报告使用数据!$A$1:$B$65536,2,0),0)</f>
        <v>0</v>
      </c>
      <c r="AK708">
        <f>IFERROR(VLOOKUP($B708,[2]库存报告使用数据!$A$1:$C$65536,3,0),0)</f>
        <v>0</v>
      </c>
      <c r="AL708">
        <f>IFERROR(VLOOKUP($B708,[2]库存报告使用数据!$A$1:$D$65536,4,0),0)</f>
        <v>7</v>
      </c>
      <c r="AM708">
        <f>IFERROR(VLOOKUP($B708,[2]库存报告使用数据!$A$1:$E$65536,5,0),0)</f>
        <v>2</v>
      </c>
      <c r="AN708" s="23" t="str">
        <f t="shared" si="186"/>
        <v/>
      </c>
      <c r="AO708" s="23" t="str">
        <f t="shared" si="187"/>
        <v/>
      </c>
      <c r="AP708" s="23">
        <f t="shared" si="188"/>
        <v>0.285714285714286</v>
      </c>
      <c r="AQ708" s="23">
        <f t="shared" si="189"/>
        <v>0</v>
      </c>
      <c r="AR708" s="37">
        <f t="shared" si="174"/>
        <v>0</v>
      </c>
      <c r="AS708" s="37">
        <f t="shared" si="175"/>
        <v>0</v>
      </c>
      <c r="AT708" s="37">
        <f t="shared" si="176"/>
        <v>0</v>
      </c>
      <c r="AU708" s="33" t="str">
        <f t="shared" si="177"/>
        <v>库存为0</v>
      </c>
      <c r="AV708" s="38" t="str">
        <f>IFERROR(时间!$B$4+AU708,"上周无销量")</f>
        <v>上周无销量</v>
      </c>
    </row>
    <row r="709" spans="1:48">
      <c r="A709" s="21" t="s">
        <v>754</v>
      </c>
      <c r="B709" t="str">
        <f>VLOOKUP(A709,'[4]sku-asin（子）'!$A$1:$B$65536,2,0)</f>
        <v>B07B8HRR64</v>
      </c>
      <c r="C709" t="str">
        <f>VLOOKUP(A709,'[4]子sku-父sku'!$A$1:$B$65536,2,0)</f>
        <v>YZ-SUZQ9441</v>
      </c>
      <c r="D709" s="33">
        <f>IFERROR(VLOOKUP(A709,[1]库存报告使用数据处理!$A:$C,3,0),0)</f>
        <v>0</v>
      </c>
      <c r="E709" s="33">
        <f>IFERROR(VLOOKUP(A709,[1]库存报告使用数据处理!$A:$D,4,0),0)</f>
        <v>0</v>
      </c>
      <c r="F709" s="33">
        <f>IFERROR(VLOOKUP(A709,[1]库存报告使用数据处理!$A:$E,5,0),0)</f>
        <v>0</v>
      </c>
      <c r="G709" s="33">
        <f>IFERROR(VLOOKUP(A709,[1]库存报告使用数据处理!$A:$F,6,0),0)</f>
        <v>1</v>
      </c>
      <c r="H709" s="34">
        <f>IFERROR(VLOOKUP(A709,[1]库存报告使用数据处理!$A:$G,7,0),0)</f>
        <v>19.99</v>
      </c>
      <c r="I709">
        <f>IFERROR(VLOOKUP(A709,[5]数据处理!$A:$B,2,0),0)</f>
        <v>3</v>
      </c>
      <c r="J709" s="35">
        <f>IFERROR(VLOOKUP(A709,[5]数据处理!$A:$D,4,0),0)</f>
        <v>0</v>
      </c>
      <c r="K709" s="35">
        <f>IFERROR(VLOOKUP(A709,[5]数据处理!$A:$E,5,0),0)</f>
        <v>0</v>
      </c>
      <c r="L709" s="35">
        <f>IFERROR(VLOOKUP(A709,[5]数据处理!$A:$G,7,0),0)</f>
        <v>0</v>
      </c>
      <c r="M709">
        <f t="shared" ref="M709:M772" si="190">SUM(I709:L709)</f>
        <v>3</v>
      </c>
      <c r="N709">
        <f>IFERROR(VLOOKUP(A709,[5]数据处理!$A:$C,3,0),0)</f>
        <v>0</v>
      </c>
      <c r="O709">
        <f>IFERROR(VLOOKUP(A709,[5]数据处理!$A:$N,14,0),0)</f>
        <v>0</v>
      </c>
      <c r="P709" t="str">
        <f>IFERROR(VLOOKUP(A709,[3]库存使用数据!$A:$B,2,0),"")</f>
        <v/>
      </c>
      <c r="Q709" t="str">
        <f>IFERROR(VLOOKUP(A709,[3]库存使用数据!$A:$E,5,0),"")</f>
        <v/>
      </c>
      <c r="R709" t="str">
        <f>IFERROR(VLOOKUP(A709,[3]库存使用数据!$A:$H,8,0),"")</f>
        <v/>
      </c>
      <c r="S709" t="str">
        <f>IFERROR(VLOOKUP(A709,[3]库存使用数据!$A:$K,11,0),"")</f>
        <v/>
      </c>
      <c r="T709" t="str">
        <f>IFERROR(VLOOKUP(A709,[3]库存使用数据!$A:$C,3,0),"")</f>
        <v/>
      </c>
      <c r="U709" t="str">
        <f>IFERROR(VLOOKUP(A709,[3]库存使用数据!$A:$F,6,0),"")</f>
        <v/>
      </c>
      <c r="V709" t="str">
        <f>IFERROR(VLOOKUP(A709,[3]库存使用数据!$A:$I,9,0),"")</f>
        <v/>
      </c>
      <c r="W709" t="str">
        <f>IFERROR(VLOOKUP(A709,[3]库存使用数据!$A:$L,12,0),"")</f>
        <v/>
      </c>
      <c r="X709" s="23" t="str">
        <f t="shared" si="178"/>
        <v/>
      </c>
      <c r="Y709" s="23" t="str">
        <f t="shared" si="179"/>
        <v/>
      </c>
      <c r="Z709" s="23" t="str">
        <f t="shared" si="180"/>
        <v/>
      </c>
      <c r="AA709" s="23" t="str">
        <f t="shared" si="181"/>
        <v/>
      </c>
      <c r="AB709" t="str">
        <f>IFERROR(VLOOKUP(A709,[3]库存使用数据!$A:$D,4,0),"")</f>
        <v/>
      </c>
      <c r="AC709" t="str">
        <f>IFERROR(VLOOKUP(A709,[3]库存使用数据!$A:$G,7,0),"")</f>
        <v/>
      </c>
      <c r="AD709" t="str">
        <f>IFERROR(VLOOKUP(A709,[3]库存使用数据!$A:$J,10,0),"")</f>
        <v/>
      </c>
      <c r="AE709" t="str">
        <f>IFERROR(VLOOKUP(A709,[3]库存使用数据!$A:$M,13,0),"")</f>
        <v/>
      </c>
      <c r="AF709" s="23" t="str">
        <f t="shared" si="182"/>
        <v/>
      </c>
      <c r="AG709" s="23" t="str">
        <f t="shared" si="183"/>
        <v/>
      </c>
      <c r="AH709" s="23" t="str">
        <f t="shared" si="184"/>
        <v/>
      </c>
      <c r="AI709" s="23" t="str">
        <f t="shared" si="185"/>
        <v/>
      </c>
      <c r="AJ709">
        <f>IFERROR(VLOOKUP($B709,[2]库存报告使用数据!$A$1:$B$65536,2,0),0)</f>
        <v>1</v>
      </c>
      <c r="AK709">
        <f>IFERROR(VLOOKUP($B709,[2]库存报告使用数据!$A$1:$C$65536,3,0),0)</f>
        <v>1</v>
      </c>
      <c r="AL709">
        <f>IFERROR(VLOOKUP($B709,[2]库存报告使用数据!$A$1:$D$65536,4,0),0)</f>
        <v>1</v>
      </c>
      <c r="AM709">
        <f>IFERROR(VLOOKUP($B709,[2]库存报告使用数据!$A$1:$E$65536,5,0),0)</f>
        <v>1</v>
      </c>
      <c r="AN709" s="23">
        <f t="shared" si="186"/>
        <v>0</v>
      </c>
      <c r="AO709" s="23">
        <f t="shared" si="187"/>
        <v>0</v>
      </c>
      <c r="AP709" s="23">
        <f t="shared" si="188"/>
        <v>0</v>
      </c>
      <c r="AQ709" s="23">
        <f t="shared" si="189"/>
        <v>1</v>
      </c>
      <c r="AR709" s="37">
        <f t="shared" ref="AR709:AR772" si="191">IFERROR(D709/7,"")</f>
        <v>0</v>
      </c>
      <c r="AS709" s="37">
        <f t="shared" ref="AS709:AS772" si="192">IF(AR709="","上周无销量",60*AR709)</f>
        <v>0</v>
      </c>
      <c r="AT709" s="37">
        <f t="shared" ref="AT709:AT772" si="193">IF(AS709="上周无销量","上周无销量/总库存"&amp;M709,M709-AS709)</f>
        <v>3</v>
      </c>
      <c r="AU709" s="33" t="str">
        <f t="shared" ref="AU709:AU772" si="194">IF(AR709="","库存为"&amp;M709,IF(AS709=0,"库存为"&amp;M709,INT(M709/AR709)))</f>
        <v>库存为3</v>
      </c>
      <c r="AV709" s="38" t="str">
        <f>IFERROR(时间!$B$4+AU709,"上周无销量")</f>
        <v>上周无销量</v>
      </c>
    </row>
    <row r="710" spans="1:48">
      <c r="A710" s="21" t="s">
        <v>755</v>
      </c>
      <c r="B710" t="str">
        <f>VLOOKUP(A710,'[4]sku-asin（子）'!$A$1:$B$65536,2,0)</f>
        <v>B07B8HZ787</v>
      </c>
      <c r="C710" t="str">
        <f>VLOOKUP(A710,'[4]子sku-父sku'!$A$1:$B$65536,2,0)</f>
        <v>YZ-SUZQ9441</v>
      </c>
      <c r="D710" s="33">
        <f>IFERROR(VLOOKUP(A710,[1]库存报告使用数据处理!$A:$C,3,0),0)</f>
        <v>0</v>
      </c>
      <c r="E710" s="33">
        <f>IFERROR(VLOOKUP(A710,[1]库存报告使用数据处理!$A:$D,4,0),0)</f>
        <v>1</v>
      </c>
      <c r="F710" s="33">
        <f>IFERROR(VLOOKUP(A710,[1]库存报告使用数据处理!$A:$E,5,0),0)</f>
        <v>0</v>
      </c>
      <c r="G710" s="33">
        <f>IFERROR(VLOOKUP(A710,[1]库存报告使用数据处理!$A:$F,6,0),0)</f>
        <v>0</v>
      </c>
      <c r="H710" s="34">
        <f>IFERROR(VLOOKUP(A710,[1]库存报告使用数据处理!$A:$G,7,0),0)</f>
        <v>19.99</v>
      </c>
      <c r="I710">
        <f>IFERROR(VLOOKUP(A710,[5]数据处理!$A:$B,2,0),0)</f>
        <v>0</v>
      </c>
      <c r="J710" s="35">
        <f>IFERROR(VLOOKUP(A710,[5]数据处理!$A:$D,4,0),0)</f>
        <v>0</v>
      </c>
      <c r="K710" s="35">
        <f>IFERROR(VLOOKUP(A710,[5]数据处理!$A:$E,5,0),0)</f>
        <v>0</v>
      </c>
      <c r="L710" s="35">
        <f>IFERROR(VLOOKUP(A710,[5]数据处理!$A:$G,7,0),0)</f>
        <v>0</v>
      </c>
      <c r="M710">
        <f t="shared" si="190"/>
        <v>0</v>
      </c>
      <c r="N710">
        <f>IFERROR(VLOOKUP(A710,[5]数据处理!$A:$C,3,0),0)</f>
        <v>0</v>
      </c>
      <c r="O710">
        <f>IFERROR(VLOOKUP(A710,[5]数据处理!$A:$N,14,0),0)</f>
        <v>0</v>
      </c>
      <c r="P710" t="str">
        <f>IFERROR(VLOOKUP(A710,[3]库存使用数据!$A:$B,2,0),"")</f>
        <v/>
      </c>
      <c r="Q710" t="str">
        <f>IFERROR(VLOOKUP(A710,[3]库存使用数据!$A:$E,5,0),"")</f>
        <v/>
      </c>
      <c r="R710" t="str">
        <f>IFERROR(VLOOKUP(A710,[3]库存使用数据!$A:$H,8,0),"")</f>
        <v/>
      </c>
      <c r="S710" t="str">
        <f>IFERROR(VLOOKUP(A710,[3]库存使用数据!$A:$K,11,0),"")</f>
        <v/>
      </c>
      <c r="T710" t="str">
        <f>IFERROR(VLOOKUP(A710,[3]库存使用数据!$A:$C,3,0),"")</f>
        <v/>
      </c>
      <c r="U710" t="str">
        <f>IFERROR(VLOOKUP(A710,[3]库存使用数据!$A:$F,6,0),"")</f>
        <v/>
      </c>
      <c r="V710" t="str">
        <f>IFERROR(VLOOKUP(A710,[3]库存使用数据!$A:$I,9,0),"")</f>
        <v/>
      </c>
      <c r="W710" t="str">
        <f>IFERROR(VLOOKUP(A710,[3]库存使用数据!$A:$L,12,0),"")</f>
        <v/>
      </c>
      <c r="X710" s="23" t="str">
        <f t="shared" ref="X710:X773" si="195">IFERROR(T710/P710,"")</f>
        <v/>
      </c>
      <c r="Y710" s="23" t="str">
        <f t="shared" ref="Y710:Y773" si="196">IFERROR(U710/Q710,"")</f>
        <v/>
      </c>
      <c r="Z710" s="23" t="str">
        <f t="shared" ref="Z710:Z773" si="197">IFERROR(V710/R710,"")</f>
        <v/>
      </c>
      <c r="AA710" s="23" t="str">
        <f t="shared" ref="AA710:AA773" si="198">IFERROR(W710/S710,"")</f>
        <v/>
      </c>
      <c r="AB710" t="str">
        <f>IFERROR(VLOOKUP(A710,[3]库存使用数据!$A:$D,4,0),"")</f>
        <v/>
      </c>
      <c r="AC710" t="str">
        <f>IFERROR(VLOOKUP(A710,[3]库存使用数据!$A:$G,7,0),"")</f>
        <v/>
      </c>
      <c r="AD710" t="str">
        <f>IFERROR(VLOOKUP(A710,[3]库存使用数据!$A:$J,10,0),"")</f>
        <v/>
      </c>
      <c r="AE710" t="str">
        <f>IFERROR(VLOOKUP(A710,[3]库存使用数据!$A:$M,13,0),"")</f>
        <v/>
      </c>
      <c r="AF710" s="23" t="str">
        <f t="shared" ref="AF710:AF773" si="199">IF(OR(AB710="",AB710=0),"",IF(AND(D710*$H710=0,AB710&gt;0),0,AB710/(D710*$H710)))</f>
        <v/>
      </c>
      <c r="AG710" s="23" t="str">
        <f t="shared" ref="AG710:AG773" si="200">IF(OR(AC710="",AC710=0),"",IF(AND(E710*$H710=0,AC710&gt;0),0,AC710/(E710*$H710)))</f>
        <v/>
      </c>
      <c r="AH710" s="23" t="str">
        <f t="shared" ref="AH710:AH773" si="201">IF(OR(AD710="",AD710=0),"",IF(AND(F710*$H710=0,AD710&gt;0),0,AD710/(F710*$H710)))</f>
        <v/>
      </c>
      <c r="AI710" s="23" t="str">
        <f t="shared" ref="AI710:AI773" si="202">IF(OR(AE710="",AE710=0),"",IF(AND(G710*$H710=0,AE710&gt;0),0,AE710/(G710*$H710)))</f>
        <v/>
      </c>
      <c r="AJ710">
        <f>IFERROR(VLOOKUP($B710,[2]库存报告使用数据!$A$1:$B$65536,2,0),0)</f>
        <v>0</v>
      </c>
      <c r="AK710">
        <f>IFERROR(VLOOKUP($B710,[2]库存报告使用数据!$A$1:$C$65536,3,0),0)</f>
        <v>0</v>
      </c>
      <c r="AL710">
        <f>IFERROR(VLOOKUP($B710,[2]库存报告使用数据!$A$1:$D$65536,4,0),0)</f>
        <v>1</v>
      </c>
      <c r="AM710">
        <f>IFERROR(VLOOKUP($B710,[2]库存报告使用数据!$A$1:$E$65536,5,0),0)</f>
        <v>1</v>
      </c>
      <c r="AN710" s="23" t="str">
        <f t="shared" ref="AN710:AN773" si="203">IFERROR(D710/AJ710,"")</f>
        <v/>
      </c>
      <c r="AO710" s="23" t="str">
        <f t="shared" ref="AO710:AO773" si="204">IFERROR(E710/AK710,"")</f>
        <v/>
      </c>
      <c r="AP710" s="23">
        <f t="shared" ref="AP710:AP773" si="205">IFERROR(F710/AL710,"")</f>
        <v>0</v>
      </c>
      <c r="AQ710" s="23">
        <f t="shared" ref="AQ710:AQ773" si="206">IFERROR(G710/AM710,"")</f>
        <v>0</v>
      </c>
      <c r="AR710" s="37">
        <f t="shared" si="191"/>
        <v>0</v>
      </c>
      <c r="AS710" s="37">
        <f t="shared" si="192"/>
        <v>0</v>
      </c>
      <c r="AT710" s="37">
        <f t="shared" si="193"/>
        <v>0</v>
      </c>
      <c r="AU710" s="33" t="str">
        <f t="shared" si="194"/>
        <v>库存为0</v>
      </c>
      <c r="AV710" s="38" t="str">
        <f>IFERROR(时间!$B$4+AU710,"上周无销量")</f>
        <v>上周无销量</v>
      </c>
    </row>
    <row r="711" spans="1:48">
      <c r="A711" s="21" t="s">
        <v>756</v>
      </c>
      <c r="B711" t="str">
        <f>VLOOKUP(A711,'[4]sku-asin（子）'!$A$1:$B$65536,2,0)</f>
        <v>B07B8JNKXH</v>
      </c>
      <c r="C711" t="str">
        <f>VLOOKUP(A711,'[4]子sku-父sku'!$A$1:$B$65536,2,0)</f>
        <v>YZ-SUZQ9441</v>
      </c>
      <c r="D711" s="33">
        <f>IFERROR(VLOOKUP(A711,[1]库存报告使用数据处理!$A:$C,3,0),0)</f>
        <v>0</v>
      </c>
      <c r="E711" s="33">
        <f>IFERROR(VLOOKUP(A711,[1]库存报告使用数据处理!$A:$D,4,0),0)</f>
        <v>0</v>
      </c>
      <c r="F711" s="33">
        <f>IFERROR(VLOOKUP(A711,[1]库存报告使用数据处理!$A:$E,5,0),0)</f>
        <v>0</v>
      </c>
      <c r="G711" s="33">
        <f>IFERROR(VLOOKUP(A711,[1]库存报告使用数据处理!$A:$F,6,0),0)</f>
        <v>0</v>
      </c>
      <c r="H711" s="34">
        <f>IFERROR(VLOOKUP(A711,[1]库存报告使用数据处理!$A:$G,7,0),0)</f>
        <v>0</v>
      </c>
      <c r="I711">
        <f>IFERROR(VLOOKUP(A711,[5]数据处理!$A:$B,2,0),0)</f>
        <v>0</v>
      </c>
      <c r="J711" s="35">
        <f>IFERROR(VLOOKUP(A711,[5]数据处理!$A:$D,4,0),0)</f>
        <v>0</v>
      </c>
      <c r="K711" s="35">
        <f>IFERROR(VLOOKUP(A711,[5]数据处理!$A:$E,5,0),0)</f>
        <v>0</v>
      </c>
      <c r="L711" s="35">
        <f>IFERROR(VLOOKUP(A711,[5]数据处理!$A:$G,7,0),0)</f>
        <v>0</v>
      </c>
      <c r="M711">
        <f t="shared" si="190"/>
        <v>0</v>
      </c>
      <c r="N711">
        <f>IFERROR(VLOOKUP(A711,[5]数据处理!$A:$C,3,0),0)</f>
        <v>0</v>
      </c>
      <c r="O711">
        <f>IFERROR(VLOOKUP(A711,[5]数据处理!$A:$N,14,0),0)</f>
        <v>0</v>
      </c>
      <c r="P711" t="str">
        <f>IFERROR(VLOOKUP(A711,[3]库存使用数据!$A:$B,2,0),"")</f>
        <v/>
      </c>
      <c r="Q711" t="str">
        <f>IFERROR(VLOOKUP(A711,[3]库存使用数据!$A:$E,5,0),"")</f>
        <v/>
      </c>
      <c r="R711" t="str">
        <f>IFERROR(VLOOKUP(A711,[3]库存使用数据!$A:$H,8,0),"")</f>
        <v/>
      </c>
      <c r="S711" t="str">
        <f>IFERROR(VLOOKUP(A711,[3]库存使用数据!$A:$K,11,0),"")</f>
        <v/>
      </c>
      <c r="T711" t="str">
        <f>IFERROR(VLOOKUP(A711,[3]库存使用数据!$A:$C,3,0),"")</f>
        <v/>
      </c>
      <c r="U711" t="str">
        <f>IFERROR(VLOOKUP(A711,[3]库存使用数据!$A:$F,6,0),"")</f>
        <v/>
      </c>
      <c r="V711" t="str">
        <f>IFERROR(VLOOKUP(A711,[3]库存使用数据!$A:$I,9,0),"")</f>
        <v/>
      </c>
      <c r="W711" t="str">
        <f>IFERROR(VLOOKUP(A711,[3]库存使用数据!$A:$L,12,0),"")</f>
        <v/>
      </c>
      <c r="X711" s="23" t="str">
        <f t="shared" si="195"/>
        <v/>
      </c>
      <c r="Y711" s="23" t="str">
        <f t="shared" si="196"/>
        <v/>
      </c>
      <c r="Z711" s="23" t="str">
        <f t="shared" si="197"/>
        <v/>
      </c>
      <c r="AA711" s="23" t="str">
        <f t="shared" si="198"/>
        <v/>
      </c>
      <c r="AB711" t="str">
        <f>IFERROR(VLOOKUP(A711,[3]库存使用数据!$A:$D,4,0),"")</f>
        <v/>
      </c>
      <c r="AC711" t="str">
        <f>IFERROR(VLOOKUP(A711,[3]库存使用数据!$A:$G,7,0),"")</f>
        <v/>
      </c>
      <c r="AD711" t="str">
        <f>IFERROR(VLOOKUP(A711,[3]库存使用数据!$A:$J,10,0),"")</f>
        <v/>
      </c>
      <c r="AE711" t="str">
        <f>IFERROR(VLOOKUP(A711,[3]库存使用数据!$A:$M,13,0),"")</f>
        <v/>
      </c>
      <c r="AF711" s="23" t="str">
        <f t="shared" si="199"/>
        <v/>
      </c>
      <c r="AG711" s="23" t="str">
        <f t="shared" si="200"/>
        <v/>
      </c>
      <c r="AH711" s="23" t="str">
        <f t="shared" si="201"/>
        <v/>
      </c>
      <c r="AI711" s="23" t="str">
        <f t="shared" si="202"/>
        <v/>
      </c>
      <c r="AJ711">
        <f>IFERROR(VLOOKUP($B711,[2]库存报告使用数据!$A$1:$B$65536,2,0),0)</f>
        <v>0</v>
      </c>
      <c r="AK711">
        <f>IFERROR(VLOOKUP($B711,[2]库存报告使用数据!$A$1:$C$65536,3,0),0)</f>
        <v>0</v>
      </c>
      <c r="AL711">
        <f>IFERROR(VLOOKUP($B711,[2]库存报告使用数据!$A$1:$D$65536,4,0),0)</f>
        <v>0</v>
      </c>
      <c r="AM711">
        <f>IFERROR(VLOOKUP($B711,[2]库存报告使用数据!$A$1:$E$65536,5,0),0)</f>
        <v>0</v>
      </c>
      <c r="AN711" s="23" t="str">
        <f t="shared" si="203"/>
        <v/>
      </c>
      <c r="AO711" s="23" t="str">
        <f t="shared" si="204"/>
        <v/>
      </c>
      <c r="AP711" s="23" t="str">
        <f t="shared" si="205"/>
        <v/>
      </c>
      <c r="AQ711" s="23" t="str">
        <f t="shared" si="206"/>
        <v/>
      </c>
      <c r="AR711" s="37">
        <f t="shared" si="191"/>
        <v>0</v>
      </c>
      <c r="AS711" s="37">
        <f t="shared" si="192"/>
        <v>0</v>
      </c>
      <c r="AT711" s="37">
        <f t="shared" si="193"/>
        <v>0</v>
      </c>
      <c r="AU711" s="33" t="str">
        <f t="shared" si="194"/>
        <v>库存为0</v>
      </c>
      <c r="AV711" s="38" t="str">
        <f>IFERROR(时间!$B$4+AU711,"上周无销量")</f>
        <v>上周无销量</v>
      </c>
    </row>
    <row r="712" spans="1:48">
      <c r="A712" s="21" t="s">
        <v>757</v>
      </c>
      <c r="B712" t="str">
        <f>VLOOKUP(A712,'[4]sku-asin（子）'!$A$1:$B$65536,2,0)</f>
        <v>B07C2SKKBG</v>
      </c>
      <c r="C712" t="str">
        <f>VLOOKUP(A712,'[4]子sku-父sku'!$A$1:$B$65536,2,0)</f>
        <v>YZ-SUZQBL03</v>
      </c>
      <c r="D712" s="33">
        <f>IFERROR(VLOOKUP(A712,[1]库存报告使用数据处理!$A:$C,3,0),0)</f>
        <v>0</v>
      </c>
      <c r="E712" s="33">
        <f>IFERROR(VLOOKUP(A712,[1]库存报告使用数据处理!$A:$D,4,0),0)</f>
        <v>4</v>
      </c>
      <c r="F712" s="33">
        <f>IFERROR(VLOOKUP(A712,[1]库存报告使用数据处理!$A:$E,5,0),0)</f>
        <v>2</v>
      </c>
      <c r="G712" s="33">
        <f>IFERROR(VLOOKUP(A712,[1]库存报告使用数据处理!$A:$F,6,0),0)</f>
        <v>2</v>
      </c>
      <c r="H712" s="34">
        <f>IFERROR(VLOOKUP(A712,[1]库存报告使用数据处理!$A:$G,7,0),0)</f>
        <v>19.99</v>
      </c>
      <c r="I712">
        <f>IFERROR(VLOOKUP(A712,[5]数据处理!$A:$B,2,0),0)</f>
        <v>2</v>
      </c>
      <c r="J712" s="35">
        <f>IFERROR(VLOOKUP(A712,[5]数据处理!$A:$D,4,0),0)</f>
        <v>0</v>
      </c>
      <c r="K712" s="35">
        <f>IFERROR(VLOOKUP(A712,[5]数据处理!$A:$E,5,0),0)</f>
        <v>0</v>
      </c>
      <c r="L712" s="35">
        <f>IFERROR(VLOOKUP(A712,[5]数据处理!$A:$G,7,0),0)</f>
        <v>0</v>
      </c>
      <c r="M712">
        <f t="shared" si="190"/>
        <v>2</v>
      </c>
      <c r="N712">
        <f>IFERROR(VLOOKUP(A712,[5]数据处理!$A:$C,3,0),0)</f>
        <v>0</v>
      </c>
      <c r="O712">
        <f>IFERROR(VLOOKUP(A712,[5]数据处理!$A:$N,14,0),0)</f>
        <v>0</v>
      </c>
      <c r="P712" t="str">
        <f>IFERROR(VLOOKUP(A712,[3]库存使用数据!$A:$B,2,0),"")</f>
        <v/>
      </c>
      <c r="Q712" t="str">
        <f>IFERROR(VLOOKUP(A712,[3]库存使用数据!$A:$E,5,0),"")</f>
        <v/>
      </c>
      <c r="R712" t="str">
        <f>IFERROR(VLOOKUP(A712,[3]库存使用数据!$A:$H,8,0),"")</f>
        <v/>
      </c>
      <c r="S712" t="str">
        <f>IFERROR(VLOOKUP(A712,[3]库存使用数据!$A:$K,11,0),"")</f>
        <v/>
      </c>
      <c r="T712" t="str">
        <f>IFERROR(VLOOKUP(A712,[3]库存使用数据!$A:$C,3,0),"")</f>
        <v/>
      </c>
      <c r="U712" t="str">
        <f>IFERROR(VLOOKUP(A712,[3]库存使用数据!$A:$F,6,0),"")</f>
        <v/>
      </c>
      <c r="V712" t="str">
        <f>IFERROR(VLOOKUP(A712,[3]库存使用数据!$A:$I,9,0),"")</f>
        <v/>
      </c>
      <c r="W712" t="str">
        <f>IFERROR(VLOOKUP(A712,[3]库存使用数据!$A:$L,12,0),"")</f>
        <v/>
      </c>
      <c r="X712" s="23" t="str">
        <f t="shared" si="195"/>
        <v/>
      </c>
      <c r="Y712" s="23" t="str">
        <f t="shared" si="196"/>
        <v/>
      </c>
      <c r="Z712" s="23" t="str">
        <f t="shared" si="197"/>
        <v/>
      </c>
      <c r="AA712" s="23" t="str">
        <f t="shared" si="198"/>
        <v/>
      </c>
      <c r="AB712" t="str">
        <f>IFERROR(VLOOKUP(A712,[3]库存使用数据!$A:$D,4,0),"")</f>
        <v/>
      </c>
      <c r="AC712" t="str">
        <f>IFERROR(VLOOKUP(A712,[3]库存使用数据!$A:$G,7,0),"")</f>
        <v/>
      </c>
      <c r="AD712" t="str">
        <f>IFERROR(VLOOKUP(A712,[3]库存使用数据!$A:$J,10,0),"")</f>
        <v/>
      </c>
      <c r="AE712" t="str">
        <f>IFERROR(VLOOKUP(A712,[3]库存使用数据!$A:$M,13,0),"")</f>
        <v/>
      </c>
      <c r="AF712" s="23" t="str">
        <f t="shared" si="199"/>
        <v/>
      </c>
      <c r="AG712" s="23" t="str">
        <f t="shared" si="200"/>
        <v/>
      </c>
      <c r="AH712" s="23" t="str">
        <f t="shared" si="201"/>
        <v/>
      </c>
      <c r="AI712" s="23" t="str">
        <f t="shared" si="202"/>
        <v/>
      </c>
      <c r="AJ712">
        <f>IFERROR(VLOOKUP($B712,[2]库存报告使用数据!$A$1:$B$65536,2,0),0)</f>
        <v>5</v>
      </c>
      <c r="AK712">
        <f>IFERROR(VLOOKUP($B712,[2]库存报告使用数据!$A$1:$C$65536,3,0),0)</f>
        <v>5</v>
      </c>
      <c r="AL712">
        <f>IFERROR(VLOOKUP($B712,[2]库存报告使用数据!$A$1:$D$65536,4,0),0)</f>
        <v>3</v>
      </c>
      <c r="AM712">
        <f>IFERROR(VLOOKUP($B712,[2]库存报告使用数据!$A$1:$E$65536,5,0),0)</f>
        <v>3</v>
      </c>
      <c r="AN712" s="23">
        <f t="shared" si="203"/>
        <v>0</v>
      </c>
      <c r="AO712" s="23">
        <f t="shared" si="204"/>
        <v>0.8</v>
      </c>
      <c r="AP712" s="23">
        <f t="shared" si="205"/>
        <v>0.666666666666667</v>
      </c>
      <c r="AQ712" s="23">
        <f t="shared" si="206"/>
        <v>0.666666666666667</v>
      </c>
      <c r="AR712" s="37">
        <f t="shared" si="191"/>
        <v>0</v>
      </c>
      <c r="AS712" s="37">
        <f t="shared" si="192"/>
        <v>0</v>
      </c>
      <c r="AT712" s="37">
        <f t="shared" si="193"/>
        <v>2</v>
      </c>
      <c r="AU712" s="33" t="str">
        <f t="shared" si="194"/>
        <v>库存为2</v>
      </c>
      <c r="AV712" s="38" t="str">
        <f>IFERROR(时间!$B$4+AU712,"上周无销量")</f>
        <v>上周无销量</v>
      </c>
    </row>
    <row r="713" spans="1:48">
      <c r="A713" s="21" t="s">
        <v>758</v>
      </c>
      <c r="B713" t="str">
        <f>VLOOKUP(A713,'[4]sku-asin（子）'!$A$1:$B$65536,2,0)</f>
        <v>B07C2XLZBH</v>
      </c>
      <c r="C713" t="str">
        <f>VLOOKUP(A713,'[4]子sku-父sku'!$A$1:$B$65536,2,0)</f>
        <v>YZ-SUZQBL03</v>
      </c>
      <c r="D713" s="33">
        <f>IFERROR(VLOOKUP(A713,[1]库存报告使用数据处理!$A:$C,3,0),0)</f>
        <v>1</v>
      </c>
      <c r="E713" s="33">
        <f>IFERROR(VLOOKUP(A713,[1]库存报告使用数据处理!$A:$D,4,0),0)</f>
        <v>1</v>
      </c>
      <c r="F713" s="33">
        <f>IFERROR(VLOOKUP(A713,[1]库存报告使用数据处理!$A:$E,5,0),0)</f>
        <v>1</v>
      </c>
      <c r="G713" s="33">
        <f>IFERROR(VLOOKUP(A713,[1]库存报告使用数据处理!$A:$F,6,0),0)</f>
        <v>0</v>
      </c>
      <c r="H713" s="34">
        <f>IFERROR(VLOOKUP(A713,[1]库存报告使用数据处理!$A:$G,7,0),0)</f>
        <v>19.99</v>
      </c>
      <c r="I713">
        <f>IFERROR(VLOOKUP(A713,[5]数据处理!$A:$B,2,0),0)</f>
        <v>2</v>
      </c>
      <c r="J713" s="35">
        <f>IFERROR(VLOOKUP(A713,[5]数据处理!$A:$D,4,0),0)</f>
        <v>0</v>
      </c>
      <c r="K713" s="35">
        <f>IFERROR(VLOOKUP(A713,[5]数据处理!$A:$E,5,0),0)</f>
        <v>0</v>
      </c>
      <c r="L713" s="35">
        <f>IFERROR(VLOOKUP(A713,[5]数据处理!$A:$G,7,0),0)</f>
        <v>0</v>
      </c>
      <c r="M713">
        <f t="shared" si="190"/>
        <v>2</v>
      </c>
      <c r="N713">
        <f>IFERROR(VLOOKUP(A713,[5]数据处理!$A:$C,3,0),0)</f>
        <v>1</v>
      </c>
      <c r="O713">
        <f>IFERROR(VLOOKUP(A713,[5]数据处理!$A:$N,14,0),0)</f>
        <v>0</v>
      </c>
      <c r="P713" t="str">
        <f>IFERROR(VLOOKUP(A713,[3]库存使用数据!$A:$B,2,0),"")</f>
        <v/>
      </c>
      <c r="Q713" t="str">
        <f>IFERROR(VLOOKUP(A713,[3]库存使用数据!$A:$E,5,0),"")</f>
        <v/>
      </c>
      <c r="R713" t="str">
        <f>IFERROR(VLOOKUP(A713,[3]库存使用数据!$A:$H,8,0),"")</f>
        <v/>
      </c>
      <c r="S713" t="str">
        <f>IFERROR(VLOOKUP(A713,[3]库存使用数据!$A:$K,11,0),"")</f>
        <v/>
      </c>
      <c r="T713" t="str">
        <f>IFERROR(VLOOKUP(A713,[3]库存使用数据!$A:$C,3,0),"")</f>
        <v/>
      </c>
      <c r="U713" t="str">
        <f>IFERROR(VLOOKUP(A713,[3]库存使用数据!$A:$F,6,0),"")</f>
        <v/>
      </c>
      <c r="V713" t="str">
        <f>IFERROR(VLOOKUP(A713,[3]库存使用数据!$A:$I,9,0),"")</f>
        <v/>
      </c>
      <c r="W713" t="str">
        <f>IFERROR(VLOOKUP(A713,[3]库存使用数据!$A:$L,12,0),"")</f>
        <v/>
      </c>
      <c r="X713" s="23" t="str">
        <f t="shared" si="195"/>
        <v/>
      </c>
      <c r="Y713" s="23" t="str">
        <f t="shared" si="196"/>
        <v/>
      </c>
      <c r="Z713" s="23" t="str">
        <f t="shared" si="197"/>
        <v/>
      </c>
      <c r="AA713" s="23" t="str">
        <f t="shared" si="198"/>
        <v/>
      </c>
      <c r="AB713" t="str">
        <f>IFERROR(VLOOKUP(A713,[3]库存使用数据!$A:$D,4,0),"")</f>
        <v/>
      </c>
      <c r="AC713" t="str">
        <f>IFERROR(VLOOKUP(A713,[3]库存使用数据!$A:$G,7,0),"")</f>
        <v/>
      </c>
      <c r="AD713" t="str">
        <f>IFERROR(VLOOKUP(A713,[3]库存使用数据!$A:$J,10,0),"")</f>
        <v/>
      </c>
      <c r="AE713" t="str">
        <f>IFERROR(VLOOKUP(A713,[3]库存使用数据!$A:$M,13,0),"")</f>
        <v/>
      </c>
      <c r="AF713" s="23" t="str">
        <f t="shared" si="199"/>
        <v/>
      </c>
      <c r="AG713" s="23" t="str">
        <f t="shared" si="200"/>
        <v/>
      </c>
      <c r="AH713" s="23" t="str">
        <f t="shared" si="201"/>
        <v/>
      </c>
      <c r="AI713" s="23" t="str">
        <f t="shared" si="202"/>
        <v/>
      </c>
      <c r="AJ713">
        <f>IFERROR(VLOOKUP($B713,[2]库存报告使用数据!$A$1:$B$65536,2,0),0)</f>
        <v>4</v>
      </c>
      <c r="AK713">
        <f>IFERROR(VLOOKUP($B713,[2]库存报告使用数据!$A$1:$C$65536,3,0),0)</f>
        <v>4</v>
      </c>
      <c r="AL713">
        <f>IFERROR(VLOOKUP($B713,[2]库存报告使用数据!$A$1:$D$65536,4,0),0)</f>
        <v>11</v>
      </c>
      <c r="AM713">
        <f>IFERROR(VLOOKUP($B713,[2]库存报告使用数据!$A$1:$E$65536,5,0),0)</f>
        <v>16</v>
      </c>
      <c r="AN713" s="23">
        <f t="shared" si="203"/>
        <v>0.25</v>
      </c>
      <c r="AO713" s="23">
        <f t="shared" si="204"/>
        <v>0.25</v>
      </c>
      <c r="AP713" s="23">
        <f t="shared" si="205"/>
        <v>0.0909090909090909</v>
      </c>
      <c r="AQ713" s="23">
        <f t="shared" si="206"/>
        <v>0</v>
      </c>
      <c r="AR713" s="37">
        <f t="shared" si="191"/>
        <v>0.142857142857143</v>
      </c>
      <c r="AS713" s="37">
        <f t="shared" si="192"/>
        <v>8.57142857142857</v>
      </c>
      <c r="AT713" s="37">
        <f t="shared" si="193"/>
        <v>-6.57142857142857</v>
      </c>
      <c r="AU713" s="33">
        <f t="shared" si="194"/>
        <v>14</v>
      </c>
      <c r="AV713" s="38">
        <f>IFERROR(时间!$B$4+AU713,"上周无销量")</f>
        <v>43297</v>
      </c>
    </row>
    <row r="714" spans="1:48">
      <c r="A714" s="21" t="s">
        <v>759</v>
      </c>
      <c r="B714" t="str">
        <f>VLOOKUP(A714,'[4]sku-asin（子）'!$A$1:$B$65536,2,0)</f>
        <v>B07CFKRZVH</v>
      </c>
      <c r="C714" t="str">
        <f>VLOOKUP(A714,'[4]子sku-父sku'!$A$1:$B$65536,2,0)</f>
        <v>YZ-SUZQBL03</v>
      </c>
      <c r="D714" s="33">
        <f>IFERROR(VLOOKUP(A714,[1]库存报告使用数据处理!$A:$C,3,0),0)</f>
        <v>4</v>
      </c>
      <c r="E714" s="33">
        <f>IFERROR(VLOOKUP(A714,[1]库存报告使用数据处理!$A:$D,4,0),0)</f>
        <v>1</v>
      </c>
      <c r="F714" s="33">
        <f>IFERROR(VLOOKUP(A714,[1]库存报告使用数据处理!$A:$E,5,0),0)</f>
        <v>3</v>
      </c>
      <c r="G714" s="33">
        <f>IFERROR(VLOOKUP(A714,[1]库存报告使用数据处理!$A:$F,6,0),0)</f>
        <v>3</v>
      </c>
      <c r="H714" s="34">
        <f>IFERROR(VLOOKUP(A714,[1]库存报告使用数据处理!$A:$G,7,0),0)</f>
        <v>19.99</v>
      </c>
      <c r="I714">
        <f>IFERROR(VLOOKUP(A714,[5]数据处理!$A:$B,2,0),0)</f>
        <v>0</v>
      </c>
      <c r="J714" s="35">
        <f>IFERROR(VLOOKUP(A714,[5]数据处理!$A:$D,4,0),0)</f>
        <v>0</v>
      </c>
      <c r="K714" s="35">
        <f>IFERROR(VLOOKUP(A714,[5]数据处理!$A:$E,5,0),0)</f>
        <v>0</v>
      </c>
      <c r="L714" s="35">
        <f>IFERROR(VLOOKUP(A714,[5]数据处理!$A:$G,7,0),0)</f>
        <v>0</v>
      </c>
      <c r="M714">
        <f t="shared" si="190"/>
        <v>0</v>
      </c>
      <c r="N714">
        <f>IFERROR(VLOOKUP(A714,[5]数据处理!$A:$C,3,0),0)</f>
        <v>2</v>
      </c>
      <c r="O714">
        <f>IFERROR(VLOOKUP(A714,[5]数据处理!$A:$N,14,0),0)</f>
        <v>0</v>
      </c>
      <c r="P714" t="str">
        <f>IFERROR(VLOOKUP(A714,[3]库存使用数据!$A:$B,2,0),"")</f>
        <v/>
      </c>
      <c r="Q714" t="str">
        <f>IFERROR(VLOOKUP(A714,[3]库存使用数据!$A:$E,5,0),"")</f>
        <v/>
      </c>
      <c r="R714" t="str">
        <f>IFERROR(VLOOKUP(A714,[3]库存使用数据!$A:$H,8,0),"")</f>
        <v/>
      </c>
      <c r="S714" t="str">
        <f>IFERROR(VLOOKUP(A714,[3]库存使用数据!$A:$K,11,0),"")</f>
        <v/>
      </c>
      <c r="T714" t="str">
        <f>IFERROR(VLOOKUP(A714,[3]库存使用数据!$A:$C,3,0),"")</f>
        <v/>
      </c>
      <c r="U714" t="str">
        <f>IFERROR(VLOOKUP(A714,[3]库存使用数据!$A:$F,6,0),"")</f>
        <v/>
      </c>
      <c r="V714" t="str">
        <f>IFERROR(VLOOKUP(A714,[3]库存使用数据!$A:$I,9,0),"")</f>
        <v/>
      </c>
      <c r="W714" t="str">
        <f>IFERROR(VLOOKUP(A714,[3]库存使用数据!$A:$L,12,0),"")</f>
        <v/>
      </c>
      <c r="X714" s="23" t="str">
        <f t="shared" si="195"/>
        <v/>
      </c>
      <c r="Y714" s="23" t="str">
        <f t="shared" si="196"/>
        <v/>
      </c>
      <c r="Z714" s="23" t="str">
        <f t="shared" si="197"/>
        <v/>
      </c>
      <c r="AA714" s="23" t="str">
        <f t="shared" si="198"/>
        <v/>
      </c>
      <c r="AB714" t="str">
        <f>IFERROR(VLOOKUP(A714,[3]库存使用数据!$A:$D,4,0),"")</f>
        <v/>
      </c>
      <c r="AC714" t="str">
        <f>IFERROR(VLOOKUP(A714,[3]库存使用数据!$A:$G,7,0),"")</f>
        <v/>
      </c>
      <c r="AD714" t="str">
        <f>IFERROR(VLOOKUP(A714,[3]库存使用数据!$A:$J,10,0),"")</f>
        <v/>
      </c>
      <c r="AE714" t="str">
        <f>IFERROR(VLOOKUP(A714,[3]库存使用数据!$A:$M,13,0),"")</f>
        <v/>
      </c>
      <c r="AF714" s="23" t="str">
        <f t="shared" si="199"/>
        <v/>
      </c>
      <c r="AG714" s="23" t="str">
        <f t="shared" si="200"/>
        <v/>
      </c>
      <c r="AH714" s="23" t="str">
        <f t="shared" si="201"/>
        <v/>
      </c>
      <c r="AI714" s="23" t="str">
        <f t="shared" si="202"/>
        <v/>
      </c>
      <c r="AJ714">
        <f>IFERROR(VLOOKUP($B714,[2]库存报告使用数据!$A$1:$B$65536,2,0),0)</f>
        <v>5</v>
      </c>
      <c r="AK714">
        <f>IFERROR(VLOOKUP($B714,[2]库存报告使用数据!$A$1:$C$65536,3,0),0)</f>
        <v>5</v>
      </c>
      <c r="AL714">
        <f>IFERROR(VLOOKUP($B714,[2]库存报告使用数据!$A$1:$D$65536,4,0),0)</f>
        <v>11</v>
      </c>
      <c r="AM714">
        <f>IFERROR(VLOOKUP($B714,[2]库存报告使用数据!$A$1:$E$65536,5,0),0)</f>
        <v>5</v>
      </c>
      <c r="AN714" s="23">
        <f t="shared" si="203"/>
        <v>0.8</v>
      </c>
      <c r="AO714" s="23">
        <f t="shared" si="204"/>
        <v>0.2</v>
      </c>
      <c r="AP714" s="23">
        <f t="shared" si="205"/>
        <v>0.272727272727273</v>
      </c>
      <c r="AQ714" s="23">
        <f t="shared" si="206"/>
        <v>0.6</v>
      </c>
      <c r="AR714" s="37">
        <f t="shared" si="191"/>
        <v>0.571428571428571</v>
      </c>
      <c r="AS714" s="37">
        <f t="shared" si="192"/>
        <v>34.2857142857143</v>
      </c>
      <c r="AT714" s="37">
        <f t="shared" si="193"/>
        <v>-34.2857142857143</v>
      </c>
      <c r="AU714" s="33">
        <f t="shared" si="194"/>
        <v>0</v>
      </c>
      <c r="AV714" s="38">
        <f>IFERROR(时间!$B$4+AU714,"上周无销量")</f>
        <v>43283</v>
      </c>
    </row>
    <row r="715" spans="1:48">
      <c r="A715" s="21" t="s">
        <v>760</v>
      </c>
      <c r="B715" t="str">
        <f>VLOOKUP(A715,'[4]sku-asin（子）'!$A$1:$B$65536,2,0)</f>
        <v>B07C2V3Q7B</v>
      </c>
      <c r="C715" t="str">
        <f>VLOOKUP(A715,'[4]子sku-父sku'!$A$1:$B$65536,2,0)</f>
        <v>YZ-SUZQBL03</v>
      </c>
      <c r="D715" s="33">
        <f>IFERROR(VLOOKUP(A715,[1]库存报告使用数据处理!$A:$C,3,0),0)</f>
        <v>2</v>
      </c>
      <c r="E715" s="33">
        <f>IFERROR(VLOOKUP(A715,[1]库存报告使用数据处理!$A:$D,4,0),0)</f>
        <v>3</v>
      </c>
      <c r="F715" s="33">
        <f>IFERROR(VLOOKUP(A715,[1]库存报告使用数据处理!$A:$E,5,0),0)</f>
        <v>3</v>
      </c>
      <c r="G715" s="33">
        <f>IFERROR(VLOOKUP(A715,[1]库存报告使用数据处理!$A:$F,6,0),0)</f>
        <v>3</v>
      </c>
      <c r="H715" s="34">
        <f>IFERROR(VLOOKUP(A715,[1]库存报告使用数据处理!$A:$G,7,0),0)</f>
        <v>19.99</v>
      </c>
      <c r="I715">
        <f>IFERROR(VLOOKUP(A715,[5]数据处理!$A:$B,2,0),0)</f>
        <v>0</v>
      </c>
      <c r="J715" s="35">
        <f>IFERROR(VLOOKUP(A715,[5]数据处理!$A:$D,4,0),0)</f>
        <v>0</v>
      </c>
      <c r="K715" s="35">
        <f>IFERROR(VLOOKUP(A715,[5]数据处理!$A:$E,5,0),0)</f>
        <v>0</v>
      </c>
      <c r="L715" s="35">
        <f>IFERROR(VLOOKUP(A715,[5]数据处理!$A:$G,7,0),0)</f>
        <v>0</v>
      </c>
      <c r="M715">
        <f t="shared" si="190"/>
        <v>0</v>
      </c>
      <c r="N715">
        <f>IFERROR(VLOOKUP(A715,[5]数据处理!$A:$C,3,0),0)</f>
        <v>0</v>
      </c>
      <c r="O715">
        <f>IFERROR(VLOOKUP(A715,[5]数据处理!$A:$N,14,0),0)</f>
        <v>0</v>
      </c>
      <c r="P715" t="str">
        <f>IFERROR(VLOOKUP(A715,[3]库存使用数据!$A:$B,2,0),"")</f>
        <v/>
      </c>
      <c r="Q715" t="str">
        <f>IFERROR(VLOOKUP(A715,[3]库存使用数据!$A:$E,5,0),"")</f>
        <v/>
      </c>
      <c r="R715" t="str">
        <f>IFERROR(VLOOKUP(A715,[3]库存使用数据!$A:$H,8,0),"")</f>
        <v/>
      </c>
      <c r="S715" t="str">
        <f>IFERROR(VLOOKUP(A715,[3]库存使用数据!$A:$K,11,0),"")</f>
        <v/>
      </c>
      <c r="T715" t="str">
        <f>IFERROR(VLOOKUP(A715,[3]库存使用数据!$A:$C,3,0),"")</f>
        <v/>
      </c>
      <c r="U715" t="str">
        <f>IFERROR(VLOOKUP(A715,[3]库存使用数据!$A:$F,6,0),"")</f>
        <v/>
      </c>
      <c r="V715" t="str">
        <f>IFERROR(VLOOKUP(A715,[3]库存使用数据!$A:$I,9,0),"")</f>
        <v/>
      </c>
      <c r="W715" t="str">
        <f>IFERROR(VLOOKUP(A715,[3]库存使用数据!$A:$L,12,0),"")</f>
        <v/>
      </c>
      <c r="X715" s="23" t="str">
        <f t="shared" si="195"/>
        <v/>
      </c>
      <c r="Y715" s="23" t="str">
        <f t="shared" si="196"/>
        <v/>
      </c>
      <c r="Z715" s="23" t="str">
        <f t="shared" si="197"/>
        <v/>
      </c>
      <c r="AA715" s="23" t="str">
        <f t="shared" si="198"/>
        <v/>
      </c>
      <c r="AB715" t="str">
        <f>IFERROR(VLOOKUP(A715,[3]库存使用数据!$A:$D,4,0),"")</f>
        <v/>
      </c>
      <c r="AC715" t="str">
        <f>IFERROR(VLOOKUP(A715,[3]库存使用数据!$A:$G,7,0),"")</f>
        <v/>
      </c>
      <c r="AD715" t="str">
        <f>IFERROR(VLOOKUP(A715,[3]库存使用数据!$A:$J,10,0),"")</f>
        <v/>
      </c>
      <c r="AE715" t="str">
        <f>IFERROR(VLOOKUP(A715,[3]库存使用数据!$A:$M,13,0),"")</f>
        <v/>
      </c>
      <c r="AF715" s="23" t="str">
        <f t="shared" si="199"/>
        <v/>
      </c>
      <c r="AG715" s="23" t="str">
        <f t="shared" si="200"/>
        <v/>
      </c>
      <c r="AH715" s="23" t="str">
        <f t="shared" si="201"/>
        <v/>
      </c>
      <c r="AI715" s="23" t="str">
        <f t="shared" si="202"/>
        <v/>
      </c>
      <c r="AJ715">
        <f>IFERROR(VLOOKUP($B715,[2]库存报告使用数据!$A$1:$B$65536,2,0),0)</f>
        <v>7</v>
      </c>
      <c r="AK715">
        <f>IFERROR(VLOOKUP($B715,[2]库存报告使用数据!$A$1:$C$65536,3,0),0)</f>
        <v>7</v>
      </c>
      <c r="AL715">
        <f>IFERROR(VLOOKUP($B715,[2]库存报告使用数据!$A$1:$D$65536,4,0),0)</f>
        <v>6</v>
      </c>
      <c r="AM715">
        <f>IFERROR(VLOOKUP($B715,[2]库存报告使用数据!$A$1:$E$65536,5,0),0)</f>
        <v>21</v>
      </c>
      <c r="AN715" s="23">
        <f t="shared" si="203"/>
        <v>0.285714285714286</v>
      </c>
      <c r="AO715" s="23">
        <f t="shared" si="204"/>
        <v>0.428571428571429</v>
      </c>
      <c r="AP715" s="23">
        <f t="shared" si="205"/>
        <v>0.5</v>
      </c>
      <c r="AQ715" s="23">
        <f t="shared" si="206"/>
        <v>0.142857142857143</v>
      </c>
      <c r="AR715" s="37">
        <f t="shared" si="191"/>
        <v>0.285714285714286</v>
      </c>
      <c r="AS715" s="37">
        <f t="shared" si="192"/>
        <v>17.1428571428571</v>
      </c>
      <c r="AT715" s="37">
        <f t="shared" si="193"/>
        <v>-17.1428571428571</v>
      </c>
      <c r="AU715" s="33">
        <f t="shared" si="194"/>
        <v>0</v>
      </c>
      <c r="AV715" s="38">
        <f>IFERROR(时间!$B$4+AU715,"上周无销量")</f>
        <v>43283</v>
      </c>
    </row>
    <row r="716" spans="1:48">
      <c r="A716" s="21" t="s">
        <v>761</v>
      </c>
      <c r="B716" t="str">
        <f>VLOOKUP(A716,'[4]sku-asin（子）'!$A$1:$B$65536,2,0)</f>
        <v>B07C2THD9D</v>
      </c>
      <c r="C716" t="str">
        <f>VLOOKUP(A716,'[4]子sku-父sku'!$A$1:$B$65536,2,0)</f>
        <v>YZ-SUZQBL03</v>
      </c>
      <c r="D716" s="33">
        <f>IFERROR(VLOOKUP(A716,[1]库存报告使用数据处理!$A:$C,3,0),0)</f>
        <v>2</v>
      </c>
      <c r="E716" s="33">
        <f>IFERROR(VLOOKUP(A716,[1]库存报告使用数据处理!$A:$D,4,0),0)</f>
        <v>5</v>
      </c>
      <c r="F716" s="33">
        <f>IFERROR(VLOOKUP(A716,[1]库存报告使用数据处理!$A:$E,5,0),0)</f>
        <v>1</v>
      </c>
      <c r="G716" s="33">
        <f>IFERROR(VLOOKUP(A716,[1]库存报告使用数据处理!$A:$F,6,0),0)</f>
        <v>0</v>
      </c>
      <c r="H716" s="34">
        <f>IFERROR(VLOOKUP(A716,[1]库存报告使用数据处理!$A:$G,7,0),0)</f>
        <v>19.99</v>
      </c>
      <c r="I716">
        <f>IFERROR(VLOOKUP(A716,[5]数据处理!$A:$B,2,0),0)</f>
        <v>0</v>
      </c>
      <c r="J716" s="35">
        <f>IFERROR(VLOOKUP(A716,[5]数据处理!$A:$D,4,0),0)</f>
        <v>0</v>
      </c>
      <c r="K716" s="35">
        <f>IFERROR(VLOOKUP(A716,[5]数据处理!$A:$E,5,0),0)</f>
        <v>0</v>
      </c>
      <c r="L716" s="35">
        <f>IFERROR(VLOOKUP(A716,[5]数据处理!$A:$G,7,0),0)</f>
        <v>0</v>
      </c>
      <c r="M716">
        <f t="shared" si="190"/>
        <v>0</v>
      </c>
      <c r="N716">
        <f>IFERROR(VLOOKUP(A716,[5]数据处理!$A:$C,3,0),0)</f>
        <v>0</v>
      </c>
      <c r="O716">
        <f>IFERROR(VLOOKUP(A716,[5]数据处理!$A:$N,14,0),0)</f>
        <v>0</v>
      </c>
      <c r="P716" t="str">
        <f>IFERROR(VLOOKUP(A716,[3]库存使用数据!$A:$B,2,0),"")</f>
        <v/>
      </c>
      <c r="Q716" t="str">
        <f>IFERROR(VLOOKUP(A716,[3]库存使用数据!$A:$E,5,0),"")</f>
        <v/>
      </c>
      <c r="R716" t="str">
        <f>IFERROR(VLOOKUP(A716,[3]库存使用数据!$A:$H,8,0),"")</f>
        <v/>
      </c>
      <c r="S716" t="str">
        <f>IFERROR(VLOOKUP(A716,[3]库存使用数据!$A:$K,11,0),"")</f>
        <v/>
      </c>
      <c r="T716" t="str">
        <f>IFERROR(VLOOKUP(A716,[3]库存使用数据!$A:$C,3,0),"")</f>
        <v/>
      </c>
      <c r="U716" t="str">
        <f>IFERROR(VLOOKUP(A716,[3]库存使用数据!$A:$F,6,0),"")</f>
        <v/>
      </c>
      <c r="V716" t="str">
        <f>IFERROR(VLOOKUP(A716,[3]库存使用数据!$A:$I,9,0),"")</f>
        <v/>
      </c>
      <c r="W716" t="str">
        <f>IFERROR(VLOOKUP(A716,[3]库存使用数据!$A:$L,12,0),"")</f>
        <v/>
      </c>
      <c r="X716" s="23" t="str">
        <f t="shared" si="195"/>
        <v/>
      </c>
      <c r="Y716" s="23" t="str">
        <f t="shared" si="196"/>
        <v/>
      </c>
      <c r="Z716" s="23" t="str">
        <f t="shared" si="197"/>
        <v/>
      </c>
      <c r="AA716" s="23" t="str">
        <f t="shared" si="198"/>
        <v/>
      </c>
      <c r="AB716" t="str">
        <f>IFERROR(VLOOKUP(A716,[3]库存使用数据!$A:$D,4,0),"")</f>
        <v/>
      </c>
      <c r="AC716" t="str">
        <f>IFERROR(VLOOKUP(A716,[3]库存使用数据!$A:$G,7,0),"")</f>
        <v/>
      </c>
      <c r="AD716" t="str">
        <f>IFERROR(VLOOKUP(A716,[3]库存使用数据!$A:$J,10,0),"")</f>
        <v/>
      </c>
      <c r="AE716" t="str">
        <f>IFERROR(VLOOKUP(A716,[3]库存使用数据!$A:$M,13,0),"")</f>
        <v/>
      </c>
      <c r="AF716" s="23" t="str">
        <f t="shared" si="199"/>
        <v/>
      </c>
      <c r="AG716" s="23" t="str">
        <f t="shared" si="200"/>
        <v/>
      </c>
      <c r="AH716" s="23" t="str">
        <f t="shared" si="201"/>
        <v/>
      </c>
      <c r="AI716" s="23" t="str">
        <f t="shared" si="202"/>
        <v/>
      </c>
      <c r="AJ716">
        <f>IFERROR(VLOOKUP($B716,[2]库存报告使用数据!$A$1:$B$65536,2,0),0)</f>
        <v>23</v>
      </c>
      <c r="AK716">
        <f>IFERROR(VLOOKUP($B716,[2]库存报告使用数据!$A$1:$C$65536,3,0),0)</f>
        <v>23</v>
      </c>
      <c r="AL716">
        <f>IFERROR(VLOOKUP($B716,[2]库存报告使用数据!$A$1:$D$65536,4,0),0)</f>
        <v>13</v>
      </c>
      <c r="AM716">
        <f>IFERROR(VLOOKUP($B716,[2]库存报告使用数据!$A$1:$E$65536,5,0),0)</f>
        <v>9</v>
      </c>
      <c r="AN716" s="23">
        <f t="shared" si="203"/>
        <v>0.0869565217391304</v>
      </c>
      <c r="AO716" s="23">
        <f t="shared" si="204"/>
        <v>0.217391304347826</v>
      </c>
      <c r="AP716" s="23">
        <f t="shared" si="205"/>
        <v>0.0769230769230769</v>
      </c>
      <c r="AQ716" s="23">
        <f t="shared" si="206"/>
        <v>0</v>
      </c>
      <c r="AR716" s="37">
        <f t="shared" si="191"/>
        <v>0.285714285714286</v>
      </c>
      <c r="AS716" s="37">
        <f t="shared" si="192"/>
        <v>17.1428571428571</v>
      </c>
      <c r="AT716" s="37">
        <f t="shared" si="193"/>
        <v>-17.1428571428571</v>
      </c>
      <c r="AU716" s="33">
        <f t="shared" si="194"/>
        <v>0</v>
      </c>
      <c r="AV716" s="38">
        <f>IFERROR(时间!$B$4+AU716,"上周无销量")</f>
        <v>43283</v>
      </c>
    </row>
    <row r="717" spans="1:48">
      <c r="A717" s="21" t="s">
        <v>762</v>
      </c>
      <c r="B717" t="str">
        <f>VLOOKUP(A717,'[4]sku-asin（子）'!$A$1:$B$65536,2,0)</f>
        <v>B07C323BGV</v>
      </c>
      <c r="C717" t="str">
        <f>VLOOKUP(A717,'[4]子sku-父sku'!$A$1:$B$65536,2,0)</f>
        <v>YZ-SUZQBL03</v>
      </c>
      <c r="D717" s="33">
        <f>IFERROR(VLOOKUP(A717,[1]库存报告使用数据处理!$A:$C,3,0),0)</f>
        <v>7</v>
      </c>
      <c r="E717" s="33">
        <f>IFERROR(VLOOKUP(A717,[1]库存报告使用数据处理!$A:$D,4,0),0)</f>
        <v>2</v>
      </c>
      <c r="F717" s="33">
        <f>IFERROR(VLOOKUP(A717,[1]库存报告使用数据处理!$A:$E,5,0),0)</f>
        <v>2</v>
      </c>
      <c r="G717" s="33">
        <f>IFERROR(VLOOKUP(A717,[1]库存报告使用数据处理!$A:$F,6,0),0)</f>
        <v>0</v>
      </c>
      <c r="H717" s="34">
        <f>IFERROR(VLOOKUP(A717,[1]库存报告使用数据处理!$A:$G,7,0),0)</f>
        <v>19.99</v>
      </c>
      <c r="I717">
        <f>IFERROR(VLOOKUP(A717,[5]数据处理!$A:$B,2,0),0)</f>
        <v>1</v>
      </c>
      <c r="J717" s="35">
        <f>IFERROR(VLOOKUP(A717,[5]数据处理!$A:$D,4,0),0)</f>
        <v>0</v>
      </c>
      <c r="K717" s="35">
        <f>IFERROR(VLOOKUP(A717,[5]数据处理!$A:$E,5,0),0)</f>
        <v>0</v>
      </c>
      <c r="L717" s="35">
        <f>IFERROR(VLOOKUP(A717,[5]数据处理!$A:$G,7,0),0)</f>
        <v>0</v>
      </c>
      <c r="M717">
        <f t="shared" si="190"/>
        <v>1</v>
      </c>
      <c r="N717">
        <f>IFERROR(VLOOKUP(A717,[5]数据处理!$A:$C,3,0),0)</f>
        <v>2</v>
      </c>
      <c r="O717">
        <f>IFERROR(VLOOKUP(A717,[5]数据处理!$A:$N,14,0),0)</f>
        <v>0</v>
      </c>
      <c r="P717" t="str">
        <f>IFERROR(VLOOKUP(A717,[3]库存使用数据!$A:$B,2,0),"")</f>
        <v/>
      </c>
      <c r="Q717" t="str">
        <f>IFERROR(VLOOKUP(A717,[3]库存使用数据!$A:$E,5,0),"")</f>
        <v/>
      </c>
      <c r="R717" t="str">
        <f>IFERROR(VLOOKUP(A717,[3]库存使用数据!$A:$H,8,0),"")</f>
        <v/>
      </c>
      <c r="S717" t="str">
        <f>IFERROR(VLOOKUP(A717,[3]库存使用数据!$A:$K,11,0),"")</f>
        <v/>
      </c>
      <c r="T717" t="str">
        <f>IFERROR(VLOOKUP(A717,[3]库存使用数据!$A:$C,3,0),"")</f>
        <v/>
      </c>
      <c r="U717" t="str">
        <f>IFERROR(VLOOKUP(A717,[3]库存使用数据!$A:$F,6,0),"")</f>
        <v/>
      </c>
      <c r="V717" t="str">
        <f>IFERROR(VLOOKUP(A717,[3]库存使用数据!$A:$I,9,0),"")</f>
        <v/>
      </c>
      <c r="W717" t="str">
        <f>IFERROR(VLOOKUP(A717,[3]库存使用数据!$A:$L,12,0),"")</f>
        <v/>
      </c>
      <c r="X717" s="23" t="str">
        <f t="shared" si="195"/>
        <v/>
      </c>
      <c r="Y717" s="23" t="str">
        <f t="shared" si="196"/>
        <v/>
      </c>
      <c r="Z717" s="23" t="str">
        <f t="shared" si="197"/>
        <v/>
      </c>
      <c r="AA717" s="23" t="str">
        <f t="shared" si="198"/>
        <v/>
      </c>
      <c r="AB717" t="str">
        <f>IFERROR(VLOOKUP(A717,[3]库存使用数据!$A:$D,4,0),"")</f>
        <v/>
      </c>
      <c r="AC717" t="str">
        <f>IFERROR(VLOOKUP(A717,[3]库存使用数据!$A:$G,7,0),"")</f>
        <v/>
      </c>
      <c r="AD717" t="str">
        <f>IFERROR(VLOOKUP(A717,[3]库存使用数据!$A:$J,10,0),"")</f>
        <v/>
      </c>
      <c r="AE717" t="str">
        <f>IFERROR(VLOOKUP(A717,[3]库存使用数据!$A:$M,13,0),"")</f>
        <v/>
      </c>
      <c r="AF717" s="23" t="str">
        <f t="shared" si="199"/>
        <v/>
      </c>
      <c r="AG717" s="23" t="str">
        <f t="shared" si="200"/>
        <v/>
      </c>
      <c r="AH717" s="23" t="str">
        <f t="shared" si="201"/>
        <v/>
      </c>
      <c r="AI717" s="23" t="str">
        <f t="shared" si="202"/>
        <v/>
      </c>
      <c r="AJ717">
        <f>IFERROR(VLOOKUP($B717,[2]库存报告使用数据!$A$1:$B$65536,2,0),0)</f>
        <v>8</v>
      </c>
      <c r="AK717">
        <f>IFERROR(VLOOKUP($B717,[2]库存报告使用数据!$A$1:$C$65536,3,0),0)</f>
        <v>8</v>
      </c>
      <c r="AL717">
        <f>IFERROR(VLOOKUP($B717,[2]库存报告使用数据!$A$1:$D$65536,4,0),0)</f>
        <v>6</v>
      </c>
      <c r="AM717">
        <f>IFERROR(VLOOKUP($B717,[2]库存报告使用数据!$A$1:$E$65536,5,0),0)</f>
        <v>0</v>
      </c>
      <c r="AN717" s="23">
        <f t="shared" si="203"/>
        <v>0.875</v>
      </c>
      <c r="AO717" s="23">
        <f t="shared" si="204"/>
        <v>0.25</v>
      </c>
      <c r="AP717" s="23">
        <f t="shared" si="205"/>
        <v>0.333333333333333</v>
      </c>
      <c r="AQ717" s="23" t="str">
        <f t="shared" si="206"/>
        <v/>
      </c>
      <c r="AR717" s="37">
        <f t="shared" si="191"/>
        <v>1</v>
      </c>
      <c r="AS717" s="37">
        <f t="shared" si="192"/>
        <v>60</v>
      </c>
      <c r="AT717" s="37">
        <f t="shared" si="193"/>
        <v>-59</v>
      </c>
      <c r="AU717" s="33">
        <f t="shared" si="194"/>
        <v>1</v>
      </c>
      <c r="AV717" s="38">
        <f>IFERROR(时间!$B$4+AU717,"上周无销量")</f>
        <v>43284</v>
      </c>
    </row>
    <row r="718" spans="1:48">
      <c r="A718" s="21" t="s">
        <v>763</v>
      </c>
      <c r="B718" t="str">
        <f>VLOOKUP(A718,'[4]sku-asin（子）'!$A$1:$B$65536,2,0)</f>
        <v>B07C2TPXH2</v>
      </c>
      <c r="C718" t="str">
        <f>VLOOKUP(A718,'[4]子sku-父sku'!$A$1:$B$65536,2,0)</f>
        <v>YZ-SUZQBL03</v>
      </c>
      <c r="D718" s="33">
        <f>IFERROR(VLOOKUP(A718,[1]库存报告使用数据处理!$A:$C,3,0),0)</f>
        <v>0</v>
      </c>
      <c r="E718" s="33">
        <f>IFERROR(VLOOKUP(A718,[1]库存报告使用数据处理!$A:$D,4,0),0)</f>
        <v>1</v>
      </c>
      <c r="F718" s="33">
        <f>IFERROR(VLOOKUP(A718,[1]库存报告使用数据处理!$A:$E,5,0),0)</f>
        <v>3</v>
      </c>
      <c r="G718" s="33">
        <f>IFERROR(VLOOKUP(A718,[1]库存报告使用数据处理!$A:$F,6,0),0)</f>
        <v>0</v>
      </c>
      <c r="H718" s="34">
        <f>IFERROR(VLOOKUP(A718,[1]库存报告使用数据处理!$A:$G,7,0),0)</f>
        <v>19.99</v>
      </c>
      <c r="I718">
        <f>IFERROR(VLOOKUP(A718,[5]数据处理!$A:$B,2,0),0)</f>
        <v>0</v>
      </c>
      <c r="J718" s="35">
        <f>IFERROR(VLOOKUP(A718,[5]数据处理!$A:$D,4,0),0)</f>
        <v>0</v>
      </c>
      <c r="K718" s="35">
        <f>IFERROR(VLOOKUP(A718,[5]数据处理!$A:$E,5,0),0)</f>
        <v>0</v>
      </c>
      <c r="L718" s="35">
        <f>IFERROR(VLOOKUP(A718,[5]数据处理!$A:$G,7,0),0)</f>
        <v>0</v>
      </c>
      <c r="M718">
        <f t="shared" si="190"/>
        <v>0</v>
      </c>
      <c r="N718">
        <f>IFERROR(VLOOKUP(A718,[5]数据处理!$A:$C,3,0),0)</f>
        <v>0</v>
      </c>
      <c r="O718">
        <f>IFERROR(VLOOKUP(A718,[5]数据处理!$A:$N,14,0),0)</f>
        <v>0</v>
      </c>
      <c r="P718" t="str">
        <f>IFERROR(VLOOKUP(A718,[3]库存使用数据!$A:$B,2,0),"")</f>
        <v/>
      </c>
      <c r="Q718" t="str">
        <f>IFERROR(VLOOKUP(A718,[3]库存使用数据!$A:$E,5,0),"")</f>
        <v/>
      </c>
      <c r="R718" t="str">
        <f>IFERROR(VLOOKUP(A718,[3]库存使用数据!$A:$H,8,0),"")</f>
        <v/>
      </c>
      <c r="S718" t="str">
        <f>IFERROR(VLOOKUP(A718,[3]库存使用数据!$A:$K,11,0),"")</f>
        <v/>
      </c>
      <c r="T718" t="str">
        <f>IFERROR(VLOOKUP(A718,[3]库存使用数据!$A:$C,3,0),"")</f>
        <v/>
      </c>
      <c r="U718" t="str">
        <f>IFERROR(VLOOKUP(A718,[3]库存使用数据!$A:$F,6,0),"")</f>
        <v/>
      </c>
      <c r="V718" t="str">
        <f>IFERROR(VLOOKUP(A718,[3]库存使用数据!$A:$I,9,0),"")</f>
        <v/>
      </c>
      <c r="W718" t="str">
        <f>IFERROR(VLOOKUP(A718,[3]库存使用数据!$A:$L,12,0),"")</f>
        <v/>
      </c>
      <c r="X718" s="23" t="str">
        <f t="shared" si="195"/>
        <v/>
      </c>
      <c r="Y718" s="23" t="str">
        <f t="shared" si="196"/>
        <v/>
      </c>
      <c r="Z718" s="23" t="str">
        <f t="shared" si="197"/>
        <v/>
      </c>
      <c r="AA718" s="23" t="str">
        <f t="shared" si="198"/>
        <v/>
      </c>
      <c r="AB718" t="str">
        <f>IFERROR(VLOOKUP(A718,[3]库存使用数据!$A:$D,4,0),"")</f>
        <v/>
      </c>
      <c r="AC718" t="str">
        <f>IFERROR(VLOOKUP(A718,[3]库存使用数据!$A:$G,7,0),"")</f>
        <v/>
      </c>
      <c r="AD718" t="str">
        <f>IFERROR(VLOOKUP(A718,[3]库存使用数据!$A:$J,10,0),"")</f>
        <v/>
      </c>
      <c r="AE718" t="str">
        <f>IFERROR(VLOOKUP(A718,[3]库存使用数据!$A:$M,13,0),"")</f>
        <v/>
      </c>
      <c r="AF718" s="23" t="str">
        <f t="shared" si="199"/>
        <v/>
      </c>
      <c r="AG718" s="23" t="str">
        <f t="shared" si="200"/>
        <v/>
      </c>
      <c r="AH718" s="23" t="str">
        <f t="shared" si="201"/>
        <v/>
      </c>
      <c r="AI718" s="23" t="str">
        <f t="shared" si="202"/>
        <v/>
      </c>
      <c r="AJ718">
        <f>IFERROR(VLOOKUP($B718,[2]库存报告使用数据!$A$1:$B$65536,2,0),0)</f>
        <v>0</v>
      </c>
      <c r="AK718">
        <f>IFERROR(VLOOKUP($B718,[2]库存报告使用数据!$A$1:$C$65536,3,0),0)</f>
        <v>0</v>
      </c>
      <c r="AL718">
        <f>IFERROR(VLOOKUP($B718,[2]库存报告使用数据!$A$1:$D$65536,4,0),0)</f>
        <v>2</v>
      </c>
      <c r="AM718">
        <f>IFERROR(VLOOKUP($B718,[2]库存报告使用数据!$A$1:$E$65536,5,0),0)</f>
        <v>3</v>
      </c>
      <c r="AN718" s="23" t="str">
        <f t="shared" si="203"/>
        <v/>
      </c>
      <c r="AO718" s="23" t="str">
        <f t="shared" si="204"/>
        <v/>
      </c>
      <c r="AP718" s="23">
        <f t="shared" si="205"/>
        <v>1.5</v>
      </c>
      <c r="AQ718" s="23">
        <f t="shared" si="206"/>
        <v>0</v>
      </c>
      <c r="AR718" s="37">
        <f t="shared" si="191"/>
        <v>0</v>
      </c>
      <c r="AS718" s="37">
        <f t="shared" si="192"/>
        <v>0</v>
      </c>
      <c r="AT718" s="37">
        <f t="shared" si="193"/>
        <v>0</v>
      </c>
      <c r="AU718" s="33" t="str">
        <f t="shared" si="194"/>
        <v>库存为0</v>
      </c>
      <c r="AV718" s="38" t="str">
        <f>IFERROR(时间!$B$4+AU718,"上周无销量")</f>
        <v>上周无销量</v>
      </c>
    </row>
    <row r="719" spans="1:48">
      <c r="A719" s="21" t="s">
        <v>764</v>
      </c>
      <c r="B719" t="str">
        <f>VLOOKUP(A719,'[4]sku-asin（子）'!$A$1:$B$65536,2,0)</f>
        <v>B07C2ZZPZ6</v>
      </c>
      <c r="C719" t="str">
        <f>VLOOKUP(A719,'[4]子sku-父sku'!$A$1:$B$65536,2,0)</f>
        <v>YZ-SUZQBL03</v>
      </c>
      <c r="D719" s="33">
        <f>IFERROR(VLOOKUP(A719,[1]库存报告使用数据处理!$A:$C,3,0),0)</f>
        <v>0</v>
      </c>
      <c r="E719" s="33">
        <f>IFERROR(VLOOKUP(A719,[1]库存报告使用数据处理!$A:$D,4,0),0)</f>
        <v>0</v>
      </c>
      <c r="F719" s="33">
        <f>IFERROR(VLOOKUP(A719,[1]库存报告使用数据处理!$A:$E,5,0),0)</f>
        <v>0</v>
      </c>
      <c r="G719" s="33">
        <f>IFERROR(VLOOKUP(A719,[1]库存报告使用数据处理!$A:$F,6,0),0)</f>
        <v>0</v>
      </c>
      <c r="H719" s="34">
        <f>IFERROR(VLOOKUP(A719,[1]库存报告使用数据处理!$A:$G,7,0),0)</f>
        <v>0</v>
      </c>
      <c r="I719">
        <f>IFERROR(VLOOKUP(A719,[5]数据处理!$A:$B,2,0),0)</f>
        <v>2</v>
      </c>
      <c r="J719" s="35">
        <f>IFERROR(VLOOKUP(A719,[5]数据处理!$A:$D,4,0),0)</f>
        <v>0</v>
      </c>
      <c r="K719" s="35">
        <f>IFERROR(VLOOKUP(A719,[5]数据处理!$A:$E,5,0),0)</f>
        <v>0</v>
      </c>
      <c r="L719" s="35">
        <f>IFERROR(VLOOKUP(A719,[5]数据处理!$A:$G,7,0),0)</f>
        <v>0</v>
      </c>
      <c r="M719">
        <f t="shared" si="190"/>
        <v>2</v>
      </c>
      <c r="N719">
        <f>IFERROR(VLOOKUP(A719,[5]数据处理!$A:$C,3,0),0)</f>
        <v>0</v>
      </c>
      <c r="O719">
        <f>IFERROR(VLOOKUP(A719,[5]数据处理!$A:$N,14,0),0)</f>
        <v>0</v>
      </c>
      <c r="P719" t="str">
        <f>IFERROR(VLOOKUP(A719,[3]库存使用数据!$A:$B,2,0),"")</f>
        <v/>
      </c>
      <c r="Q719" t="str">
        <f>IFERROR(VLOOKUP(A719,[3]库存使用数据!$A:$E,5,0),"")</f>
        <v/>
      </c>
      <c r="R719" t="str">
        <f>IFERROR(VLOOKUP(A719,[3]库存使用数据!$A:$H,8,0),"")</f>
        <v/>
      </c>
      <c r="S719" t="str">
        <f>IFERROR(VLOOKUP(A719,[3]库存使用数据!$A:$K,11,0),"")</f>
        <v/>
      </c>
      <c r="T719" t="str">
        <f>IFERROR(VLOOKUP(A719,[3]库存使用数据!$A:$C,3,0),"")</f>
        <v/>
      </c>
      <c r="U719" t="str">
        <f>IFERROR(VLOOKUP(A719,[3]库存使用数据!$A:$F,6,0),"")</f>
        <v/>
      </c>
      <c r="V719" t="str">
        <f>IFERROR(VLOOKUP(A719,[3]库存使用数据!$A:$I,9,0),"")</f>
        <v/>
      </c>
      <c r="W719" t="str">
        <f>IFERROR(VLOOKUP(A719,[3]库存使用数据!$A:$L,12,0),"")</f>
        <v/>
      </c>
      <c r="X719" s="23" t="str">
        <f t="shared" si="195"/>
        <v/>
      </c>
      <c r="Y719" s="23" t="str">
        <f t="shared" si="196"/>
        <v/>
      </c>
      <c r="Z719" s="23" t="str">
        <f t="shared" si="197"/>
        <v/>
      </c>
      <c r="AA719" s="23" t="str">
        <f t="shared" si="198"/>
        <v/>
      </c>
      <c r="AB719" t="str">
        <f>IFERROR(VLOOKUP(A719,[3]库存使用数据!$A:$D,4,0),"")</f>
        <v/>
      </c>
      <c r="AC719" t="str">
        <f>IFERROR(VLOOKUP(A719,[3]库存使用数据!$A:$G,7,0),"")</f>
        <v/>
      </c>
      <c r="AD719" t="str">
        <f>IFERROR(VLOOKUP(A719,[3]库存使用数据!$A:$J,10,0),"")</f>
        <v/>
      </c>
      <c r="AE719" t="str">
        <f>IFERROR(VLOOKUP(A719,[3]库存使用数据!$A:$M,13,0),"")</f>
        <v/>
      </c>
      <c r="AF719" s="23" t="str">
        <f t="shared" si="199"/>
        <v/>
      </c>
      <c r="AG719" s="23" t="str">
        <f t="shared" si="200"/>
        <v/>
      </c>
      <c r="AH719" s="23" t="str">
        <f t="shared" si="201"/>
        <v/>
      </c>
      <c r="AI719" s="23" t="str">
        <f t="shared" si="202"/>
        <v/>
      </c>
      <c r="AJ719">
        <f>IFERROR(VLOOKUP($B719,[2]库存报告使用数据!$A$1:$B$65536,2,0),0)</f>
        <v>5</v>
      </c>
      <c r="AK719">
        <f>IFERROR(VLOOKUP($B719,[2]库存报告使用数据!$A$1:$C$65536,3,0),0)</f>
        <v>5</v>
      </c>
      <c r="AL719">
        <f>IFERROR(VLOOKUP($B719,[2]库存报告使用数据!$A$1:$D$65536,4,0),0)</f>
        <v>0</v>
      </c>
      <c r="AM719">
        <f>IFERROR(VLOOKUP($B719,[2]库存报告使用数据!$A$1:$E$65536,5,0),0)</f>
        <v>0</v>
      </c>
      <c r="AN719" s="23">
        <f t="shared" si="203"/>
        <v>0</v>
      </c>
      <c r="AO719" s="23">
        <f t="shared" si="204"/>
        <v>0</v>
      </c>
      <c r="AP719" s="23" t="str">
        <f t="shared" si="205"/>
        <v/>
      </c>
      <c r="AQ719" s="23" t="str">
        <f t="shared" si="206"/>
        <v/>
      </c>
      <c r="AR719" s="37">
        <f t="shared" si="191"/>
        <v>0</v>
      </c>
      <c r="AS719" s="37">
        <f t="shared" si="192"/>
        <v>0</v>
      </c>
      <c r="AT719" s="37">
        <f t="shared" si="193"/>
        <v>2</v>
      </c>
      <c r="AU719" s="33" t="str">
        <f t="shared" si="194"/>
        <v>库存为2</v>
      </c>
      <c r="AV719" s="38" t="str">
        <f>IFERROR(时间!$B$4+AU719,"上周无销量")</f>
        <v>上周无销量</v>
      </c>
    </row>
    <row r="720" spans="1:48">
      <c r="A720" s="21" t="s">
        <v>765</v>
      </c>
      <c r="B720" t="str">
        <f>VLOOKUP(A720,'[4]sku-asin（子）'!$A$1:$B$65536,2,0)</f>
        <v>B07C33GLGD</v>
      </c>
      <c r="C720" t="str">
        <f>VLOOKUP(A720,'[4]子sku-父sku'!$A$1:$B$65536,2,0)</f>
        <v>YZ-SUZQBL03</v>
      </c>
      <c r="D720" s="33">
        <f>IFERROR(VLOOKUP(A720,[1]库存报告使用数据处理!$A:$C,3,0),0)</f>
        <v>0</v>
      </c>
      <c r="E720" s="33">
        <f>IFERROR(VLOOKUP(A720,[1]库存报告使用数据处理!$A:$D,4,0),0)</f>
        <v>0</v>
      </c>
      <c r="F720" s="33">
        <f>IFERROR(VLOOKUP(A720,[1]库存报告使用数据处理!$A:$E,5,0),0)</f>
        <v>0</v>
      </c>
      <c r="G720" s="33">
        <f>IFERROR(VLOOKUP(A720,[1]库存报告使用数据处理!$A:$F,6,0),0)</f>
        <v>0</v>
      </c>
      <c r="H720" s="34">
        <f>IFERROR(VLOOKUP(A720,[1]库存报告使用数据处理!$A:$G,7,0),0)</f>
        <v>0</v>
      </c>
      <c r="I720">
        <f>IFERROR(VLOOKUP(A720,[5]数据处理!$A:$B,2,0),0)</f>
        <v>0</v>
      </c>
      <c r="J720" s="35">
        <f>IFERROR(VLOOKUP(A720,[5]数据处理!$A:$D,4,0),0)</f>
        <v>0</v>
      </c>
      <c r="K720" s="35">
        <f>IFERROR(VLOOKUP(A720,[5]数据处理!$A:$E,5,0),0)</f>
        <v>0</v>
      </c>
      <c r="L720" s="35">
        <f>IFERROR(VLOOKUP(A720,[5]数据处理!$A:$G,7,0),0)</f>
        <v>0</v>
      </c>
      <c r="M720">
        <f t="shared" si="190"/>
        <v>0</v>
      </c>
      <c r="N720">
        <f>IFERROR(VLOOKUP(A720,[5]数据处理!$A:$C,3,0),0)</f>
        <v>0</v>
      </c>
      <c r="O720">
        <f>IFERROR(VLOOKUP(A720,[5]数据处理!$A:$N,14,0),0)</f>
        <v>0</v>
      </c>
      <c r="P720" t="str">
        <f>IFERROR(VLOOKUP(A720,[3]库存使用数据!$A:$B,2,0),"")</f>
        <v/>
      </c>
      <c r="Q720" t="str">
        <f>IFERROR(VLOOKUP(A720,[3]库存使用数据!$A:$E,5,0),"")</f>
        <v/>
      </c>
      <c r="R720" t="str">
        <f>IFERROR(VLOOKUP(A720,[3]库存使用数据!$A:$H,8,0),"")</f>
        <v/>
      </c>
      <c r="S720" t="str">
        <f>IFERROR(VLOOKUP(A720,[3]库存使用数据!$A:$K,11,0),"")</f>
        <v/>
      </c>
      <c r="T720" t="str">
        <f>IFERROR(VLOOKUP(A720,[3]库存使用数据!$A:$C,3,0),"")</f>
        <v/>
      </c>
      <c r="U720" t="str">
        <f>IFERROR(VLOOKUP(A720,[3]库存使用数据!$A:$F,6,0),"")</f>
        <v/>
      </c>
      <c r="V720" t="str">
        <f>IFERROR(VLOOKUP(A720,[3]库存使用数据!$A:$I,9,0),"")</f>
        <v/>
      </c>
      <c r="W720" t="str">
        <f>IFERROR(VLOOKUP(A720,[3]库存使用数据!$A:$L,12,0),"")</f>
        <v/>
      </c>
      <c r="X720" s="23" t="str">
        <f t="shared" si="195"/>
        <v/>
      </c>
      <c r="Y720" s="23" t="str">
        <f t="shared" si="196"/>
        <v/>
      </c>
      <c r="Z720" s="23" t="str">
        <f t="shared" si="197"/>
        <v/>
      </c>
      <c r="AA720" s="23" t="str">
        <f t="shared" si="198"/>
        <v/>
      </c>
      <c r="AB720" t="str">
        <f>IFERROR(VLOOKUP(A720,[3]库存使用数据!$A:$D,4,0),"")</f>
        <v/>
      </c>
      <c r="AC720" t="str">
        <f>IFERROR(VLOOKUP(A720,[3]库存使用数据!$A:$G,7,0),"")</f>
        <v/>
      </c>
      <c r="AD720" t="str">
        <f>IFERROR(VLOOKUP(A720,[3]库存使用数据!$A:$J,10,0),"")</f>
        <v/>
      </c>
      <c r="AE720" t="str">
        <f>IFERROR(VLOOKUP(A720,[3]库存使用数据!$A:$M,13,0),"")</f>
        <v/>
      </c>
      <c r="AF720" s="23" t="str">
        <f t="shared" si="199"/>
        <v/>
      </c>
      <c r="AG720" s="23" t="str">
        <f t="shared" si="200"/>
        <v/>
      </c>
      <c r="AH720" s="23" t="str">
        <f t="shared" si="201"/>
        <v/>
      </c>
      <c r="AI720" s="23" t="str">
        <f t="shared" si="202"/>
        <v/>
      </c>
      <c r="AJ720">
        <f>IFERROR(VLOOKUP($B720,[2]库存报告使用数据!$A$1:$B$65536,2,0),0)</f>
        <v>0</v>
      </c>
      <c r="AK720">
        <f>IFERROR(VLOOKUP($B720,[2]库存报告使用数据!$A$1:$C$65536,3,0),0)</f>
        <v>0</v>
      </c>
      <c r="AL720">
        <f>IFERROR(VLOOKUP($B720,[2]库存报告使用数据!$A$1:$D$65536,4,0),0)</f>
        <v>0</v>
      </c>
      <c r="AM720">
        <f>IFERROR(VLOOKUP($B720,[2]库存报告使用数据!$A$1:$E$65536,5,0),0)</f>
        <v>0</v>
      </c>
      <c r="AN720" s="23" t="str">
        <f t="shared" si="203"/>
        <v/>
      </c>
      <c r="AO720" s="23" t="str">
        <f t="shared" si="204"/>
        <v/>
      </c>
      <c r="AP720" s="23" t="str">
        <f t="shared" si="205"/>
        <v/>
      </c>
      <c r="AQ720" s="23" t="str">
        <f t="shared" si="206"/>
        <v/>
      </c>
      <c r="AR720" s="37">
        <f t="shared" si="191"/>
        <v>0</v>
      </c>
      <c r="AS720" s="37">
        <f t="shared" si="192"/>
        <v>0</v>
      </c>
      <c r="AT720" s="37">
        <f t="shared" si="193"/>
        <v>0</v>
      </c>
      <c r="AU720" s="33" t="str">
        <f t="shared" si="194"/>
        <v>库存为0</v>
      </c>
      <c r="AV720" s="38" t="str">
        <f>IFERROR(时间!$B$4+AU720,"上周无销量")</f>
        <v>上周无销量</v>
      </c>
    </row>
    <row r="721" spans="1:48">
      <c r="A721" s="21" t="s">
        <v>766</v>
      </c>
      <c r="B721" t="str">
        <f>VLOOKUP(A721,'[4]sku-asin（子）'!$A$1:$B$65536,2,0)</f>
        <v>B07C315RX4</v>
      </c>
      <c r="C721" t="str">
        <f>VLOOKUP(A721,'[4]子sku-父sku'!$A$1:$B$65536,2,0)</f>
        <v>YZ-SUZQBL03</v>
      </c>
      <c r="D721" s="33">
        <f>IFERROR(VLOOKUP(A721,[1]库存报告使用数据处理!$A:$C,3,0),0)</f>
        <v>0</v>
      </c>
      <c r="E721" s="33">
        <f>IFERROR(VLOOKUP(A721,[1]库存报告使用数据处理!$A:$D,4,0),0)</f>
        <v>0</v>
      </c>
      <c r="F721" s="33">
        <f>IFERROR(VLOOKUP(A721,[1]库存报告使用数据处理!$A:$E,5,0),0)</f>
        <v>1</v>
      </c>
      <c r="G721" s="33">
        <f>IFERROR(VLOOKUP(A721,[1]库存报告使用数据处理!$A:$F,6,0),0)</f>
        <v>2</v>
      </c>
      <c r="H721" s="34">
        <f>IFERROR(VLOOKUP(A721,[1]库存报告使用数据处理!$A:$G,7,0),0)</f>
        <v>19.99</v>
      </c>
      <c r="I721">
        <f>IFERROR(VLOOKUP(A721,[5]数据处理!$A:$B,2,0),0)</f>
        <v>0</v>
      </c>
      <c r="J721" s="35">
        <f>IFERROR(VLOOKUP(A721,[5]数据处理!$A:$D,4,0),0)</f>
        <v>0</v>
      </c>
      <c r="K721" s="35">
        <f>IFERROR(VLOOKUP(A721,[5]数据处理!$A:$E,5,0),0)</f>
        <v>0</v>
      </c>
      <c r="L721" s="35">
        <f>IFERROR(VLOOKUP(A721,[5]数据处理!$A:$G,7,0),0)</f>
        <v>0</v>
      </c>
      <c r="M721">
        <f t="shared" si="190"/>
        <v>0</v>
      </c>
      <c r="N721">
        <f>IFERROR(VLOOKUP(A721,[5]数据处理!$A:$C,3,0),0)</f>
        <v>0</v>
      </c>
      <c r="O721">
        <f>IFERROR(VLOOKUP(A721,[5]数据处理!$A:$N,14,0),0)</f>
        <v>0</v>
      </c>
      <c r="P721">
        <f>IFERROR(VLOOKUP(A721,[3]库存使用数据!$A:$B,2,0),"")</f>
        <v>0</v>
      </c>
      <c r="Q721">
        <f>IFERROR(VLOOKUP(A721,[3]库存使用数据!$A:$E,5,0),"")</f>
        <v>0</v>
      </c>
      <c r="R721">
        <f>IFERROR(VLOOKUP(A721,[3]库存使用数据!$A:$H,8,0),"")</f>
        <v>727</v>
      </c>
      <c r="S721">
        <f>IFERROR(VLOOKUP(A721,[3]库存使用数据!$A:$K,11,0),"")</f>
        <v>77292</v>
      </c>
      <c r="T721">
        <f>IFERROR(VLOOKUP(A721,[3]库存使用数据!$A:$C,3,0),"")</f>
        <v>0</v>
      </c>
      <c r="U721">
        <f>IFERROR(VLOOKUP(A721,[3]库存使用数据!$A:$F,6,0),"")</f>
        <v>0</v>
      </c>
      <c r="V721">
        <f>IFERROR(VLOOKUP(A721,[3]库存使用数据!$A:$I,9,0),"")</f>
        <v>6</v>
      </c>
      <c r="W721">
        <f>IFERROR(VLOOKUP(A721,[3]库存使用数据!$A:$L,12,0),"")</f>
        <v>320</v>
      </c>
      <c r="X721" s="23" t="str">
        <f t="shared" si="195"/>
        <v/>
      </c>
      <c r="Y721" s="23" t="str">
        <f t="shared" si="196"/>
        <v/>
      </c>
      <c r="Z721" s="23">
        <f t="shared" si="197"/>
        <v>0.00825309491059147</v>
      </c>
      <c r="AA721" s="23">
        <f t="shared" si="198"/>
        <v>0.00414014386999948</v>
      </c>
      <c r="AB721">
        <f>IFERROR(VLOOKUP(A721,[3]库存使用数据!$A:$D,4,0),"")</f>
        <v>0</v>
      </c>
      <c r="AC721">
        <f>IFERROR(VLOOKUP(A721,[3]库存使用数据!$A:$G,7,0),"")</f>
        <v>0</v>
      </c>
      <c r="AD721">
        <f>IFERROR(VLOOKUP(A721,[3]库存使用数据!$A:$J,10,0),"")</f>
        <v>1.46</v>
      </c>
      <c r="AE721">
        <f>IFERROR(VLOOKUP(A721,[3]库存使用数据!$A:$M,13,0),"")</f>
        <v>92.72</v>
      </c>
      <c r="AF721" s="23" t="str">
        <f t="shared" si="199"/>
        <v/>
      </c>
      <c r="AG721" s="23" t="str">
        <f t="shared" si="200"/>
        <v/>
      </c>
      <c r="AH721" s="23">
        <f t="shared" si="201"/>
        <v>0.0730365182591296</v>
      </c>
      <c r="AI721" s="23">
        <f t="shared" si="202"/>
        <v>2.3191595797899</v>
      </c>
      <c r="AJ721">
        <f>IFERROR(VLOOKUP($B721,[2]库存报告使用数据!$A$1:$B$65536,2,0),0)</f>
        <v>0</v>
      </c>
      <c r="AK721">
        <f>IFERROR(VLOOKUP($B721,[2]库存报告使用数据!$A$1:$C$65536,3,0),0)</f>
        <v>0</v>
      </c>
      <c r="AL721">
        <f>IFERROR(VLOOKUP($B721,[2]库存报告使用数据!$A$1:$D$65536,4,0),0)</f>
        <v>2</v>
      </c>
      <c r="AM721">
        <f>IFERROR(VLOOKUP($B721,[2]库存报告使用数据!$A$1:$E$65536,5,0),0)</f>
        <v>160</v>
      </c>
      <c r="AN721" s="23" t="str">
        <f t="shared" si="203"/>
        <v/>
      </c>
      <c r="AO721" s="23" t="str">
        <f t="shared" si="204"/>
        <v/>
      </c>
      <c r="AP721" s="23">
        <f t="shared" si="205"/>
        <v>0.5</v>
      </c>
      <c r="AQ721" s="23">
        <f t="shared" si="206"/>
        <v>0.0125</v>
      </c>
      <c r="AR721" s="37">
        <f t="shared" si="191"/>
        <v>0</v>
      </c>
      <c r="AS721" s="37">
        <f t="shared" si="192"/>
        <v>0</v>
      </c>
      <c r="AT721" s="37">
        <f t="shared" si="193"/>
        <v>0</v>
      </c>
      <c r="AU721" s="33" t="str">
        <f t="shared" si="194"/>
        <v>库存为0</v>
      </c>
      <c r="AV721" s="38" t="str">
        <f>IFERROR(时间!$B$4+AU721,"上周无销量")</f>
        <v>上周无销量</v>
      </c>
    </row>
    <row r="722" spans="1:48">
      <c r="A722" s="21" t="s">
        <v>767</v>
      </c>
      <c r="B722" t="str">
        <f>VLOOKUP(A722,'[4]sku-asin（子）'!$A$1:$B$65536,2,0)</f>
        <v>B07C2TL72C</v>
      </c>
      <c r="C722" t="str">
        <f>VLOOKUP(A722,'[4]子sku-父sku'!$A$1:$B$65536,2,0)</f>
        <v>YZ-SUZQBL03</v>
      </c>
      <c r="D722" s="33">
        <f>IFERROR(VLOOKUP(A722,[1]库存报告使用数据处理!$A:$C,3,0),0)</f>
        <v>6</v>
      </c>
      <c r="E722" s="33">
        <f>IFERROR(VLOOKUP(A722,[1]库存报告使用数据处理!$A:$D,4,0),0)</f>
        <v>1</v>
      </c>
      <c r="F722" s="33">
        <f>IFERROR(VLOOKUP(A722,[1]库存报告使用数据处理!$A:$E,5,0),0)</f>
        <v>1</v>
      </c>
      <c r="G722" s="33">
        <f>IFERROR(VLOOKUP(A722,[1]库存报告使用数据处理!$A:$F,6,0),0)</f>
        <v>3</v>
      </c>
      <c r="H722" s="34">
        <f>IFERROR(VLOOKUP(A722,[1]库存报告使用数据处理!$A:$G,7,0),0)</f>
        <v>17.99</v>
      </c>
      <c r="I722">
        <f>IFERROR(VLOOKUP(A722,[5]数据处理!$A:$B,2,0),0)</f>
        <v>2</v>
      </c>
      <c r="J722" s="35">
        <f>IFERROR(VLOOKUP(A722,[5]数据处理!$A:$D,4,0),0)</f>
        <v>0</v>
      </c>
      <c r="K722" s="35">
        <f>IFERROR(VLOOKUP(A722,[5]数据处理!$A:$E,5,0),0)</f>
        <v>0</v>
      </c>
      <c r="L722" s="35">
        <f>IFERROR(VLOOKUP(A722,[5]数据处理!$A:$G,7,0),0)</f>
        <v>0</v>
      </c>
      <c r="M722">
        <f t="shared" si="190"/>
        <v>2</v>
      </c>
      <c r="N722">
        <f>IFERROR(VLOOKUP(A722,[5]数据处理!$A:$C,3,0),0)</f>
        <v>1</v>
      </c>
      <c r="O722">
        <f>IFERROR(VLOOKUP(A722,[5]数据处理!$A:$N,14,0),0)</f>
        <v>0</v>
      </c>
      <c r="P722" t="str">
        <f>IFERROR(VLOOKUP(A722,[3]库存使用数据!$A:$B,2,0),"")</f>
        <v/>
      </c>
      <c r="Q722" t="str">
        <f>IFERROR(VLOOKUP(A722,[3]库存使用数据!$A:$E,5,0),"")</f>
        <v/>
      </c>
      <c r="R722" t="str">
        <f>IFERROR(VLOOKUP(A722,[3]库存使用数据!$A:$H,8,0),"")</f>
        <v/>
      </c>
      <c r="S722" t="str">
        <f>IFERROR(VLOOKUP(A722,[3]库存使用数据!$A:$K,11,0),"")</f>
        <v/>
      </c>
      <c r="T722" t="str">
        <f>IFERROR(VLOOKUP(A722,[3]库存使用数据!$A:$C,3,0),"")</f>
        <v/>
      </c>
      <c r="U722" t="str">
        <f>IFERROR(VLOOKUP(A722,[3]库存使用数据!$A:$F,6,0),"")</f>
        <v/>
      </c>
      <c r="V722" t="str">
        <f>IFERROR(VLOOKUP(A722,[3]库存使用数据!$A:$I,9,0),"")</f>
        <v/>
      </c>
      <c r="W722" t="str">
        <f>IFERROR(VLOOKUP(A722,[3]库存使用数据!$A:$L,12,0),"")</f>
        <v/>
      </c>
      <c r="X722" s="23" t="str">
        <f t="shared" si="195"/>
        <v/>
      </c>
      <c r="Y722" s="23" t="str">
        <f t="shared" si="196"/>
        <v/>
      </c>
      <c r="Z722" s="23" t="str">
        <f t="shared" si="197"/>
        <v/>
      </c>
      <c r="AA722" s="23" t="str">
        <f t="shared" si="198"/>
        <v/>
      </c>
      <c r="AB722" t="str">
        <f>IFERROR(VLOOKUP(A722,[3]库存使用数据!$A:$D,4,0),"")</f>
        <v/>
      </c>
      <c r="AC722" t="str">
        <f>IFERROR(VLOOKUP(A722,[3]库存使用数据!$A:$G,7,0),"")</f>
        <v/>
      </c>
      <c r="AD722" t="str">
        <f>IFERROR(VLOOKUP(A722,[3]库存使用数据!$A:$J,10,0),"")</f>
        <v/>
      </c>
      <c r="AE722" t="str">
        <f>IFERROR(VLOOKUP(A722,[3]库存使用数据!$A:$M,13,0),"")</f>
        <v/>
      </c>
      <c r="AF722" s="23" t="str">
        <f t="shared" si="199"/>
        <v/>
      </c>
      <c r="AG722" s="23" t="str">
        <f t="shared" si="200"/>
        <v/>
      </c>
      <c r="AH722" s="23" t="str">
        <f t="shared" si="201"/>
        <v/>
      </c>
      <c r="AI722" s="23" t="str">
        <f t="shared" si="202"/>
        <v/>
      </c>
      <c r="AJ722">
        <f>IFERROR(VLOOKUP($B722,[2]库存报告使用数据!$A$1:$B$65536,2,0),0)</f>
        <v>16</v>
      </c>
      <c r="AK722">
        <f>IFERROR(VLOOKUP($B722,[2]库存报告使用数据!$A$1:$C$65536,3,0),0)</f>
        <v>16</v>
      </c>
      <c r="AL722">
        <f>IFERROR(VLOOKUP($B722,[2]库存报告使用数据!$A$1:$D$65536,4,0),0)</f>
        <v>11</v>
      </c>
      <c r="AM722">
        <f>IFERROR(VLOOKUP($B722,[2]库存报告使用数据!$A$1:$E$65536,5,0),0)</f>
        <v>13</v>
      </c>
      <c r="AN722" s="23">
        <f t="shared" si="203"/>
        <v>0.375</v>
      </c>
      <c r="AO722" s="23">
        <f t="shared" si="204"/>
        <v>0.0625</v>
      </c>
      <c r="AP722" s="23">
        <f t="shared" si="205"/>
        <v>0.0909090909090909</v>
      </c>
      <c r="AQ722" s="23">
        <f t="shared" si="206"/>
        <v>0.230769230769231</v>
      </c>
      <c r="AR722" s="37">
        <f t="shared" si="191"/>
        <v>0.857142857142857</v>
      </c>
      <c r="AS722" s="37">
        <f t="shared" si="192"/>
        <v>51.4285714285714</v>
      </c>
      <c r="AT722" s="37">
        <f t="shared" si="193"/>
        <v>-49.4285714285714</v>
      </c>
      <c r="AU722" s="33">
        <f t="shared" si="194"/>
        <v>2</v>
      </c>
      <c r="AV722" s="38">
        <f>IFERROR(时间!$B$4+AU722,"上周无销量")</f>
        <v>43285</v>
      </c>
    </row>
    <row r="723" spans="1:48">
      <c r="A723" s="21" t="s">
        <v>768</v>
      </c>
      <c r="B723" t="str">
        <f>VLOOKUP(A723,'[4]sku-asin（子）'!$A$1:$B$65536,2,0)</f>
        <v>B07C33Y4BX</v>
      </c>
      <c r="C723" t="str">
        <f>VLOOKUP(A723,'[4]子sku-父sku'!$A$1:$B$65536,2,0)</f>
        <v>YZ-SUZQBL03</v>
      </c>
      <c r="D723" s="33">
        <f>IFERROR(VLOOKUP(A723,[1]库存报告使用数据处理!$A:$C,3,0),0)</f>
        <v>1</v>
      </c>
      <c r="E723" s="33">
        <f>IFERROR(VLOOKUP(A723,[1]库存报告使用数据处理!$A:$D,4,0),0)</f>
        <v>1</v>
      </c>
      <c r="F723" s="33">
        <f>IFERROR(VLOOKUP(A723,[1]库存报告使用数据处理!$A:$E,5,0),0)</f>
        <v>0</v>
      </c>
      <c r="G723" s="33">
        <f>IFERROR(VLOOKUP(A723,[1]库存报告使用数据处理!$A:$F,6,0),0)</f>
        <v>1</v>
      </c>
      <c r="H723" s="34">
        <f>IFERROR(VLOOKUP(A723,[1]库存报告使用数据处理!$A:$G,7,0),0)</f>
        <v>19.99</v>
      </c>
      <c r="I723">
        <f>IFERROR(VLOOKUP(A723,[5]数据处理!$A:$B,2,0),0)</f>
        <v>0</v>
      </c>
      <c r="J723" s="35">
        <f>IFERROR(VLOOKUP(A723,[5]数据处理!$A:$D,4,0),0)</f>
        <v>0</v>
      </c>
      <c r="K723" s="35">
        <f>IFERROR(VLOOKUP(A723,[5]数据处理!$A:$E,5,0),0)</f>
        <v>0</v>
      </c>
      <c r="L723" s="35">
        <f>IFERROR(VLOOKUP(A723,[5]数据处理!$A:$G,7,0),0)</f>
        <v>0</v>
      </c>
      <c r="M723">
        <f t="shared" si="190"/>
        <v>0</v>
      </c>
      <c r="N723">
        <f>IFERROR(VLOOKUP(A723,[5]数据处理!$A:$C,3,0),0)</f>
        <v>2</v>
      </c>
      <c r="O723">
        <f>IFERROR(VLOOKUP(A723,[5]数据处理!$A:$N,14,0),0)</f>
        <v>0</v>
      </c>
      <c r="P723" t="str">
        <f>IFERROR(VLOOKUP(A723,[3]库存使用数据!$A:$B,2,0),"")</f>
        <v/>
      </c>
      <c r="Q723" t="str">
        <f>IFERROR(VLOOKUP(A723,[3]库存使用数据!$A:$E,5,0),"")</f>
        <v/>
      </c>
      <c r="R723" t="str">
        <f>IFERROR(VLOOKUP(A723,[3]库存使用数据!$A:$H,8,0),"")</f>
        <v/>
      </c>
      <c r="S723" t="str">
        <f>IFERROR(VLOOKUP(A723,[3]库存使用数据!$A:$K,11,0),"")</f>
        <v/>
      </c>
      <c r="T723" t="str">
        <f>IFERROR(VLOOKUP(A723,[3]库存使用数据!$A:$C,3,0),"")</f>
        <v/>
      </c>
      <c r="U723" t="str">
        <f>IFERROR(VLOOKUP(A723,[3]库存使用数据!$A:$F,6,0),"")</f>
        <v/>
      </c>
      <c r="V723" t="str">
        <f>IFERROR(VLOOKUP(A723,[3]库存使用数据!$A:$I,9,0),"")</f>
        <v/>
      </c>
      <c r="W723" t="str">
        <f>IFERROR(VLOOKUP(A723,[3]库存使用数据!$A:$L,12,0),"")</f>
        <v/>
      </c>
      <c r="X723" s="23" t="str">
        <f t="shared" si="195"/>
        <v/>
      </c>
      <c r="Y723" s="23" t="str">
        <f t="shared" si="196"/>
        <v/>
      </c>
      <c r="Z723" s="23" t="str">
        <f t="shared" si="197"/>
        <v/>
      </c>
      <c r="AA723" s="23" t="str">
        <f t="shared" si="198"/>
        <v/>
      </c>
      <c r="AB723" t="str">
        <f>IFERROR(VLOOKUP(A723,[3]库存使用数据!$A:$D,4,0),"")</f>
        <v/>
      </c>
      <c r="AC723" t="str">
        <f>IFERROR(VLOOKUP(A723,[3]库存使用数据!$A:$G,7,0),"")</f>
        <v/>
      </c>
      <c r="AD723" t="str">
        <f>IFERROR(VLOOKUP(A723,[3]库存使用数据!$A:$J,10,0),"")</f>
        <v/>
      </c>
      <c r="AE723" t="str">
        <f>IFERROR(VLOOKUP(A723,[3]库存使用数据!$A:$M,13,0),"")</f>
        <v/>
      </c>
      <c r="AF723" s="23" t="str">
        <f t="shared" si="199"/>
        <v/>
      </c>
      <c r="AG723" s="23" t="str">
        <f t="shared" si="200"/>
        <v/>
      </c>
      <c r="AH723" s="23" t="str">
        <f t="shared" si="201"/>
        <v/>
      </c>
      <c r="AI723" s="23" t="str">
        <f t="shared" si="202"/>
        <v/>
      </c>
      <c r="AJ723">
        <f>IFERROR(VLOOKUP($B723,[2]库存报告使用数据!$A$1:$B$65536,2,0),0)</f>
        <v>1</v>
      </c>
      <c r="AK723">
        <f>IFERROR(VLOOKUP($B723,[2]库存报告使用数据!$A$1:$C$65536,3,0),0)</f>
        <v>1</v>
      </c>
      <c r="AL723">
        <f>IFERROR(VLOOKUP($B723,[2]库存报告使用数据!$A$1:$D$65536,4,0),0)</f>
        <v>0</v>
      </c>
      <c r="AM723">
        <f>IFERROR(VLOOKUP($B723,[2]库存报告使用数据!$A$1:$E$65536,5,0),0)</f>
        <v>9</v>
      </c>
      <c r="AN723" s="23">
        <f t="shared" si="203"/>
        <v>1</v>
      </c>
      <c r="AO723" s="23">
        <f t="shared" si="204"/>
        <v>1</v>
      </c>
      <c r="AP723" s="23" t="str">
        <f t="shared" si="205"/>
        <v/>
      </c>
      <c r="AQ723" s="23">
        <f t="shared" si="206"/>
        <v>0.111111111111111</v>
      </c>
      <c r="AR723" s="37">
        <f t="shared" si="191"/>
        <v>0.142857142857143</v>
      </c>
      <c r="AS723" s="37">
        <f t="shared" si="192"/>
        <v>8.57142857142857</v>
      </c>
      <c r="AT723" s="37">
        <f t="shared" si="193"/>
        <v>-8.57142857142857</v>
      </c>
      <c r="AU723" s="33">
        <f t="shared" si="194"/>
        <v>0</v>
      </c>
      <c r="AV723" s="38">
        <f>IFERROR(时间!$B$4+AU723,"上周无销量")</f>
        <v>43283</v>
      </c>
    </row>
    <row r="724" spans="1:48">
      <c r="A724" s="21" t="s">
        <v>769</v>
      </c>
      <c r="B724" t="str">
        <f>VLOOKUP(A724,'[4]sku-asin（子）'!$A$1:$B$65536,2,0)</f>
        <v>B07D49GLC3</v>
      </c>
      <c r="C724" t="str">
        <f>VLOOKUP(A724,'[4]子sku-父sku'!$A$1:$B$65536,2,0)</f>
        <v>YZ-SUZQBL03</v>
      </c>
      <c r="D724" s="33">
        <f>IFERROR(VLOOKUP(A724,[1]库存报告使用数据处理!$A:$C,3,0),0)</f>
        <v>1</v>
      </c>
      <c r="E724" s="33">
        <f>IFERROR(VLOOKUP(A724,[1]库存报告使用数据处理!$A:$D,4,0),0)</f>
        <v>0</v>
      </c>
      <c r="F724" s="33">
        <f>IFERROR(VLOOKUP(A724,[1]库存报告使用数据处理!$A:$E,5,0),0)</f>
        <v>2</v>
      </c>
      <c r="G724" s="33">
        <f>IFERROR(VLOOKUP(A724,[1]库存报告使用数据处理!$A:$F,6,0),0)</f>
        <v>1</v>
      </c>
      <c r="H724" s="34">
        <f>IFERROR(VLOOKUP(A724,[1]库存报告使用数据处理!$A:$G,7,0),0)</f>
        <v>19.99</v>
      </c>
      <c r="I724">
        <f>IFERROR(VLOOKUP(A724,[5]数据处理!$A:$B,2,0),0)</f>
        <v>4</v>
      </c>
      <c r="J724" s="35">
        <f>IFERROR(VLOOKUP(A724,[5]数据处理!$A:$D,4,0),0)</f>
        <v>0</v>
      </c>
      <c r="K724" s="35">
        <f>IFERROR(VLOOKUP(A724,[5]数据处理!$A:$E,5,0),0)</f>
        <v>0</v>
      </c>
      <c r="L724" s="35">
        <f>IFERROR(VLOOKUP(A724,[5]数据处理!$A:$G,7,0),0)</f>
        <v>0</v>
      </c>
      <c r="M724">
        <f t="shared" si="190"/>
        <v>4</v>
      </c>
      <c r="N724">
        <f>IFERROR(VLOOKUP(A724,[5]数据处理!$A:$C,3,0),0)</f>
        <v>1</v>
      </c>
      <c r="O724">
        <f>IFERROR(VLOOKUP(A724,[5]数据处理!$A:$N,14,0),0)</f>
        <v>0</v>
      </c>
      <c r="P724" t="str">
        <f>IFERROR(VLOOKUP(A724,[3]库存使用数据!$A:$B,2,0),"")</f>
        <v/>
      </c>
      <c r="Q724" t="str">
        <f>IFERROR(VLOOKUP(A724,[3]库存使用数据!$A:$E,5,0),"")</f>
        <v/>
      </c>
      <c r="R724" t="str">
        <f>IFERROR(VLOOKUP(A724,[3]库存使用数据!$A:$H,8,0),"")</f>
        <v/>
      </c>
      <c r="S724" t="str">
        <f>IFERROR(VLOOKUP(A724,[3]库存使用数据!$A:$K,11,0),"")</f>
        <v/>
      </c>
      <c r="T724" t="str">
        <f>IFERROR(VLOOKUP(A724,[3]库存使用数据!$A:$C,3,0),"")</f>
        <v/>
      </c>
      <c r="U724" t="str">
        <f>IFERROR(VLOOKUP(A724,[3]库存使用数据!$A:$F,6,0),"")</f>
        <v/>
      </c>
      <c r="V724" t="str">
        <f>IFERROR(VLOOKUP(A724,[3]库存使用数据!$A:$I,9,0),"")</f>
        <v/>
      </c>
      <c r="W724" t="str">
        <f>IFERROR(VLOOKUP(A724,[3]库存使用数据!$A:$L,12,0),"")</f>
        <v/>
      </c>
      <c r="X724" s="23" t="str">
        <f t="shared" si="195"/>
        <v/>
      </c>
      <c r="Y724" s="23" t="str">
        <f t="shared" si="196"/>
        <v/>
      </c>
      <c r="Z724" s="23" t="str">
        <f t="shared" si="197"/>
        <v/>
      </c>
      <c r="AA724" s="23" t="str">
        <f t="shared" si="198"/>
        <v/>
      </c>
      <c r="AB724" t="str">
        <f>IFERROR(VLOOKUP(A724,[3]库存使用数据!$A:$D,4,0),"")</f>
        <v/>
      </c>
      <c r="AC724" t="str">
        <f>IFERROR(VLOOKUP(A724,[3]库存使用数据!$A:$G,7,0),"")</f>
        <v/>
      </c>
      <c r="AD724" t="str">
        <f>IFERROR(VLOOKUP(A724,[3]库存使用数据!$A:$J,10,0),"")</f>
        <v/>
      </c>
      <c r="AE724" t="str">
        <f>IFERROR(VLOOKUP(A724,[3]库存使用数据!$A:$M,13,0),"")</f>
        <v/>
      </c>
      <c r="AF724" s="23" t="str">
        <f t="shared" si="199"/>
        <v/>
      </c>
      <c r="AG724" s="23" t="str">
        <f t="shared" si="200"/>
        <v/>
      </c>
      <c r="AH724" s="23" t="str">
        <f t="shared" si="201"/>
        <v/>
      </c>
      <c r="AI724" s="23" t="str">
        <f t="shared" si="202"/>
        <v/>
      </c>
      <c r="AJ724">
        <f>IFERROR(VLOOKUP($B724,[2]库存报告使用数据!$A$1:$B$65536,2,0),0)</f>
        <v>3</v>
      </c>
      <c r="AK724">
        <f>IFERROR(VLOOKUP($B724,[2]库存报告使用数据!$A$1:$C$65536,3,0),0)</f>
        <v>3</v>
      </c>
      <c r="AL724">
        <f>IFERROR(VLOOKUP($B724,[2]库存报告使用数据!$A$1:$D$65536,4,0),0)</f>
        <v>6</v>
      </c>
      <c r="AM724">
        <f>IFERROR(VLOOKUP($B724,[2]库存报告使用数据!$A$1:$E$65536,5,0),0)</f>
        <v>7</v>
      </c>
      <c r="AN724" s="23">
        <f t="shared" si="203"/>
        <v>0.333333333333333</v>
      </c>
      <c r="AO724" s="23">
        <f t="shared" si="204"/>
        <v>0</v>
      </c>
      <c r="AP724" s="23">
        <f t="shared" si="205"/>
        <v>0.333333333333333</v>
      </c>
      <c r="AQ724" s="23">
        <f t="shared" si="206"/>
        <v>0.142857142857143</v>
      </c>
      <c r="AR724" s="37">
        <f t="shared" si="191"/>
        <v>0.142857142857143</v>
      </c>
      <c r="AS724" s="37">
        <f t="shared" si="192"/>
        <v>8.57142857142857</v>
      </c>
      <c r="AT724" s="37">
        <f t="shared" si="193"/>
        <v>-4.57142857142857</v>
      </c>
      <c r="AU724" s="33">
        <f t="shared" si="194"/>
        <v>28</v>
      </c>
      <c r="AV724" s="38">
        <f>IFERROR(时间!$B$4+AU724,"上周无销量")</f>
        <v>43311</v>
      </c>
    </row>
    <row r="725" spans="1:48">
      <c r="A725" s="21" t="s">
        <v>770</v>
      </c>
      <c r="B725" t="str">
        <f>VLOOKUP(A725,'[4]sku-asin（子）'!$A$1:$B$65536,2,0)</f>
        <v>B07D4B1TLQ</v>
      </c>
      <c r="C725" t="str">
        <f>VLOOKUP(A725,'[4]子sku-父sku'!$A$1:$B$65536,2,0)</f>
        <v>YZ-SUZQBL03</v>
      </c>
      <c r="D725" s="33">
        <f>IFERROR(VLOOKUP(A725,[1]库存报告使用数据处理!$A:$C,3,0),0)</f>
        <v>1</v>
      </c>
      <c r="E725" s="33">
        <f>IFERROR(VLOOKUP(A725,[1]库存报告使用数据处理!$A:$D,4,0),0)</f>
        <v>1</v>
      </c>
      <c r="F725" s="33">
        <f>IFERROR(VLOOKUP(A725,[1]库存报告使用数据处理!$A:$E,5,0),0)</f>
        <v>1</v>
      </c>
      <c r="G725" s="33">
        <f>IFERROR(VLOOKUP(A725,[1]库存报告使用数据处理!$A:$F,6,0),0)</f>
        <v>1</v>
      </c>
      <c r="H725" s="34">
        <f>IFERROR(VLOOKUP(A725,[1]库存报告使用数据处理!$A:$G,7,0),0)</f>
        <v>19.99</v>
      </c>
      <c r="I725">
        <f>IFERROR(VLOOKUP(A725,[5]数据处理!$A:$B,2,0),0)</f>
        <v>2</v>
      </c>
      <c r="J725" s="35">
        <f>IFERROR(VLOOKUP(A725,[5]数据处理!$A:$D,4,0),0)</f>
        <v>0</v>
      </c>
      <c r="K725" s="35">
        <f>IFERROR(VLOOKUP(A725,[5]数据处理!$A:$E,5,0),0)</f>
        <v>0</v>
      </c>
      <c r="L725" s="35">
        <f>IFERROR(VLOOKUP(A725,[5]数据处理!$A:$G,7,0),0)</f>
        <v>0</v>
      </c>
      <c r="M725">
        <f t="shared" si="190"/>
        <v>2</v>
      </c>
      <c r="N725">
        <f>IFERROR(VLOOKUP(A725,[5]数据处理!$A:$C,3,0),0)</f>
        <v>0</v>
      </c>
      <c r="O725">
        <f>IFERROR(VLOOKUP(A725,[5]数据处理!$A:$N,14,0),0)</f>
        <v>0</v>
      </c>
      <c r="P725" t="str">
        <f>IFERROR(VLOOKUP(A725,[3]库存使用数据!$A:$B,2,0),"")</f>
        <v/>
      </c>
      <c r="Q725" t="str">
        <f>IFERROR(VLOOKUP(A725,[3]库存使用数据!$A:$E,5,0),"")</f>
        <v/>
      </c>
      <c r="R725" t="str">
        <f>IFERROR(VLOOKUP(A725,[3]库存使用数据!$A:$H,8,0),"")</f>
        <v/>
      </c>
      <c r="S725" t="str">
        <f>IFERROR(VLOOKUP(A725,[3]库存使用数据!$A:$K,11,0),"")</f>
        <v/>
      </c>
      <c r="T725" t="str">
        <f>IFERROR(VLOOKUP(A725,[3]库存使用数据!$A:$C,3,0),"")</f>
        <v/>
      </c>
      <c r="U725" t="str">
        <f>IFERROR(VLOOKUP(A725,[3]库存使用数据!$A:$F,6,0),"")</f>
        <v/>
      </c>
      <c r="V725" t="str">
        <f>IFERROR(VLOOKUP(A725,[3]库存使用数据!$A:$I,9,0),"")</f>
        <v/>
      </c>
      <c r="W725" t="str">
        <f>IFERROR(VLOOKUP(A725,[3]库存使用数据!$A:$L,12,0),"")</f>
        <v/>
      </c>
      <c r="X725" s="23" t="str">
        <f t="shared" si="195"/>
        <v/>
      </c>
      <c r="Y725" s="23" t="str">
        <f t="shared" si="196"/>
        <v/>
      </c>
      <c r="Z725" s="23" t="str">
        <f t="shared" si="197"/>
        <v/>
      </c>
      <c r="AA725" s="23" t="str">
        <f t="shared" si="198"/>
        <v/>
      </c>
      <c r="AB725" t="str">
        <f>IFERROR(VLOOKUP(A725,[3]库存使用数据!$A:$D,4,0),"")</f>
        <v/>
      </c>
      <c r="AC725" t="str">
        <f>IFERROR(VLOOKUP(A725,[3]库存使用数据!$A:$G,7,0),"")</f>
        <v/>
      </c>
      <c r="AD725" t="str">
        <f>IFERROR(VLOOKUP(A725,[3]库存使用数据!$A:$J,10,0),"")</f>
        <v/>
      </c>
      <c r="AE725" t="str">
        <f>IFERROR(VLOOKUP(A725,[3]库存使用数据!$A:$M,13,0),"")</f>
        <v/>
      </c>
      <c r="AF725" s="23" t="str">
        <f t="shared" si="199"/>
        <v/>
      </c>
      <c r="AG725" s="23" t="str">
        <f t="shared" si="200"/>
        <v/>
      </c>
      <c r="AH725" s="23" t="str">
        <f t="shared" si="201"/>
        <v/>
      </c>
      <c r="AI725" s="23" t="str">
        <f t="shared" si="202"/>
        <v/>
      </c>
      <c r="AJ725">
        <f>IFERROR(VLOOKUP($B725,[2]库存报告使用数据!$A$1:$B$65536,2,0),0)</f>
        <v>1</v>
      </c>
      <c r="AK725">
        <f>IFERROR(VLOOKUP($B725,[2]库存报告使用数据!$A$1:$C$65536,3,0),0)</f>
        <v>1</v>
      </c>
      <c r="AL725">
        <f>IFERROR(VLOOKUP($B725,[2]库存报告使用数据!$A$1:$D$65536,4,0),0)</f>
        <v>3</v>
      </c>
      <c r="AM725">
        <f>IFERROR(VLOOKUP($B725,[2]库存报告使用数据!$A$1:$E$65536,5,0),0)</f>
        <v>8</v>
      </c>
      <c r="AN725" s="23">
        <f t="shared" si="203"/>
        <v>1</v>
      </c>
      <c r="AO725" s="23">
        <f t="shared" si="204"/>
        <v>1</v>
      </c>
      <c r="AP725" s="23">
        <f t="shared" si="205"/>
        <v>0.333333333333333</v>
      </c>
      <c r="AQ725" s="23">
        <f t="shared" si="206"/>
        <v>0.125</v>
      </c>
      <c r="AR725" s="37">
        <f t="shared" si="191"/>
        <v>0.142857142857143</v>
      </c>
      <c r="AS725" s="37">
        <f t="shared" si="192"/>
        <v>8.57142857142857</v>
      </c>
      <c r="AT725" s="37">
        <f t="shared" si="193"/>
        <v>-6.57142857142857</v>
      </c>
      <c r="AU725" s="33">
        <f t="shared" si="194"/>
        <v>14</v>
      </c>
      <c r="AV725" s="38">
        <f>IFERROR(时间!$B$4+AU725,"上周无销量")</f>
        <v>43297</v>
      </c>
    </row>
    <row r="726" spans="1:48">
      <c r="A726" s="21" t="s">
        <v>771</v>
      </c>
      <c r="B726" t="str">
        <f>VLOOKUP(A726,'[4]sku-asin（子）'!$A$1:$B$65536,2,0)</f>
        <v>B07D4B2SC5</v>
      </c>
      <c r="C726" t="str">
        <f>VLOOKUP(A726,'[4]子sku-父sku'!$A$1:$B$65536,2,0)</f>
        <v>YZ-SUZQBL03</v>
      </c>
      <c r="D726" s="33">
        <f>IFERROR(VLOOKUP(A726,[1]库存报告使用数据处理!$A:$C,3,0),0)</f>
        <v>0</v>
      </c>
      <c r="E726" s="33">
        <f>IFERROR(VLOOKUP(A726,[1]库存报告使用数据处理!$A:$D,4,0),0)</f>
        <v>2</v>
      </c>
      <c r="F726" s="33">
        <f>IFERROR(VLOOKUP(A726,[1]库存报告使用数据处理!$A:$E,5,0),0)</f>
        <v>1</v>
      </c>
      <c r="G726" s="33">
        <f>IFERROR(VLOOKUP(A726,[1]库存报告使用数据处理!$A:$F,6,0),0)</f>
        <v>3</v>
      </c>
      <c r="H726" s="34">
        <f>IFERROR(VLOOKUP(A726,[1]库存报告使用数据处理!$A:$G,7,0),0)</f>
        <v>19.99</v>
      </c>
      <c r="I726">
        <f>IFERROR(VLOOKUP(A726,[5]数据处理!$A:$B,2,0),0)</f>
        <v>0</v>
      </c>
      <c r="J726" s="35">
        <f>IFERROR(VLOOKUP(A726,[5]数据处理!$A:$D,4,0),0)</f>
        <v>0</v>
      </c>
      <c r="K726" s="35">
        <f>IFERROR(VLOOKUP(A726,[5]数据处理!$A:$E,5,0),0)</f>
        <v>0</v>
      </c>
      <c r="L726" s="35">
        <f>IFERROR(VLOOKUP(A726,[5]数据处理!$A:$G,7,0),0)</f>
        <v>0</v>
      </c>
      <c r="M726">
        <f t="shared" si="190"/>
        <v>0</v>
      </c>
      <c r="N726">
        <f>IFERROR(VLOOKUP(A726,[5]数据处理!$A:$C,3,0),0)</f>
        <v>0</v>
      </c>
      <c r="O726">
        <f>IFERROR(VLOOKUP(A726,[5]数据处理!$A:$N,14,0),0)</f>
        <v>0</v>
      </c>
      <c r="P726" t="str">
        <f>IFERROR(VLOOKUP(A726,[3]库存使用数据!$A:$B,2,0),"")</f>
        <v/>
      </c>
      <c r="Q726" t="str">
        <f>IFERROR(VLOOKUP(A726,[3]库存使用数据!$A:$E,5,0),"")</f>
        <v/>
      </c>
      <c r="R726" t="str">
        <f>IFERROR(VLOOKUP(A726,[3]库存使用数据!$A:$H,8,0),"")</f>
        <v/>
      </c>
      <c r="S726" t="str">
        <f>IFERROR(VLOOKUP(A726,[3]库存使用数据!$A:$K,11,0),"")</f>
        <v/>
      </c>
      <c r="T726" t="str">
        <f>IFERROR(VLOOKUP(A726,[3]库存使用数据!$A:$C,3,0),"")</f>
        <v/>
      </c>
      <c r="U726" t="str">
        <f>IFERROR(VLOOKUP(A726,[3]库存使用数据!$A:$F,6,0),"")</f>
        <v/>
      </c>
      <c r="V726" t="str">
        <f>IFERROR(VLOOKUP(A726,[3]库存使用数据!$A:$I,9,0),"")</f>
        <v/>
      </c>
      <c r="W726" t="str">
        <f>IFERROR(VLOOKUP(A726,[3]库存使用数据!$A:$L,12,0),"")</f>
        <v/>
      </c>
      <c r="X726" s="23" t="str">
        <f t="shared" si="195"/>
        <v/>
      </c>
      <c r="Y726" s="23" t="str">
        <f t="shared" si="196"/>
        <v/>
      </c>
      <c r="Z726" s="23" t="str">
        <f t="shared" si="197"/>
        <v/>
      </c>
      <c r="AA726" s="23" t="str">
        <f t="shared" si="198"/>
        <v/>
      </c>
      <c r="AB726" t="str">
        <f>IFERROR(VLOOKUP(A726,[3]库存使用数据!$A:$D,4,0),"")</f>
        <v/>
      </c>
      <c r="AC726" t="str">
        <f>IFERROR(VLOOKUP(A726,[3]库存使用数据!$A:$G,7,0),"")</f>
        <v/>
      </c>
      <c r="AD726" t="str">
        <f>IFERROR(VLOOKUP(A726,[3]库存使用数据!$A:$J,10,0),"")</f>
        <v/>
      </c>
      <c r="AE726" t="str">
        <f>IFERROR(VLOOKUP(A726,[3]库存使用数据!$A:$M,13,0),"")</f>
        <v/>
      </c>
      <c r="AF726" s="23" t="str">
        <f t="shared" si="199"/>
        <v/>
      </c>
      <c r="AG726" s="23" t="str">
        <f t="shared" si="200"/>
        <v/>
      </c>
      <c r="AH726" s="23" t="str">
        <f t="shared" si="201"/>
        <v/>
      </c>
      <c r="AI726" s="23" t="str">
        <f t="shared" si="202"/>
        <v/>
      </c>
      <c r="AJ726">
        <f>IFERROR(VLOOKUP($B726,[2]库存报告使用数据!$A$1:$B$65536,2,0),0)</f>
        <v>11</v>
      </c>
      <c r="AK726">
        <f>IFERROR(VLOOKUP($B726,[2]库存报告使用数据!$A$1:$C$65536,3,0),0)</f>
        <v>11</v>
      </c>
      <c r="AL726">
        <f>IFERROR(VLOOKUP($B726,[2]库存报告使用数据!$A$1:$D$65536,4,0),0)</f>
        <v>7</v>
      </c>
      <c r="AM726">
        <f>IFERROR(VLOOKUP($B726,[2]库存报告使用数据!$A$1:$E$65536,5,0),0)</f>
        <v>2</v>
      </c>
      <c r="AN726" s="23">
        <f t="shared" si="203"/>
        <v>0</v>
      </c>
      <c r="AO726" s="23">
        <f t="shared" si="204"/>
        <v>0.181818181818182</v>
      </c>
      <c r="AP726" s="23">
        <f t="shared" si="205"/>
        <v>0.142857142857143</v>
      </c>
      <c r="AQ726" s="23">
        <f t="shared" si="206"/>
        <v>1.5</v>
      </c>
      <c r="AR726" s="37">
        <f t="shared" si="191"/>
        <v>0</v>
      </c>
      <c r="AS726" s="37">
        <f t="shared" si="192"/>
        <v>0</v>
      </c>
      <c r="AT726" s="37">
        <f t="shared" si="193"/>
        <v>0</v>
      </c>
      <c r="AU726" s="33" t="str">
        <f t="shared" si="194"/>
        <v>库存为0</v>
      </c>
      <c r="AV726" s="38" t="str">
        <f>IFERROR(时间!$B$4+AU726,"上周无销量")</f>
        <v>上周无销量</v>
      </c>
    </row>
    <row r="727" spans="1:48">
      <c r="A727" s="21" t="s">
        <v>772</v>
      </c>
      <c r="B727" t="str">
        <f>VLOOKUP(A727,'[4]sku-asin（子）'!$A$1:$B$65536,2,0)</f>
        <v>B07D49XT2D</v>
      </c>
      <c r="C727" t="str">
        <f>VLOOKUP(A727,'[4]子sku-父sku'!$A$1:$B$65536,2,0)</f>
        <v>YZ-SUZQBL03</v>
      </c>
      <c r="D727" s="33">
        <f>IFERROR(VLOOKUP(A727,[1]库存报告使用数据处理!$A:$C,3,0),0)</f>
        <v>0</v>
      </c>
      <c r="E727" s="33">
        <f>IFERROR(VLOOKUP(A727,[1]库存报告使用数据处理!$A:$D,4,0),0)</f>
        <v>2</v>
      </c>
      <c r="F727" s="33">
        <f>IFERROR(VLOOKUP(A727,[1]库存报告使用数据处理!$A:$E,5,0),0)</f>
        <v>4</v>
      </c>
      <c r="G727" s="33">
        <f>IFERROR(VLOOKUP(A727,[1]库存报告使用数据处理!$A:$F,6,0),0)</f>
        <v>1</v>
      </c>
      <c r="H727" s="34">
        <f>IFERROR(VLOOKUP(A727,[1]库存报告使用数据处理!$A:$G,7,0),0)</f>
        <v>19.99</v>
      </c>
      <c r="I727">
        <f>IFERROR(VLOOKUP(A727,[5]数据处理!$A:$B,2,0),0)</f>
        <v>0</v>
      </c>
      <c r="J727" s="35">
        <f>IFERROR(VLOOKUP(A727,[5]数据处理!$A:$D,4,0),0)</f>
        <v>0</v>
      </c>
      <c r="K727" s="35">
        <f>IFERROR(VLOOKUP(A727,[5]数据处理!$A:$E,5,0),0)</f>
        <v>0</v>
      </c>
      <c r="L727" s="35">
        <f>IFERROR(VLOOKUP(A727,[5]数据处理!$A:$G,7,0),0)</f>
        <v>0</v>
      </c>
      <c r="M727">
        <f t="shared" si="190"/>
        <v>0</v>
      </c>
      <c r="N727">
        <f>IFERROR(VLOOKUP(A727,[5]数据处理!$A:$C,3,0),0)</f>
        <v>0</v>
      </c>
      <c r="O727">
        <f>IFERROR(VLOOKUP(A727,[5]数据处理!$A:$N,14,0),0)</f>
        <v>0</v>
      </c>
      <c r="P727" t="str">
        <f>IFERROR(VLOOKUP(A727,[3]库存使用数据!$A:$B,2,0),"")</f>
        <v/>
      </c>
      <c r="Q727" t="str">
        <f>IFERROR(VLOOKUP(A727,[3]库存使用数据!$A:$E,5,0),"")</f>
        <v/>
      </c>
      <c r="R727" t="str">
        <f>IFERROR(VLOOKUP(A727,[3]库存使用数据!$A:$H,8,0),"")</f>
        <v/>
      </c>
      <c r="S727" t="str">
        <f>IFERROR(VLOOKUP(A727,[3]库存使用数据!$A:$K,11,0),"")</f>
        <v/>
      </c>
      <c r="T727" t="str">
        <f>IFERROR(VLOOKUP(A727,[3]库存使用数据!$A:$C,3,0),"")</f>
        <v/>
      </c>
      <c r="U727" t="str">
        <f>IFERROR(VLOOKUP(A727,[3]库存使用数据!$A:$F,6,0),"")</f>
        <v/>
      </c>
      <c r="V727" t="str">
        <f>IFERROR(VLOOKUP(A727,[3]库存使用数据!$A:$I,9,0),"")</f>
        <v/>
      </c>
      <c r="W727" t="str">
        <f>IFERROR(VLOOKUP(A727,[3]库存使用数据!$A:$L,12,0),"")</f>
        <v/>
      </c>
      <c r="X727" s="23" t="str">
        <f t="shared" si="195"/>
        <v/>
      </c>
      <c r="Y727" s="23" t="str">
        <f t="shared" si="196"/>
        <v/>
      </c>
      <c r="Z727" s="23" t="str">
        <f t="shared" si="197"/>
        <v/>
      </c>
      <c r="AA727" s="23" t="str">
        <f t="shared" si="198"/>
        <v/>
      </c>
      <c r="AB727" t="str">
        <f>IFERROR(VLOOKUP(A727,[3]库存使用数据!$A:$D,4,0),"")</f>
        <v/>
      </c>
      <c r="AC727" t="str">
        <f>IFERROR(VLOOKUP(A727,[3]库存使用数据!$A:$G,7,0),"")</f>
        <v/>
      </c>
      <c r="AD727" t="str">
        <f>IFERROR(VLOOKUP(A727,[3]库存使用数据!$A:$J,10,0),"")</f>
        <v/>
      </c>
      <c r="AE727" t="str">
        <f>IFERROR(VLOOKUP(A727,[3]库存使用数据!$A:$M,13,0),"")</f>
        <v/>
      </c>
      <c r="AF727" s="23" t="str">
        <f t="shared" si="199"/>
        <v/>
      </c>
      <c r="AG727" s="23" t="str">
        <f t="shared" si="200"/>
        <v/>
      </c>
      <c r="AH727" s="23" t="str">
        <f t="shared" si="201"/>
        <v/>
      </c>
      <c r="AI727" s="23" t="str">
        <f t="shared" si="202"/>
        <v/>
      </c>
      <c r="AJ727">
        <f>IFERROR(VLOOKUP($B727,[2]库存报告使用数据!$A$1:$B$65536,2,0),0)</f>
        <v>0</v>
      </c>
      <c r="AK727">
        <f>IFERROR(VLOOKUP($B727,[2]库存报告使用数据!$A$1:$C$65536,3,0),0)</f>
        <v>0</v>
      </c>
      <c r="AL727">
        <f>IFERROR(VLOOKUP($B727,[2]库存报告使用数据!$A$1:$D$65536,4,0),0)</f>
        <v>9</v>
      </c>
      <c r="AM727">
        <f>IFERROR(VLOOKUP($B727,[2]库存报告使用数据!$A$1:$E$65536,5,0),0)</f>
        <v>21</v>
      </c>
      <c r="AN727" s="23" t="str">
        <f t="shared" si="203"/>
        <v/>
      </c>
      <c r="AO727" s="23" t="str">
        <f t="shared" si="204"/>
        <v/>
      </c>
      <c r="AP727" s="23">
        <f t="shared" si="205"/>
        <v>0.444444444444444</v>
      </c>
      <c r="AQ727" s="23">
        <f t="shared" si="206"/>
        <v>0.0476190476190476</v>
      </c>
      <c r="AR727" s="37">
        <f t="shared" si="191"/>
        <v>0</v>
      </c>
      <c r="AS727" s="37">
        <f t="shared" si="192"/>
        <v>0</v>
      </c>
      <c r="AT727" s="37">
        <f t="shared" si="193"/>
        <v>0</v>
      </c>
      <c r="AU727" s="33" t="str">
        <f t="shared" si="194"/>
        <v>库存为0</v>
      </c>
      <c r="AV727" s="38" t="str">
        <f>IFERROR(时间!$B$4+AU727,"上周无销量")</f>
        <v>上周无销量</v>
      </c>
    </row>
    <row r="728" spans="1:48">
      <c r="A728" s="21" t="s">
        <v>773</v>
      </c>
      <c r="B728" t="str">
        <f>VLOOKUP(A728,'[4]sku-asin（子）'!$A$1:$B$65536,2,0)</f>
        <v>B07D49HX8J</v>
      </c>
      <c r="C728" t="str">
        <f>VLOOKUP(A728,'[4]子sku-父sku'!$A$1:$B$65536,2,0)</f>
        <v>YZ-SUZQBL03</v>
      </c>
      <c r="D728" s="33">
        <f>IFERROR(VLOOKUP(A728,[1]库存报告使用数据处理!$A:$C,3,0),0)</f>
        <v>2</v>
      </c>
      <c r="E728" s="33">
        <f>IFERROR(VLOOKUP(A728,[1]库存报告使用数据处理!$A:$D,4,0),0)</f>
        <v>2</v>
      </c>
      <c r="F728" s="33">
        <f>IFERROR(VLOOKUP(A728,[1]库存报告使用数据处理!$A:$E,5,0),0)</f>
        <v>2</v>
      </c>
      <c r="G728" s="33">
        <f>IFERROR(VLOOKUP(A728,[1]库存报告使用数据处理!$A:$F,6,0),0)</f>
        <v>2</v>
      </c>
      <c r="H728" s="34">
        <f>IFERROR(VLOOKUP(A728,[1]库存报告使用数据处理!$A:$G,7,0),0)</f>
        <v>19.99</v>
      </c>
      <c r="I728">
        <f>IFERROR(VLOOKUP(A728,[5]数据处理!$A:$B,2,0),0)</f>
        <v>0</v>
      </c>
      <c r="J728" s="35">
        <f>IFERROR(VLOOKUP(A728,[5]数据处理!$A:$D,4,0),0)</f>
        <v>0</v>
      </c>
      <c r="K728" s="35">
        <f>IFERROR(VLOOKUP(A728,[5]数据处理!$A:$E,5,0),0)</f>
        <v>0</v>
      </c>
      <c r="L728" s="35">
        <f>IFERROR(VLOOKUP(A728,[5]数据处理!$A:$G,7,0),0)</f>
        <v>0</v>
      </c>
      <c r="M728">
        <f t="shared" si="190"/>
        <v>0</v>
      </c>
      <c r="N728">
        <f>IFERROR(VLOOKUP(A728,[5]数据处理!$A:$C,3,0),0)</f>
        <v>1</v>
      </c>
      <c r="O728">
        <f>IFERROR(VLOOKUP(A728,[5]数据处理!$A:$N,14,0),0)</f>
        <v>0</v>
      </c>
      <c r="P728" t="str">
        <f>IFERROR(VLOOKUP(A728,[3]库存使用数据!$A:$B,2,0),"")</f>
        <v/>
      </c>
      <c r="Q728" t="str">
        <f>IFERROR(VLOOKUP(A728,[3]库存使用数据!$A:$E,5,0),"")</f>
        <v/>
      </c>
      <c r="R728" t="str">
        <f>IFERROR(VLOOKUP(A728,[3]库存使用数据!$A:$H,8,0),"")</f>
        <v/>
      </c>
      <c r="S728" t="str">
        <f>IFERROR(VLOOKUP(A728,[3]库存使用数据!$A:$K,11,0),"")</f>
        <v/>
      </c>
      <c r="T728" t="str">
        <f>IFERROR(VLOOKUP(A728,[3]库存使用数据!$A:$C,3,0),"")</f>
        <v/>
      </c>
      <c r="U728" t="str">
        <f>IFERROR(VLOOKUP(A728,[3]库存使用数据!$A:$F,6,0),"")</f>
        <v/>
      </c>
      <c r="V728" t="str">
        <f>IFERROR(VLOOKUP(A728,[3]库存使用数据!$A:$I,9,0),"")</f>
        <v/>
      </c>
      <c r="W728" t="str">
        <f>IFERROR(VLOOKUP(A728,[3]库存使用数据!$A:$L,12,0),"")</f>
        <v/>
      </c>
      <c r="X728" s="23" t="str">
        <f t="shared" si="195"/>
        <v/>
      </c>
      <c r="Y728" s="23" t="str">
        <f t="shared" si="196"/>
        <v/>
      </c>
      <c r="Z728" s="23" t="str">
        <f t="shared" si="197"/>
        <v/>
      </c>
      <c r="AA728" s="23" t="str">
        <f t="shared" si="198"/>
        <v/>
      </c>
      <c r="AB728" t="str">
        <f>IFERROR(VLOOKUP(A728,[3]库存使用数据!$A:$D,4,0),"")</f>
        <v/>
      </c>
      <c r="AC728" t="str">
        <f>IFERROR(VLOOKUP(A728,[3]库存使用数据!$A:$G,7,0),"")</f>
        <v/>
      </c>
      <c r="AD728" t="str">
        <f>IFERROR(VLOOKUP(A728,[3]库存使用数据!$A:$J,10,0),"")</f>
        <v/>
      </c>
      <c r="AE728" t="str">
        <f>IFERROR(VLOOKUP(A728,[3]库存使用数据!$A:$M,13,0),"")</f>
        <v/>
      </c>
      <c r="AF728" s="23" t="str">
        <f t="shared" si="199"/>
        <v/>
      </c>
      <c r="AG728" s="23" t="str">
        <f t="shared" si="200"/>
        <v/>
      </c>
      <c r="AH728" s="23" t="str">
        <f t="shared" si="201"/>
        <v/>
      </c>
      <c r="AI728" s="23" t="str">
        <f t="shared" si="202"/>
        <v/>
      </c>
      <c r="AJ728">
        <f>IFERROR(VLOOKUP($B728,[2]库存报告使用数据!$A$1:$B$65536,2,0),0)</f>
        <v>14</v>
      </c>
      <c r="AK728">
        <f>IFERROR(VLOOKUP($B728,[2]库存报告使用数据!$A$1:$C$65536,3,0),0)</f>
        <v>14</v>
      </c>
      <c r="AL728">
        <f>IFERROR(VLOOKUP($B728,[2]库存报告使用数据!$A$1:$D$65536,4,0),0)</f>
        <v>11</v>
      </c>
      <c r="AM728">
        <f>IFERROR(VLOOKUP($B728,[2]库存报告使用数据!$A$1:$E$65536,5,0),0)</f>
        <v>11</v>
      </c>
      <c r="AN728" s="23">
        <f t="shared" si="203"/>
        <v>0.142857142857143</v>
      </c>
      <c r="AO728" s="23">
        <f t="shared" si="204"/>
        <v>0.142857142857143</v>
      </c>
      <c r="AP728" s="23">
        <f t="shared" si="205"/>
        <v>0.181818181818182</v>
      </c>
      <c r="AQ728" s="23">
        <f t="shared" si="206"/>
        <v>0.181818181818182</v>
      </c>
      <c r="AR728" s="37">
        <f t="shared" si="191"/>
        <v>0.285714285714286</v>
      </c>
      <c r="AS728" s="37">
        <f t="shared" si="192"/>
        <v>17.1428571428571</v>
      </c>
      <c r="AT728" s="37">
        <f t="shared" si="193"/>
        <v>-17.1428571428571</v>
      </c>
      <c r="AU728" s="33">
        <f t="shared" si="194"/>
        <v>0</v>
      </c>
      <c r="AV728" s="38">
        <f>IFERROR(时间!$B$4+AU728,"上周无销量")</f>
        <v>43283</v>
      </c>
    </row>
    <row r="729" spans="1:48">
      <c r="A729" s="21" t="s">
        <v>774</v>
      </c>
      <c r="B729" t="str">
        <f>VLOOKUP(A729,'[4]sku-asin（子）'!$A$1:$B$65536,2,0)</f>
        <v>B07D49SG55</v>
      </c>
      <c r="C729" t="str">
        <f>VLOOKUP(A729,'[4]子sku-父sku'!$A$1:$B$65536,2,0)</f>
        <v>YZ-SUZQBL03</v>
      </c>
      <c r="D729" s="33">
        <f>IFERROR(VLOOKUP(A729,[1]库存报告使用数据处理!$A:$C,3,0),0)</f>
        <v>3</v>
      </c>
      <c r="E729" s="33">
        <f>IFERROR(VLOOKUP(A729,[1]库存报告使用数据处理!$A:$D,4,0),0)</f>
        <v>2</v>
      </c>
      <c r="F729" s="33">
        <f>IFERROR(VLOOKUP(A729,[1]库存报告使用数据处理!$A:$E,5,0),0)</f>
        <v>3</v>
      </c>
      <c r="G729" s="33">
        <f>IFERROR(VLOOKUP(A729,[1]库存报告使用数据处理!$A:$F,6,0),0)</f>
        <v>0</v>
      </c>
      <c r="H729" s="34">
        <f>IFERROR(VLOOKUP(A729,[1]库存报告使用数据处理!$A:$G,7,0),0)</f>
        <v>19.99</v>
      </c>
      <c r="I729">
        <f>IFERROR(VLOOKUP(A729,[5]数据处理!$A:$B,2,0),0)</f>
        <v>0</v>
      </c>
      <c r="J729" s="35">
        <f>IFERROR(VLOOKUP(A729,[5]数据处理!$A:$D,4,0),0)</f>
        <v>0</v>
      </c>
      <c r="K729" s="35">
        <f>IFERROR(VLOOKUP(A729,[5]数据处理!$A:$E,5,0),0)</f>
        <v>0</v>
      </c>
      <c r="L729" s="35">
        <f>IFERROR(VLOOKUP(A729,[5]数据处理!$A:$G,7,0),0)</f>
        <v>0</v>
      </c>
      <c r="M729">
        <f t="shared" si="190"/>
        <v>0</v>
      </c>
      <c r="N729">
        <f>IFERROR(VLOOKUP(A729,[5]数据处理!$A:$C,3,0),0)</f>
        <v>0</v>
      </c>
      <c r="O729">
        <f>IFERROR(VLOOKUP(A729,[5]数据处理!$A:$N,14,0),0)</f>
        <v>0</v>
      </c>
      <c r="P729" t="str">
        <f>IFERROR(VLOOKUP(A729,[3]库存使用数据!$A:$B,2,0),"")</f>
        <v/>
      </c>
      <c r="Q729" t="str">
        <f>IFERROR(VLOOKUP(A729,[3]库存使用数据!$A:$E,5,0),"")</f>
        <v/>
      </c>
      <c r="R729" t="str">
        <f>IFERROR(VLOOKUP(A729,[3]库存使用数据!$A:$H,8,0),"")</f>
        <v/>
      </c>
      <c r="S729" t="str">
        <f>IFERROR(VLOOKUP(A729,[3]库存使用数据!$A:$K,11,0),"")</f>
        <v/>
      </c>
      <c r="T729" t="str">
        <f>IFERROR(VLOOKUP(A729,[3]库存使用数据!$A:$C,3,0),"")</f>
        <v/>
      </c>
      <c r="U729" t="str">
        <f>IFERROR(VLOOKUP(A729,[3]库存使用数据!$A:$F,6,0),"")</f>
        <v/>
      </c>
      <c r="V729" t="str">
        <f>IFERROR(VLOOKUP(A729,[3]库存使用数据!$A:$I,9,0),"")</f>
        <v/>
      </c>
      <c r="W729" t="str">
        <f>IFERROR(VLOOKUP(A729,[3]库存使用数据!$A:$L,12,0),"")</f>
        <v/>
      </c>
      <c r="X729" s="23" t="str">
        <f t="shared" si="195"/>
        <v/>
      </c>
      <c r="Y729" s="23" t="str">
        <f t="shared" si="196"/>
        <v/>
      </c>
      <c r="Z729" s="23" t="str">
        <f t="shared" si="197"/>
        <v/>
      </c>
      <c r="AA729" s="23" t="str">
        <f t="shared" si="198"/>
        <v/>
      </c>
      <c r="AB729" t="str">
        <f>IFERROR(VLOOKUP(A729,[3]库存使用数据!$A:$D,4,0),"")</f>
        <v/>
      </c>
      <c r="AC729" t="str">
        <f>IFERROR(VLOOKUP(A729,[3]库存使用数据!$A:$G,7,0),"")</f>
        <v/>
      </c>
      <c r="AD729" t="str">
        <f>IFERROR(VLOOKUP(A729,[3]库存使用数据!$A:$J,10,0),"")</f>
        <v/>
      </c>
      <c r="AE729" t="str">
        <f>IFERROR(VLOOKUP(A729,[3]库存使用数据!$A:$M,13,0),"")</f>
        <v/>
      </c>
      <c r="AF729" s="23" t="str">
        <f t="shared" si="199"/>
        <v/>
      </c>
      <c r="AG729" s="23" t="str">
        <f t="shared" si="200"/>
        <v/>
      </c>
      <c r="AH729" s="23" t="str">
        <f t="shared" si="201"/>
        <v/>
      </c>
      <c r="AI729" s="23" t="str">
        <f t="shared" si="202"/>
        <v/>
      </c>
      <c r="AJ729">
        <f>IFERROR(VLOOKUP($B729,[2]库存报告使用数据!$A$1:$B$65536,2,0),0)</f>
        <v>4</v>
      </c>
      <c r="AK729">
        <f>IFERROR(VLOOKUP($B729,[2]库存报告使用数据!$A$1:$C$65536,3,0),0)</f>
        <v>4</v>
      </c>
      <c r="AL729">
        <f>IFERROR(VLOOKUP($B729,[2]库存报告使用数据!$A$1:$D$65536,4,0),0)</f>
        <v>6</v>
      </c>
      <c r="AM729">
        <f>IFERROR(VLOOKUP($B729,[2]库存报告使用数据!$A$1:$E$65536,5,0),0)</f>
        <v>12</v>
      </c>
      <c r="AN729" s="23">
        <f t="shared" si="203"/>
        <v>0.75</v>
      </c>
      <c r="AO729" s="23">
        <f t="shared" si="204"/>
        <v>0.5</v>
      </c>
      <c r="AP729" s="23">
        <f t="shared" si="205"/>
        <v>0.5</v>
      </c>
      <c r="AQ729" s="23">
        <f t="shared" si="206"/>
        <v>0</v>
      </c>
      <c r="AR729" s="37">
        <f t="shared" si="191"/>
        <v>0.428571428571429</v>
      </c>
      <c r="AS729" s="37">
        <f t="shared" si="192"/>
        <v>25.7142857142857</v>
      </c>
      <c r="AT729" s="37">
        <f t="shared" si="193"/>
        <v>-25.7142857142857</v>
      </c>
      <c r="AU729" s="33">
        <f t="shared" si="194"/>
        <v>0</v>
      </c>
      <c r="AV729" s="38">
        <f>IFERROR(时间!$B$4+AU729,"上周无销量")</f>
        <v>43283</v>
      </c>
    </row>
    <row r="730" spans="1:48">
      <c r="A730" s="21" t="s">
        <v>775</v>
      </c>
      <c r="B730" t="str">
        <f>VLOOKUP(A730,'[4]sku-asin（子）'!$A$1:$B$65536,2,0)</f>
        <v>B07315KZWG</v>
      </c>
      <c r="C730" t="str">
        <f>VLOOKUP(A730,'[4]子sku-父sku'!$A$1:$B$65536,2,0)</f>
        <v>YZ-WHZ766</v>
      </c>
      <c r="D730" s="33">
        <f>IFERROR(VLOOKUP(A730,[1]库存报告使用数据处理!$A:$C,3,0),0)</f>
        <v>0</v>
      </c>
      <c r="E730" s="33">
        <f>IFERROR(VLOOKUP(A730,[1]库存报告使用数据处理!$A:$D,4,0),0)</f>
        <v>0</v>
      </c>
      <c r="F730" s="33">
        <f>IFERROR(VLOOKUP(A730,[1]库存报告使用数据处理!$A:$E,5,0),0)</f>
        <v>0</v>
      </c>
      <c r="G730" s="33">
        <f>IFERROR(VLOOKUP(A730,[1]库存报告使用数据处理!$A:$F,6,0),0)</f>
        <v>0</v>
      </c>
      <c r="H730" s="34">
        <f>IFERROR(VLOOKUP(A730,[1]库存报告使用数据处理!$A:$G,7,0),0)</f>
        <v>0</v>
      </c>
      <c r="I730">
        <f>IFERROR(VLOOKUP(A730,[5]数据处理!$A:$B,2,0),0)</f>
        <v>0</v>
      </c>
      <c r="J730" s="35">
        <f>IFERROR(VLOOKUP(A730,[5]数据处理!$A:$D,4,0),0)</f>
        <v>0</v>
      </c>
      <c r="K730" s="35">
        <f>IFERROR(VLOOKUP(A730,[5]数据处理!$A:$E,5,0),0)</f>
        <v>0</v>
      </c>
      <c r="L730" s="35">
        <f>IFERROR(VLOOKUP(A730,[5]数据处理!$A:$G,7,0),0)</f>
        <v>0</v>
      </c>
      <c r="M730">
        <f t="shared" si="190"/>
        <v>0</v>
      </c>
      <c r="N730">
        <f>IFERROR(VLOOKUP(A730,[5]数据处理!$A:$C,3,0),0)</f>
        <v>0</v>
      </c>
      <c r="O730">
        <f>IFERROR(VLOOKUP(A730,[5]数据处理!$A:$N,14,0),0)</f>
        <v>0</v>
      </c>
      <c r="P730" t="str">
        <f>IFERROR(VLOOKUP(A730,[3]库存使用数据!$A:$B,2,0),"")</f>
        <v/>
      </c>
      <c r="Q730" t="str">
        <f>IFERROR(VLOOKUP(A730,[3]库存使用数据!$A:$E,5,0),"")</f>
        <v/>
      </c>
      <c r="R730" t="str">
        <f>IFERROR(VLOOKUP(A730,[3]库存使用数据!$A:$H,8,0),"")</f>
        <v/>
      </c>
      <c r="S730" t="str">
        <f>IFERROR(VLOOKUP(A730,[3]库存使用数据!$A:$K,11,0),"")</f>
        <v/>
      </c>
      <c r="T730" t="str">
        <f>IFERROR(VLOOKUP(A730,[3]库存使用数据!$A:$C,3,0),"")</f>
        <v/>
      </c>
      <c r="U730" t="str">
        <f>IFERROR(VLOOKUP(A730,[3]库存使用数据!$A:$F,6,0),"")</f>
        <v/>
      </c>
      <c r="V730" t="str">
        <f>IFERROR(VLOOKUP(A730,[3]库存使用数据!$A:$I,9,0),"")</f>
        <v/>
      </c>
      <c r="W730" t="str">
        <f>IFERROR(VLOOKUP(A730,[3]库存使用数据!$A:$L,12,0),"")</f>
        <v/>
      </c>
      <c r="X730" s="23" t="str">
        <f t="shared" si="195"/>
        <v/>
      </c>
      <c r="Y730" s="23" t="str">
        <f t="shared" si="196"/>
        <v/>
      </c>
      <c r="Z730" s="23" t="str">
        <f t="shared" si="197"/>
        <v/>
      </c>
      <c r="AA730" s="23" t="str">
        <f t="shared" si="198"/>
        <v/>
      </c>
      <c r="AB730" t="str">
        <f>IFERROR(VLOOKUP(A730,[3]库存使用数据!$A:$D,4,0),"")</f>
        <v/>
      </c>
      <c r="AC730" t="str">
        <f>IFERROR(VLOOKUP(A730,[3]库存使用数据!$A:$G,7,0),"")</f>
        <v/>
      </c>
      <c r="AD730" t="str">
        <f>IFERROR(VLOOKUP(A730,[3]库存使用数据!$A:$J,10,0),"")</f>
        <v/>
      </c>
      <c r="AE730" t="str">
        <f>IFERROR(VLOOKUP(A730,[3]库存使用数据!$A:$M,13,0),"")</f>
        <v/>
      </c>
      <c r="AF730" s="23" t="str">
        <f t="shared" si="199"/>
        <v/>
      </c>
      <c r="AG730" s="23" t="str">
        <f t="shared" si="200"/>
        <v/>
      </c>
      <c r="AH730" s="23" t="str">
        <f t="shared" si="201"/>
        <v/>
      </c>
      <c r="AI730" s="23" t="str">
        <f t="shared" si="202"/>
        <v/>
      </c>
      <c r="AJ730">
        <f>IFERROR(VLOOKUP($B730,[2]库存报告使用数据!$A$1:$B$65536,2,0),0)</f>
        <v>0</v>
      </c>
      <c r="AK730">
        <f>IFERROR(VLOOKUP($B730,[2]库存报告使用数据!$A$1:$C$65536,3,0),0)</f>
        <v>0</v>
      </c>
      <c r="AL730">
        <f>IFERROR(VLOOKUP($B730,[2]库存报告使用数据!$A$1:$D$65536,4,0),0)</f>
        <v>0</v>
      </c>
      <c r="AM730">
        <f>IFERROR(VLOOKUP($B730,[2]库存报告使用数据!$A$1:$E$65536,5,0),0)</f>
        <v>0</v>
      </c>
      <c r="AN730" s="23" t="str">
        <f t="shared" si="203"/>
        <v/>
      </c>
      <c r="AO730" s="23" t="str">
        <f t="shared" si="204"/>
        <v/>
      </c>
      <c r="AP730" s="23" t="str">
        <f t="shared" si="205"/>
        <v/>
      </c>
      <c r="AQ730" s="23" t="str">
        <f t="shared" si="206"/>
        <v/>
      </c>
      <c r="AR730" s="37">
        <f t="shared" si="191"/>
        <v>0</v>
      </c>
      <c r="AS730" s="37">
        <f t="shared" si="192"/>
        <v>0</v>
      </c>
      <c r="AT730" s="37">
        <f t="shared" si="193"/>
        <v>0</v>
      </c>
      <c r="AU730" s="33" t="str">
        <f t="shared" si="194"/>
        <v>库存为0</v>
      </c>
      <c r="AV730" s="38" t="str">
        <f>IFERROR(时间!$B$4+AU730,"上周无销量")</f>
        <v>上周无销量</v>
      </c>
    </row>
    <row r="731" spans="1:48">
      <c r="A731" s="21" t="s">
        <v>776</v>
      </c>
      <c r="B731" t="str">
        <f>VLOOKUP(A731,'[4]sku-asin（子）'!$A$1:$B$65536,2,0)</f>
        <v>B07316FMFN</v>
      </c>
      <c r="C731" t="str">
        <f>VLOOKUP(A731,'[4]子sku-父sku'!$A$1:$B$65536,2,0)</f>
        <v>YZ-WHZ766</v>
      </c>
      <c r="D731" s="33">
        <f>IFERROR(VLOOKUP(A731,[1]库存报告使用数据处理!$A:$C,3,0),0)</f>
        <v>0</v>
      </c>
      <c r="E731" s="33">
        <f>IFERROR(VLOOKUP(A731,[1]库存报告使用数据处理!$A:$D,4,0),0)</f>
        <v>0</v>
      </c>
      <c r="F731" s="33">
        <f>IFERROR(VLOOKUP(A731,[1]库存报告使用数据处理!$A:$E,5,0),0)</f>
        <v>0</v>
      </c>
      <c r="G731" s="33">
        <f>IFERROR(VLOOKUP(A731,[1]库存报告使用数据处理!$A:$F,6,0),0)</f>
        <v>2</v>
      </c>
      <c r="H731" s="34">
        <f>IFERROR(VLOOKUP(A731,[1]库存报告使用数据处理!$A:$G,7,0),0)</f>
        <v>15.99</v>
      </c>
      <c r="I731">
        <f>IFERROR(VLOOKUP(A731,[5]数据处理!$A:$B,2,0),0)</f>
        <v>0</v>
      </c>
      <c r="J731" s="35">
        <f>IFERROR(VLOOKUP(A731,[5]数据处理!$A:$D,4,0),0)</f>
        <v>0</v>
      </c>
      <c r="K731" s="35">
        <f>IFERROR(VLOOKUP(A731,[5]数据处理!$A:$E,5,0),0)</f>
        <v>0</v>
      </c>
      <c r="L731" s="35">
        <f>IFERROR(VLOOKUP(A731,[5]数据处理!$A:$G,7,0),0)</f>
        <v>0</v>
      </c>
      <c r="M731">
        <f t="shared" si="190"/>
        <v>0</v>
      </c>
      <c r="N731">
        <f>IFERROR(VLOOKUP(A731,[5]数据处理!$A:$C,3,0),0)</f>
        <v>0</v>
      </c>
      <c r="O731">
        <f>IFERROR(VLOOKUP(A731,[5]数据处理!$A:$N,14,0),0)</f>
        <v>0</v>
      </c>
      <c r="P731" t="str">
        <f>IFERROR(VLOOKUP(A731,[3]库存使用数据!$A:$B,2,0),"")</f>
        <v/>
      </c>
      <c r="Q731" t="str">
        <f>IFERROR(VLOOKUP(A731,[3]库存使用数据!$A:$E,5,0),"")</f>
        <v/>
      </c>
      <c r="R731" t="str">
        <f>IFERROR(VLOOKUP(A731,[3]库存使用数据!$A:$H,8,0),"")</f>
        <v/>
      </c>
      <c r="S731" t="str">
        <f>IFERROR(VLOOKUP(A731,[3]库存使用数据!$A:$K,11,0),"")</f>
        <v/>
      </c>
      <c r="T731" t="str">
        <f>IFERROR(VLOOKUP(A731,[3]库存使用数据!$A:$C,3,0),"")</f>
        <v/>
      </c>
      <c r="U731" t="str">
        <f>IFERROR(VLOOKUP(A731,[3]库存使用数据!$A:$F,6,0),"")</f>
        <v/>
      </c>
      <c r="V731" t="str">
        <f>IFERROR(VLOOKUP(A731,[3]库存使用数据!$A:$I,9,0),"")</f>
        <v/>
      </c>
      <c r="W731" t="str">
        <f>IFERROR(VLOOKUP(A731,[3]库存使用数据!$A:$L,12,0),"")</f>
        <v/>
      </c>
      <c r="X731" s="23" t="str">
        <f t="shared" si="195"/>
        <v/>
      </c>
      <c r="Y731" s="23" t="str">
        <f t="shared" si="196"/>
        <v/>
      </c>
      <c r="Z731" s="23" t="str">
        <f t="shared" si="197"/>
        <v/>
      </c>
      <c r="AA731" s="23" t="str">
        <f t="shared" si="198"/>
        <v/>
      </c>
      <c r="AB731" t="str">
        <f>IFERROR(VLOOKUP(A731,[3]库存使用数据!$A:$D,4,0),"")</f>
        <v/>
      </c>
      <c r="AC731" t="str">
        <f>IFERROR(VLOOKUP(A731,[3]库存使用数据!$A:$G,7,0),"")</f>
        <v/>
      </c>
      <c r="AD731" t="str">
        <f>IFERROR(VLOOKUP(A731,[3]库存使用数据!$A:$J,10,0),"")</f>
        <v/>
      </c>
      <c r="AE731" t="str">
        <f>IFERROR(VLOOKUP(A731,[3]库存使用数据!$A:$M,13,0),"")</f>
        <v/>
      </c>
      <c r="AF731" s="23" t="str">
        <f t="shared" si="199"/>
        <v/>
      </c>
      <c r="AG731" s="23" t="str">
        <f t="shared" si="200"/>
        <v/>
      </c>
      <c r="AH731" s="23" t="str">
        <f t="shared" si="201"/>
        <v/>
      </c>
      <c r="AI731" s="23" t="str">
        <f t="shared" si="202"/>
        <v/>
      </c>
      <c r="AJ731">
        <f>IFERROR(VLOOKUP($B731,[2]库存报告使用数据!$A$1:$B$65536,2,0),0)</f>
        <v>0</v>
      </c>
      <c r="AK731">
        <f>IFERROR(VLOOKUP($B731,[2]库存报告使用数据!$A$1:$C$65536,3,0),0)</f>
        <v>0</v>
      </c>
      <c r="AL731">
        <f>IFERROR(VLOOKUP($B731,[2]库存报告使用数据!$A$1:$D$65536,4,0),0)</f>
        <v>0</v>
      </c>
      <c r="AM731">
        <f>IFERROR(VLOOKUP($B731,[2]库存报告使用数据!$A$1:$E$65536,5,0),0)</f>
        <v>11</v>
      </c>
      <c r="AN731" s="23" t="str">
        <f t="shared" si="203"/>
        <v/>
      </c>
      <c r="AO731" s="23" t="str">
        <f t="shared" si="204"/>
        <v/>
      </c>
      <c r="AP731" s="23" t="str">
        <f t="shared" si="205"/>
        <v/>
      </c>
      <c r="AQ731" s="23">
        <f t="shared" si="206"/>
        <v>0.181818181818182</v>
      </c>
      <c r="AR731" s="37">
        <f t="shared" si="191"/>
        <v>0</v>
      </c>
      <c r="AS731" s="37">
        <f t="shared" si="192"/>
        <v>0</v>
      </c>
      <c r="AT731" s="37">
        <f t="shared" si="193"/>
        <v>0</v>
      </c>
      <c r="AU731" s="33" t="str">
        <f t="shared" si="194"/>
        <v>库存为0</v>
      </c>
      <c r="AV731" s="38" t="str">
        <f>IFERROR(时间!$B$4+AU731,"上周无销量")</f>
        <v>上周无销量</v>
      </c>
    </row>
    <row r="732" spans="1:48">
      <c r="A732" s="21" t="s">
        <v>777</v>
      </c>
      <c r="B732" t="str">
        <f>VLOOKUP(A732,'[4]sku-asin（子）'!$A$1:$B$65536,2,0)</f>
        <v>B072C5MHBZ</v>
      </c>
      <c r="C732" t="str">
        <f>VLOOKUP(A732,'[4]子sku-父sku'!$A$1:$B$65536,2,0)</f>
        <v>YZ-ZQ-18745</v>
      </c>
      <c r="D732" s="33">
        <f>IFERROR(VLOOKUP(A732,[1]库存报告使用数据处理!$A:$C,3,0),0)</f>
        <v>0</v>
      </c>
      <c r="E732" s="33">
        <f>IFERROR(VLOOKUP(A732,[1]库存报告使用数据处理!$A:$D,4,0),0)</f>
        <v>0</v>
      </c>
      <c r="F732" s="33">
        <f>IFERROR(VLOOKUP(A732,[1]库存报告使用数据处理!$A:$E,5,0),0)</f>
        <v>0</v>
      </c>
      <c r="G732" s="33">
        <f>IFERROR(VLOOKUP(A732,[1]库存报告使用数据处理!$A:$F,6,0),0)</f>
        <v>0</v>
      </c>
      <c r="H732" s="34">
        <f>IFERROR(VLOOKUP(A732,[1]库存报告使用数据处理!$A:$G,7,0),0)</f>
        <v>0</v>
      </c>
      <c r="I732">
        <f>IFERROR(VLOOKUP(A732,[5]数据处理!$A:$B,2,0),0)</f>
        <v>0</v>
      </c>
      <c r="J732" s="35">
        <f>IFERROR(VLOOKUP(A732,[5]数据处理!$A:$D,4,0),0)</f>
        <v>0</v>
      </c>
      <c r="K732" s="35">
        <f>IFERROR(VLOOKUP(A732,[5]数据处理!$A:$E,5,0),0)</f>
        <v>0</v>
      </c>
      <c r="L732" s="35">
        <f>IFERROR(VLOOKUP(A732,[5]数据处理!$A:$G,7,0),0)</f>
        <v>0</v>
      </c>
      <c r="M732">
        <f t="shared" si="190"/>
        <v>0</v>
      </c>
      <c r="N732">
        <f>IFERROR(VLOOKUP(A732,[5]数据处理!$A:$C,3,0),0)</f>
        <v>1</v>
      </c>
      <c r="O732">
        <f>IFERROR(VLOOKUP(A732,[5]数据处理!$A:$N,14,0),0)</f>
        <v>0</v>
      </c>
      <c r="P732" t="str">
        <f>IFERROR(VLOOKUP(A732,[3]库存使用数据!$A:$B,2,0),"")</f>
        <v/>
      </c>
      <c r="Q732" t="str">
        <f>IFERROR(VLOOKUP(A732,[3]库存使用数据!$A:$E,5,0),"")</f>
        <v/>
      </c>
      <c r="R732" t="str">
        <f>IFERROR(VLOOKUP(A732,[3]库存使用数据!$A:$H,8,0),"")</f>
        <v/>
      </c>
      <c r="S732" t="str">
        <f>IFERROR(VLOOKUP(A732,[3]库存使用数据!$A:$K,11,0),"")</f>
        <v/>
      </c>
      <c r="T732" t="str">
        <f>IFERROR(VLOOKUP(A732,[3]库存使用数据!$A:$C,3,0),"")</f>
        <v/>
      </c>
      <c r="U732" t="str">
        <f>IFERROR(VLOOKUP(A732,[3]库存使用数据!$A:$F,6,0),"")</f>
        <v/>
      </c>
      <c r="V732" t="str">
        <f>IFERROR(VLOOKUP(A732,[3]库存使用数据!$A:$I,9,0),"")</f>
        <v/>
      </c>
      <c r="W732" t="str">
        <f>IFERROR(VLOOKUP(A732,[3]库存使用数据!$A:$L,12,0),"")</f>
        <v/>
      </c>
      <c r="X732" s="23" t="str">
        <f t="shared" si="195"/>
        <v/>
      </c>
      <c r="Y732" s="23" t="str">
        <f t="shared" si="196"/>
        <v/>
      </c>
      <c r="Z732" s="23" t="str">
        <f t="shared" si="197"/>
        <v/>
      </c>
      <c r="AA732" s="23" t="str">
        <f t="shared" si="198"/>
        <v/>
      </c>
      <c r="AB732" t="str">
        <f>IFERROR(VLOOKUP(A732,[3]库存使用数据!$A:$D,4,0),"")</f>
        <v/>
      </c>
      <c r="AC732" t="str">
        <f>IFERROR(VLOOKUP(A732,[3]库存使用数据!$A:$G,7,0),"")</f>
        <v/>
      </c>
      <c r="AD732" t="str">
        <f>IFERROR(VLOOKUP(A732,[3]库存使用数据!$A:$J,10,0),"")</f>
        <v/>
      </c>
      <c r="AE732" t="str">
        <f>IFERROR(VLOOKUP(A732,[3]库存使用数据!$A:$M,13,0),"")</f>
        <v/>
      </c>
      <c r="AF732" s="23" t="str">
        <f t="shared" si="199"/>
        <v/>
      </c>
      <c r="AG732" s="23" t="str">
        <f t="shared" si="200"/>
        <v/>
      </c>
      <c r="AH732" s="23" t="str">
        <f t="shared" si="201"/>
        <v/>
      </c>
      <c r="AI732" s="23" t="str">
        <f t="shared" si="202"/>
        <v/>
      </c>
      <c r="AJ732">
        <f>IFERROR(VLOOKUP($B732,[2]库存报告使用数据!$A$1:$B$65536,2,0),0)</f>
        <v>0</v>
      </c>
      <c r="AK732">
        <f>IFERROR(VLOOKUP($B732,[2]库存报告使用数据!$A$1:$C$65536,3,0),0)</f>
        <v>0</v>
      </c>
      <c r="AL732">
        <f>IFERROR(VLOOKUP($B732,[2]库存报告使用数据!$A$1:$D$65536,4,0),0)</f>
        <v>0</v>
      </c>
      <c r="AM732">
        <f>IFERROR(VLOOKUP($B732,[2]库存报告使用数据!$A$1:$E$65536,5,0),0)</f>
        <v>0</v>
      </c>
      <c r="AN732" s="23" t="str">
        <f t="shared" si="203"/>
        <v/>
      </c>
      <c r="AO732" s="23" t="str">
        <f t="shared" si="204"/>
        <v/>
      </c>
      <c r="AP732" s="23" t="str">
        <f t="shared" si="205"/>
        <v/>
      </c>
      <c r="AQ732" s="23" t="str">
        <f t="shared" si="206"/>
        <v/>
      </c>
      <c r="AR732" s="37">
        <f t="shared" si="191"/>
        <v>0</v>
      </c>
      <c r="AS732" s="37">
        <f t="shared" si="192"/>
        <v>0</v>
      </c>
      <c r="AT732" s="37">
        <f t="shared" si="193"/>
        <v>0</v>
      </c>
      <c r="AU732" s="33" t="str">
        <f t="shared" si="194"/>
        <v>库存为0</v>
      </c>
      <c r="AV732" s="38" t="str">
        <f>IFERROR(时间!$B$4+AU732,"上周无销量")</f>
        <v>上周无销量</v>
      </c>
    </row>
    <row r="733" spans="1:48">
      <c r="A733" s="21" t="s">
        <v>778</v>
      </c>
      <c r="B733" t="str">
        <f>VLOOKUP(A733,'[4]sku-asin（子）'!$A$1:$B$65536,2,0)</f>
        <v>B072XGWC9X</v>
      </c>
      <c r="C733" t="str">
        <f>VLOOKUP(A733,'[4]子sku-父sku'!$A$1:$B$65536,2,0)</f>
        <v>YZ-ZQ0707</v>
      </c>
      <c r="D733" s="33">
        <f>IFERROR(VLOOKUP(A733,[1]库存报告使用数据处理!$A:$C,3,0),0)</f>
        <v>0</v>
      </c>
      <c r="E733" s="33">
        <f>IFERROR(VLOOKUP(A733,[1]库存报告使用数据处理!$A:$D,4,0),0)</f>
        <v>0</v>
      </c>
      <c r="F733" s="33">
        <f>IFERROR(VLOOKUP(A733,[1]库存报告使用数据处理!$A:$E,5,0),0)</f>
        <v>0</v>
      </c>
      <c r="G733" s="33">
        <f>IFERROR(VLOOKUP(A733,[1]库存报告使用数据处理!$A:$F,6,0),0)</f>
        <v>0</v>
      </c>
      <c r="H733" s="34">
        <f>IFERROR(VLOOKUP(A733,[1]库存报告使用数据处理!$A:$G,7,0),0)</f>
        <v>0</v>
      </c>
      <c r="I733">
        <f>IFERROR(VLOOKUP(A733,[5]数据处理!$A:$B,2,0),0)</f>
        <v>4</v>
      </c>
      <c r="J733" s="35">
        <f>IFERROR(VLOOKUP(A733,[5]数据处理!$A:$D,4,0),0)</f>
        <v>0</v>
      </c>
      <c r="K733" s="35">
        <f>IFERROR(VLOOKUP(A733,[5]数据处理!$A:$E,5,0),0)</f>
        <v>0</v>
      </c>
      <c r="L733" s="35">
        <f>IFERROR(VLOOKUP(A733,[5]数据处理!$A:$G,7,0),0)</f>
        <v>0</v>
      </c>
      <c r="M733">
        <f t="shared" si="190"/>
        <v>4</v>
      </c>
      <c r="N733">
        <f>IFERROR(VLOOKUP(A733,[5]数据处理!$A:$C,3,0),0)</f>
        <v>0</v>
      </c>
      <c r="O733">
        <f>IFERROR(VLOOKUP(A733,[5]数据处理!$A:$N,14,0),0)</f>
        <v>4</v>
      </c>
      <c r="P733" t="str">
        <f>IFERROR(VLOOKUP(A733,[3]库存使用数据!$A:$B,2,0),"")</f>
        <v/>
      </c>
      <c r="Q733" t="str">
        <f>IFERROR(VLOOKUP(A733,[3]库存使用数据!$A:$E,5,0),"")</f>
        <v/>
      </c>
      <c r="R733" t="str">
        <f>IFERROR(VLOOKUP(A733,[3]库存使用数据!$A:$H,8,0),"")</f>
        <v/>
      </c>
      <c r="S733" t="str">
        <f>IFERROR(VLOOKUP(A733,[3]库存使用数据!$A:$K,11,0),"")</f>
        <v/>
      </c>
      <c r="T733" t="str">
        <f>IFERROR(VLOOKUP(A733,[3]库存使用数据!$A:$C,3,0),"")</f>
        <v/>
      </c>
      <c r="U733" t="str">
        <f>IFERROR(VLOOKUP(A733,[3]库存使用数据!$A:$F,6,0),"")</f>
        <v/>
      </c>
      <c r="V733" t="str">
        <f>IFERROR(VLOOKUP(A733,[3]库存使用数据!$A:$I,9,0),"")</f>
        <v/>
      </c>
      <c r="W733" t="str">
        <f>IFERROR(VLOOKUP(A733,[3]库存使用数据!$A:$L,12,0),"")</f>
        <v/>
      </c>
      <c r="X733" s="23" t="str">
        <f t="shared" si="195"/>
        <v/>
      </c>
      <c r="Y733" s="23" t="str">
        <f t="shared" si="196"/>
        <v/>
      </c>
      <c r="Z733" s="23" t="str">
        <f t="shared" si="197"/>
        <v/>
      </c>
      <c r="AA733" s="23" t="str">
        <f t="shared" si="198"/>
        <v/>
      </c>
      <c r="AB733" t="str">
        <f>IFERROR(VLOOKUP(A733,[3]库存使用数据!$A:$D,4,0),"")</f>
        <v/>
      </c>
      <c r="AC733" t="str">
        <f>IFERROR(VLOOKUP(A733,[3]库存使用数据!$A:$G,7,0),"")</f>
        <v/>
      </c>
      <c r="AD733" t="str">
        <f>IFERROR(VLOOKUP(A733,[3]库存使用数据!$A:$J,10,0),"")</f>
        <v/>
      </c>
      <c r="AE733" t="str">
        <f>IFERROR(VLOOKUP(A733,[3]库存使用数据!$A:$M,13,0),"")</f>
        <v/>
      </c>
      <c r="AF733" s="23" t="str">
        <f t="shared" si="199"/>
        <v/>
      </c>
      <c r="AG733" s="23" t="str">
        <f t="shared" si="200"/>
        <v/>
      </c>
      <c r="AH733" s="23" t="str">
        <f t="shared" si="201"/>
        <v/>
      </c>
      <c r="AI733" s="23" t="str">
        <f t="shared" si="202"/>
        <v/>
      </c>
      <c r="AJ733">
        <f>IFERROR(VLOOKUP($B733,[2]库存报告使用数据!$A$1:$B$65536,2,0),0)</f>
        <v>2</v>
      </c>
      <c r="AK733">
        <f>IFERROR(VLOOKUP($B733,[2]库存报告使用数据!$A$1:$C$65536,3,0),0)</f>
        <v>2</v>
      </c>
      <c r="AL733">
        <f>IFERROR(VLOOKUP($B733,[2]库存报告使用数据!$A$1:$D$65536,4,0),0)</f>
        <v>0</v>
      </c>
      <c r="AM733">
        <f>IFERROR(VLOOKUP($B733,[2]库存报告使用数据!$A$1:$E$65536,5,0),0)</f>
        <v>0</v>
      </c>
      <c r="AN733" s="23">
        <f t="shared" si="203"/>
        <v>0</v>
      </c>
      <c r="AO733" s="23">
        <f t="shared" si="204"/>
        <v>0</v>
      </c>
      <c r="AP733" s="23" t="str">
        <f t="shared" si="205"/>
        <v/>
      </c>
      <c r="AQ733" s="23" t="str">
        <f t="shared" si="206"/>
        <v/>
      </c>
      <c r="AR733" s="37">
        <f t="shared" si="191"/>
        <v>0</v>
      </c>
      <c r="AS733" s="37">
        <f t="shared" si="192"/>
        <v>0</v>
      </c>
      <c r="AT733" s="37">
        <f t="shared" si="193"/>
        <v>4</v>
      </c>
      <c r="AU733" s="33" t="str">
        <f t="shared" si="194"/>
        <v>库存为4</v>
      </c>
      <c r="AV733" s="38" t="str">
        <f>IFERROR(时间!$B$4+AU733,"上周无销量")</f>
        <v>上周无销量</v>
      </c>
    </row>
    <row r="734" spans="1:48">
      <c r="A734" s="21" t="s">
        <v>779</v>
      </c>
      <c r="B734" t="str">
        <f>VLOOKUP(A734,'[4]sku-asin（子）'!$A$1:$B$65536,2,0)</f>
        <v>B072XHG5TP</v>
      </c>
      <c r="C734" t="str">
        <f>VLOOKUP(A734,'[4]子sku-父sku'!$A$1:$B$65536,2,0)</f>
        <v>YZ-ZQ0707</v>
      </c>
      <c r="D734" s="33">
        <f>IFERROR(VLOOKUP(A734,[1]库存报告使用数据处理!$A:$C,3,0),0)</f>
        <v>0</v>
      </c>
      <c r="E734" s="33">
        <f>IFERROR(VLOOKUP(A734,[1]库存报告使用数据处理!$A:$D,4,0),0)</f>
        <v>0</v>
      </c>
      <c r="F734" s="33">
        <f>IFERROR(VLOOKUP(A734,[1]库存报告使用数据处理!$A:$E,5,0),0)</f>
        <v>0</v>
      </c>
      <c r="G734" s="33">
        <f>IFERROR(VLOOKUP(A734,[1]库存报告使用数据处理!$A:$F,6,0),0)</f>
        <v>0</v>
      </c>
      <c r="H734" s="34">
        <f>IFERROR(VLOOKUP(A734,[1]库存报告使用数据处理!$A:$G,7,0),0)</f>
        <v>0</v>
      </c>
      <c r="I734">
        <f>IFERROR(VLOOKUP(A734,[5]数据处理!$A:$B,2,0),0)</f>
        <v>0</v>
      </c>
      <c r="J734" s="35">
        <f>IFERROR(VLOOKUP(A734,[5]数据处理!$A:$D,4,0),0)</f>
        <v>0</v>
      </c>
      <c r="K734" s="35">
        <f>IFERROR(VLOOKUP(A734,[5]数据处理!$A:$E,5,0),0)</f>
        <v>0</v>
      </c>
      <c r="L734" s="35">
        <f>IFERROR(VLOOKUP(A734,[5]数据处理!$A:$G,7,0),0)</f>
        <v>0</v>
      </c>
      <c r="M734">
        <f t="shared" si="190"/>
        <v>0</v>
      </c>
      <c r="N734">
        <f>IFERROR(VLOOKUP(A734,[5]数据处理!$A:$C,3,0),0)</f>
        <v>0</v>
      </c>
      <c r="O734">
        <f>IFERROR(VLOOKUP(A734,[5]数据处理!$A:$N,14,0),0)</f>
        <v>0</v>
      </c>
      <c r="P734" t="str">
        <f>IFERROR(VLOOKUP(A734,[3]库存使用数据!$A:$B,2,0),"")</f>
        <v/>
      </c>
      <c r="Q734" t="str">
        <f>IFERROR(VLOOKUP(A734,[3]库存使用数据!$A:$E,5,0),"")</f>
        <v/>
      </c>
      <c r="R734" t="str">
        <f>IFERROR(VLOOKUP(A734,[3]库存使用数据!$A:$H,8,0),"")</f>
        <v/>
      </c>
      <c r="S734" t="str">
        <f>IFERROR(VLOOKUP(A734,[3]库存使用数据!$A:$K,11,0),"")</f>
        <v/>
      </c>
      <c r="T734" t="str">
        <f>IFERROR(VLOOKUP(A734,[3]库存使用数据!$A:$C,3,0),"")</f>
        <v/>
      </c>
      <c r="U734" t="str">
        <f>IFERROR(VLOOKUP(A734,[3]库存使用数据!$A:$F,6,0),"")</f>
        <v/>
      </c>
      <c r="V734" t="str">
        <f>IFERROR(VLOOKUP(A734,[3]库存使用数据!$A:$I,9,0),"")</f>
        <v/>
      </c>
      <c r="W734" t="str">
        <f>IFERROR(VLOOKUP(A734,[3]库存使用数据!$A:$L,12,0),"")</f>
        <v/>
      </c>
      <c r="X734" s="23" t="str">
        <f t="shared" si="195"/>
        <v/>
      </c>
      <c r="Y734" s="23" t="str">
        <f t="shared" si="196"/>
        <v/>
      </c>
      <c r="Z734" s="23" t="str">
        <f t="shared" si="197"/>
        <v/>
      </c>
      <c r="AA734" s="23" t="str">
        <f t="shared" si="198"/>
        <v/>
      </c>
      <c r="AB734" t="str">
        <f>IFERROR(VLOOKUP(A734,[3]库存使用数据!$A:$D,4,0),"")</f>
        <v/>
      </c>
      <c r="AC734" t="str">
        <f>IFERROR(VLOOKUP(A734,[3]库存使用数据!$A:$G,7,0),"")</f>
        <v/>
      </c>
      <c r="AD734" t="str">
        <f>IFERROR(VLOOKUP(A734,[3]库存使用数据!$A:$J,10,0),"")</f>
        <v/>
      </c>
      <c r="AE734" t="str">
        <f>IFERROR(VLOOKUP(A734,[3]库存使用数据!$A:$M,13,0),"")</f>
        <v/>
      </c>
      <c r="AF734" s="23" t="str">
        <f t="shared" si="199"/>
        <v/>
      </c>
      <c r="AG734" s="23" t="str">
        <f t="shared" si="200"/>
        <v/>
      </c>
      <c r="AH734" s="23" t="str">
        <f t="shared" si="201"/>
        <v/>
      </c>
      <c r="AI734" s="23" t="str">
        <f t="shared" si="202"/>
        <v/>
      </c>
      <c r="AJ734">
        <f>IFERROR(VLOOKUP($B734,[2]库存报告使用数据!$A$1:$B$65536,2,0),0)</f>
        <v>0</v>
      </c>
      <c r="AK734">
        <f>IFERROR(VLOOKUP($B734,[2]库存报告使用数据!$A$1:$C$65536,3,0),0)</f>
        <v>0</v>
      </c>
      <c r="AL734">
        <f>IFERROR(VLOOKUP($B734,[2]库存报告使用数据!$A$1:$D$65536,4,0),0)</f>
        <v>0</v>
      </c>
      <c r="AM734">
        <f>IFERROR(VLOOKUP($B734,[2]库存报告使用数据!$A$1:$E$65536,5,0),0)</f>
        <v>0</v>
      </c>
      <c r="AN734" s="23" t="str">
        <f t="shared" si="203"/>
        <v/>
      </c>
      <c r="AO734" s="23" t="str">
        <f t="shared" si="204"/>
        <v/>
      </c>
      <c r="AP734" s="23" t="str">
        <f t="shared" si="205"/>
        <v/>
      </c>
      <c r="AQ734" s="23" t="str">
        <f t="shared" si="206"/>
        <v/>
      </c>
      <c r="AR734" s="37">
        <f t="shared" si="191"/>
        <v>0</v>
      </c>
      <c r="AS734" s="37">
        <f t="shared" si="192"/>
        <v>0</v>
      </c>
      <c r="AT734" s="37">
        <f t="shared" si="193"/>
        <v>0</v>
      </c>
      <c r="AU734" s="33" t="str">
        <f t="shared" si="194"/>
        <v>库存为0</v>
      </c>
      <c r="AV734" s="38" t="str">
        <f>IFERROR(时间!$B$4+AU734,"上周无销量")</f>
        <v>上周无销量</v>
      </c>
    </row>
    <row r="735" spans="1:48">
      <c r="A735" s="21" t="s">
        <v>780</v>
      </c>
      <c r="B735" t="str">
        <f>VLOOKUP(A735,'[4]sku-asin（子）'!$A$1:$B$65536,2,0)</f>
        <v>B072XGTQGD</v>
      </c>
      <c r="C735" t="str">
        <f>VLOOKUP(A735,'[4]子sku-父sku'!$A$1:$B$65536,2,0)</f>
        <v>YZ-ZQ0707</v>
      </c>
      <c r="D735" s="33">
        <f>IFERROR(VLOOKUP(A735,[1]库存报告使用数据处理!$A:$C,3,0),0)</f>
        <v>0</v>
      </c>
      <c r="E735" s="33">
        <f>IFERROR(VLOOKUP(A735,[1]库存报告使用数据处理!$A:$D,4,0),0)</f>
        <v>0</v>
      </c>
      <c r="F735" s="33">
        <f>IFERROR(VLOOKUP(A735,[1]库存报告使用数据处理!$A:$E,5,0),0)</f>
        <v>0</v>
      </c>
      <c r="G735" s="33">
        <f>IFERROR(VLOOKUP(A735,[1]库存报告使用数据处理!$A:$F,6,0),0)</f>
        <v>0</v>
      </c>
      <c r="H735" s="34">
        <f>IFERROR(VLOOKUP(A735,[1]库存报告使用数据处理!$A:$G,7,0),0)</f>
        <v>0</v>
      </c>
      <c r="I735">
        <f>IFERROR(VLOOKUP(A735,[5]数据处理!$A:$B,2,0),0)</f>
        <v>1</v>
      </c>
      <c r="J735" s="35">
        <f>IFERROR(VLOOKUP(A735,[5]数据处理!$A:$D,4,0),0)</f>
        <v>0</v>
      </c>
      <c r="K735" s="35">
        <f>IFERROR(VLOOKUP(A735,[5]数据处理!$A:$E,5,0),0)</f>
        <v>0</v>
      </c>
      <c r="L735" s="35">
        <f>IFERROR(VLOOKUP(A735,[5]数据处理!$A:$G,7,0),0)</f>
        <v>0</v>
      </c>
      <c r="M735">
        <f t="shared" si="190"/>
        <v>1</v>
      </c>
      <c r="N735">
        <f>IFERROR(VLOOKUP(A735,[5]数据处理!$A:$C,3,0),0)</f>
        <v>0</v>
      </c>
      <c r="O735">
        <f>IFERROR(VLOOKUP(A735,[5]数据处理!$A:$N,14,0),0)</f>
        <v>1</v>
      </c>
      <c r="P735" t="str">
        <f>IFERROR(VLOOKUP(A735,[3]库存使用数据!$A:$B,2,0),"")</f>
        <v/>
      </c>
      <c r="Q735" t="str">
        <f>IFERROR(VLOOKUP(A735,[3]库存使用数据!$A:$E,5,0),"")</f>
        <v/>
      </c>
      <c r="R735" t="str">
        <f>IFERROR(VLOOKUP(A735,[3]库存使用数据!$A:$H,8,0),"")</f>
        <v/>
      </c>
      <c r="S735" t="str">
        <f>IFERROR(VLOOKUP(A735,[3]库存使用数据!$A:$K,11,0),"")</f>
        <v/>
      </c>
      <c r="T735" t="str">
        <f>IFERROR(VLOOKUP(A735,[3]库存使用数据!$A:$C,3,0),"")</f>
        <v/>
      </c>
      <c r="U735" t="str">
        <f>IFERROR(VLOOKUP(A735,[3]库存使用数据!$A:$F,6,0),"")</f>
        <v/>
      </c>
      <c r="V735" t="str">
        <f>IFERROR(VLOOKUP(A735,[3]库存使用数据!$A:$I,9,0),"")</f>
        <v/>
      </c>
      <c r="W735" t="str">
        <f>IFERROR(VLOOKUP(A735,[3]库存使用数据!$A:$L,12,0),"")</f>
        <v/>
      </c>
      <c r="X735" s="23" t="str">
        <f t="shared" si="195"/>
        <v/>
      </c>
      <c r="Y735" s="23" t="str">
        <f t="shared" si="196"/>
        <v/>
      </c>
      <c r="Z735" s="23" t="str">
        <f t="shared" si="197"/>
        <v/>
      </c>
      <c r="AA735" s="23" t="str">
        <f t="shared" si="198"/>
        <v/>
      </c>
      <c r="AB735" t="str">
        <f>IFERROR(VLOOKUP(A735,[3]库存使用数据!$A:$D,4,0),"")</f>
        <v/>
      </c>
      <c r="AC735" t="str">
        <f>IFERROR(VLOOKUP(A735,[3]库存使用数据!$A:$G,7,0),"")</f>
        <v/>
      </c>
      <c r="AD735" t="str">
        <f>IFERROR(VLOOKUP(A735,[3]库存使用数据!$A:$J,10,0),"")</f>
        <v/>
      </c>
      <c r="AE735" t="str">
        <f>IFERROR(VLOOKUP(A735,[3]库存使用数据!$A:$M,13,0),"")</f>
        <v/>
      </c>
      <c r="AF735" s="23" t="str">
        <f t="shared" si="199"/>
        <v/>
      </c>
      <c r="AG735" s="23" t="str">
        <f t="shared" si="200"/>
        <v/>
      </c>
      <c r="AH735" s="23" t="str">
        <f t="shared" si="201"/>
        <v/>
      </c>
      <c r="AI735" s="23" t="str">
        <f t="shared" si="202"/>
        <v/>
      </c>
      <c r="AJ735">
        <f>IFERROR(VLOOKUP($B735,[2]库存报告使用数据!$A$1:$B$65536,2,0),0)</f>
        <v>1</v>
      </c>
      <c r="AK735">
        <f>IFERROR(VLOOKUP($B735,[2]库存报告使用数据!$A$1:$C$65536,3,0),0)</f>
        <v>1</v>
      </c>
      <c r="AL735">
        <f>IFERROR(VLOOKUP($B735,[2]库存报告使用数据!$A$1:$D$65536,4,0),0)</f>
        <v>0</v>
      </c>
      <c r="AM735">
        <f>IFERROR(VLOOKUP($B735,[2]库存报告使用数据!$A$1:$E$65536,5,0),0)</f>
        <v>0</v>
      </c>
      <c r="AN735" s="23">
        <f t="shared" si="203"/>
        <v>0</v>
      </c>
      <c r="AO735" s="23">
        <f t="shared" si="204"/>
        <v>0</v>
      </c>
      <c r="AP735" s="23" t="str">
        <f t="shared" si="205"/>
        <v/>
      </c>
      <c r="AQ735" s="23" t="str">
        <f t="shared" si="206"/>
        <v/>
      </c>
      <c r="AR735" s="37">
        <f t="shared" si="191"/>
        <v>0</v>
      </c>
      <c r="AS735" s="37">
        <f t="shared" si="192"/>
        <v>0</v>
      </c>
      <c r="AT735" s="37">
        <f t="shared" si="193"/>
        <v>1</v>
      </c>
      <c r="AU735" s="33" t="str">
        <f t="shared" si="194"/>
        <v>库存为1</v>
      </c>
      <c r="AV735" s="38" t="str">
        <f>IFERROR(时间!$B$4+AU735,"上周无销量")</f>
        <v>上周无销量</v>
      </c>
    </row>
    <row r="736" spans="1:48">
      <c r="A736" s="21" t="s">
        <v>781</v>
      </c>
      <c r="B736" t="str">
        <f>VLOOKUP(A736,'[4]sku-asin（子）'!$A$1:$B$65536,2,0)</f>
        <v>B072XHF543</v>
      </c>
      <c r="C736" t="str">
        <f>VLOOKUP(A736,'[4]子sku-父sku'!$A$1:$B$65536,2,0)</f>
        <v>YZ-ZQ0707</v>
      </c>
      <c r="D736" s="33">
        <f>IFERROR(VLOOKUP(A736,[1]库存报告使用数据处理!$A:$C,3,0),0)</f>
        <v>0</v>
      </c>
      <c r="E736" s="33">
        <f>IFERROR(VLOOKUP(A736,[1]库存报告使用数据处理!$A:$D,4,0),0)</f>
        <v>0</v>
      </c>
      <c r="F736" s="33">
        <f>IFERROR(VLOOKUP(A736,[1]库存报告使用数据处理!$A:$E,5,0),0)</f>
        <v>0</v>
      </c>
      <c r="G736" s="33">
        <f>IFERROR(VLOOKUP(A736,[1]库存报告使用数据处理!$A:$F,6,0),0)</f>
        <v>0</v>
      </c>
      <c r="H736" s="34">
        <f>IFERROR(VLOOKUP(A736,[1]库存报告使用数据处理!$A:$G,7,0),0)</f>
        <v>0</v>
      </c>
      <c r="I736">
        <f>IFERROR(VLOOKUP(A736,[5]数据处理!$A:$B,2,0),0)</f>
        <v>0</v>
      </c>
      <c r="J736" s="35">
        <f>IFERROR(VLOOKUP(A736,[5]数据处理!$A:$D,4,0),0)</f>
        <v>0</v>
      </c>
      <c r="K736" s="35">
        <f>IFERROR(VLOOKUP(A736,[5]数据处理!$A:$E,5,0),0)</f>
        <v>0</v>
      </c>
      <c r="L736" s="35">
        <f>IFERROR(VLOOKUP(A736,[5]数据处理!$A:$G,7,0),0)</f>
        <v>0</v>
      </c>
      <c r="M736">
        <f t="shared" si="190"/>
        <v>0</v>
      </c>
      <c r="N736">
        <f>IFERROR(VLOOKUP(A736,[5]数据处理!$A:$C,3,0),0)</f>
        <v>0</v>
      </c>
      <c r="O736">
        <f>IFERROR(VLOOKUP(A736,[5]数据处理!$A:$N,14,0),0)</f>
        <v>0</v>
      </c>
      <c r="P736" t="str">
        <f>IFERROR(VLOOKUP(A736,[3]库存使用数据!$A:$B,2,0),"")</f>
        <v/>
      </c>
      <c r="Q736" t="str">
        <f>IFERROR(VLOOKUP(A736,[3]库存使用数据!$A:$E,5,0),"")</f>
        <v/>
      </c>
      <c r="R736" t="str">
        <f>IFERROR(VLOOKUP(A736,[3]库存使用数据!$A:$H,8,0),"")</f>
        <v/>
      </c>
      <c r="S736" t="str">
        <f>IFERROR(VLOOKUP(A736,[3]库存使用数据!$A:$K,11,0),"")</f>
        <v/>
      </c>
      <c r="T736" t="str">
        <f>IFERROR(VLOOKUP(A736,[3]库存使用数据!$A:$C,3,0),"")</f>
        <v/>
      </c>
      <c r="U736" t="str">
        <f>IFERROR(VLOOKUP(A736,[3]库存使用数据!$A:$F,6,0),"")</f>
        <v/>
      </c>
      <c r="V736" t="str">
        <f>IFERROR(VLOOKUP(A736,[3]库存使用数据!$A:$I,9,0),"")</f>
        <v/>
      </c>
      <c r="W736" t="str">
        <f>IFERROR(VLOOKUP(A736,[3]库存使用数据!$A:$L,12,0),"")</f>
        <v/>
      </c>
      <c r="X736" s="23" t="str">
        <f t="shared" si="195"/>
        <v/>
      </c>
      <c r="Y736" s="23" t="str">
        <f t="shared" si="196"/>
        <v/>
      </c>
      <c r="Z736" s="23" t="str">
        <f t="shared" si="197"/>
        <v/>
      </c>
      <c r="AA736" s="23" t="str">
        <f t="shared" si="198"/>
        <v/>
      </c>
      <c r="AB736" t="str">
        <f>IFERROR(VLOOKUP(A736,[3]库存使用数据!$A:$D,4,0),"")</f>
        <v/>
      </c>
      <c r="AC736" t="str">
        <f>IFERROR(VLOOKUP(A736,[3]库存使用数据!$A:$G,7,0),"")</f>
        <v/>
      </c>
      <c r="AD736" t="str">
        <f>IFERROR(VLOOKUP(A736,[3]库存使用数据!$A:$J,10,0),"")</f>
        <v/>
      </c>
      <c r="AE736" t="str">
        <f>IFERROR(VLOOKUP(A736,[3]库存使用数据!$A:$M,13,0),"")</f>
        <v/>
      </c>
      <c r="AF736" s="23" t="str">
        <f t="shared" si="199"/>
        <v/>
      </c>
      <c r="AG736" s="23" t="str">
        <f t="shared" si="200"/>
        <v/>
      </c>
      <c r="AH736" s="23" t="str">
        <f t="shared" si="201"/>
        <v/>
      </c>
      <c r="AI736" s="23" t="str">
        <f t="shared" si="202"/>
        <v/>
      </c>
      <c r="AJ736">
        <f>IFERROR(VLOOKUP($B736,[2]库存报告使用数据!$A$1:$B$65536,2,0),0)</f>
        <v>0</v>
      </c>
      <c r="AK736">
        <f>IFERROR(VLOOKUP($B736,[2]库存报告使用数据!$A$1:$C$65536,3,0),0)</f>
        <v>0</v>
      </c>
      <c r="AL736">
        <f>IFERROR(VLOOKUP($B736,[2]库存报告使用数据!$A$1:$D$65536,4,0),0)</f>
        <v>0</v>
      </c>
      <c r="AM736">
        <f>IFERROR(VLOOKUP($B736,[2]库存报告使用数据!$A$1:$E$65536,5,0),0)</f>
        <v>0</v>
      </c>
      <c r="AN736" s="23" t="str">
        <f t="shared" si="203"/>
        <v/>
      </c>
      <c r="AO736" s="23" t="str">
        <f t="shared" si="204"/>
        <v/>
      </c>
      <c r="AP736" s="23" t="str">
        <f t="shared" si="205"/>
        <v/>
      </c>
      <c r="AQ736" s="23" t="str">
        <f t="shared" si="206"/>
        <v/>
      </c>
      <c r="AR736" s="37">
        <f t="shared" si="191"/>
        <v>0</v>
      </c>
      <c r="AS736" s="37">
        <f t="shared" si="192"/>
        <v>0</v>
      </c>
      <c r="AT736" s="37">
        <f t="shared" si="193"/>
        <v>0</v>
      </c>
      <c r="AU736" s="33" t="str">
        <f t="shared" si="194"/>
        <v>库存为0</v>
      </c>
      <c r="AV736" s="38" t="str">
        <f>IFERROR(时间!$B$4+AU736,"上周无销量")</f>
        <v>上周无销量</v>
      </c>
    </row>
    <row r="737" spans="1:48">
      <c r="A737" s="21" t="s">
        <v>782</v>
      </c>
      <c r="B737" t="str">
        <f>VLOOKUP(A737,'[4]sku-asin（子）'!$A$1:$B$65536,2,0)</f>
        <v>B072XJNSSR</v>
      </c>
      <c r="C737" t="str">
        <f>VLOOKUP(A737,'[4]子sku-父sku'!$A$1:$B$65536,2,0)</f>
        <v>YZ-ZQ0707</v>
      </c>
      <c r="D737" s="33">
        <f>IFERROR(VLOOKUP(A737,[1]库存报告使用数据处理!$A:$C,3,0),0)</f>
        <v>0</v>
      </c>
      <c r="E737" s="33">
        <f>IFERROR(VLOOKUP(A737,[1]库存报告使用数据处理!$A:$D,4,0),0)</f>
        <v>0</v>
      </c>
      <c r="F737" s="33">
        <f>IFERROR(VLOOKUP(A737,[1]库存报告使用数据处理!$A:$E,5,0),0)</f>
        <v>0</v>
      </c>
      <c r="G737" s="33">
        <f>IFERROR(VLOOKUP(A737,[1]库存报告使用数据处理!$A:$F,6,0),0)</f>
        <v>0</v>
      </c>
      <c r="H737" s="34">
        <f>IFERROR(VLOOKUP(A737,[1]库存报告使用数据处理!$A:$G,7,0),0)</f>
        <v>0</v>
      </c>
      <c r="I737">
        <f>IFERROR(VLOOKUP(A737,[5]数据处理!$A:$B,2,0),0)</f>
        <v>1</v>
      </c>
      <c r="J737" s="35">
        <f>IFERROR(VLOOKUP(A737,[5]数据处理!$A:$D,4,0),0)</f>
        <v>0</v>
      </c>
      <c r="K737" s="35">
        <f>IFERROR(VLOOKUP(A737,[5]数据处理!$A:$E,5,0),0)</f>
        <v>0</v>
      </c>
      <c r="L737" s="35">
        <f>IFERROR(VLOOKUP(A737,[5]数据处理!$A:$G,7,0),0)</f>
        <v>0</v>
      </c>
      <c r="M737">
        <f t="shared" si="190"/>
        <v>1</v>
      </c>
      <c r="N737">
        <f>IFERROR(VLOOKUP(A737,[5]数据处理!$A:$C,3,0),0)</f>
        <v>0</v>
      </c>
      <c r="O737">
        <f>IFERROR(VLOOKUP(A737,[5]数据处理!$A:$N,14,0),0)</f>
        <v>0</v>
      </c>
      <c r="P737" t="str">
        <f>IFERROR(VLOOKUP(A737,[3]库存使用数据!$A:$B,2,0),"")</f>
        <v/>
      </c>
      <c r="Q737" t="str">
        <f>IFERROR(VLOOKUP(A737,[3]库存使用数据!$A:$E,5,0),"")</f>
        <v/>
      </c>
      <c r="R737" t="str">
        <f>IFERROR(VLOOKUP(A737,[3]库存使用数据!$A:$H,8,0),"")</f>
        <v/>
      </c>
      <c r="S737" t="str">
        <f>IFERROR(VLOOKUP(A737,[3]库存使用数据!$A:$K,11,0),"")</f>
        <v/>
      </c>
      <c r="T737" t="str">
        <f>IFERROR(VLOOKUP(A737,[3]库存使用数据!$A:$C,3,0),"")</f>
        <v/>
      </c>
      <c r="U737" t="str">
        <f>IFERROR(VLOOKUP(A737,[3]库存使用数据!$A:$F,6,0),"")</f>
        <v/>
      </c>
      <c r="V737" t="str">
        <f>IFERROR(VLOOKUP(A737,[3]库存使用数据!$A:$I,9,0),"")</f>
        <v/>
      </c>
      <c r="W737" t="str">
        <f>IFERROR(VLOOKUP(A737,[3]库存使用数据!$A:$L,12,0),"")</f>
        <v/>
      </c>
      <c r="X737" s="23" t="str">
        <f t="shared" si="195"/>
        <v/>
      </c>
      <c r="Y737" s="23" t="str">
        <f t="shared" si="196"/>
        <v/>
      </c>
      <c r="Z737" s="23" t="str">
        <f t="shared" si="197"/>
        <v/>
      </c>
      <c r="AA737" s="23" t="str">
        <f t="shared" si="198"/>
        <v/>
      </c>
      <c r="AB737" t="str">
        <f>IFERROR(VLOOKUP(A737,[3]库存使用数据!$A:$D,4,0),"")</f>
        <v/>
      </c>
      <c r="AC737" t="str">
        <f>IFERROR(VLOOKUP(A737,[3]库存使用数据!$A:$G,7,0),"")</f>
        <v/>
      </c>
      <c r="AD737" t="str">
        <f>IFERROR(VLOOKUP(A737,[3]库存使用数据!$A:$J,10,0),"")</f>
        <v/>
      </c>
      <c r="AE737" t="str">
        <f>IFERROR(VLOOKUP(A737,[3]库存使用数据!$A:$M,13,0),"")</f>
        <v/>
      </c>
      <c r="AF737" s="23" t="str">
        <f t="shared" si="199"/>
        <v/>
      </c>
      <c r="AG737" s="23" t="str">
        <f t="shared" si="200"/>
        <v/>
      </c>
      <c r="AH737" s="23" t="str">
        <f t="shared" si="201"/>
        <v/>
      </c>
      <c r="AI737" s="23" t="str">
        <f t="shared" si="202"/>
        <v/>
      </c>
      <c r="AJ737">
        <f>IFERROR(VLOOKUP($B737,[2]库存报告使用数据!$A$1:$B$65536,2,0),0)</f>
        <v>2</v>
      </c>
      <c r="AK737">
        <f>IFERROR(VLOOKUP($B737,[2]库存报告使用数据!$A$1:$C$65536,3,0),0)</f>
        <v>2</v>
      </c>
      <c r="AL737">
        <f>IFERROR(VLOOKUP($B737,[2]库存报告使用数据!$A$1:$D$65536,4,0),0)</f>
        <v>0</v>
      </c>
      <c r="AM737">
        <f>IFERROR(VLOOKUP($B737,[2]库存报告使用数据!$A$1:$E$65536,5,0),0)</f>
        <v>2</v>
      </c>
      <c r="AN737" s="23">
        <f t="shared" si="203"/>
        <v>0</v>
      </c>
      <c r="AO737" s="23">
        <f t="shared" si="204"/>
        <v>0</v>
      </c>
      <c r="AP737" s="23" t="str">
        <f t="shared" si="205"/>
        <v/>
      </c>
      <c r="AQ737" s="23">
        <f t="shared" si="206"/>
        <v>0</v>
      </c>
      <c r="AR737" s="37">
        <f t="shared" si="191"/>
        <v>0</v>
      </c>
      <c r="AS737" s="37">
        <f t="shared" si="192"/>
        <v>0</v>
      </c>
      <c r="AT737" s="37">
        <f t="shared" si="193"/>
        <v>1</v>
      </c>
      <c r="AU737" s="33" t="str">
        <f t="shared" si="194"/>
        <v>库存为1</v>
      </c>
      <c r="AV737" s="38" t="str">
        <f>IFERROR(时间!$B$4+AU737,"上周无销量")</f>
        <v>上周无销量</v>
      </c>
    </row>
    <row r="738" spans="1:48">
      <c r="A738" s="21" t="s">
        <v>783</v>
      </c>
      <c r="B738" t="str">
        <f>VLOOKUP(A738,'[4]sku-asin（子）'!$A$1:$B$65536,2,0)</f>
        <v>B071G7NXBZ</v>
      </c>
      <c r="C738" t="str">
        <f>VLOOKUP(A738,'[4]子sku-父sku'!$A$1:$B$65536,2,0)</f>
        <v>YZ-ZQ1126</v>
      </c>
      <c r="D738" s="33">
        <f>IFERROR(VLOOKUP(A738,[1]库存报告使用数据处理!$A:$C,3,0),0)</f>
        <v>0</v>
      </c>
      <c r="E738" s="33">
        <f>IFERROR(VLOOKUP(A738,[1]库存报告使用数据处理!$A:$D,4,0),0)</f>
        <v>0</v>
      </c>
      <c r="F738" s="33">
        <f>IFERROR(VLOOKUP(A738,[1]库存报告使用数据处理!$A:$E,5,0),0)</f>
        <v>0</v>
      </c>
      <c r="G738" s="33">
        <f>IFERROR(VLOOKUP(A738,[1]库存报告使用数据处理!$A:$F,6,0),0)</f>
        <v>0</v>
      </c>
      <c r="H738" s="34">
        <f>IFERROR(VLOOKUP(A738,[1]库存报告使用数据处理!$A:$G,7,0),0)</f>
        <v>0</v>
      </c>
      <c r="I738">
        <f>IFERROR(VLOOKUP(A738,[5]数据处理!$A:$B,2,0),0)</f>
        <v>0</v>
      </c>
      <c r="J738" s="35">
        <f>IFERROR(VLOOKUP(A738,[5]数据处理!$A:$D,4,0),0)</f>
        <v>0</v>
      </c>
      <c r="K738" s="35">
        <f>IFERROR(VLOOKUP(A738,[5]数据处理!$A:$E,5,0),0)</f>
        <v>0</v>
      </c>
      <c r="L738" s="35">
        <f>IFERROR(VLOOKUP(A738,[5]数据处理!$A:$G,7,0),0)</f>
        <v>0</v>
      </c>
      <c r="M738">
        <f t="shared" si="190"/>
        <v>0</v>
      </c>
      <c r="N738">
        <f>IFERROR(VLOOKUP(A738,[5]数据处理!$A:$C,3,0),0)</f>
        <v>0</v>
      </c>
      <c r="O738">
        <f>IFERROR(VLOOKUP(A738,[5]数据处理!$A:$N,14,0),0)</f>
        <v>0</v>
      </c>
      <c r="P738" t="str">
        <f>IFERROR(VLOOKUP(A738,[3]库存使用数据!$A:$B,2,0),"")</f>
        <v/>
      </c>
      <c r="Q738" t="str">
        <f>IFERROR(VLOOKUP(A738,[3]库存使用数据!$A:$E,5,0),"")</f>
        <v/>
      </c>
      <c r="R738" t="str">
        <f>IFERROR(VLOOKUP(A738,[3]库存使用数据!$A:$H,8,0),"")</f>
        <v/>
      </c>
      <c r="S738" t="str">
        <f>IFERROR(VLOOKUP(A738,[3]库存使用数据!$A:$K,11,0),"")</f>
        <v/>
      </c>
      <c r="T738" t="str">
        <f>IFERROR(VLOOKUP(A738,[3]库存使用数据!$A:$C,3,0),"")</f>
        <v/>
      </c>
      <c r="U738" t="str">
        <f>IFERROR(VLOOKUP(A738,[3]库存使用数据!$A:$F,6,0),"")</f>
        <v/>
      </c>
      <c r="V738" t="str">
        <f>IFERROR(VLOOKUP(A738,[3]库存使用数据!$A:$I,9,0),"")</f>
        <v/>
      </c>
      <c r="W738" t="str">
        <f>IFERROR(VLOOKUP(A738,[3]库存使用数据!$A:$L,12,0),"")</f>
        <v/>
      </c>
      <c r="X738" s="23" t="str">
        <f t="shared" si="195"/>
        <v/>
      </c>
      <c r="Y738" s="23" t="str">
        <f t="shared" si="196"/>
        <v/>
      </c>
      <c r="Z738" s="23" t="str">
        <f t="shared" si="197"/>
        <v/>
      </c>
      <c r="AA738" s="23" t="str">
        <f t="shared" si="198"/>
        <v/>
      </c>
      <c r="AB738" t="str">
        <f>IFERROR(VLOOKUP(A738,[3]库存使用数据!$A:$D,4,0),"")</f>
        <v/>
      </c>
      <c r="AC738" t="str">
        <f>IFERROR(VLOOKUP(A738,[3]库存使用数据!$A:$G,7,0),"")</f>
        <v/>
      </c>
      <c r="AD738" t="str">
        <f>IFERROR(VLOOKUP(A738,[3]库存使用数据!$A:$J,10,0),"")</f>
        <v/>
      </c>
      <c r="AE738" t="str">
        <f>IFERROR(VLOOKUP(A738,[3]库存使用数据!$A:$M,13,0),"")</f>
        <v/>
      </c>
      <c r="AF738" s="23" t="str">
        <f t="shared" si="199"/>
        <v/>
      </c>
      <c r="AG738" s="23" t="str">
        <f t="shared" si="200"/>
        <v/>
      </c>
      <c r="AH738" s="23" t="str">
        <f t="shared" si="201"/>
        <v/>
      </c>
      <c r="AI738" s="23" t="str">
        <f t="shared" si="202"/>
        <v/>
      </c>
      <c r="AJ738">
        <f>IFERROR(VLOOKUP($B738,[2]库存报告使用数据!$A$1:$B$65536,2,0),0)</f>
        <v>0</v>
      </c>
      <c r="AK738">
        <f>IFERROR(VLOOKUP($B738,[2]库存报告使用数据!$A$1:$C$65536,3,0),0)</f>
        <v>0</v>
      </c>
      <c r="AL738">
        <f>IFERROR(VLOOKUP($B738,[2]库存报告使用数据!$A$1:$D$65536,4,0),0)</f>
        <v>0</v>
      </c>
      <c r="AM738">
        <f>IFERROR(VLOOKUP($B738,[2]库存报告使用数据!$A$1:$E$65536,5,0),0)</f>
        <v>0</v>
      </c>
      <c r="AN738" s="23" t="str">
        <f t="shared" si="203"/>
        <v/>
      </c>
      <c r="AO738" s="23" t="str">
        <f t="shared" si="204"/>
        <v/>
      </c>
      <c r="AP738" s="23" t="str">
        <f t="shared" si="205"/>
        <v/>
      </c>
      <c r="AQ738" s="23" t="str">
        <f t="shared" si="206"/>
        <v/>
      </c>
      <c r="AR738" s="37">
        <f t="shared" si="191"/>
        <v>0</v>
      </c>
      <c r="AS738" s="37">
        <f t="shared" si="192"/>
        <v>0</v>
      </c>
      <c r="AT738" s="37">
        <f t="shared" si="193"/>
        <v>0</v>
      </c>
      <c r="AU738" s="33" t="str">
        <f t="shared" si="194"/>
        <v>库存为0</v>
      </c>
      <c r="AV738" s="38" t="str">
        <f>IFERROR(时间!$B$4+AU738,"上周无销量")</f>
        <v>上周无销量</v>
      </c>
    </row>
    <row r="739" spans="1:48">
      <c r="A739" s="21" t="s">
        <v>784</v>
      </c>
      <c r="B739" t="str">
        <f>VLOOKUP(A739,'[4]sku-asin（子）'!$A$1:$B$65536,2,0)</f>
        <v>B072QKZRMX</v>
      </c>
      <c r="C739" t="str">
        <f>VLOOKUP(A739,'[4]子sku-父sku'!$A$1:$B$65536,2,0)</f>
        <v>YZ-ZQ1126</v>
      </c>
      <c r="D739" s="33">
        <f>IFERROR(VLOOKUP(A739,[1]库存报告使用数据处理!$A:$C,3,0),0)</f>
        <v>0</v>
      </c>
      <c r="E739" s="33">
        <f>IFERROR(VLOOKUP(A739,[1]库存报告使用数据处理!$A:$D,4,0),0)</f>
        <v>0</v>
      </c>
      <c r="F739" s="33">
        <f>IFERROR(VLOOKUP(A739,[1]库存报告使用数据处理!$A:$E,5,0),0)</f>
        <v>0</v>
      </c>
      <c r="G739" s="33">
        <f>IFERROR(VLOOKUP(A739,[1]库存报告使用数据处理!$A:$F,6,0),0)</f>
        <v>1</v>
      </c>
      <c r="H739" s="34">
        <f>IFERROR(VLOOKUP(A739,[1]库存报告使用数据处理!$A:$G,7,0),0)</f>
        <v>16.99</v>
      </c>
      <c r="I739">
        <f>IFERROR(VLOOKUP(A739,[5]数据处理!$A:$B,2,0),0)</f>
        <v>1</v>
      </c>
      <c r="J739" s="35">
        <f>IFERROR(VLOOKUP(A739,[5]数据处理!$A:$D,4,0),0)</f>
        <v>0</v>
      </c>
      <c r="K739" s="35">
        <f>IFERROR(VLOOKUP(A739,[5]数据处理!$A:$E,5,0),0)</f>
        <v>0</v>
      </c>
      <c r="L739" s="35">
        <f>IFERROR(VLOOKUP(A739,[5]数据处理!$A:$G,7,0),0)</f>
        <v>0</v>
      </c>
      <c r="M739">
        <f t="shared" si="190"/>
        <v>1</v>
      </c>
      <c r="N739">
        <f>IFERROR(VLOOKUP(A739,[5]数据处理!$A:$C,3,0),0)</f>
        <v>1</v>
      </c>
      <c r="O739">
        <f>IFERROR(VLOOKUP(A739,[5]数据处理!$A:$N,14,0),0)</f>
        <v>0</v>
      </c>
      <c r="P739" t="str">
        <f>IFERROR(VLOOKUP(A739,[3]库存使用数据!$A:$B,2,0),"")</f>
        <v/>
      </c>
      <c r="Q739" t="str">
        <f>IFERROR(VLOOKUP(A739,[3]库存使用数据!$A:$E,5,0),"")</f>
        <v/>
      </c>
      <c r="R739" t="str">
        <f>IFERROR(VLOOKUP(A739,[3]库存使用数据!$A:$H,8,0),"")</f>
        <v/>
      </c>
      <c r="S739" t="str">
        <f>IFERROR(VLOOKUP(A739,[3]库存使用数据!$A:$K,11,0),"")</f>
        <v/>
      </c>
      <c r="T739" t="str">
        <f>IFERROR(VLOOKUP(A739,[3]库存使用数据!$A:$C,3,0),"")</f>
        <v/>
      </c>
      <c r="U739" t="str">
        <f>IFERROR(VLOOKUP(A739,[3]库存使用数据!$A:$F,6,0),"")</f>
        <v/>
      </c>
      <c r="V739" t="str">
        <f>IFERROR(VLOOKUP(A739,[3]库存使用数据!$A:$I,9,0),"")</f>
        <v/>
      </c>
      <c r="W739" t="str">
        <f>IFERROR(VLOOKUP(A739,[3]库存使用数据!$A:$L,12,0),"")</f>
        <v/>
      </c>
      <c r="X739" s="23" t="str">
        <f t="shared" si="195"/>
        <v/>
      </c>
      <c r="Y739" s="23" t="str">
        <f t="shared" si="196"/>
        <v/>
      </c>
      <c r="Z739" s="23" t="str">
        <f t="shared" si="197"/>
        <v/>
      </c>
      <c r="AA739" s="23" t="str">
        <f t="shared" si="198"/>
        <v/>
      </c>
      <c r="AB739" t="str">
        <f>IFERROR(VLOOKUP(A739,[3]库存使用数据!$A:$D,4,0),"")</f>
        <v/>
      </c>
      <c r="AC739" t="str">
        <f>IFERROR(VLOOKUP(A739,[3]库存使用数据!$A:$G,7,0),"")</f>
        <v/>
      </c>
      <c r="AD739" t="str">
        <f>IFERROR(VLOOKUP(A739,[3]库存使用数据!$A:$J,10,0),"")</f>
        <v/>
      </c>
      <c r="AE739" t="str">
        <f>IFERROR(VLOOKUP(A739,[3]库存使用数据!$A:$M,13,0),"")</f>
        <v/>
      </c>
      <c r="AF739" s="23" t="str">
        <f t="shared" si="199"/>
        <v/>
      </c>
      <c r="AG739" s="23" t="str">
        <f t="shared" si="200"/>
        <v/>
      </c>
      <c r="AH739" s="23" t="str">
        <f t="shared" si="201"/>
        <v/>
      </c>
      <c r="AI739" s="23" t="str">
        <f t="shared" si="202"/>
        <v/>
      </c>
      <c r="AJ739">
        <f>IFERROR(VLOOKUP($B739,[2]库存报告使用数据!$A$1:$B$65536,2,0),0)</f>
        <v>1</v>
      </c>
      <c r="AK739">
        <f>IFERROR(VLOOKUP($B739,[2]库存报告使用数据!$A$1:$C$65536,3,0),0)</f>
        <v>1</v>
      </c>
      <c r="AL739">
        <f>IFERROR(VLOOKUP($B739,[2]库存报告使用数据!$A$1:$D$65536,4,0),0)</f>
        <v>0</v>
      </c>
      <c r="AM739">
        <f>IFERROR(VLOOKUP($B739,[2]库存报告使用数据!$A$1:$E$65536,5,0),0)</f>
        <v>4</v>
      </c>
      <c r="AN739" s="23">
        <f t="shared" si="203"/>
        <v>0</v>
      </c>
      <c r="AO739" s="23">
        <f t="shared" si="204"/>
        <v>0</v>
      </c>
      <c r="AP739" s="23" t="str">
        <f t="shared" si="205"/>
        <v/>
      </c>
      <c r="AQ739" s="23">
        <f t="shared" si="206"/>
        <v>0.25</v>
      </c>
      <c r="AR739" s="37">
        <f t="shared" si="191"/>
        <v>0</v>
      </c>
      <c r="AS739" s="37">
        <f t="shared" si="192"/>
        <v>0</v>
      </c>
      <c r="AT739" s="37">
        <f t="shared" si="193"/>
        <v>1</v>
      </c>
      <c r="AU739" s="33" t="str">
        <f t="shared" si="194"/>
        <v>库存为1</v>
      </c>
      <c r="AV739" s="38" t="str">
        <f>IFERROR(时间!$B$4+AU739,"上周无销量")</f>
        <v>上周无销量</v>
      </c>
    </row>
    <row r="740" spans="1:48">
      <c r="A740" s="21" t="s">
        <v>785</v>
      </c>
      <c r="B740" t="str">
        <f>VLOOKUP(A740,'[4]sku-asin（子）'!$A$1:$B$65536,2,0)</f>
        <v>B01GCGA578</v>
      </c>
      <c r="C740" t="str">
        <f>VLOOKUP(A740,'[4]子sku-父sku'!$A$1:$B$65536,2,0)</f>
        <v>YZ-ZQ112</v>
      </c>
      <c r="D740" s="33">
        <f>IFERROR(VLOOKUP(A740,[1]库存报告使用数据处理!$A:$C,3,0),0)</f>
        <v>0</v>
      </c>
      <c r="E740" s="33">
        <f>IFERROR(VLOOKUP(A740,[1]库存报告使用数据处理!$A:$D,4,0),0)</f>
        <v>0</v>
      </c>
      <c r="F740" s="33">
        <f>IFERROR(VLOOKUP(A740,[1]库存报告使用数据处理!$A:$E,5,0),0)</f>
        <v>0</v>
      </c>
      <c r="G740" s="33">
        <f>IFERROR(VLOOKUP(A740,[1]库存报告使用数据处理!$A:$F,6,0),0)</f>
        <v>0</v>
      </c>
      <c r="H740" s="34">
        <f>IFERROR(VLOOKUP(A740,[1]库存报告使用数据处理!$A:$G,7,0),0)</f>
        <v>0</v>
      </c>
      <c r="I740">
        <f>IFERROR(VLOOKUP(A740,[5]数据处理!$A:$B,2,0),0)</f>
        <v>13</v>
      </c>
      <c r="J740" s="35">
        <f>IFERROR(VLOOKUP(A740,[5]数据处理!$A:$D,4,0),0)</f>
        <v>0</v>
      </c>
      <c r="K740" s="35">
        <f>IFERROR(VLOOKUP(A740,[5]数据处理!$A:$E,5,0),0)</f>
        <v>0</v>
      </c>
      <c r="L740" s="35">
        <f>IFERROR(VLOOKUP(A740,[5]数据处理!$A:$G,7,0),0)</f>
        <v>0</v>
      </c>
      <c r="M740">
        <f t="shared" si="190"/>
        <v>13</v>
      </c>
      <c r="N740">
        <f>IFERROR(VLOOKUP(A740,[5]数据处理!$A:$C,3,0),0)</f>
        <v>1</v>
      </c>
      <c r="O740">
        <f>IFERROR(VLOOKUP(A740,[5]数据处理!$A:$N,14,0),0)</f>
        <v>8</v>
      </c>
      <c r="P740" t="str">
        <f>IFERROR(VLOOKUP(A740,[3]库存使用数据!$A:$B,2,0),"")</f>
        <v/>
      </c>
      <c r="Q740" t="str">
        <f>IFERROR(VLOOKUP(A740,[3]库存使用数据!$A:$E,5,0),"")</f>
        <v/>
      </c>
      <c r="R740" t="str">
        <f>IFERROR(VLOOKUP(A740,[3]库存使用数据!$A:$H,8,0),"")</f>
        <v/>
      </c>
      <c r="S740" t="str">
        <f>IFERROR(VLOOKUP(A740,[3]库存使用数据!$A:$K,11,0),"")</f>
        <v/>
      </c>
      <c r="T740" t="str">
        <f>IFERROR(VLOOKUP(A740,[3]库存使用数据!$A:$C,3,0),"")</f>
        <v/>
      </c>
      <c r="U740" t="str">
        <f>IFERROR(VLOOKUP(A740,[3]库存使用数据!$A:$F,6,0),"")</f>
        <v/>
      </c>
      <c r="V740" t="str">
        <f>IFERROR(VLOOKUP(A740,[3]库存使用数据!$A:$I,9,0),"")</f>
        <v/>
      </c>
      <c r="W740" t="str">
        <f>IFERROR(VLOOKUP(A740,[3]库存使用数据!$A:$L,12,0),"")</f>
        <v/>
      </c>
      <c r="X740" s="23" t="str">
        <f t="shared" si="195"/>
        <v/>
      </c>
      <c r="Y740" s="23" t="str">
        <f t="shared" si="196"/>
        <v/>
      </c>
      <c r="Z740" s="23" t="str">
        <f t="shared" si="197"/>
        <v/>
      </c>
      <c r="AA740" s="23" t="str">
        <f t="shared" si="198"/>
        <v/>
      </c>
      <c r="AB740" t="str">
        <f>IFERROR(VLOOKUP(A740,[3]库存使用数据!$A:$D,4,0),"")</f>
        <v/>
      </c>
      <c r="AC740" t="str">
        <f>IFERROR(VLOOKUP(A740,[3]库存使用数据!$A:$G,7,0),"")</f>
        <v/>
      </c>
      <c r="AD740" t="str">
        <f>IFERROR(VLOOKUP(A740,[3]库存使用数据!$A:$J,10,0),"")</f>
        <v/>
      </c>
      <c r="AE740" t="str">
        <f>IFERROR(VLOOKUP(A740,[3]库存使用数据!$A:$M,13,0),"")</f>
        <v/>
      </c>
      <c r="AF740" s="23" t="str">
        <f t="shared" si="199"/>
        <v/>
      </c>
      <c r="AG740" s="23" t="str">
        <f t="shared" si="200"/>
        <v/>
      </c>
      <c r="AH740" s="23" t="str">
        <f t="shared" si="201"/>
        <v/>
      </c>
      <c r="AI740" s="23" t="str">
        <f t="shared" si="202"/>
        <v/>
      </c>
      <c r="AJ740">
        <f>IFERROR(VLOOKUP($B740,[2]库存报告使用数据!$A$1:$B$65536,2,0),0)</f>
        <v>0</v>
      </c>
      <c r="AK740">
        <f>IFERROR(VLOOKUP($B740,[2]库存报告使用数据!$A$1:$C$65536,3,0),0)</f>
        <v>0</v>
      </c>
      <c r="AL740">
        <f>IFERROR(VLOOKUP($B740,[2]库存报告使用数据!$A$1:$D$65536,4,0),0)</f>
        <v>0</v>
      </c>
      <c r="AM740">
        <f>IFERROR(VLOOKUP($B740,[2]库存报告使用数据!$A$1:$E$65536,5,0),0)</f>
        <v>0</v>
      </c>
      <c r="AN740" s="23" t="str">
        <f t="shared" si="203"/>
        <v/>
      </c>
      <c r="AO740" s="23" t="str">
        <f t="shared" si="204"/>
        <v/>
      </c>
      <c r="AP740" s="23" t="str">
        <f t="shared" si="205"/>
        <v/>
      </c>
      <c r="AQ740" s="23" t="str">
        <f t="shared" si="206"/>
        <v/>
      </c>
      <c r="AR740" s="37">
        <f t="shared" si="191"/>
        <v>0</v>
      </c>
      <c r="AS740" s="37">
        <f t="shared" si="192"/>
        <v>0</v>
      </c>
      <c r="AT740" s="37">
        <f t="shared" si="193"/>
        <v>13</v>
      </c>
      <c r="AU740" s="33" t="str">
        <f t="shared" si="194"/>
        <v>库存为13</v>
      </c>
      <c r="AV740" s="38" t="str">
        <f>IFERROR(时间!$B$4+AU740,"上周无销量")</f>
        <v>上周无销量</v>
      </c>
    </row>
    <row r="741" spans="1:48">
      <c r="A741" s="21" t="s">
        <v>786</v>
      </c>
      <c r="B741" t="str">
        <f>VLOOKUP(A741,'[4]sku-asin（子）'!$A$1:$B$65536,2,0)</f>
        <v>B01GCGA3J8</v>
      </c>
      <c r="C741" t="str">
        <f>VLOOKUP(A741,'[4]子sku-父sku'!$A$1:$B$65536,2,0)</f>
        <v>YZ-ZQ112</v>
      </c>
      <c r="D741" s="33">
        <f>IFERROR(VLOOKUP(A741,[1]库存报告使用数据处理!$A:$C,3,0),0)</f>
        <v>0</v>
      </c>
      <c r="E741" s="33">
        <f>IFERROR(VLOOKUP(A741,[1]库存报告使用数据处理!$A:$D,4,0),0)</f>
        <v>2</v>
      </c>
      <c r="F741" s="33">
        <f>IFERROR(VLOOKUP(A741,[1]库存报告使用数据处理!$A:$E,5,0),0)</f>
        <v>0</v>
      </c>
      <c r="G741" s="33">
        <f>IFERROR(VLOOKUP(A741,[1]库存报告使用数据处理!$A:$F,6,0),0)</f>
        <v>0</v>
      </c>
      <c r="H741" s="34">
        <f>IFERROR(VLOOKUP(A741,[1]库存报告使用数据处理!$A:$G,7,0),0)</f>
        <v>13.99</v>
      </c>
      <c r="I741">
        <f>IFERROR(VLOOKUP(A741,[5]数据处理!$A:$B,2,0),0)</f>
        <v>12</v>
      </c>
      <c r="J741" s="35">
        <f>IFERROR(VLOOKUP(A741,[5]数据处理!$A:$D,4,0),0)</f>
        <v>0</v>
      </c>
      <c r="K741" s="35">
        <f>IFERROR(VLOOKUP(A741,[5]数据处理!$A:$E,5,0),0)</f>
        <v>0</v>
      </c>
      <c r="L741" s="35">
        <f>IFERROR(VLOOKUP(A741,[5]数据处理!$A:$G,7,0),0)</f>
        <v>0</v>
      </c>
      <c r="M741">
        <f t="shared" si="190"/>
        <v>12</v>
      </c>
      <c r="N741">
        <f>IFERROR(VLOOKUP(A741,[5]数据处理!$A:$C,3,0),0)</f>
        <v>0</v>
      </c>
      <c r="O741">
        <f>IFERROR(VLOOKUP(A741,[5]数据处理!$A:$N,14,0),0)</f>
        <v>4</v>
      </c>
      <c r="P741" t="str">
        <f>IFERROR(VLOOKUP(A741,[3]库存使用数据!$A:$B,2,0),"")</f>
        <v/>
      </c>
      <c r="Q741" t="str">
        <f>IFERROR(VLOOKUP(A741,[3]库存使用数据!$A:$E,5,0),"")</f>
        <v/>
      </c>
      <c r="R741" t="str">
        <f>IFERROR(VLOOKUP(A741,[3]库存使用数据!$A:$H,8,0),"")</f>
        <v/>
      </c>
      <c r="S741" t="str">
        <f>IFERROR(VLOOKUP(A741,[3]库存使用数据!$A:$K,11,0),"")</f>
        <v/>
      </c>
      <c r="T741" t="str">
        <f>IFERROR(VLOOKUP(A741,[3]库存使用数据!$A:$C,3,0),"")</f>
        <v/>
      </c>
      <c r="U741" t="str">
        <f>IFERROR(VLOOKUP(A741,[3]库存使用数据!$A:$F,6,0),"")</f>
        <v/>
      </c>
      <c r="V741" t="str">
        <f>IFERROR(VLOOKUP(A741,[3]库存使用数据!$A:$I,9,0),"")</f>
        <v/>
      </c>
      <c r="W741" t="str">
        <f>IFERROR(VLOOKUP(A741,[3]库存使用数据!$A:$L,12,0),"")</f>
        <v/>
      </c>
      <c r="X741" s="23" t="str">
        <f t="shared" si="195"/>
        <v/>
      </c>
      <c r="Y741" s="23" t="str">
        <f t="shared" si="196"/>
        <v/>
      </c>
      <c r="Z741" s="23" t="str">
        <f t="shared" si="197"/>
        <v/>
      </c>
      <c r="AA741" s="23" t="str">
        <f t="shared" si="198"/>
        <v/>
      </c>
      <c r="AB741" t="str">
        <f>IFERROR(VLOOKUP(A741,[3]库存使用数据!$A:$D,4,0),"")</f>
        <v/>
      </c>
      <c r="AC741" t="str">
        <f>IFERROR(VLOOKUP(A741,[3]库存使用数据!$A:$G,7,0),"")</f>
        <v/>
      </c>
      <c r="AD741" t="str">
        <f>IFERROR(VLOOKUP(A741,[3]库存使用数据!$A:$J,10,0),"")</f>
        <v/>
      </c>
      <c r="AE741" t="str">
        <f>IFERROR(VLOOKUP(A741,[3]库存使用数据!$A:$M,13,0),"")</f>
        <v/>
      </c>
      <c r="AF741" s="23" t="str">
        <f t="shared" si="199"/>
        <v/>
      </c>
      <c r="AG741" s="23" t="str">
        <f t="shared" si="200"/>
        <v/>
      </c>
      <c r="AH741" s="23" t="str">
        <f t="shared" si="201"/>
        <v/>
      </c>
      <c r="AI741" s="23" t="str">
        <f t="shared" si="202"/>
        <v/>
      </c>
      <c r="AJ741">
        <f>IFERROR(VLOOKUP($B741,[2]库存报告使用数据!$A$1:$B$65536,2,0),0)</f>
        <v>10</v>
      </c>
      <c r="AK741">
        <f>IFERROR(VLOOKUP($B741,[2]库存报告使用数据!$A$1:$C$65536,3,0),0)</f>
        <v>10</v>
      </c>
      <c r="AL741">
        <f>IFERROR(VLOOKUP($B741,[2]库存报告使用数据!$A$1:$D$65536,4,0),0)</f>
        <v>0</v>
      </c>
      <c r="AM741">
        <f>IFERROR(VLOOKUP($B741,[2]库存报告使用数据!$A$1:$E$65536,5,0),0)</f>
        <v>0</v>
      </c>
      <c r="AN741" s="23">
        <f t="shared" si="203"/>
        <v>0</v>
      </c>
      <c r="AO741" s="23">
        <f t="shared" si="204"/>
        <v>0.2</v>
      </c>
      <c r="AP741" s="23" t="str">
        <f t="shared" si="205"/>
        <v/>
      </c>
      <c r="AQ741" s="23" t="str">
        <f t="shared" si="206"/>
        <v/>
      </c>
      <c r="AR741" s="37">
        <f t="shared" si="191"/>
        <v>0</v>
      </c>
      <c r="AS741" s="37">
        <f t="shared" si="192"/>
        <v>0</v>
      </c>
      <c r="AT741" s="37">
        <f t="shared" si="193"/>
        <v>12</v>
      </c>
      <c r="AU741" s="33" t="str">
        <f t="shared" si="194"/>
        <v>库存为12</v>
      </c>
      <c r="AV741" s="38" t="str">
        <f>IFERROR(时间!$B$4+AU741,"上周无销量")</f>
        <v>上周无销量</v>
      </c>
    </row>
    <row r="742" spans="1:48">
      <c r="A742" s="21" t="s">
        <v>787</v>
      </c>
      <c r="B742" t="str">
        <f>VLOOKUP(A742,'[4]sku-asin（子）'!$A$1:$B$65536,2,0)</f>
        <v>B01GCGA6TU</v>
      </c>
      <c r="C742" t="str">
        <f>VLOOKUP(A742,'[4]子sku-父sku'!$A$1:$B$65536,2,0)</f>
        <v>YZ-ZQ112</v>
      </c>
      <c r="D742" s="33">
        <f>IFERROR(VLOOKUP(A742,[1]库存报告使用数据处理!$A:$C,3,0),0)</f>
        <v>1</v>
      </c>
      <c r="E742" s="33">
        <f>IFERROR(VLOOKUP(A742,[1]库存报告使用数据处理!$A:$D,4,0),0)</f>
        <v>1</v>
      </c>
      <c r="F742" s="33">
        <f>IFERROR(VLOOKUP(A742,[1]库存报告使用数据处理!$A:$E,5,0),0)</f>
        <v>2</v>
      </c>
      <c r="G742" s="33">
        <f>IFERROR(VLOOKUP(A742,[1]库存报告使用数据处理!$A:$F,6,0),0)</f>
        <v>0</v>
      </c>
      <c r="H742" s="34">
        <f>IFERROR(VLOOKUP(A742,[1]库存报告使用数据处理!$A:$G,7,0),0)</f>
        <v>15.99</v>
      </c>
      <c r="I742">
        <f>IFERROR(VLOOKUP(A742,[5]数据处理!$A:$B,2,0),0)</f>
        <v>0</v>
      </c>
      <c r="J742" s="35">
        <f>IFERROR(VLOOKUP(A742,[5]数据处理!$A:$D,4,0),0)</f>
        <v>0</v>
      </c>
      <c r="K742" s="35">
        <f>IFERROR(VLOOKUP(A742,[5]数据处理!$A:$E,5,0),0)</f>
        <v>0</v>
      </c>
      <c r="L742" s="35">
        <f>IFERROR(VLOOKUP(A742,[5]数据处理!$A:$G,7,0),0)</f>
        <v>0</v>
      </c>
      <c r="M742">
        <f t="shared" si="190"/>
        <v>0</v>
      </c>
      <c r="N742">
        <f>IFERROR(VLOOKUP(A742,[5]数据处理!$A:$C,3,0),0)</f>
        <v>3</v>
      </c>
      <c r="O742">
        <f>IFERROR(VLOOKUP(A742,[5]数据处理!$A:$N,14,0),0)</f>
        <v>1</v>
      </c>
      <c r="P742">
        <f>IFERROR(VLOOKUP(A742,[3]库存使用数据!$A:$B,2,0),"")</f>
        <v>484</v>
      </c>
      <c r="Q742">
        <f>IFERROR(VLOOKUP(A742,[3]库存使用数据!$A:$E,5,0),"")</f>
        <v>2883</v>
      </c>
      <c r="R742">
        <f>IFERROR(VLOOKUP(A742,[3]库存使用数据!$A:$H,8,0),"")</f>
        <v>9196</v>
      </c>
      <c r="S742">
        <f>IFERROR(VLOOKUP(A742,[3]库存使用数据!$A:$K,11,0),"")</f>
        <v>9956</v>
      </c>
      <c r="T742">
        <f>IFERROR(VLOOKUP(A742,[3]库存使用数据!$A:$C,3,0),"")</f>
        <v>5</v>
      </c>
      <c r="U742">
        <f>IFERROR(VLOOKUP(A742,[3]库存使用数据!$A:$F,6,0),"")</f>
        <v>43</v>
      </c>
      <c r="V742">
        <f>IFERROR(VLOOKUP(A742,[3]库存使用数据!$A:$I,9,0),"")</f>
        <v>56</v>
      </c>
      <c r="W742">
        <f>IFERROR(VLOOKUP(A742,[3]库存使用数据!$A:$L,12,0),"")</f>
        <v>43</v>
      </c>
      <c r="X742" s="23">
        <f t="shared" si="195"/>
        <v>0.0103305785123967</v>
      </c>
      <c r="Y742" s="23">
        <f t="shared" si="196"/>
        <v>0.01491501907735</v>
      </c>
      <c r="Z742" s="23">
        <f t="shared" si="197"/>
        <v>0.00608960417572858</v>
      </c>
      <c r="AA742" s="23">
        <f t="shared" si="198"/>
        <v>0.00431900361591</v>
      </c>
      <c r="AB742">
        <f>IFERROR(VLOOKUP(A742,[3]库存使用数据!$A:$D,4,0),"")</f>
        <v>0.68</v>
      </c>
      <c r="AC742">
        <f>IFERROR(VLOOKUP(A742,[3]库存使用数据!$A:$G,7,0),"")</f>
        <v>7.66</v>
      </c>
      <c r="AD742">
        <f>IFERROR(VLOOKUP(A742,[3]库存使用数据!$A:$J,10,0),"")</f>
        <v>10.4</v>
      </c>
      <c r="AE742">
        <f>IFERROR(VLOOKUP(A742,[3]库存使用数据!$A:$M,13,0),"")</f>
        <v>8.51</v>
      </c>
      <c r="AF742" s="23">
        <f t="shared" si="199"/>
        <v>0.042526579111945</v>
      </c>
      <c r="AG742" s="23">
        <f t="shared" si="200"/>
        <v>0.479049405878674</v>
      </c>
      <c r="AH742" s="23">
        <f t="shared" si="201"/>
        <v>0.32520325203252</v>
      </c>
      <c r="AI742" s="23">
        <f t="shared" si="202"/>
        <v>0</v>
      </c>
      <c r="AJ742">
        <f>IFERROR(VLOOKUP($B742,[2]库存报告使用数据!$A$1:$B$65536,2,0),0)</f>
        <v>23</v>
      </c>
      <c r="AK742">
        <f>IFERROR(VLOOKUP($B742,[2]库存报告使用数据!$A$1:$C$65536,3,0),0)</f>
        <v>23</v>
      </c>
      <c r="AL742">
        <f>IFERROR(VLOOKUP($B742,[2]库存报告使用数据!$A$1:$D$65536,4,0),0)</f>
        <v>56</v>
      </c>
      <c r="AM742">
        <f>IFERROR(VLOOKUP($B742,[2]库存报告使用数据!$A$1:$E$65536,5,0),0)</f>
        <v>63</v>
      </c>
      <c r="AN742" s="23">
        <f t="shared" si="203"/>
        <v>0.0434782608695652</v>
      </c>
      <c r="AO742" s="23">
        <f t="shared" si="204"/>
        <v>0.0434782608695652</v>
      </c>
      <c r="AP742" s="23">
        <f t="shared" si="205"/>
        <v>0.0357142857142857</v>
      </c>
      <c r="AQ742" s="23">
        <f t="shared" si="206"/>
        <v>0</v>
      </c>
      <c r="AR742" s="37">
        <f t="shared" si="191"/>
        <v>0.142857142857143</v>
      </c>
      <c r="AS742" s="37">
        <f t="shared" si="192"/>
        <v>8.57142857142857</v>
      </c>
      <c r="AT742" s="37">
        <f t="shared" si="193"/>
        <v>-8.57142857142857</v>
      </c>
      <c r="AU742" s="33">
        <f t="shared" si="194"/>
        <v>0</v>
      </c>
      <c r="AV742" s="38">
        <f>IFERROR(时间!$B$4+AU742,"上周无销量")</f>
        <v>43283</v>
      </c>
    </row>
    <row r="743" spans="1:48">
      <c r="A743" s="21" t="s">
        <v>788</v>
      </c>
      <c r="B743" t="str">
        <f>VLOOKUP(A743,'[4]sku-asin（子）'!$A$1:$B$65536,2,0)</f>
        <v>B071XCQWMX</v>
      </c>
      <c r="C743" t="str">
        <f>VLOOKUP(A743,'[4]子sku-父sku'!$A$1:$B$65536,2,0)</f>
        <v>YZ-ZQ1197</v>
      </c>
      <c r="D743" s="33">
        <f>IFERROR(VLOOKUP(A743,[1]库存报告使用数据处理!$A:$C,3,0),0)</f>
        <v>0</v>
      </c>
      <c r="E743" s="33">
        <f>IFERROR(VLOOKUP(A743,[1]库存报告使用数据处理!$A:$D,4,0),0)</f>
        <v>0</v>
      </c>
      <c r="F743" s="33">
        <f>IFERROR(VLOOKUP(A743,[1]库存报告使用数据处理!$A:$E,5,0),0)</f>
        <v>0</v>
      </c>
      <c r="G743" s="33">
        <f>IFERROR(VLOOKUP(A743,[1]库存报告使用数据处理!$A:$F,6,0),0)</f>
        <v>0</v>
      </c>
      <c r="H743" s="34">
        <f>IFERROR(VLOOKUP(A743,[1]库存报告使用数据处理!$A:$G,7,0),0)</f>
        <v>0</v>
      </c>
      <c r="I743">
        <f>IFERROR(VLOOKUP(A743,[5]数据处理!$A:$B,2,0),0)</f>
        <v>0</v>
      </c>
      <c r="J743" s="35">
        <f>IFERROR(VLOOKUP(A743,[5]数据处理!$A:$D,4,0),0)</f>
        <v>0</v>
      </c>
      <c r="K743" s="35">
        <f>IFERROR(VLOOKUP(A743,[5]数据处理!$A:$E,5,0),0)</f>
        <v>0</v>
      </c>
      <c r="L743" s="35">
        <f>IFERROR(VLOOKUP(A743,[5]数据处理!$A:$G,7,0),0)</f>
        <v>0</v>
      </c>
      <c r="M743">
        <f t="shared" si="190"/>
        <v>0</v>
      </c>
      <c r="N743">
        <f>IFERROR(VLOOKUP(A743,[5]数据处理!$A:$C,3,0),0)</f>
        <v>0</v>
      </c>
      <c r="O743">
        <f>IFERROR(VLOOKUP(A743,[5]数据处理!$A:$N,14,0),0)</f>
        <v>0</v>
      </c>
      <c r="P743" t="str">
        <f>IFERROR(VLOOKUP(A743,[3]库存使用数据!$A:$B,2,0),"")</f>
        <v/>
      </c>
      <c r="Q743" t="str">
        <f>IFERROR(VLOOKUP(A743,[3]库存使用数据!$A:$E,5,0),"")</f>
        <v/>
      </c>
      <c r="R743" t="str">
        <f>IFERROR(VLOOKUP(A743,[3]库存使用数据!$A:$H,8,0),"")</f>
        <v/>
      </c>
      <c r="S743" t="str">
        <f>IFERROR(VLOOKUP(A743,[3]库存使用数据!$A:$K,11,0),"")</f>
        <v/>
      </c>
      <c r="T743" t="str">
        <f>IFERROR(VLOOKUP(A743,[3]库存使用数据!$A:$C,3,0),"")</f>
        <v/>
      </c>
      <c r="U743" t="str">
        <f>IFERROR(VLOOKUP(A743,[3]库存使用数据!$A:$F,6,0),"")</f>
        <v/>
      </c>
      <c r="V743" t="str">
        <f>IFERROR(VLOOKUP(A743,[3]库存使用数据!$A:$I,9,0),"")</f>
        <v/>
      </c>
      <c r="W743" t="str">
        <f>IFERROR(VLOOKUP(A743,[3]库存使用数据!$A:$L,12,0),"")</f>
        <v/>
      </c>
      <c r="X743" s="23" t="str">
        <f t="shared" si="195"/>
        <v/>
      </c>
      <c r="Y743" s="23" t="str">
        <f t="shared" si="196"/>
        <v/>
      </c>
      <c r="Z743" s="23" t="str">
        <f t="shared" si="197"/>
        <v/>
      </c>
      <c r="AA743" s="23" t="str">
        <f t="shared" si="198"/>
        <v/>
      </c>
      <c r="AB743" t="str">
        <f>IFERROR(VLOOKUP(A743,[3]库存使用数据!$A:$D,4,0),"")</f>
        <v/>
      </c>
      <c r="AC743" t="str">
        <f>IFERROR(VLOOKUP(A743,[3]库存使用数据!$A:$G,7,0),"")</f>
        <v/>
      </c>
      <c r="AD743" t="str">
        <f>IFERROR(VLOOKUP(A743,[3]库存使用数据!$A:$J,10,0),"")</f>
        <v/>
      </c>
      <c r="AE743" t="str">
        <f>IFERROR(VLOOKUP(A743,[3]库存使用数据!$A:$M,13,0),"")</f>
        <v/>
      </c>
      <c r="AF743" s="23" t="str">
        <f t="shared" si="199"/>
        <v/>
      </c>
      <c r="AG743" s="23" t="str">
        <f t="shared" si="200"/>
        <v/>
      </c>
      <c r="AH743" s="23" t="str">
        <f t="shared" si="201"/>
        <v/>
      </c>
      <c r="AI743" s="23" t="str">
        <f t="shared" si="202"/>
        <v/>
      </c>
      <c r="AJ743">
        <f>IFERROR(VLOOKUP($B743,[2]库存报告使用数据!$A$1:$B$65536,2,0),0)</f>
        <v>0</v>
      </c>
      <c r="AK743">
        <f>IFERROR(VLOOKUP($B743,[2]库存报告使用数据!$A$1:$C$65536,3,0),0)</f>
        <v>0</v>
      </c>
      <c r="AL743">
        <f>IFERROR(VLOOKUP($B743,[2]库存报告使用数据!$A$1:$D$65536,4,0),0)</f>
        <v>0</v>
      </c>
      <c r="AM743">
        <f>IFERROR(VLOOKUP($B743,[2]库存报告使用数据!$A$1:$E$65536,5,0),0)</f>
        <v>0</v>
      </c>
      <c r="AN743" s="23" t="str">
        <f t="shared" si="203"/>
        <v/>
      </c>
      <c r="AO743" s="23" t="str">
        <f t="shared" si="204"/>
        <v/>
      </c>
      <c r="AP743" s="23" t="str">
        <f t="shared" si="205"/>
        <v/>
      </c>
      <c r="AQ743" s="23" t="str">
        <f t="shared" si="206"/>
        <v/>
      </c>
      <c r="AR743" s="37">
        <f t="shared" si="191"/>
        <v>0</v>
      </c>
      <c r="AS743" s="37">
        <f t="shared" si="192"/>
        <v>0</v>
      </c>
      <c r="AT743" s="37">
        <f t="shared" si="193"/>
        <v>0</v>
      </c>
      <c r="AU743" s="33" t="str">
        <f t="shared" si="194"/>
        <v>库存为0</v>
      </c>
      <c r="AV743" s="38" t="str">
        <f>IFERROR(时间!$B$4+AU743,"上周无销量")</f>
        <v>上周无销量</v>
      </c>
    </row>
    <row r="744" spans="1:48">
      <c r="A744" s="21" t="s">
        <v>789</v>
      </c>
      <c r="B744" t="str">
        <f>VLOOKUP(A744,'[4]sku-asin（子）'!$A$1:$B$65536,2,0)</f>
        <v>B072R5CGYB</v>
      </c>
      <c r="C744" t="str">
        <f>VLOOKUP(A744,'[4]子sku-父sku'!$A$1:$B$65536,2,0)</f>
        <v>YZ-ZQ1197</v>
      </c>
      <c r="D744" s="33">
        <f>IFERROR(VLOOKUP(A744,[1]库存报告使用数据处理!$A:$C,3,0),0)</f>
        <v>0</v>
      </c>
      <c r="E744" s="33">
        <f>IFERROR(VLOOKUP(A744,[1]库存报告使用数据处理!$A:$D,4,0),0)</f>
        <v>0</v>
      </c>
      <c r="F744" s="33">
        <f>IFERROR(VLOOKUP(A744,[1]库存报告使用数据处理!$A:$E,5,0),0)</f>
        <v>0</v>
      </c>
      <c r="G744" s="33">
        <f>IFERROR(VLOOKUP(A744,[1]库存报告使用数据处理!$A:$F,6,0),0)</f>
        <v>0</v>
      </c>
      <c r="H744" s="34">
        <f>IFERROR(VLOOKUP(A744,[1]库存报告使用数据处理!$A:$G,7,0),0)</f>
        <v>0</v>
      </c>
      <c r="I744">
        <f>IFERROR(VLOOKUP(A744,[5]数据处理!$A:$B,2,0),0)</f>
        <v>2</v>
      </c>
      <c r="J744" s="35">
        <f>IFERROR(VLOOKUP(A744,[5]数据处理!$A:$D,4,0),0)</f>
        <v>0</v>
      </c>
      <c r="K744" s="35">
        <f>IFERROR(VLOOKUP(A744,[5]数据处理!$A:$E,5,0),0)</f>
        <v>0</v>
      </c>
      <c r="L744" s="35">
        <f>IFERROR(VLOOKUP(A744,[5]数据处理!$A:$G,7,0),0)</f>
        <v>0</v>
      </c>
      <c r="M744">
        <f t="shared" si="190"/>
        <v>2</v>
      </c>
      <c r="N744">
        <f>IFERROR(VLOOKUP(A744,[5]数据处理!$A:$C,3,0),0)</f>
        <v>0</v>
      </c>
      <c r="O744">
        <f>IFERROR(VLOOKUP(A744,[5]数据处理!$A:$N,14,0),0)</f>
        <v>2</v>
      </c>
      <c r="P744" t="str">
        <f>IFERROR(VLOOKUP(A744,[3]库存使用数据!$A:$B,2,0),"")</f>
        <v/>
      </c>
      <c r="Q744" t="str">
        <f>IFERROR(VLOOKUP(A744,[3]库存使用数据!$A:$E,5,0),"")</f>
        <v/>
      </c>
      <c r="R744" t="str">
        <f>IFERROR(VLOOKUP(A744,[3]库存使用数据!$A:$H,8,0),"")</f>
        <v/>
      </c>
      <c r="S744" t="str">
        <f>IFERROR(VLOOKUP(A744,[3]库存使用数据!$A:$K,11,0),"")</f>
        <v/>
      </c>
      <c r="T744" t="str">
        <f>IFERROR(VLOOKUP(A744,[3]库存使用数据!$A:$C,3,0),"")</f>
        <v/>
      </c>
      <c r="U744" t="str">
        <f>IFERROR(VLOOKUP(A744,[3]库存使用数据!$A:$F,6,0),"")</f>
        <v/>
      </c>
      <c r="V744" t="str">
        <f>IFERROR(VLOOKUP(A744,[3]库存使用数据!$A:$I,9,0),"")</f>
        <v/>
      </c>
      <c r="W744" t="str">
        <f>IFERROR(VLOOKUP(A744,[3]库存使用数据!$A:$L,12,0),"")</f>
        <v/>
      </c>
      <c r="X744" s="23" t="str">
        <f t="shared" si="195"/>
        <v/>
      </c>
      <c r="Y744" s="23" t="str">
        <f t="shared" si="196"/>
        <v/>
      </c>
      <c r="Z744" s="23" t="str">
        <f t="shared" si="197"/>
        <v/>
      </c>
      <c r="AA744" s="23" t="str">
        <f t="shared" si="198"/>
        <v/>
      </c>
      <c r="AB744" t="str">
        <f>IFERROR(VLOOKUP(A744,[3]库存使用数据!$A:$D,4,0),"")</f>
        <v/>
      </c>
      <c r="AC744" t="str">
        <f>IFERROR(VLOOKUP(A744,[3]库存使用数据!$A:$G,7,0),"")</f>
        <v/>
      </c>
      <c r="AD744" t="str">
        <f>IFERROR(VLOOKUP(A744,[3]库存使用数据!$A:$J,10,0),"")</f>
        <v/>
      </c>
      <c r="AE744" t="str">
        <f>IFERROR(VLOOKUP(A744,[3]库存使用数据!$A:$M,13,0),"")</f>
        <v/>
      </c>
      <c r="AF744" s="23" t="str">
        <f t="shared" si="199"/>
        <v/>
      </c>
      <c r="AG744" s="23" t="str">
        <f t="shared" si="200"/>
        <v/>
      </c>
      <c r="AH744" s="23" t="str">
        <f t="shared" si="201"/>
        <v/>
      </c>
      <c r="AI744" s="23" t="str">
        <f t="shared" si="202"/>
        <v/>
      </c>
      <c r="AJ744">
        <f>IFERROR(VLOOKUP($B744,[2]库存报告使用数据!$A$1:$B$65536,2,0),0)</f>
        <v>10</v>
      </c>
      <c r="AK744">
        <f>IFERROR(VLOOKUP($B744,[2]库存报告使用数据!$A$1:$C$65536,3,0),0)</f>
        <v>10</v>
      </c>
      <c r="AL744">
        <f>IFERROR(VLOOKUP($B744,[2]库存报告使用数据!$A$1:$D$65536,4,0),0)</f>
        <v>4</v>
      </c>
      <c r="AM744">
        <f>IFERROR(VLOOKUP($B744,[2]库存报告使用数据!$A$1:$E$65536,5,0),0)</f>
        <v>3</v>
      </c>
      <c r="AN744" s="23">
        <f t="shared" si="203"/>
        <v>0</v>
      </c>
      <c r="AO744" s="23">
        <f t="shared" si="204"/>
        <v>0</v>
      </c>
      <c r="AP744" s="23">
        <f t="shared" si="205"/>
        <v>0</v>
      </c>
      <c r="AQ744" s="23">
        <f t="shared" si="206"/>
        <v>0</v>
      </c>
      <c r="AR744" s="37">
        <f t="shared" si="191"/>
        <v>0</v>
      </c>
      <c r="AS744" s="37">
        <f t="shared" si="192"/>
        <v>0</v>
      </c>
      <c r="AT744" s="37">
        <f t="shared" si="193"/>
        <v>2</v>
      </c>
      <c r="AU744" s="33" t="str">
        <f t="shared" si="194"/>
        <v>库存为2</v>
      </c>
      <c r="AV744" s="38" t="str">
        <f>IFERROR(时间!$B$4+AU744,"上周无销量")</f>
        <v>上周无销量</v>
      </c>
    </row>
    <row r="745" spans="1:48">
      <c r="A745" s="21" t="s">
        <v>790</v>
      </c>
      <c r="B745" t="str">
        <f>VLOOKUP(A745,'[4]sku-asin（子）'!$A$1:$B$65536,2,0)</f>
        <v>B0721SV43N</v>
      </c>
      <c r="C745" t="str">
        <f>VLOOKUP(A745,'[4]子sku-父sku'!$A$1:$B$65536,2,0)</f>
        <v>YZ-ZQ1197</v>
      </c>
      <c r="D745" s="33">
        <f>IFERROR(VLOOKUP(A745,[1]库存报告使用数据处理!$A:$C,3,0),0)</f>
        <v>0</v>
      </c>
      <c r="E745" s="33">
        <f>IFERROR(VLOOKUP(A745,[1]库存报告使用数据处理!$A:$D,4,0),0)</f>
        <v>0</v>
      </c>
      <c r="F745" s="33">
        <f>IFERROR(VLOOKUP(A745,[1]库存报告使用数据处理!$A:$E,5,0),0)</f>
        <v>0</v>
      </c>
      <c r="G745" s="33">
        <f>IFERROR(VLOOKUP(A745,[1]库存报告使用数据处理!$A:$F,6,0),0)</f>
        <v>0</v>
      </c>
      <c r="H745" s="34">
        <f>IFERROR(VLOOKUP(A745,[1]库存报告使用数据处理!$A:$G,7,0),0)</f>
        <v>0</v>
      </c>
      <c r="I745">
        <f>IFERROR(VLOOKUP(A745,[5]数据处理!$A:$B,2,0),0)</f>
        <v>0</v>
      </c>
      <c r="J745" s="35">
        <f>IFERROR(VLOOKUP(A745,[5]数据处理!$A:$D,4,0),0)</f>
        <v>0</v>
      </c>
      <c r="K745" s="35">
        <f>IFERROR(VLOOKUP(A745,[5]数据处理!$A:$E,5,0),0)</f>
        <v>0</v>
      </c>
      <c r="L745" s="35">
        <f>IFERROR(VLOOKUP(A745,[5]数据处理!$A:$G,7,0),0)</f>
        <v>0</v>
      </c>
      <c r="M745">
        <f t="shared" si="190"/>
        <v>0</v>
      </c>
      <c r="N745">
        <f>IFERROR(VLOOKUP(A745,[5]数据处理!$A:$C,3,0),0)</f>
        <v>1</v>
      </c>
      <c r="O745">
        <f>IFERROR(VLOOKUP(A745,[5]数据处理!$A:$N,14,0),0)</f>
        <v>0</v>
      </c>
      <c r="P745" t="str">
        <f>IFERROR(VLOOKUP(A745,[3]库存使用数据!$A:$B,2,0),"")</f>
        <v/>
      </c>
      <c r="Q745" t="str">
        <f>IFERROR(VLOOKUP(A745,[3]库存使用数据!$A:$E,5,0),"")</f>
        <v/>
      </c>
      <c r="R745" t="str">
        <f>IFERROR(VLOOKUP(A745,[3]库存使用数据!$A:$H,8,0),"")</f>
        <v/>
      </c>
      <c r="S745" t="str">
        <f>IFERROR(VLOOKUP(A745,[3]库存使用数据!$A:$K,11,0),"")</f>
        <v/>
      </c>
      <c r="T745" t="str">
        <f>IFERROR(VLOOKUP(A745,[3]库存使用数据!$A:$C,3,0),"")</f>
        <v/>
      </c>
      <c r="U745" t="str">
        <f>IFERROR(VLOOKUP(A745,[3]库存使用数据!$A:$F,6,0),"")</f>
        <v/>
      </c>
      <c r="V745" t="str">
        <f>IFERROR(VLOOKUP(A745,[3]库存使用数据!$A:$I,9,0),"")</f>
        <v/>
      </c>
      <c r="W745" t="str">
        <f>IFERROR(VLOOKUP(A745,[3]库存使用数据!$A:$L,12,0),"")</f>
        <v/>
      </c>
      <c r="X745" s="23" t="str">
        <f t="shared" si="195"/>
        <v/>
      </c>
      <c r="Y745" s="23" t="str">
        <f t="shared" si="196"/>
        <v/>
      </c>
      <c r="Z745" s="23" t="str">
        <f t="shared" si="197"/>
        <v/>
      </c>
      <c r="AA745" s="23" t="str">
        <f t="shared" si="198"/>
        <v/>
      </c>
      <c r="AB745" t="str">
        <f>IFERROR(VLOOKUP(A745,[3]库存使用数据!$A:$D,4,0),"")</f>
        <v/>
      </c>
      <c r="AC745" t="str">
        <f>IFERROR(VLOOKUP(A745,[3]库存使用数据!$A:$G,7,0),"")</f>
        <v/>
      </c>
      <c r="AD745" t="str">
        <f>IFERROR(VLOOKUP(A745,[3]库存使用数据!$A:$J,10,0),"")</f>
        <v/>
      </c>
      <c r="AE745" t="str">
        <f>IFERROR(VLOOKUP(A745,[3]库存使用数据!$A:$M,13,0),"")</f>
        <v/>
      </c>
      <c r="AF745" s="23" t="str">
        <f t="shared" si="199"/>
        <v/>
      </c>
      <c r="AG745" s="23" t="str">
        <f t="shared" si="200"/>
        <v/>
      </c>
      <c r="AH745" s="23" t="str">
        <f t="shared" si="201"/>
        <v/>
      </c>
      <c r="AI745" s="23" t="str">
        <f t="shared" si="202"/>
        <v/>
      </c>
      <c r="AJ745">
        <f>IFERROR(VLOOKUP($B745,[2]库存报告使用数据!$A$1:$B$65536,2,0),0)</f>
        <v>0</v>
      </c>
      <c r="AK745">
        <f>IFERROR(VLOOKUP($B745,[2]库存报告使用数据!$A$1:$C$65536,3,0),0)</f>
        <v>0</v>
      </c>
      <c r="AL745">
        <f>IFERROR(VLOOKUP($B745,[2]库存报告使用数据!$A$1:$D$65536,4,0),0)</f>
        <v>0</v>
      </c>
      <c r="AM745">
        <f>IFERROR(VLOOKUP($B745,[2]库存报告使用数据!$A$1:$E$65536,5,0),0)</f>
        <v>0</v>
      </c>
      <c r="AN745" s="23" t="str">
        <f t="shared" si="203"/>
        <v/>
      </c>
      <c r="AO745" s="23" t="str">
        <f t="shared" si="204"/>
        <v/>
      </c>
      <c r="AP745" s="23" t="str">
        <f t="shared" si="205"/>
        <v/>
      </c>
      <c r="AQ745" s="23" t="str">
        <f t="shared" si="206"/>
        <v/>
      </c>
      <c r="AR745" s="37">
        <f t="shared" si="191"/>
        <v>0</v>
      </c>
      <c r="AS745" s="37">
        <f t="shared" si="192"/>
        <v>0</v>
      </c>
      <c r="AT745" s="37">
        <f t="shared" si="193"/>
        <v>0</v>
      </c>
      <c r="AU745" s="33" t="str">
        <f t="shared" si="194"/>
        <v>库存为0</v>
      </c>
      <c r="AV745" s="38" t="str">
        <f>IFERROR(时间!$B$4+AU745,"上周无销量")</f>
        <v>上周无销量</v>
      </c>
    </row>
    <row r="746" spans="1:48">
      <c r="A746" s="21" t="s">
        <v>791</v>
      </c>
      <c r="B746" t="str">
        <f>VLOOKUP(A746,'[4]sku-asin（子）'!$A$1:$B$65536,2,0)</f>
        <v>B072JVZFVF</v>
      </c>
      <c r="C746" t="str">
        <f>VLOOKUP(A746,'[4]子sku-父sku'!$A$1:$B$65536,2,0)</f>
        <v>YZ-ZQ14578</v>
      </c>
      <c r="D746" s="33">
        <f>IFERROR(VLOOKUP(A746,[1]库存报告使用数据处理!$A:$C,3,0),0)</f>
        <v>0</v>
      </c>
      <c r="E746" s="33">
        <f>IFERROR(VLOOKUP(A746,[1]库存报告使用数据处理!$A:$D,4,0),0)</f>
        <v>0</v>
      </c>
      <c r="F746" s="33">
        <f>IFERROR(VLOOKUP(A746,[1]库存报告使用数据处理!$A:$E,5,0),0)</f>
        <v>0</v>
      </c>
      <c r="G746" s="33">
        <f>IFERROR(VLOOKUP(A746,[1]库存报告使用数据处理!$A:$F,6,0),0)</f>
        <v>0</v>
      </c>
      <c r="H746" s="34">
        <f>IFERROR(VLOOKUP(A746,[1]库存报告使用数据处理!$A:$G,7,0),0)</f>
        <v>0</v>
      </c>
      <c r="I746">
        <f>IFERROR(VLOOKUP(A746,[5]数据处理!$A:$B,2,0),0)</f>
        <v>0</v>
      </c>
      <c r="J746" s="35">
        <f>IFERROR(VLOOKUP(A746,[5]数据处理!$A:$D,4,0),0)</f>
        <v>0</v>
      </c>
      <c r="K746" s="35">
        <f>IFERROR(VLOOKUP(A746,[5]数据处理!$A:$E,5,0),0)</f>
        <v>0</v>
      </c>
      <c r="L746" s="35">
        <f>IFERROR(VLOOKUP(A746,[5]数据处理!$A:$G,7,0),0)</f>
        <v>0</v>
      </c>
      <c r="M746">
        <f t="shared" si="190"/>
        <v>0</v>
      </c>
      <c r="N746">
        <f>IFERROR(VLOOKUP(A746,[5]数据处理!$A:$C,3,0),0)</f>
        <v>0</v>
      </c>
      <c r="O746">
        <f>IFERROR(VLOOKUP(A746,[5]数据处理!$A:$N,14,0),0)</f>
        <v>0</v>
      </c>
      <c r="P746" t="str">
        <f>IFERROR(VLOOKUP(A746,[3]库存使用数据!$A:$B,2,0),"")</f>
        <v/>
      </c>
      <c r="Q746" t="str">
        <f>IFERROR(VLOOKUP(A746,[3]库存使用数据!$A:$E,5,0),"")</f>
        <v/>
      </c>
      <c r="R746" t="str">
        <f>IFERROR(VLOOKUP(A746,[3]库存使用数据!$A:$H,8,0),"")</f>
        <v/>
      </c>
      <c r="S746" t="str">
        <f>IFERROR(VLOOKUP(A746,[3]库存使用数据!$A:$K,11,0),"")</f>
        <v/>
      </c>
      <c r="T746" t="str">
        <f>IFERROR(VLOOKUP(A746,[3]库存使用数据!$A:$C,3,0),"")</f>
        <v/>
      </c>
      <c r="U746" t="str">
        <f>IFERROR(VLOOKUP(A746,[3]库存使用数据!$A:$F,6,0),"")</f>
        <v/>
      </c>
      <c r="V746" t="str">
        <f>IFERROR(VLOOKUP(A746,[3]库存使用数据!$A:$I,9,0),"")</f>
        <v/>
      </c>
      <c r="W746" t="str">
        <f>IFERROR(VLOOKUP(A746,[3]库存使用数据!$A:$L,12,0),"")</f>
        <v/>
      </c>
      <c r="X746" s="23" t="str">
        <f t="shared" si="195"/>
        <v/>
      </c>
      <c r="Y746" s="23" t="str">
        <f t="shared" si="196"/>
        <v/>
      </c>
      <c r="Z746" s="23" t="str">
        <f t="shared" si="197"/>
        <v/>
      </c>
      <c r="AA746" s="23" t="str">
        <f t="shared" si="198"/>
        <v/>
      </c>
      <c r="AB746" t="str">
        <f>IFERROR(VLOOKUP(A746,[3]库存使用数据!$A:$D,4,0),"")</f>
        <v/>
      </c>
      <c r="AC746" t="str">
        <f>IFERROR(VLOOKUP(A746,[3]库存使用数据!$A:$G,7,0),"")</f>
        <v/>
      </c>
      <c r="AD746" t="str">
        <f>IFERROR(VLOOKUP(A746,[3]库存使用数据!$A:$J,10,0),"")</f>
        <v/>
      </c>
      <c r="AE746" t="str">
        <f>IFERROR(VLOOKUP(A746,[3]库存使用数据!$A:$M,13,0),"")</f>
        <v/>
      </c>
      <c r="AF746" s="23" t="str">
        <f t="shared" si="199"/>
        <v/>
      </c>
      <c r="AG746" s="23" t="str">
        <f t="shared" si="200"/>
        <v/>
      </c>
      <c r="AH746" s="23" t="str">
        <f t="shared" si="201"/>
        <v/>
      </c>
      <c r="AI746" s="23" t="str">
        <f t="shared" si="202"/>
        <v/>
      </c>
      <c r="AJ746">
        <f>IFERROR(VLOOKUP($B746,[2]库存报告使用数据!$A$1:$B$65536,2,0),0)</f>
        <v>0</v>
      </c>
      <c r="AK746">
        <f>IFERROR(VLOOKUP($B746,[2]库存报告使用数据!$A$1:$C$65536,3,0),0)</f>
        <v>0</v>
      </c>
      <c r="AL746">
        <f>IFERROR(VLOOKUP($B746,[2]库存报告使用数据!$A$1:$D$65536,4,0),0)</f>
        <v>0</v>
      </c>
      <c r="AM746">
        <f>IFERROR(VLOOKUP($B746,[2]库存报告使用数据!$A$1:$E$65536,5,0),0)</f>
        <v>0</v>
      </c>
      <c r="AN746" s="23" t="str">
        <f t="shared" si="203"/>
        <v/>
      </c>
      <c r="AO746" s="23" t="str">
        <f t="shared" si="204"/>
        <v/>
      </c>
      <c r="AP746" s="23" t="str">
        <f t="shared" si="205"/>
        <v/>
      </c>
      <c r="AQ746" s="23" t="str">
        <f t="shared" si="206"/>
        <v/>
      </c>
      <c r="AR746" s="37">
        <f t="shared" si="191"/>
        <v>0</v>
      </c>
      <c r="AS746" s="37">
        <f t="shared" si="192"/>
        <v>0</v>
      </c>
      <c r="AT746" s="37">
        <f t="shared" si="193"/>
        <v>0</v>
      </c>
      <c r="AU746" s="33" t="str">
        <f t="shared" si="194"/>
        <v>库存为0</v>
      </c>
      <c r="AV746" s="38" t="str">
        <f>IFERROR(时间!$B$4+AU746,"上周无销量")</f>
        <v>上周无销量</v>
      </c>
    </row>
    <row r="747" spans="1:48">
      <c r="A747" s="21" t="s">
        <v>792</v>
      </c>
      <c r="B747" t="str">
        <f>VLOOKUP(A747,'[4]sku-asin（子）'!$A$1:$B$65536,2,0)</f>
        <v>B071CF5CXC</v>
      </c>
      <c r="C747" t="str">
        <f>VLOOKUP(A747,'[4]子sku-父sku'!$A$1:$B$65536,2,0)</f>
        <v>YZ-ZQ14976</v>
      </c>
      <c r="D747" s="33">
        <f>IFERROR(VLOOKUP(A747,[1]库存报告使用数据处理!$A:$C,3,0),0)</f>
        <v>0</v>
      </c>
      <c r="E747" s="33">
        <f>IFERROR(VLOOKUP(A747,[1]库存报告使用数据处理!$A:$D,4,0),0)</f>
        <v>0</v>
      </c>
      <c r="F747" s="33">
        <f>IFERROR(VLOOKUP(A747,[1]库存报告使用数据处理!$A:$E,5,0),0)</f>
        <v>0</v>
      </c>
      <c r="G747" s="33">
        <f>IFERROR(VLOOKUP(A747,[1]库存报告使用数据处理!$A:$F,6,0),0)</f>
        <v>0</v>
      </c>
      <c r="H747" s="34">
        <f>IFERROR(VLOOKUP(A747,[1]库存报告使用数据处理!$A:$G,7,0),0)</f>
        <v>0</v>
      </c>
      <c r="I747">
        <f>IFERROR(VLOOKUP(A747,[5]数据处理!$A:$B,2,0),0)</f>
        <v>1</v>
      </c>
      <c r="J747" s="35">
        <f>IFERROR(VLOOKUP(A747,[5]数据处理!$A:$D,4,0),0)</f>
        <v>0</v>
      </c>
      <c r="K747" s="35">
        <f>IFERROR(VLOOKUP(A747,[5]数据处理!$A:$E,5,0),0)</f>
        <v>0</v>
      </c>
      <c r="L747" s="35">
        <f>IFERROR(VLOOKUP(A747,[5]数据处理!$A:$G,7,0),0)</f>
        <v>0</v>
      </c>
      <c r="M747">
        <f t="shared" si="190"/>
        <v>1</v>
      </c>
      <c r="N747">
        <f>IFERROR(VLOOKUP(A747,[5]数据处理!$A:$C,3,0),0)</f>
        <v>0</v>
      </c>
      <c r="O747">
        <f>IFERROR(VLOOKUP(A747,[5]数据处理!$A:$N,14,0),0)</f>
        <v>1</v>
      </c>
      <c r="P747" t="str">
        <f>IFERROR(VLOOKUP(A747,[3]库存使用数据!$A:$B,2,0),"")</f>
        <v/>
      </c>
      <c r="Q747" t="str">
        <f>IFERROR(VLOOKUP(A747,[3]库存使用数据!$A:$E,5,0),"")</f>
        <v/>
      </c>
      <c r="R747" t="str">
        <f>IFERROR(VLOOKUP(A747,[3]库存使用数据!$A:$H,8,0),"")</f>
        <v/>
      </c>
      <c r="S747" t="str">
        <f>IFERROR(VLOOKUP(A747,[3]库存使用数据!$A:$K,11,0),"")</f>
        <v/>
      </c>
      <c r="T747" t="str">
        <f>IFERROR(VLOOKUP(A747,[3]库存使用数据!$A:$C,3,0),"")</f>
        <v/>
      </c>
      <c r="U747" t="str">
        <f>IFERROR(VLOOKUP(A747,[3]库存使用数据!$A:$F,6,0),"")</f>
        <v/>
      </c>
      <c r="V747" t="str">
        <f>IFERROR(VLOOKUP(A747,[3]库存使用数据!$A:$I,9,0),"")</f>
        <v/>
      </c>
      <c r="W747" t="str">
        <f>IFERROR(VLOOKUP(A747,[3]库存使用数据!$A:$L,12,0),"")</f>
        <v/>
      </c>
      <c r="X747" s="23" t="str">
        <f t="shared" si="195"/>
        <v/>
      </c>
      <c r="Y747" s="23" t="str">
        <f t="shared" si="196"/>
        <v/>
      </c>
      <c r="Z747" s="23" t="str">
        <f t="shared" si="197"/>
        <v/>
      </c>
      <c r="AA747" s="23" t="str">
        <f t="shared" si="198"/>
        <v/>
      </c>
      <c r="AB747" t="str">
        <f>IFERROR(VLOOKUP(A747,[3]库存使用数据!$A:$D,4,0),"")</f>
        <v/>
      </c>
      <c r="AC747" t="str">
        <f>IFERROR(VLOOKUP(A747,[3]库存使用数据!$A:$G,7,0),"")</f>
        <v/>
      </c>
      <c r="AD747" t="str">
        <f>IFERROR(VLOOKUP(A747,[3]库存使用数据!$A:$J,10,0),"")</f>
        <v/>
      </c>
      <c r="AE747" t="str">
        <f>IFERROR(VLOOKUP(A747,[3]库存使用数据!$A:$M,13,0),"")</f>
        <v/>
      </c>
      <c r="AF747" s="23" t="str">
        <f t="shared" si="199"/>
        <v/>
      </c>
      <c r="AG747" s="23" t="str">
        <f t="shared" si="200"/>
        <v/>
      </c>
      <c r="AH747" s="23" t="str">
        <f t="shared" si="201"/>
        <v/>
      </c>
      <c r="AI747" s="23" t="str">
        <f t="shared" si="202"/>
        <v/>
      </c>
      <c r="AJ747">
        <f>IFERROR(VLOOKUP($B747,[2]库存报告使用数据!$A$1:$B$65536,2,0),0)</f>
        <v>0</v>
      </c>
      <c r="AK747">
        <f>IFERROR(VLOOKUP($B747,[2]库存报告使用数据!$A$1:$C$65536,3,0),0)</f>
        <v>0</v>
      </c>
      <c r="AL747">
        <f>IFERROR(VLOOKUP($B747,[2]库存报告使用数据!$A$1:$D$65536,4,0),0)</f>
        <v>3</v>
      </c>
      <c r="AM747">
        <f>IFERROR(VLOOKUP($B747,[2]库存报告使用数据!$A$1:$E$65536,5,0),0)</f>
        <v>2</v>
      </c>
      <c r="AN747" s="23" t="str">
        <f t="shared" si="203"/>
        <v/>
      </c>
      <c r="AO747" s="23" t="str">
        <f t="shared" si="204"/>
        <v/>
      </c>
      <c r="AP747" s="23">
        <f t="shared" si="205"/>
        <v>0</v>
      </c>
      <c r="AQ747" s="23">
        <f t="shared" si="206"/>
        <v>0</v>
      </c>
      <c r="AR747" s="37">
        <f t="shared" si="191"/>
        <v>0</v>
      </c>
      <c r="AS747" s="37">
        <f t="shared" si="192"/>
        <v>0</v>
      </c>
      <c r="AT747" s="37">
        <f t="shared" si="193"/>
        <v>1</v>
      </c>
      <c r="AU747" s="33" t="str">
        <f t="shared" si="194"/>
        <v>库存为1</v>
      </c>
      <c r="AV747" s="38" t="str">
        <f>IFERROR(时间!$B$4+AU747,"上周无销量")</f>
        <v>上周无销量</v>
      </c>
    </row>
    <row r="748" spans="1:48">
      <c r="A748" s="21" t="s">
        <v>793</v>
      </c>
      <c r="B748" t="str">
        <f>VLOOKUP(A748,'[4]sku-asin（子）'!$A$1:$B$65536,2,0)</f>
        <v>B071GQZ7YX</v>
      </c>
      <c r="C748" t="str">
        <f>VLOOKUP(A748,'[4]子sku-父sku'!$A$1:$B$65536,2,0)</f>
        <v>YZ-ZQ1519</v>
      </c>
      <c r="D748" s="33">
        <f>IFERROR(VLOOKUP(A748,[1]库存报告使用数据处理!$A:$C,3,0),0)</f>
        <v>0</v>
      </c>
      <c r="E748" s="33">
        <f>IFERROR(VLOOKUP(A748,[1]库存报告使用数据处理!$A:$D,4,0),0)</f>
        <v>0</v>
      </c>
      <c r="F748" s="33">
        <f>IFERROR(VLOOKUP(A748,[1]库存报告使用数据处理!$A:$E,5,0),0)</f>
        <v>0</v>
      </c>
      <c r="G748" s="33">
        <f>IFERROR(VLOOKUP(A748,[1]库存报告使用数据处理!$A:$F,6,0),0)</f>
        <v>0</v>
      </c>
      <c r="H748" s="34">
        <f>IFERROR(VLOOKUP(A748,[1]库存报告使用数据处理!$A:$G,7,0),0)</f>
        <v>0</v>
      </c>
      <c r="I748">
        <f>IFERROR(VLOOKUP(A748,[5]数据处理!$A:$B,2,0),0)</f>
        <v>0</v>
      </c>
      <c r="J748" s="35">
        <f>IFERROR(VLOOKUP(A748,[5]数据处理!$A:$D,4,0),0)</f>
        <v>0</v>
      </c>
      <c r="K748" s="35">
        <f>IFERROR(VLOOKUP(A748,[5]数据处理!$A:$E,5,0),0)</f>
        <v>0</v>
      </c>
      <c r="L748" s="35">
        <f>IFERROR(VLOOKUP(A748,[5]数据处理!$A:$G,7,0),0)</f>
        <v>0</v>
      </c>
      <c r="M748">
        <f t="shared" si="190"/>
        <v>0</v>
      </c>
      <c r="N748">
        <f>IFERROR(VLOOKUP(A748,[5]数据处理!$A:$C,3,0),0)</f>
        <v>0</v>
      </c>
      <c r="O748">
        <f>IFERROR(VLOOKUP(A748,[5]数据处理!$A:$N,14,0),0)</f>
        <v>0</v>
      </c>
      <c r="P748" t="str">
        <f>IFERROR(VLOOKUP(A748,[3]库存使用数据!$A:$B,2,0),"")</f>
        <v/>
      </c>
      <c r="Q748" t="str">
        <f>IFERROR(VLOOKUP(A748,[3]库存使用数据!$A:$E,5,0),"")</f>
        <v/>
      </c>
      <c r="R748" t="str">
        <f>IFERROR(VLOOKUP(A748,[3]库存使用数据!$A:$H,8,0),"")</f>
        <v/>
      </c>
      <c r="S748" t="str">
        <f>IFERROR(VLOOKUP(A748,[3]库存使用数据!$A:$K,11,0),"")</f>
        <v/>
      </c>
      <c r="T748" t="str">
        <f>IFERROR(VLOOKUP(A748,[3]库存使用数据!$A:$C,3,0),"")</f>
        <v/>
      </c>
      <c r="U748" t="str">
        <f>IFERROR(VLOOKUP(A748,[3]库存使用数据!$A:$F,6,0),"")</f>
        <v/>
      </c>
      <c r="V748" t="str">
        <f>IFERROR(VLOOKUP(A748,[3]库存使用数据!$A:$I,9,0),"")</f>
        <v/>
      </c>
      <c r="W748" t="str">
        <f>IFERROR(VLOOKUP(A748,[3]库存使用数据!$A:$L,12,0),"")</f>
        <v/>
      </c>
      <c r="X748" s="23" t="str">
        <f t="shared" si="195"/>
        <v/>
      </c>
      <c r="Y748" s="23" t="str">
        <f t="shared" si="196"/>
        <v/>
      </c>
      <c r="Z748" s="23" t="str">
        <f t="shared" si="197"/>
        <v/>
      </c>
      <c r="AA748" s="23" t="str">
        <f t="shared" si="198"/>
        <v/>
      </c>
      <c r="AB748" t="str">
        <f>IFERROR(VLOOKUP(A748,[3]库存使用数据!$A:$D,4,0),"")</f>
        <v/>
      </c>
      <c r="AC748" t="str">
        <f>IFERROR(VLOOKUP(A748,[3]库存使用数据!$A:$G,7,0),"")</f>
        <v/>
      </c>
      <c r="AD748" t="str">
        <f>IFERROR(VLOOKUP(A748,[3]库存使用数据!$A:$J,10,0),"")</f>
        <v/>
      </c>
      <c r="AE748" t="str">
        <f>IFERROR(VLOOKUP(A748,[3]库存使用数据!$A:$M,13,0),"")</f>
        <v/>
      </c>
      <c r="AF748" s="23" t="str">
        <f t="shared" si="199"/>
        <v/>
      </c>
      <c r="AG748" s="23" t="str">
        <f t="shared" si="200"/>
        <v/>
      </c>
      <c r="AH748" s="23" t="str">
        <f t="shared" si="201"/>
        <v/>
      </c>
      <c r="AI748" s="23" t="str">
        <f t="shared" si="202"/>
        <v/>
      </c>
      <c r="AJ748">
        <f>IFERROR(VLOOKUP($B748,[2]库存报告使用数据!$A$1:$B$65536,2,0),0)</f>
        <v>0</v>
      </c>
      <c r="AK748">
        <f>IFERROR(VLOOKUP($B748,[2]库存报告使用数据!$A$1:$C$65536,3,0),0)</f>
        <v>0</v>
      </c>
      <c r="AL748">
        <f>IFERROR(VLOOKUP($B748,[2]库存报告使用数据!$A$1:$D$65536,4,0),0)</f>
        <v>0</v>
      </c>
      <c r="AM748">
        <f>IFERROR(VLOOKUP($B748,[2]库存报告使用数据!$A$1:$E$65536,5,0),0)</f>
        <v>0</v>
      </c>
      <c r="AN748" s="23" t="str">
        <f t="shared" si="203"/>
        <v/>
      </c>
      <c r="AO748" s="23" t="str">
        <f t="shared" si="204"/>
        <v/>
      </c>
      <c r="AP748" s="23" t="str">
        <f t="shared" si="205"/>
        <v/>
      </c>
      <c r="AQ748" s="23" t="str">
        <f t="shared" si="206"/>
        <v/>
      </c>
      <c r="AR748" s="37">
        <f t="shared" si="191"/>
        <v>0</v>
      </c>
      <c r="AS748" s="37">
        <f t="shared" si="192"/>
        <v>0</v>
      </c>
      <c r="AT748" s="37">
        <f t="shared" si="193"/>
        <v>0</v>
      </c>
      <c r="AU748" s="33" t="str">
        <f t="shared" si="194"/>
        <v>库存为0</v>
      </c>
      <c r="AV748" s="38" t="str">
        <f>IFERROR(时间!$B$4+AU748,"上周无销量")</f>
        <v>上周无销量</v>
      </c>
    </row>
    <row r="749" spans="1:48">
      <c r="A749" s="21" t="s">
        <v>794</v>
      </c>
      <c r="B749" t="str">
        <f>VLOOKUP(A749,'[4]sku-asin（子）'!$A$1:$B$65536,2,0)</f>
        <v>B072N5BZ1C</v>
      </c>
      <c r="C749" t="str">
        <f>VLOOKUP(A749,'[4]子sku-父sku'!$A$1:$B$65536,2,0)</f>
        <v>YZ-ZQ1519</v>
      </c>
      <c r="D749" s="33">
        <f>IFERROR(VLOOKUP(A749,[1]库存报告使用数据处理!$A:$C,3,0),0)</f>
        <v>0</v>
      </c>
      <c r="E749" s="33">
        <f>IFERROR(VLOOKUP(A749,[1]库存报告使用数据处理!$A:$D,4,0),0)</f>
        <v>0</v>
      </c>
      <c r="F749" s="33">
        <f>IFERROR(VLOOKUP(A749,[1]库存报告使用数据处理!$A:$E,5,0),0)</f>
        <v>0</v>
      </c>
      <c r="G749" s="33">
        <f>IFERROR(VLOOKUP(A749,[1]库存报告使用数据处理!$A:$F,6,0),0)</f>
        <v>0</v>
      </c>
      <c r="H749" s="34">
        <f>IFERROR(VLOOKUP(A749,[1]库存报告使用数据处理!$A:$G,7,0),0)</f>
        <v>0</v>
      </c>
      <c r="I749">
        <f>IFERROR(VLOOKUP(A749,[5]数据处理!$A:$B,2,0),0)</f>
        <v>1</v>
      </c>
      <c r="J749" s="35">
        <f>IFERROR(VLOOKUP(A749,[5]数据处理!$A:$D,4,0),0)</f>
        <v>0</v>
      </c>
      <c r="K749" s="35">
        <f>IFERROR(VLOOKUP(A749,[5]数据处理!$A:$E,5,0),0)</f>
        <v>0</v>
      </c>
      <c r="L749" s="35">
        <f>IFERROR(VLOOKUP(A749,[5]数据处理!$A:$G,7,0),0)</f>
        <v>0</v>
      </c>
      <c r="M749">
        <f t="shared" si="190"/>
        <v>1</v>
      </c>
      <c r="N749">
        <f>IFERROR(VLOOKUP(A749,[5]数据处理!$A:$C,3,0),0)</f>
        <v>0</v>
      </c>
      <c r="O749">
        <f>IFERROR(VLOOKUP(A749,[5]数据处理!$A:$N,14,0),0)</f>
        <v>1</v>
      </c>
      <c r="P749" t="str">
        <f>IFERROR(VLOOKUP(A749,[3]库存使用数据!$A:$B,2,0),"")</f>
        <v/>
      </c>
      <c r="Q749" t="str">
        <f>IFERROR(VLOOKUP(A749,[3]库存使用数据!$A:$E,5,0),"")</f>
        <v/>
      </c>
      <c r="R749" t="str">
        <f>IFERROR(VLOOKUP(A749,[3]库存使用数据!$A:$H,8,0),"")</f>
        <v/>
      </c>
      <c r="S749" t="str">
        <f>IFERROR(VLOOKUP(A749,[3]库存使用数据!$A:$K,11,0),"")</f>
        <v/>
      </c>
      <c r="T749" t="str">
        <f>IFERROR(VLOOKUP(A749,[3]库存使用数据!$A:$C,3,0),"")</f>
        <v/>
      </c>
      <c r="U749" t="str">
        <f>IFERROR(VLOOKUP(A749,[3]库存使用数据!$A:$F,6,0),"")</f>
        <v/>
      </c>
      <c r="V749" t="str">
        <f>IFERROR(VLOOKUP(A749,[3]库存使用数据!$A:$I,9,0),"")</f>
        <v/>
      </c>
      <c r="W749" t="str">
        <f>IFERROR(VLOOKUP(A749,[3]库存使用数据!$A:$L,12,0),"")</f>
        <v/>
      </c>
      <c r="X749" s="23" t="str">
        <f t="shared" si="195"/>
        <v/>
      </c>
      <c r="Y749" s="23" t="str">
        <f t="shared" si="196"/>
        <v/>
      </c>
      <c r="Z749" s="23" t="str">
        <f t="shared" si="197"/>
        <v/>
      </c>
      <c r="AA749" s="23" t="str">
        <f t="shared" si="198"/>
        <v/>
      </c>
      <c r="AB749" t="str">
        <f>IFERROR(VLOOKUP(A749,[3]库存使用数据!$A:$D,4,0),"")</f>
        <v/>
      </c>
      <c r="AC749" t="str">
        <f>IFERROR(VLOOKUP(A749,[3]库存使用数据!$A:$G,7,0),"")</f>
        <v/>
      </c>
      <c r="AD749" t="str">
        <f>IFERROR(VLOOKUP(A749,[3]库存使用数据!$A:$J,10,0),"")</f>
        <v/>
      </c>
      <c r="AE749" t="str">
        <f>IFERROR(VLOOKUP(A749,[3]库存使用数据!$A:$M,13,0),"")</f>
        <v/>
      </c>
      <c r="AF749" s="23" t="str">
        <f t="shared" si="199"/>
        <v/>
      </c>
      <c r="AG749" s="23" t="str">
        <f t="shared" si="200"/>
        <v/>
      </c>
      <c r="AH749" s="23" t="str">
        <f t="shared" si="201"/>
        <v/>
      </c>
      <c r="AI749" s="23" t="str">
        <f t="shared" si="202"/>
        <v/>
      </c>
      <c r="AJ749">
        <f>IFERROR(VLOOKUP($B749,[2]库存报告使用数据!$A$1:$B$65536,2,0),0)</f>
        <v>0</v>
      </c>
      <c r="AK749">
        <f>IFERROR(VLOOKUP($B749,[2]库存报告使用数据!$A$1:$C$65536,3,0),0)</f>
        <v>0</v>
      </c>
      <c r="AL749">
        <f>IFERROR(VLOOKUP($B749,[2]库存报告使用数据!$A$1:$D$65536,4,0),0)</f>
        <v>0</v>
      </c>
      <c r="AM749">
        <f>IFERROR(VLOOKUP($B749,[2]库存报告使用数据!$A$1:$E$65536,5,0),0)</f>
        <v>0</v>
      </c>
      <c r="AN749" s="23" t="str">
        <f t="shared" si="203"/>
        <v/>
      </c>
      <c r="AO749" s="23" t="str">
        <f t="shared" si="204"/>
        <v/>
      </c>
      <c r="AP749" s="23" t="str">
        <f t="shared" si="205"/>
        <v/>
      </c>
      <c r="AQ749" s="23" t="str">
        <f t="shared" si="206"/>
        <v/>
      </c>
      <c r="AR749" s="37">
        <f t="shared" si="191"/>
        <v>0</v>
      </c>
      <c r="AS749" s="37">
        <f t="shared" si="192"/>
        <v>0</v>
      </c>
      <c r="AT749" s="37">
        <f t="shared" si="193"/>
        <v>1</v>
      </c>
      <c r="AU749" s="33" t="str">
        <f t="shared" si="194"/>
        <v>库存为1</v>
      </c>
      <c r="AV749" s="38" t="str">
        <f>IFERROR(时间!$B$4+AU749,"上周无销量")</f>
        <v>上周无销量</v>
      </c>
    </row>
    <row r="750" spans="1:48">
      <c r="A750" s="21" t="s">
        <v>795</v>
      </c>
      <c r="B750" t="str">
        <f>VLOOKUP(A750,'[4]sku-asin（子）'!$A$1:$B$65536,2,0)</f>
        <v>B072N5C21N</v>
      </c>
      <c r="C750" t="str">
        <f>VLOOKUP(A750,'[4]子sku-父sku'!$A$1:$B$65536,2,0)</f>
        <v>YZ-ZQ1519</v>
      </c>
      <c r="D750" s="33">
        <f>IFERROR(VLOOKUP(A750,[1]库存报告使用数据处理!$A:$C,3,0),0)</f>
        <v>0</v>
      </c>
      <c r="E750" s="33">
        <f>IFERROR(VLOOKUP(A750,[1]库存报告使用数据处理!$A:$D,4,0),0)</f>
        <v>0</v>
      </c>
      <c r="F750" s="33">
        <f>IFERROR(VLOOKUP(A750,[1]库存报告使用数据处理!$A:$E,5,0),0)</f>
        <v>0</v>
      </c>
      <c r="G750" s="33">
        <f>IFERROR(VLOOKUP(A750,[1]库存报告使用数据处理!$A:$F,6,0),0)</f>
        <v>0</v>
      </c>
      <c r="H750" s="34">
        <f>IFERROR(VLOOKUP(A750,[1]库存报告使用数据处理!$A:$G,7,0),0)</f>
        <v>0</v>
      </c>
      <c r="I750">
        <f>IFERROR(VLOOKUP(A750,[5]数据处理!$A:$B,2,0),0)</f>
        <v>6</v>
      </c>
      <c r="J750" s="35">
        <f>IFERROR(VLOOKUP(A750,[5]数据处理!$A:$D,4,0),0)</f>
        <v>0</v>
      </c>
      <c r="K750" s="35">
        <f>IFERROR(VLOOKUP(A750,[5]数据处理!$A:$E,5,0),0)</f>
        <v>0</v>
      </c>
      <c r="L750" s="35">
        <f>IFERROR(VLOOKUP(A750,[5]数据处理!$A:$G,7,0),0)</f>
        <v>0</v>
      </c>
      <c r="M750">
        <f t="shared" si="190"/>
        <v>6</v>
      </c>
      <c r="N750">
        <f>IFERROR(VLOOKUP(A750,[5]数据处理!$A:$C,3,0),0)</f>
        <v>0</v>
      </c>
      <c r="O750">
        <f>IFERROR(VLOOKUP(A750,[5]数据处理!$A:$N,14,0),0)</f>
        <v>6</v>
      </c>
      <c r="P750" t="str">
        <f>IFERROR(VLOOKUP(A750,[3]库存使用数据!$A:$B,2,0),"")</f>
        <v/>
      </c>
      <c r="Q750" t="str">
        <f>IFERROR(VLOOKUP(A750,[3]库存使用数据!$A:$E,5,0),"")</f>
        <v/>
      </c>
      <c r="R750" t="str">
        <f>IFERROR(VLOOKUP(A750,[3]库存使用数据!$A:$H,8,0),"")</f>
        <v/>
      </c>
      <c r="S750" t="str">
        <f>IFERROR(VLOOKUP(A750,[3]库存使用数据!$A:$K,11,0),"")</f>
        <v/>
      </c>
      <c r="T750" t="str">
        <f>IFERROR(VLOOKUP(A750,[3]库存使用数据!$A:$C,3,0),"")</f>
        <v/>
      </c>
      <c r="U750" t="str">
        <f>IFERROR(VLOOKUP(A750,[3]库存使用数据!$A:$F,6,0),"")</f>
        <v/>
      </c>
      <c r="V750" t="str">
        <f>IFERROR(VLOOKUP(A750,[3]库存使用数据!$A:$I,9,0),"")</f>
        <v/>
      </c>
      <c r="W750" t="str">
        <f>IFERROR(VLOOKUP(A750,[3]库存使用数据!$A:$L,12,0),"")</f>
        <v/>
      </c>
      <c r="X750" s="23" t="str">
        <f t="shared" si="195"/>
        <v/>
      </c>
      <c r="Y750" s="23" t="str">
        <f t="shared" si="196"/>
        <v/>
      </c>
      <c r="Z750" s="23" t="str">
        <f t="shared" si="197"/>
        <v/>
      </c>
      <c r="AA750" s="23" t="str">
        <f t="shared" si="198"/>
        <v/>
      </c>
      <c r="AB750" t="str">
        <f>IFERROR(VLOOKUP(A750,[3]库存使用数据!$A:$D,4,0),"")</f>
        <v/>
      </c>
      <c r="AC750" t="str">
        <f>IFERROR(VLOOKUP(A750,[3]库存使用数据!$A:$G,7,0),"")</f>
        <v/>
      </c>
      <c r="AD750" t="str">
        <f>IFERROR(VLOOKUP(A750,[3]库存使用数据!$A:$J,10,0),"")</f>
        <v/>
      </c>
      <c r="AE750" t="str">
        <f>IFERROR(VLOOKUP(A750,[3]库存使用数据!$A:$M,13,0),"")</f>
        <v/>
      </c>
      <c r="AF750" s="23" t="str">
        <f t="shared" si="199"/>
        <v/>
      </c>
      <c r="AG750" s="23" t="str">
        <f t="shared" si="200"/>
        <v/>
      </c>
      <c r="AH750" s="23" t="str">
        <f t="shared" si="201"/>
        <v/>
      </c>
      <c r="AI750" s="23" t="str">
        <f t="shared" si="202"/>
        <v/>
      </c>
      <c r="AJ750">
        <f>IFERROR(VLOOKUP($B750,[2]库存报告使用数据!$A$1:$B$65536,2,0),0)</f>
        <v>0</v>
      </c>
      <c r="AK750">
        <f>IFERROR(VLOOKUP($B750,[2]库存报告使用数据!$A$1:$C$65536,3,0),0)</f>
        <v>0</v>
      </c>
      <c r="AL750">
        <f>IFERROR(VLOOKUP($B750,[2]库存报告使用数据!$A$1:$D$65536,4,0),0)</f>
        <v>0</v>
      </c>
      <c r="AM750">
        <f>IFERROR(VLOOKUP($B750,[2]库存报告使用数据!$A$1:$E$65536,5,0),0)</f>
        <v>0</v>
      </c>
      <c r="AN750" s="23" t="str">
        <f t="shared" si="203"/>
        <v/>
      </c>
      <c r="AO750" s="23" t="str">
        <f t="shared" si="204"/>
        <v/>
      </c>
      <c r="AP750" s="23" t="str">
        <f t="shared" si="205"/>
        <v/>
      </c>
      <c r="AQ750" s="23" t="str">
        <f t="shared" si="206"/>
        <v/>
      </c>
      <c r="AR750" s="37">
        <f t="shared" si="191"/>
        <v>0</v>
      </c>
      <c r="AS750" s="37">
        <f t="shared" si="192"/>
        <v>0</v>
      </c>
      <c r="AT750" s="37">
        <f t="shared" si="193"/>
        <v>6</v>
      </c>
      <c r="AU750" s="33" t="str">
        <f t="shared" si="194"/>
        <v>库存为6</v>
      </c>
      <c r="AV750" s="38" t="str">
        <f>IFERROR(时间!$B$4+AU750,"上周无销量")</f>
        <v>上周无销量</v>
      </c>
    </row>
    <row r="751" spans="1:48">
      <c r="A751" s="21" t="s">
        <v>796</v>
      </c>
      <c r="B751" t="str">
        <f>VLOOKUP(A751,'[4]sku-asin（子）'!$A$1:$B$65536,2,0)</f>
        <v>B071GQZJ9X</v>
      </c>
      <c r="C751" t="str">
        <f>VLOOKUP(A751,'[4]子sku-父sku'!$A$1:$B$65536,2,0)</f>
        <v>YZ-ZQ1519</v>
      </c>
      <c r="D751" s="33">
        <f>IFERROR(VLOOKUP(A751,[1]库存报告使用数据处理!$A:$C,3,0),0)</f>
        <v>0</v>
      </c>
      <c r="E751" s="33">
        <f>IFERROR(VLOOKUP(A751,[1]库存报告使用数据处理!$A:$D,4,0),0)</f>
        <v>0</v>
      </c>
      <c r="F751" s="33">
        <f>IFERROR(VLOOKUP(A751,[1]库存报告使用数据处理!$A:$E,5,0),0)</f>
        <v>0</v>
      </c>
      <c r="G751" s="33">
        <f>IFERROR(VLOOKUP(A751,[1]库存报告使用数据处理!$A:$F,6,0),0)</f>
        <v>0</v>
      </c>
      <c r="H751" s="34">
        <f>IFERROR(VLOOKUP(A751,[1]库存报告使用数据处理!$A:$G,7,0),0)</f>
        <v>0</v>
      </c>
      <c r="I751">
        <f>IFERROR(VLOOKUP(A751,[5]数据处理!$A:$B,2,0),0)</f>
        <v>5</v>
      </c>
      <c r="J751" s="35">
        <f>IFERROR(VLOOKUP(A751,[5]数据处理!$A:$D,4,0),0)</f>
        <v>0</v>
      </c>
      <c r="K751" s="35">
        <f>IFERROR(VLOOKUP(A751,[5]数据处理!$A:$E,5,0),0)</f>
        <v>0</v>
      </c>
      <c r="L751" s="35">
        <f>IFERROR(VLOOKUP(A751,[5]数据处理!$A:$G,7,0),0)</f>
        <v>0</v>
      </c>
      <c r="M751">
        <f t="shared" si="190"/>
        <v>5</v>
      </c>
      <c r="N751">
        <f>IFERROR(VLOOKUP(A751,[5]数据处理!$A:$C,3,0),0)</f>
        <v>0</v>
      </c>
      <c r="O751">
        <f>IFERROR(VLOOKUP(A751,[5]数据处理!$A:$N,14,0),0)</f>
        <v>4</v>
      </c>
      <c r="P751" t="str">
        <f>IFERROR(VLOOKUP(A751,[3]库存使用数据!$A:$B,2,0),"")</f>
        <v/>
      </c>
      <c r="Q751" t="str">
        <f>IFERROR(VLOOKUP(A751,[3]库存使用数据!$A:$E,5,0),"")</f>
        <v/>
      </c>
      <c r="R751" t="str">
        <f>IFERROR(VLOOKUP(A751,[3]库存使用数据!$A:$H,8,0),"")</f>
        <v/>
      </c>
      <c r="S751" t="str">
        <f>IFERROR(VLOOKUP(A751,[3]库存使用数据!$A:$K,11,0),"")</f>
        <v/>
      </c>
      <c r="T751" t="str">
        <f>IFERROR(VLOOKUP(A751,[3]库存使用数据!$A:$C,3,0),"")</f>
        <v/>
      </c>
      <c r="U751" t="str">
        <f>IFERROR(VLOOKUP(A751,[3]库存使用数据!$A:$F,6,0),"")</f>
        <v/>
      </c>
      <c r="V751" t="str">
        <f>IFERROR(VLOOKUP(A751,[3]库存使用数据!$A:$I,9,0),"")</f>
        <v/>
      </c>
      <c r="W751" t="str">
        <f>IFERROR(VLOOKUP(A751,[3]库存使用数据!$A:$L,12,0),"")</f>
        <v/>
      </c>
      <c r="X751" s="23" t="str">
        <f t="shared" si="195"/>
        <v/>
      </c>
      <c r="Y751" s="23" t="str">
        <f t="shared" si="196"/>
        <v/>
      </c>
      <c r="Z751" s="23" t="str">
        <f t="shared" si="197"/>
        <v/>
      </c>
      <c r="AA751" s="23" t="str">
        <f t="shared" si="198"/>
        <v/>
      </c>
      <c r="AB751" t="str">
        <f>IFERROR(VLOOKUP(A751,[3]库存使用数据!$A:$D,4,0),"")</f>
        <v/>
      </c>
      <c r="AC751" t="str">
        <f>IFERROR(VLOOKUP(A751,[3]库存使用数据!$A:$G,7,0),"")</f>
        <v/>
      </c>
      <c r="AD751" t="str">
        <f>IFERROR(VLOOKUP(A751,[3]库存使用数据!$A:$J,10,0),"")</f>
        <v/>
      </c>
      <c r="AE751" t="str">
        <f>IFERROR(VLOOKUP(A751,[3]库存使用数据!$A:$M,13,0),"")</f>
        <v/>
      </c>
      <c r="AF751" s="23" t="str">
        <f t="shared" si="199"/>
        <v/>
      </c>
      <c r="AG751" s="23" t="str">
        <f t="shared" si="200"/>
        <v/>
      </c>
      <c r="AH751" s="23" t="str">
        <f t="shared" si="201"/>
        <v/>
      </c>
      <c r="AI751" s="23" t="str">
        <f t="shared" si="202"/>
        <v/>
      </c>
      <c r="AJ751">
        <f>IFERROR(VLOOKUP($B751,[2]库存报告使用数据!$A$1:$B$65536,2,0),0)</f>
        <v>0</v>
      </c>
      <c r="AK751">
        <f>IFERROR(VLOOKUP($B751,[2]库存报告使用数据!$A$1:$C$65536,3,0),0)</f>
        <v>0</v>
      </c>
      <c r="AL751">
        <f>IFERROR(VLOOKUP($B751,[2]库存报告使用数据!$A$1:$D$65536,4,0),0)</f>
        <v>0</v>
      </c>
      <c r="AM751">
        <f>IFERROR(VLOOKUP($B751,[2]库存报告使用数据!$A$1:$E$65536,5,0),0)</f>
        <v>0</v>
      </c>
      <c r="AN751" s="23" t="str">
        <f t="shared" si="203"/>
        <v/>
      </c>
      <c r="AO751" s="23" t="str">
        <f t="shared" si="204"/>
        <v/>
      </c>
      <c r="AP751" s="23" t="str">
        <f t="shared" si="205"/>
        <v/>
      </c>
      <c r="AQ751" s="23" t="str">
        <f t="shared" si="206"/>
        <v/>
      </c>
      <c r="AR751" s="37">
        <f t="shared" si="191"/>
        <v>0</v>
      </c>
      <c r="AS751" s="37">
        <f t="shared" si="192"/>
        <v>0</v>
      </c>
      <c r="AT751" s="37">
        <f t="shared" si="193"/>
        <v>5</v>
      </c>
      <c r="AU751" s="33" t="str">
        <f t="shared" si="194"/>
        <v>库存为5</v>
      </c>
      <c r="AV751" s="38" t="str">
        <f>IFERROR(时间!$B$4+AU751,"上周无销量")</f>
        <v>上周无销量</v>
      </c>
    </row>
    <row r="752" spans="1:48">
      <c r="A752" s="21" t="s">
        <v>797</v>
      </c>
      <c r="B752" t="str">
        <f>VLOOKUP(A752,'[4]sku-asin（子）'!$A$1:$B$65536,2,0)</f>
        <v>B072R2KFMD</v>
      </c>
      <c r="C752" t="str">
        <f>VLOOKUP(A752,'[4]子sku-父sku'!$A$1:$B$65536,2,0)</f>
        <v>YZ-ZQ1519</v>
      </c>
      <c r="D752" s="33">
        <f>IFERROR(VLOOKUP(A752,[1]库存报告使用数据处理!$A:$C,3,0),0)</f>
        <v>0</v>
      </c>
      <c r="E752" s="33">
        <f>IFERROR(VLOOKUP(A752,[1]库存报告使用数据处理!$A:$D,4,0),0)</f>
        <v>0</v>
      </c>
      <c r="F752" s="33">
        <f>IFERROR(VLOOKUP(A752,[1]库存报告使用数据处理!$A:$E,5,0),0)</f>
        <v>0</v>
      </c>
      <c r="G752" s="33">
        <f>IFERROR(VLOOKUP(A752,[1]库存报告使用数据处理!$A:$F,6,0),0)</f>
        <v>0</v>
      </c>
      <c r="H752" s="34">
        <f>IFERROR(VLOOKUP(A752,[1]库存报告使用数据处理!$A:$G,7,0),0)</f>
        <v>0</v>
      </c>
      <c r="I752">
        <f>IFERROR(VLOOKUP(A752,[5]数据处理!$A:$B,2,0),0)</f>
        <v>1</v>
      </c>
      <c r="J752" s="35">
        <f>IFERROR(VLOOKUP(A752,[5]数据处理!$A:$D,4,0),0)</f>
        <v>0</v>
      </c>
      <c r="K752" s="35">
        <f>IFERROR(VLOOKUP(A752,[5]数据处理!$A:$E,5,0),0)</f>
        <v>0</v>
      </c>
      <c r="L752" s="35">
        <f>IFERROR(VLOOKUP(A752,[5]数据处理!$A:$G,7,0),0)</f>
        <v>0</v>
      </c>
      <c r="M752">
        <f t="shared" si="190"/>
        <v>1</v>
      </c>
      <c r="N752">
        <f>IFERROR(VLOOKUP(A752,[5]数据处理!$A:$C,3,0),0)</f>
        <v>0</v>
      </c>
      <c r="O752">
        <f>IFERROR(VLOOKUP(A752,[5]数据处理!$A:$N,14,0),0)</f>
        <v>0</v>
      </c>
      <c r="P752" t="str">
        <f>IFERROR(VLOOKUP(A752,[3]库存使用数据!$A:$B,2,0),"")</f>
        <v/>
      </c>
      <c r="Q752" t="str">
        <f>IFERROR(VLOOKUP(A752,[3]库存使用数据!$A:$E,5,0),"")</f>
        <v/>
      </c>
      <c r="R752" t="str">
        <f>IFERROR(VLOOKUP(A752,[3]库存使用数据!$A:$H,8,0),"")</f>
        <v/>
      </c>
      <c r="S752" t="str">
        <f>IFERROR(VLOOKUP(A752,[3]库存使用数据!$A:$K,11,0),"")</f>
        <v/>
      </c>
      <c r="T752" t="str">
        <f>IFERROR(VLOOKUP(A752,[3]库存使用数据!$A:$C,3,0),"")</f>
        <v/>
      </c>
      <c r="U752" t="str">
        <f>IFERROR(VLOOKUP(A752,[3]库存使用数据!$A:$F,6,0),"")</f>
        <v/>
      </c>
      <c r="V752" t="str">
        <f>IFERROR(VLOOKUP(A752,[3]库存使用数据!$A:$I,9,0),"")</f>
        <v/>
      </c>
      <c r="W752" t="str">
        <f>IFERROR(VLOOKUP(A752,[3]库存使用数据!$A:$L,12,0),"")</f>
        <v/>
      </c>
      <c r="X752" s="23" t="str">
        <f t="shared" si="195"/>
        <v/>
      </c>
      <c r="Y752" s="23" t="str">
        <f t="shared" si="196"/>
        <v/>
      </c>
      <c r="Z752" s="23" t="str">
        <f t="shared" si="197"/>
        <v/>
      </c>
      <c r="AA752" s="23" t="str">
        <f t="shared" si="198"/>
        <v/>
      </c>
      <c r="AB752" t="str">
        <f>IFERROR(VLOOKUP(A752,[3]库存使用数据!$A:$D,4,0),"")</f>
        <v/>
      </c>
      <c r="AC752" t="str">
        <f>IFERROR(VLOOKUP(A752,[3]库存使用数据!$A:$G,7,0),"")</f>
        <v/>
      </c>
      <c r="AD752" t="str">
        <f>IFERROR(VLOOKUP(A752,[3]库存使用数据!$A:$J,10,0),"")</f>
        <v/>
      </c>
      <c r="AE752" t="str">
        <f>IFERROR(VLOOKUP(A752,[3]库存使用数据!$A:$M,13,0),"")</f>
        <v/>
      </c>
      <c r="AF752" s="23" t="str">
        <f t="shared" si="199"/>
        <v/>
      </c>
      <c r="AG752" s="23" t="str">
        <f t="shared" si="200"/>
        <v/>
      </c>
      <c r="AH752" s="23" t="str">
        <f t="shared" si="201"/>
        <v/>
      </c>
      <c r="AI752" s="23" t="str">
        <f t="shared" si="202"/>
        <v/>
      </c>
      <c r="AJ752">
        <f>IFERROR(VLOOKUP($B752,[2]库存报告使用数据!$A$1:$B$65536,2,0),0)</f>
        <v>0</v>
      </c>
      <c r="AK752">
        <f>IFERROR(VLOOKUP($B752,[2]库存报告使用数据!$A$1:$C$65536,3,0),0)</f>
        <v>0</v>
      </c>
      <c r="AL752">
        <f>IFERROR(VLOOKUP($B752,[2]库存报告使用数据!$A$1:$D$65536,4,0),0)</f>
        <v>0</v>
      </c>
      <c r="AM752">
        <f>IFERROR(VLOOKUP($B752,[2]库存报告使用数据!$A$1:$E$65536,5,0),0)</f>
        <v>0</v>
      </c>
      <c r="AN752" s="23" t="str">
        <f t="shared" si="203"/>
        <v/>
      </c>
      <c r="AO752" s="23" t="str">
        <f t="shared" si="204"/>
        <v/>
      </c>
      <c r="AP752" s="23" t="str">
        <f t="shared" si="205"/>
        <v/>
      </c>
      <c r="AQ752" s="23" t="str">
        <f t="shared" si="206"/>
        <v/>
      </c>
      <c r="AR752" s="37">
        <f t="shared" si="191"/>
        <v>0</v>
      </c>
      <c r="AS752" s="37">
        <f t="shared" si="192"/>
        <v>0</v>
      </c>
      <c r="AT752" s="37">
        <f t="shared" si="193"/>
        <v>1</v>
      </c>
      <c r="AU752" s="33" t="str">
        <f t="shared" si="194"/>
        <v>库存为1</v>
      </c>
      <c r="AV752" s="38" t="str">
        <f>IFERROR(时间!$B$4+AU752,"上周无销量")</f>
        <v>上周无销量</v>
      </c>
    </row>
    <row r="753" spans="1:48">
      <c r="A753" s="21" t="s">
        <v>798</v>
      </c>
      <c r="B753" t="str">
        <f>VLOOKUP(A753,'[4]sku-asin（子）'!$A$1:$B$65536,2,0)</f>
        <v>B0721Q4VHJ</v>
      </c>
      <c r="C753" t="str">
        <f>VLOOKUP(A753,'[4]子sku-父sku'!$A$1:$B$65536,2,0)</f>
        <v>YZ-ZQ1519</v>
      </c>
      <c r="D753" s="33">
        <f>IFERROR(VLOOKUP(A753,[1]库存报告使用数据处理!$A:$C,3,0),0)</f>
        <v>0</v>
      </c>
      <c r="E753" s="33">
        <f>IFERROR(VLOOKUP(A753,[1]库存报告使用数据处理!$A:$D,4,0),0)</f>
        <v>0</v>
      </c>
      <c r="F753" s="33">
        <f>IFERROR(VLOOKUP(A753,[1]库存报告使用数据处理!$A:$E,5,0),0)</f>
        <v>0</v>
      </c>
      <c r="G753" s="33">
        <f>IFERROR(VLOOKUP(A753,[1]库存报告使用数据处理!$A:$F,6,0),0)</f>
        <v>0</v>
      </c>
      <c r="H753" s="34">
        <f>IFERROR(VLOOKUP(A753,[1]库存报告使用数据处理!$A:$G,7,0),0)</f>
        <v>0</v>
      </c>
      <c r="I753">
        <f>IFERROR(VLOOKUP(A753,[5]数据处理!$A:$B,2,0),0)</f>
        <v>6</v>
      </c>
      <c r="J753" s="35">
        <f>IFERROR(VLOOKUP(A753,[5]数据处理!$A:$D,4,0),0)</f>
        <v>0</v>
      </c>
      <c r="K753" s="35">
        <f>IFERROR(VLOOKUP(A753,[5]数据处理!$A:$E,5,0),0)</f>
        <v>0</v>
      </c>
      <c r="L753" s="35">
        <f>IFERROR(VLOOKUP(A753,[5]数据处理!$A:$G,7,0),0)</f>
        <v>0</v>
      </c>
      <c r="M753">
        <f t="shared" si="190"/>
        <v>6</v>
      </c>
      <c r="N753">
        <f>IFERROR(VLOOKUP(A753,[5]数据处理!$A:$C,3,0),0)</f>
        <v>0</v>
      </c>
      <c r="O753">
        <f>IFERROR(VLOOKUP(A753,[5]数据处理!$A:$N,14,0),0)</f>
        <v>6</v>
      </c>
      <c r="P753" t="str">
        <f>IFERROR(VLOOKUP(A753,[3]库存使用数据!$A:$B,2,0),"")</f>
        <v/>
      </c>
      <c r="Q753" t="str">
        <f>IFERROR(VLOOKUP(A753,[3]库存使用数据!$A:$E,5,0),"")</f>
        <v/>
      </c>
      <c r="R753" t="str">
        <f>IFERROR(VLOOKUP(A753,[3]库存使用数据!$A:$H,8,0),"")</f>
        <v/>
      </c>
      <c r="S753" t="str">
        <f>IFERROR(VLOOKUP(A753,[3]库存使用数据!$A:$K,11,0),"")</f>
        <v/>
      </c>
      <c r="T753" t="str">
        <f>IFERROR(VLOOKUP(A753,[3]库存使用数据!$A:$C,3,0),"")</f>
        <v/>
      </c>
      <c r="U753" t="str">
        <f>IFERROR(VLOOKUP(A753,[3]库存使用数据!$A:$F,6,0),"")</f>
        <v/>
      </c>
      <c r="V753" t="str">
        <f>IFERROR(VLOOKUP(A753,[3]库存使用数据!$A:$I,9,0),"")</f>
        <v/>
      </c>
      <c r="W753" t="str">
        <f>IFERROR(VLOOKUP(A753,[3]库存使用数据!$A:$L,12,0),"")</f>
        <v/>
      </c>
      <c r="X753" s="23" t="str">
        <f t="shared" si="195"/>
        <v/>
      </c>
      <c r="Y753" s="23" t="str">
        <f t="shared" si="196"/>
        <v/>
      </c>
      <c r="Z753" s="23" t="str">
        <f t="shared" si="197"/>
        <v/>
      </c>
      <c r="AA753" s="23" t="str">
        <f t="shared" si="198"/>
        <v/>
      </c>
      <c r="AB753" t="str">
        <f>IFERROR(VLOOKUP(A753,[3]库存使用数据!$A:$D,4,0),"")</f>
        <v/>
      </c>
      <c r="AC753" t="str">
        <f>IFERROR(VLOOKUP(A753,[3]库存使用数据!$A:$G,7,0),"")</f>
        <v/>
      </c>
      <c r="AD753" t="str">
        <f>IFERROR(VLOOKUP(A753,[3]库存使用数据!$A:$J,10,0),"")</f>
        <v/>
      </c>
      <c r="AE753" t="str">
        <f>IFERROR(VLOOKUP(A753,[3]库存使用数据!$A:$M,13,0),"")</f>
        <v/>
      </c>
      <c r="AF753" s="23" t="str">
        <f t="shared" si="199"/>
        <v/>
      </c>
      <c r="AG753" s="23" t="str">
        <f t="shared" si="200"/>
        <v/>
      </c>
      <c r="AH753" s="23" t="str">
        <f t="shared" si="201"/>
        <v/>
      </c>
      <c r="AI753" s="23" t="str">
        <f t="shared" si="202"/>
        <v/>
      </c>
      <c r="AJ753">
        <f>IFERROR(VLOOKUP($B753,[2]库存报告使用数据!$A$1:$B$65536,2,0),0)</f>
        <v>0</v>
      </c>
      <c r="AK753">
        <f>IFERROR(VLOOKUP($B753,[2]库存报告使用数据!$A$1:$C$65536,3,0),0)</f>
        <v>0</v>
      </c>
      <c r="AL753">
        <f>IFERROR(VLOOKUP($B753,[2]库存报告使用数据!$A$1:$D$65536,4,0),0)</f>
        <v>0</v>
      </c>
      <c r="AM753">
        <f>IFERROR(VLOOKUP($B753,[2]库存报告使用数据!$A$1:$E$65536,5,0),0)</f>
        <v>0</v>
      </c>
      <c r="AN753" s="23" t="str">
        <f t="shared" si="203"/>
        <v/>
      </c>
      <c r="AO753" s="23" t="str">
        <f t="shared" si="204"/>
        <v/>
      </c>
      <c r="AP753" s="23" t="str">
        <f t="shared" si="205"/>
        <v/>
      </c>
      <c r="AQ753" s="23" t="str">
        <f t="shared" si="206"/>
        <v/>
      </c>
      <c r="AR753" s="37">
        <f t="shared" si="191"/>
        <v>0</v>
      </c>
      <c r="AS753" s="37">
        <f t="shared" si="192"/>
        <v>0</v>
      </c>
      <c r="AT753" s="37">
        <f t="shared" si="193"/>
        <v>6</v>
      </c>
      <c r="AU753" s="33" t="str">
        <f t="shared" si="194"/>
        <v>库存为6</v>
      </c>
      <c r="AV753" s="38" t="str">
        <f>IFERROR(时间!$B$4+AU753,"上周无销量")</f>
        <v>上周无销量</v>
      </c>
    </row>
    <row r="754" spans="1:48">
      <c r="A754" s="21" t="s">
        <v>799</v>
      </c>
      <c r="B754" t="str">
        <f>VLOOKUP(A754,'[4]sku-asin（子）'!$A$1:$B$65536,2,0)</f>
        <v>B072R2D57G</v>
      </c>
      <c r="C754" t="str">
        <f>VLOOKUP(A754,'[4]子sku-父sku'!$A$1:$B$65536,2,0)</f>
        <v>YZ-ZQ1519</v>
      </c>
      <c r="D754" s="33">
        <f>IFERROR(VLOOKUP(A754,[1]库存报告使用数据处理!$A:$C,3,0),0)</f>
        <v>0</v>
      </c>
      <c r="E754" s="33">
        <f>IFERROR(VLOOKUP(A754,[1]库存报告使用数据处理!$A:$D,4,0),0)</f>
        <v>0</v>
      </c>
      <c r="F754" s="33">
        <f>IFERROR(VLOOKUP(A754,[1]库存报告使用数据处理!$A:$E,5,0),0)</f>
        <v>0</v>
      </c>
      <c r="G754" s="33">
        <f>IFERROR(VLOOKUP(A754,[1]库存报告使用数据处理!$A:$F,6,0),0)</f>
        <v>0</v>
      </c>
      <c r="H754" s="34">
        <f>IFERROR(VLOOKUP(A754,[1]库存报告使用数据处理!$A:$G,7,0),0)</f>
        <v>0</v>
      </c>
      <c r="I754">
        <f>IFERROR(VLOOKUP(A754,[5]数据处理!$A:$B,2,0),0)</f>
        <v>11</v>
      </c>
      <c r="J754" s="35">
        <f>IFERROR(VLOOKUP(A754,[5]数据处理!$A:$D,4,0),0)</f>
        <v>0</v>
      </c>
      <c r="K754" s="35">
        <f>IFERROR(VLOOKUP(A754,[5]数据处理!$A:$E,5,0),0)</f>
        <v>0</v>
      </c>
      <c r="L754" s="35">
        <f>IFERROR(VLOOKUP(A754,[5]数据处理!$A:$G,7,0),0)</f>
        <v>0</v>
      </c>
      <c r="M754">
        <f t="shared" si="190"/>
        <v>11</v>
      </c>
      <c r="N754">
        <f>IFERROR(VLOOKUP(A754,[5]数据处理!$A:$C,3,0),0)</f>
        <v>0</v>
      </c>
      <c r="O754">
        <f>IFERROR(VLOOKUP(A754,[5]数据处理!$A:$N,14,0),0)</f>
        <v>11</v>
      </c>
      <c r="P754" t="str">
        <f>IFERROR(VLOOKUP(A754,[3]库存使用数据!$A:$B,2,0),"")</f>
        <v/>
      </c>
      <c r="Q754" t="str">
        <f>IFERROR(VLOOKUP(A754,[3]库存使用数据!$A:$E,5,0),"")</f>
        <v/>
      </c>
      <c r="R754" t="str">
        <f>IFERROR(VLOOKUP(A754,[3]库存使用数据!$A:$H,8,0),"")</f>
        <v/>
      </c>
      <c r="S754" t="str">
        <f>IFERROR(VLOOKUP(A754,[3]库存使用数据!$A:$K,11,0),"")</f>
        <v/>
      </c>
      <c r="T754" t="str">
        <f>IFERROR(VLOOKUP(A754,[3]库存使用数据!$A:$C,3,0),"")</f>
        <v/>
      </c>
      <c r="U754" t="str">
        <f>IFERROR(VLOOKUP(A754,[3]库存使用数据!$A:$F,6,0),"")</f>
        <v/>
      </c>
      <c r="V754" t="str">
        <f>IFERROR(VLOOKUP(A754,[3]库存使用数据!$A:$I,9,0),"")</f>
        <v/>
      </c>
      <c r="W754" t="str">
        <f>IFERROR(VLOOKUP(A754,[3]库存使用数据!$A:$L,12,0),"")</f>
        <v/>
      </c>
      <c r="X754" s="23" t="str">
        <f t="shared" si="195"/>
        <v/>
      </c>
      <c r="Y754" s="23" t="str">
        <f t="shared" si="196"/>
        <v/>
      </c>
      <c r="Z754" s="23" t="str">
        <f t="shared" si="197"/>
        <v/>
      </c>
      <c r="AA754" s="23" t="str">
        <f t="shared" si="198"/>
        <v/>
      </c>
      <c r="AB754" t="str">
        <f>IFERROR(VLOOKUP(A754,[3]库存使用数据!$A:$D,4,0),"")</f>
        <v/>
      </c>
      <c r="AC754" t="str">
        <f>IFERROR(VLOOKUP(A754,[3]库存使用数据!$A:$G,7,0),"")</f>
        <v/>
      </c>
      <c r="AD754" t="str">
        <f>IFERROR(VLOOKUP(A754,[3]库存使用数据!$A:$J,10,0),"")</f>
        <v/>
      </c>
      <c r="AE754" t="str">
        <f>IFERROR(VLOOKUP(A754,[3]库存使用数据!$A:$M,13,0),"")</f>
        <v/>
      </c>
      <c r="AF754" s="23" t="str">
        <f t="shared" si="199"/>
        <v/>
      </c>
      <c r="AG754" s="23" t="str">
        <f t="shared" si="200"/>
        <v/>
      </c>
      <c r="AH754" s="23" t="str">
        <f t="shared" si="201"/>
        <v/>
      </c>
      <c r="AI754" s="23" t="str">
        <f t="shared" si="202"/>
        <v/>
      </c>
      <c r="AJ754">
        <f>IFERROR(VLOOKUP($B754,[2]库存报告使用数据!$A$1:$B$65536,2,0),0)</f>
        <v>0</v>
      </c>
      <c r="AK754">
        <f>IFERROR(VLOOKUP($B754,[2]库存报告使用数据!$A$1:$C$65536,3,0),0)</f>
        <v>0</v>
      </c>
      <c r="AL754">
        <f>IFERROR(VLOOKUP($B754,[2]库存报告使用数据!$A$1:$D$65536,4,0),0)</f>
        <v>0</v>
      </c>
      <c r="AM754">
        <f>IFERROR(VLOOKUP($B754,[2]库存报告使用数据!$A$1:$E$65536,5,0),0)</f>
        <v>0</v>
      </c>
      <c r="AN754" s="23" t="str">
        <f t="shared" si="203"/>
        <v/>
      </c>
      <c r="AO754" s="23" t="str">
        <f t="shared" si="204"/>
        <v/>
      </c>
      <c r="AP754" s="23" t="str">
        <f t="shared" si="205"/>
        <v/>
      </c>
      <c r="AQ754" s="23" t="str">
        <f t="shared" si="206"/>
        <v/>
      </c>
      <c r="AR754" s="37">
        <f t="shared" si="191"/>
        <v>0</v>
      </c>
      <c r="AS754" s="37">
        <f t="shared" si="192"/>
        <v>0</v>
      </c>
      <c r="AT754" s="37">
        <f t="shared" si="193"/>
        <v>11</v>
      </c>
      <c r="AU754" s="33" t="str">
        <f t="shared" si="194"/>
        <v>库存为11</v>
      </c>
      <c r="AV754" s="38" t="str">
        <f>IFERROR(时间!$B$4+AU754,"上周无销量")</f>
        <v>上周无销量</v>
      </c>
    </row>
    <row r="755" spans="1:48">
      <c r="A755" s="21" t="s">
        <v>800</v>
      </c>
      <c r="B755" t="str">
        <f>VLOOKUP(A755,'[4]sku-asin（子）'!$A$1:$B$65536,2,0)</f>
        <v>B01GJPD21S</v>
      </c>
      <c r="C755" t="str">
        <f>VLOOKUP(A755,'[4]子sku-父sku'!$A$1:$B$65536,2,0)</f>
        <v>YZ-ZQ1521</v>
      </c>
      <c r="D755" s="33">
        <f>IFERROR(VLOOKUP(A755,[1]库存报告使用数据处理!$A:$C,3,0),0)</f>
        <v>0</v>
      </c>
      <c r="E755" s="33">
        <f>IFERROR(VLOOKUP(A755,[1]库存报告使用数据处理!$A:$D,4,0),0)</f>
        <v>2</v>
      </c>
      <c r="F755" s="33">
        <f>IFERROR(VLOOKUP(A755,[1]库存报告使用数据处理!$A:$E,5,0),0)</f>
        <v>0</v>
      </c>
      <c r="G755" s="33">
        <f>IFERROR(VLOOKUP(A755,[1]库存报告使用数据处理!$A:$F,6,0),0)</f>
        <v>2</v>
      </c>
      <c r="H755" s="34">
        <f>IFERROR(VLOOKUP(A755,[1]库存报告使用数据处理!$A:$G,7,0),0)</f>
        <v>19.99</v>
      </c>
      <c r="I755">
        <f>IFERROR(VLOOKUP(A755,[5]数据处理!$A:$B,2,0),0)</f>
        <v>6</v>
      </c>
      <c r="J755" s="35">
        <f>IFERROR(VLOOKUP(A755,[5]数据处理!$A:$D,4,0),0)</f>
        <v>0</v>
      </c>
      <c r="K755" s="35">
        <f>IFERROR(VLOOKUP(A755,[5]数据处理!$A:$E,5,0),0)</f>
        <v>0</v>
      </c>
      <c r="L755" s="35">
        <f>IFERROR(VLOOKUP(A755,[5]数据处理!$A:$G,7,0),0)</f>
        <v>1</v>
      </c>
      <c r="M755">
        <f t="shared" si="190"/>
        <v>7</v>
      </c>
      <c r="N755">
        <f>IFERROR(VLOOKUP(A755,[5]数据处理!$A:$C,3,0),0)</f>
        <v>0</v>
      </c>
      <c r="O755">
        <f>IFERROR(VLOOKUP(A755,[5]数据处理!$A:$N,14,0),0)</f>
        <v>3</v>
      </c>
      <c r="P755">
        <f>IFERROR(VLOOKUP(A755,[3]库存使用数据!$A:$B,2,0),"")</f>
        <v>6930</v>
      </c>
      <c r="Q755">
        <f>IFERROR(VLOOKUP(A755,[3]库存使用数据!$A:$E,5,0),"")</f>
        <v>3268</v>
      </c>
      <c r="R755">
        <f>IFERROR(VLOOKUP(A755,[3]库存使用数据!$A:$H,8,0),"")</f>
        <v>2540</v>
      </c>
      <c r="S755">
        <f>IFERROR(VLOOKUP(A755,[3]库存使用数据!$A:$K,11,0),"")</f>
        <v>1326</v>
      </c>
      <c r="T755">
        <f>IFERROR(VLOOKUP(A755,[3]库存使用数据!$A:$C,3,0),"")</f>
        <v>45</v>
      </c>
      <c r="U755">
        <f>IFERROR(VLOOKUP(A755,[3]库存使用数据!$A:$F,6,0),"")</f>
        <v>19</v>
      </c>
      <c r="V755">
        <f>IFERROR(VLOOKUP(A755,[3]库存使用数据!$A:$I,9,0),"")</f>
        <v>12</v>
      </c>
      <c r="W755">
        <f>IFERROR(VLOOKUP(A755,[3]库存使用数据!$A:$L,12,0),"")</f>
        <v>6</v>
      </c>
      <c r="X755" s="23">
        <f t="shared" si="195"/>
        <v>0.00649350649350649</v>
      </c>
      <c r="Y755" s="23">
        <f t="shared" si="196"/>
        <v>0.00581395348837209</v>
      </c>
      <c r="Z755" s="23">
        <f t="shared" si="197"/>
        <v>0.0047244094488189</v>
      </c>
      <c r="AA755" s="23">
        <f t="shared" si="198"/>
        <v>0.00452488687782805</v>
      </c>
      <c r="AB755">
        <f>IFERROR(VLOOKUP(A755,[3]库存使用数据!$A:$D,4,0),"")</f>
        <v>12.1</v>
      </c>
      <c r="AC755">
        <f>IFERROR(VLOOKUP(A755,[3]库存使用数据!$A:$G,7,0),"")</f>
        <v>5.1</v>
      </c>
      <c r="AD755">
        <f>IFERROR(VLOOKUP(A755,[3]库存使用数据!$A:$J,10,0),"")</f>
        <v>3.61</v>
      </c>
      <c r="AE755">
        <f>IFERROR(VLOOKUP(A755,[3]库存使用数据!$A:$M,13,0),"")</f>
        <v>1.61</v>
      </c>
      <c r="AF755" s="23">
        <f t="shared" si="199"/>
        <v>0</v>
      </c>
      <c r="AG755" s="23">
        <f t="shared" si="200"/>
        <v>0.127563781890945</v>
      </c>
      <c r="AH755" s="23">
        <f t="shared" si="201"/>
        <v>0</v>
      </c>
      <c r="AI755" s="23">
        <f t="shared" si="202"/>
        <v>0.0402701350675338</v>
      </c>
      <c r="AJ755">
        <f>IFERROR(VLOOKUP($B755,[2]库存报告使用数据!$A$1:$B$65536,2,0),0)</f>
        <v>10</v>
      </c>
      <c r="AK755">
        <f>IFERROR(VLOOKUP($B755,[2]库存报告使用数据!$A$1:$C$65536,3,0),0)</f>
        <v>10</v>
      </c>
      <c r="AL755">
        <f>IFERROR(VLOOKUP($B755,[2]库存报告使用数据!$A$1:$D$65536,4,0),0)</f>
        <v>3</v>
      </c>
      <c r="AM755">
        <f>IFERROR(VLOOKUP($B755,[2]库存报告使用数据!$A$1:$E$65536,5,0),0)</f>
        <v>4</v>
      </c>
      <c r="AN755" s="23">
        <f t="shared" si="203"/>
        <v>0</v>
      </c>
      <c r="AO755" s="23">
        <f t="shared" si="204"/>
        <v>0.2</v>
      </c>
      <c r="AP755" s="23">
        <f t="shared" si="205"/>
        <v>0</v>
      </c>
      <c r="AQ755" s="23">
        <f t="shared" si="206"/>
        <v>0.5</v>
      </c>
      <c r="AR755" s="37">
        <f t="shared" si="191"/>
        <v>0</v>
      </c>
      <c r="AS755" s="37">
        <f t="shared" si="192"/>
        <v>0</v>
      </c>
      <c r="AT755" s="37">
        <f t="shared" si="193"/>
        <v>7</v>
      </c>
      <c r="AU755" s="33" t="str">
        <f t="shared" si="194"/>
        <v>库存为7</v>
      </c>
      <c r="AV755" s="38" t="str">
        <f>IFERROR(时间!$B$4+AU755,"上周无销量")</f>
        <v>上周无销量</v>
      </c>
    </row>
    <row r="756" spans="1:48">
      <c r="A756" s="21" t="s">
        <v>801</v>
      </c>
      <c r="B756" t="str">
        <f>VLOOKUP(A756,'[4]sku-asin（子）'!$A$1:$B$65536,2,0)</f>
        <v>B01GJPD5GA</v>
      </c>
      <c r="C756" t="str">
        <f>VLOOKUP(A756,'[4]子sku-父sku'!$A$1:$B$65536,2,0)</f>
        <v>YZ-ZQ1521</v>
      </c>
      <c r="D756" s="33">
        <f>IFERROR(VLOOKUP(A756,[1]库存报告使用数据处理!$A:$C,3,0),0)</f>
        <v>0</v>
      </c>
      <c r="E756" s="33">
        <f>IFERROR(VLOOKUP(A756,[1]库存报告使用数据处理!$A:$D,4,0),0)</f>
        <v>0</v>
      </c>
      <c r="F756" s="33">
        <f>IFERROR(VLOOKUP(A756,[1]库存报告使用数据处理!$A:$E,5,0),0)</f>
        <v>0</v>
      </c>
      <c r="G756" s="33">
        <f>IFERROR(VLOOKUP(A756,[1]库存报告使用数据处理!$A:$F,6,0),0)</f>
        <v>1</v>
      </c>
      <c r="H756" s="34">
        <f>IFERROR(VLOOKUP(A756,[1]库存报告使用数据处理!$A:$G,7,0),0)</f>
        <v>19.99</v>
      </c>
      <c r="I756">
        <f>IFERROR(VLOOKUP(A756,[5]数据处理!$A:$B,2,0),0)</f>
        <v>0</v>
      </c>
      <c r="J756" s="35">
        <f>IFERROR(VLOOKUP(A756,[5]数据处理!$A:$D,4,0),0)</f>
        <v>0</v>
      </c>
      <c r="K756" s="35">
        <f>IFERROR(VLOOKUP(A756,[5]数据处理!$A:$E,5,0),0)</f>
        <v>0</v>
      </c>
      <c r="L756" s="35">
        <f>IFERROR(VLOOKUP(A756,[5]数据处理!$A:$G,7,0),0)</f>
        <v>0</v>
      </c>
      <c r="M756">
        <f t="shared" si="190"/>
        <v>0</v>
      </c>
      <c r="N756">
        <f>IFERROR(VLOOKUP(A756,[5]数据处理!$A:$C,3,0),0)</f>
        <v>1</v>
      </c>
      <c r="O756">
        <f>IFERROR(VLOOKUP(A756,[5]数据处理!$A:$N,14,0),0)</f>
        <v>0</v>
      </c>
      <c r="P756" t="str">
        <f>IFERROR(VLOOKUP(A756,[3]库存使用数据!$A:$B,2,0),"")</f>
        <v/>
      </c>
      <c r="Q756" t="str">
        <f>IFERROR(VLOOKUP(A756,[3]库存使用数据!$A:$E,5,0),"")</f>
        <v/>
      </c>
      <c r="R756" t="str">
        <f>IFERROR(VLOOKUP(A756,[3]库存使用数据!$A:$H,8,0),"")</f>
        <v/>
      </c>
      <c r="S756" t="str">
        <f>IFERROR(VLOOKUP(A756,[3]库存使用数据!$A:$K,11,0),"")</f>
        <v/>
      </c>
      <c r="T756" t="str">
        <f>IFERROR(VLOOKUP(A756,[3]库存使用数据!$A:$C,3,0),"")</f>
        <v/>
      </c>
      <c r="U756" t="str">
        <f>IFERROR(VLOOKUP(A756,[3]库存使用数据!$A:$F,6,0),"")</f>
        <v/>
      </c>
      <c r="V756" t="str">
        <f>IFERROR(VLOOKUP(A756,[3]库存使用数据!$A:$I,9,0),"")</f>
        <v/>
      </c>
      <c r="W756" t="str">
        <f>IFERROR(VLOOKUP(A756,[3]库存使用数据!$A:$L,12,0),"")</f>
        <v/>
      </c>
      <c r="X756" s="23" t="str">
        <f t="shared" si="195"/>
        <v/>
      </c>
      <c r="Y756" s="23" t="str">
        <f t="shared" si="196"/>
        <v/>
      </c>
      <c r="Z756" s="23" t="str">
        <f t="shared" si="197"/>
        <v/>
      </c>
      <c r="AA756" s="23" t="str">
        <f t="shared" si="198"/>
        <v/>
      </c>
      <c r="AB756" t="str">
        <f>IFERROR(VLOOKUP(A756,[3]库存使用数据!$A:$D,4,0),"")</f>
        <v/>
      </c>
      <c r="AC756" t="str">
        <f>IFERROR(VLOOKUP(A756,[3]库存使用数据!$A:$G,7,0),"")</f>
        <v/>
      </c>
      <c r="AD756" t="str">
        <f>IFERROR(VLOOKUP(A756,[3]库存使用数据!$A:$J,10,0),"")</f>
        <v/>
      </c>
      <c r="AE756" t="str">
        <f>IFERROR(VLOOKUP(A756,[3]库存使用数据!$A:$M,13,0),"")</f>
        <v/>
      </c>
      <c r="AF756" s="23" t="str">
        <f t="shared" si="199"/>
        <v/>
      </c>
      <c r="AG756" s="23" t="str">
        <f t="shared" si="200"/>
        <v/>
      </c>
      <c r="AH756" s="23" t="str">
        <f t="shared" si="201"/>
        <v/>
      </c>
      <c r="AI756" s="23" t="str">
        <f t="shared" si="202"/>
        <v/>
      </c>
      <c r="AJ756">
        <f>IFERROR(VLOOKUP($B756,[2]库存报告使用数据!$A$1:$B$65536,2,0),0)</f>
        <v>0</v>
      </c>
      <c r="AK756">
        <f>IFERROR(VLOOKUP($B756,[2]库存报告使用数据!$A$1:$C$65536,3,0),0)</f>
        <v>0</v>
      </c>
      <c r="AL756">
        <f>IFERROR(VLOOKUP($B756,[2]库存报告使用数据!$A$1:$D$65536,4,0),0)</f>
        <v>0</v>
      </c>
      <c r="AM756">
        <f>IFERROR(VLOOKUP($B756,[2]库存报告使用数据!$A$1:$E$65536,5,0),0)</f>
        <v>0</v>
      </c>
      <c r="AN756" s="23" t="str">
        <f t="shared" si="203"/>
        <v/>
      </c>
      <c r="AO756" s="23" t="str">
        <f t="shared" si="204"/>
        <v/>
      </c>
      <c r="AP756" s="23" t="str">
        <f t="shared" si="205"/>
        <v/>
      </c>
      <c r="AQ756" s="23" t="str">
        <f t="shared" si="206"/>
        <v/>
      </c>
      <c r="AR756" s="37">
        <f t="shared" si="191"/>
        <v>0</v>
      </c>
      <c r="AS756" s="37">
        <f t="shared" si="192"/>
        <v>0</v>
      </c>
      <c r="AT756" s="37">
        <f t="shared" si="193"/>
        <v>0</v>
      </c>
      <c r="AU756" s="33" t="str">
        <f t="shared" si="194"/>
        <v>库存为0</v>
      </c>
      <c r="AV756" s="38" t="str">
        <f>IFERROR(时间!$B$4+AU756,"上周无销量")</f>
        <v>上周无销量</v>
      </c>
    </row>
    <row r="757" spans="1:48">
      <c r="A757" s="21" t="s">
        <v>802</v>
      </c>
      <c r="B757" t="str">
        <f>VLOOKUP(A757,'[4]sku-asin（子）'!$A$1:$B$65536,2,0)</f>
        <v>B01GJPD8YY</v>
      </c>
      <c r="C757" t="str">
        <f>VLOOKUP(A757,'[4]子sku-父sku'!$A$1:$B$65536,2,0)</f>
        <v>YZ-ZQ1521</v>
      </c>
      <c r="D757" s="33">
        <f>IFERROR(VLOOKUP(A757,[1]库存报告使用数据处理!$A:$C,3,0),0)</f>
        <v>2</v>
      </c>
      <c r="E757" s="33">
        <f>IFERROR(VLOOKUP(A757,[1]库存报告使用数据处理!$A:$D,4,0),0)</f>
        <v>1</v>
      </c>
      <c r="F757" s="33">
        <f>IFERROR(VLOOKUP(A757,[1]库存报告使用数据处理!$A:$E,5,0),0)</f>
        <v>3</v>
      </c>
      <c r="G757" s="33">
        <f>IFERROR(VLOOKUP(A757,[1]库存报告使用数据处理!$A:$F,6,0),0)</f>
        <v>2</v>
      </c>
      <c r="H757" s="34">
        <f>IFERROR(VLOOKUP(A757,[1]库存报告使用数据处理!$A:$G,7,0),0)</f>
        <v>19.99</v>
      </c>
      <c r="I757">
        <f>IFERROR(VLOOKUP(A757,[5]数据处理!$A:$B,2,0),0)</f>
        <v>12</v>
      </c>
      <c r="J757" s="35">
        <f>IFERROR(VLOOKUP(A757,[5]数据处理!$A:$D,4,0),0)</f>
        <v>0</v>
      </c>
      <c r="K757" s="35">
        <f>IFERROR(VLOOKUP(A757,[5]数据处理!$A:$E,5,0),0)</f>
        <v>0</v>
      </c>
      <c r="L757" s="35">
        <f>IFERROR(VLOOKUP(A757,[5]数据处理!$A:$G,7,0),0)</f>
        <v>0</v>
      </c>
      <c r="M757">
        <f t="shared" si="190"/>
        <v>12</v>
      </c>
      <c r="N757">
        <f>IFERROR(VLOOKUP(A757,[5]数据处理!$A:$C,3,0),0)</f>
        <v>0</v>
      </c>
      <c r="O757">
        <f>IFERROR(VLOOKUP(A757,[5]数据处理!$A:$N,14,0),0)</f>
        <v>0</v>
      </c>
      <c r="P757" t="str">
        <f>IFERROR(VLOOKUP(A757,[3]库存使用数据!$A:$B,2,0),"")</f>
        <v/>
      </c>
      <c r="Q757" t="str">
        <f>IFERROR(VLOOKUP(A757,[3]库存使用数据!$A:$E,5,0),"")</f>
        <v/>
      </c>
      <c r="R757" t="str">
        <f>IFERROR(VLOOKUP(A757,[3]库存使用数据!$A:$H,8,0),"")</f>
        <v/>
      </c>
      <c r="S757" t="str">
        <f>IFERROR(VLOOKUP(A757,[3]库存使用数据!$A:$K,11,0),"")</f>
        <v/>
      </c>
      <c r="T757" t="str">
        <f>IFERROR(VLOOKUP(A757,[3]库存使用数据!$A:$C,3,0),"")</f>
        <v/>
      </c>
      <c r="U757" t="str">
        <f>IFERROR(VLOOKUP(A757,[3]库存使用数据!$A:$F,6,0),"")</f>
        <v/>
      </c>
      <c r="V757" t="str">
        <f>IFERROR(VLOOKUP(A757,[3]库存使用数据!$A:$I,9,0),"")</f>
        <v/>
      </c>
      <c r="W757" t="str">
        <f>IFERROR(VLOOKUP(A757,[3]库存使用数据!$A:$L,12,0),"")</f>
        <v/>
      </c>
      <c r="X757" s="23" t="str">
        <f t="shared" si="195"/>
        <v/>
      </c>
      <c r="Y757" s="23" t="str">
        <f t="shared" si="196"/>
        <v/>
      </c>
      <c r="Z757" s="23" t="str">
        <f t="shared" si="197"/>
        <v/>
      </c>
      <c r="AA757" s="23" t="str">
        <f t="shared" si="198"/>
        <v/>
      </c>
      <c r="AB757" t="str">
        <f>IFERROR(VLOOKUP(A757,[3]库存使用数据!$A:$D,4,0),"")</f>
        <v/>
      </c>
      <c r="AC757" t="str">
        <f>IFERROR(VLOOKUP(A757,[3]库存使用数据!$A:$G,7,0),"")</f>
        <v/>
      </c>
      <c r="AD757" t="str">
        <f>IFERROR(VLOOKUP(A757,[3]库存使用数据!$A:$J,10,0),"")</f>
        <v/>
      </c>
      <c r="AE757" t="str">
        <f>IFERROR(VLOOKUP(A757,[3]库存使用数据!$A:$M,13,0),"")</f>
        <v/>
      </c>
      <c r="AF757" s="23" t="str">
        <f t="shared" si="199"/>
        <v/>
      </c>
      <c r="AG757" s="23" t="str">
        <f t="shared" si="200"/>
        <v/>
      </c>
      <c r="AH757" s="23" t="str">
        <f t="shared" si="201"/>
        <v/>
      </c>
      <c r="AI757" s="23" t="str">
        <f t="shared" si="202"/>
        <v/>
      </c>
      <c r="AJ757">
        <f>IFERROR(VLOOKUP($B757,[2]库存报告使用数据!$A$1:$B$65536,2,0),0)</f>
        <v>2</v>
      </c>
      <c r="AK757">
        <f>IFERROR(VLOOKUP($B757,[2]库存报告使用数据!$A$1:$C$65536,3,0),0)</f>
        <v>2</v>
      </c>
      <c r="AL757">
        <f>IFERROR(VLOOKUP($B757,[2]库存报告使用数据!$A$1:$D$65536,4,0),0)</f>
        <v>2</v>
      </c>
      <c r="AM757">
        <f>IFERROR(VLOOKUP($B757,[2]库存报告使用数据!$A$1:$E$65536,5,0),0)</f>
        <v>4</v>
      </c>
      <c r="AN757" s="23">
        <f t="shared" si="203"/>
        <v>1</v>
      </c>
      <c r="AO757" s="23">
        <f t="shared" si="204"/>
        <v>0.5</v>
      </c>
      <c r="AP757" s="23">
        <f t="shared" si="205"/>
        <v>1.5</v>
      </c>
      <c r="AQ757" s="23">
        <f t="shared" si="206"/>
        <v>0.5</v>
      </c>
      <c r="AR757" s="37">
        <f t="shared" si="191"/>
        <v>0.285714285714286</v>
      </c>
      <c r="AS757" s="37">
        <f t="shared" si="192"/>
        <v>17.1428571428571</v>
      </c>
      <c r="AT757" s="37">
        <f t="shared" si="193"/>
        <v>-5.14285714285714</v>
      </c>
      <c r="AU757" s="33">
        <f t="shared" si="194"/>
        <v>42</v>
      </c>
      <c r="AV757" s="38">
        <f>IFERROR(时间!$B$4+AU757,"上周无销量")</f>
        <v>43325</v>
      </c>
    </row>
    <row r="758" spans="1:48">
      <c r="A758" s="21" t="s">
        <v>803</v>
      </c>
      <c r="B758" t="str">
        <f>VLOOKUP(A758,'[4]sku-asin（子）'!$A$1:$B$65536,2,0)</f>
        <v>B01GJPDNQ2</v>
      </c>
      <c r="C758" t="str">
        <f>VLOOKUP(A758,'[4]子sku-父sku'!$A$1:$B$65536,2,0)</f>
        <v>YZ-ZQ1521</v>
      </c>
      <c r="D758" s="33">
        <f>IFERROR(VLOOKUP(A758,[1]库存报告使用数据处理!$A:$C,3,0),0)</f>
        <v>3</v>
      </c>
      <c r="E758" s="33">
        <f>IFERROR(VLOOKUP(A758,[1]库存报告使用数据处理!$A:$D,4,0),0)</f>
        <v>4</v>
      </c>
      <c r="F758" s="33">
        <f>IFERROR(VLOOKUP(A758,[1]库存报告使用数据处理!$A:$E,5,0),0)</f>
        <v>2</v>
      </c>
      <c r="G758" s="33">
        <f>IFERROR(VLOOKUP(A758,[1]库存报告使用数据处理!$A:$F,6,0),0)</f>
        <v>4</v>
      </c>
      <c r="H758" s="34">
        <f>IFERROR(VLOOKUP(A758,[1]库存报告使用数据处理!$A:$G,7,0),0)</f>
        <v>19.99</v>
      </c>
      <c r="I758">
        <f>IFERROR(VLOOKUP(A758,[5]数据处理!$A:$B,2,0),0)</f>
        <v>6</v>
      </c>
      <c r="J758" s="35">
        <f>IFERROR(VLOOKUP(A758,[5]数据处理!$A:$D,4,0),0)</f>
        <v>0</v>
      </c>
      <c r="K758" s="35">
        <f>IFERROR(VLOOKUP(A758,[5]数据处理!$A:$E,5,0),0)</f>
        <v>0</v>
      </c>
      <c r="L758" s="35">
        <f>IFERROR(VLOOKUP(A758,[5]数据处理!$A:$G,7,0),0)</f>
        <v>0</v>
      </c>
      <c r="M758">
        <f t="shared" si="190"/>
        <v>6</v>
      </c>
      <c r="N758">
        <f>IFERROR(VLOOKUP(A758,[5]数据处理!$A:$C,3,0),0)</f>
        <v>1</v>
      </c>
      <c r="O758">
        <f>IFERROR(VLOOKUP(A758,[5]数据处理!$A:$N,14,0),0)</f>
        <v>0</v>
      </c>
      <c r="P758" t="str">
        <f>IFERROR(VLOOKUP(A758,[3]库存使用数据!$A:$B,2,0),"")</f>
        <v/>
      </c>
      <c r="Q758" t="str">
        <f>IFERROR(VLOOKUP(A758,[3]库存使用数据!$A:$E,5,0),"")</f>
        <v/>
      </c>
      <c r="R758" t="str">
        <f>IFERROR(VLOOKUP(A758,[3]库存使用数据!$A:$H,8,0),"")</f>
        <v/>
      </c>
      <c r="S758" t="str">
        <f>IFERROR(VLOOKUP(A758,[3]库存使用数据!$A:$K,11,0),"")</f>
        <v/>
      </c>
      <c r="T758" t="str">
        <f>IFERROR(VLOOKUP(A758,[3]库存使用数据!$A:$C,3,0),"")</f>
        <v/>
      </c>
      <c r="U758" t="str">
        <f>IFERROR(VLOOKUP(A758,[3]库存使用数据!$A:$F,6,0),"")</f>
        <v/>
      </c>
      <c r="V758" t="str">
        <f>IFERROR(VLOOKUP(A758,[3]库存使用数据!$A:$I,9,0),"")</f>
        <v/>
      </c>
      <c r="W758" t="str">
        <f>IFERROR(VLOOKUP(A758,[3]库存使用数据!$A:$L,12,0),"")</f>
        <v/>
      </c>
      <c r="X758" s="23" t="str">
        <f t="shared" si="195"/>
        <v/>
      </c>
      <c r="Y758" s="23" t="str">
        <f t="shared" si="196"/>
        <v/>
      </c>
      <c r="Z758" s="23" t="str">
        <f t="shared" si="197"/>
        <v/>
      </c>
      <c r="AA758" s="23" t="str">
        <f t="shared" si="198"/>
        <v/>
      </c>
      <c r="AB758" t="str">
        <f>IFERROR(VLOOKUP(A758,[3]库存使用数据!$A:$D,4,0),"")</f>
        <v/>
      </c>
      <c r="AC758" t="str">
        <f>IFERROR(VLOOKUP(A758,[3]库存使用数据!$A:$G,7,0),"")</f>
        <v/>
      </c>
      <c r="AD758" t="str">
        <f>IFERROR(VLOOKUP(A758,[3]库存使用数据!$A:$J,10,0),"")</f>
        <v/>
      </c>
      <c r="AE758" t="str">
        <f>IFERROR(VLOOKUP(A758,[3]库存使用数据!$A:$M,13,0),"")</f>
        <v/>
      </c>
      <c r="AF758" s="23" t="str">
        <f t="shared" si="199"/>
        <v/>
      </c>
      <c r="AG758" s="23" t="str">
        <f t="shared" si="200"/>
        <v/>
      </c>
      <c r="AH758" s="23" t="str">
        <f t="shared" si="201"/>
        <v/>
      </c>
      <c r="AI758" s="23" t="str">
        <f t="shared" si="202"/>
        <v/>
      </c>
      <c r="AJ758">
        <f>IFERROR(VLOOKUP($B758,[2]库存报告使用数据!$A$1:$B$65536,2,0),0)</f>
        <v>18</v>
      </c>
      <c r="AK758">
        <f>IFERROR(VLOOKUP($B758,[2]库存报告使用数据!$A$1:$C$65536,3,0),0)</f>
        <v>18</v>
      </c>
      <c r="AL758">
        <f>IFERROR(VLOOKUP($B758,[2]库存报告使用数据!$A$1:$D$65536,4,0),0)</f>
        <v>4</v>
      </c>
      <c r="AM758">
        <f>IFERROR(VLOOKUP($B758,[2]库存报告使用数据!$A$1:$E$65536,5,0),0)</f>
        <v>17</v>
      </c>
      <c r="AN758" s="23">
        <f t="shared" si="203"/>
        <v>0.166666666666667</v>
      </c>
      <c r="AO758" s="23">
        <f t="shared" si="204"/>
        <v>0.222222222222222</v>
      </c>
      <c r="AP758" s="23">
        <f t="shared" si="205"/>
        <v>0.5</v>
      </c>
      <c r="AQ758" s="23">
        <f t="shared" si="206"/>
        <v>0.235294117647059</v>
      </c>
      <c r="AR758" s="37">
        <f t="shared" si="191"/>
        <v>0.428571428571429</v>
      </c>
      <c r="AS758" s="37">
        <f t="shared" si="192"/>
        <v>25.7142857142857</v>
      </c>
      <c r="AT758" s="37">
        <f t="shared" si="193"/>
        <v>-19.7142857142857</v>
      </c>
      <c r="AU758" s="33">
        <f t="shared" si="194"/>
        <v>14</v>
      </c>
      <c r="AV758" s="38">
        <f>IFERROR(时间!$B$4+AU758,"上周无销量")</f>
        <v>43297</v>
      </c>
    </row>
    <row r="759" spans="1:48">
      <c r="A759" s="21" t="s">
        <v>804</v>
      </c>
      <c r="B759" t="str">
        <f>VLOOKUP(A759,'[4]sku-asin（子）'!$A$1:$B$65536,2,0)</f>
        <v>B01GJPCZZ2</v>
      </c>
      <c r="C759" t="str">
        <f>VLOOKUP(A759,'[4]子sku-父sku'!$A$1:$B$65536,2,0)</f>
        <v>YZ-ZQ1521</v>
      </c>
      <c r="D759" s="33">
        <f>IFERROR(VLOOKUP(A759,[1]库存报告使用数据处理!$A:$C,3,0),0)</f>
        <v>4</v>
      </c>
      <c r="E759" s="33">
        <f>IFERROR(VLOOKUP(A759,[1]库存报告使用数据处理!$A:$D,4,0),0)</f>
        <v>3</v>
      </c>
      <c r="F759" s="33">
        <f>IFERROR(VLOOKUP(A759,[1]库存报告使用数据处理!$A:$E,5,0),0)</f>
        <v>3</v>
      </c>
      <c r="G759" s="33">
        <f>IFERROR(VLOOKUP(A759,[1]库存报告使用数据处理!$A:$F,6,0),0)</f>
        <v>1</v>
      </c>
      <c r="H759" s="34">
        <f>IFERROR(VLOOKUP(A759,[1]库存报告使用数据处理!$A:$G,7,0),0)</f>
        <v>14.99</v>
      </c>
      <c r="I759">
        <f>IFERROR(VLOOKUP(A759,[5]数据处理!$A:$B,2,0),0)</f>
        <v>0</v>
      </c>
      <c r="J759" s="35">
        <f>IFERROR(VLOOKUP(A759,[5]数据处理!$A:$D,4,0),0)</f>
        <v>0</v>
      </c>
      <c r="K759" s="35">
        <f>IFERROR(VLOOKUP(A759,[5]数据处理!$A:$E,5,0),0)</f>
        <v>0</v>
      </c>
      <c r="L759" s="35">
        <f>IFERROR(VLOOKUP(A759,[5]数据处理!$A:$G,7,0),0)</f>
        <v>0</v>
      </c>
      <c r="M759">
        <f t="shared" si="190"/>
        <v>0</v>
      </c>
      <c r="N759">
        <f>IFERROR(VLOOKUP(A759,[5]数据处理!$A:$C,3,0),0)</f>
        <v>1</v>
      </c>
      <c r="O759">
        <f>IFERROR(VLOOKUP(A759,[5]数据处理!$A:$N,14,0),0)</f>
        <v>0</v>
      </c>
      <c r="P759" t="str">
        <f>IFERROR(VLOOKUP(A759,[3]库存使用数据!$A:$B,2,0),"")</f>
        <v/>
      </c>
      <c r="Q759" t="str">
        <f>IFERROR(VLOOKUP(A759,[3]库存使用数据!$A:$E,5,0),"")</f>
        <v/>
      </c>
      <c r="R759" t="str">
        <f>IFERROR(VLOOKUP(A759,[3]库存使用数据!$A:$H,8,0),"")</f>
        <v/>
      </c>
      <c r="S759" t="str">
        <f>IFERROR(VLOOKUP(A759,[3]库存使用数据!$A:$K,11,0),"")</f>
        <v/>
      </c>
      <c r="T759" t="str">
        <f>IFERROR(VLOOKUP(A759,[3]库存使用数据!$A:$C,3,0),"")</f>
        <v/>
      </c>
      <c r="U759" t="str">
        <f>IFERROR(VLOOKUP(A759,[3]库存使用数据!$A:$F,6,0),"")</f>
        <v/>
      </c>
      <c r="V759" t="str">
        <f>IFERROR(VLOOKUP(A759,[3]库存使用数据!$A:$I,9,0),"")</f>
        <v/>
      </c>
      <c r="W759" t="str">
        <f>IFERROR(VLOOKUP(A759,[3]库存使用数据!$A:$L,12,0),"")</f>
        <v/>
      </c>
      <c r="X759" s="23" t="str">
        <f t="shared" si="195"/>
        <v/>
      </c>
      <c r="Y759" s="23" t="str">
        <f t="shared" si="196"/>
        <v/>
      </c>
      <c r="Z759" s="23" t="str">
        <f t="shared" si="197"/>
        <v/>
      </c>
      <c r="AA759" s="23" t="str">
        <f t="shared" si="198"/>
        <v/>
      </c>
      <c r="AB759" t="str">
        <f>IFERROR(VLOOKUP(A759,[3]库存使用数据!$A:$D,4,0),"")</f>
        <v/>
      </c>
      <c r="AC759" t="str">
        <f>IFERROR(VLOOKUP(A759,[3]库存使用数据!$A:$G,7,0),"")</f>
        <v/>
      </c>
      <c r="AD759" t="str">
        <f>IFERROR(VLOOKUP(A759,[3]库存使用数据!$A:$J,10,0),"")</f>
        <v/>
      </c>
      <c r="AE759" t="str">
        <f>IFERROR(VLOOKUP(A759,[3]库存使用数据!$A:$M,13,0),"")</f>
        <v/>
      </c>
      <c r="AF759" s="23" t="str">
        <f t="shared" si="199"/>
        <v/>
      </c>
      <c r="AG759" s="23" t="str">
        <f t="shared" si="200"/>
        <v/>
      </c>
      <c r="AH759" s="23" t="str">
        <f t="shared" si="201"/>
        <v/>
      </c>
      <c r="AI759" s="23" t="str">
        <f t="shared" si="202"/>
        <v/>
      </c>
      <c r="AJ759">
        <f>IFERROR(VLOOKUP($B759,[2]库存报告使用数据!$A$1:$B$65536,2,0),0)</f>
        <v>24</v>
      </c>
      <c r="AK759">
        <f>IFERROR(VLOOKUP($B759,[2]库存报告使用数据!$A$1:$C$65536,3,0),0)</f>
        <v>24</v>
      </c>
      <c r="AL759">
        <f>IFERROR(VLOOKUP($B759,[2]库存报告使用数据!$A$1:$D$65536,4,0),0)</f>
        <v>9</v>
      </c>
      <c r="AM759">
        <f>IFERROR(VLOOKUP($B759,[2]库存报告使用数据!$A$1:$E$65536,5,0),0)</f>
        <v>10</v>
      </c>
      <c r="AN759" s="23">
        <f t="shared" si="203"/>
        <v>0.166666666666667</v>
      </c>
      <c r="AO759" s="23">
        <f t="shared" si="204"/>
        <v>0.125</v>
      </c>
      <c r="AP759" s="23">
        <f t="shared" si="205"/>
        <v>0.333333333333333</v>
      </c>
      <c r="AQ759" s="23">
        <f t="shared" si="206"/>
        <v>0.1</v>
      </c>
      <c r="AR759" s="37">
        <f t="shared" si="191"/>
        <v>0.571428571428571</v>
      </c>
      <c r="AS759" s="37">
        <f t="shared" si="192"/>
        <v>34.2857142857143</v>
      </c>
      <c r="AT759" s="37">
        <f t="shared" si="193"/>
        <v>-34.2857142857143</v>
      </c>
      <c r="AU759" s="33">
        <f t="shared" si="194"/>
        <v>0</v>
      </c>
      <c r="AV759" s="38">
        <f>IFERROR(时间!$B$4+AU759,"上周无销量")</f>
        <v>43283</v>
      </c>
    </row>
    <row r="760" spans="1:48">
      <c r="A760" s="21" t="s">
        <v>805</v>
      </c>
      <c r="B760" t="str">
        <f>VLOOKUP(A760,'[4]sku-asin（子）'!$A$1:$B$65536,2,0)</f>
        <v>B01GJPB4DQ</v>
      </c>
      <c r="C760" t="str">
        <f>VLOOKUP(A760,'[4]子sku-父sku'!$A$1:$B$65536,2,0)</f>
        <v>YZ-ZQ1521</v>
      </c>
      <c r="D760" s="33">
        <f>IFERROR(VLOOKUP(A760,[1]库存报告使用数据处理!$A:$C,3,0),0)</f>
        <v>0</v>
      </c>
      <c r="E760" s="33">
        <f>IFERROR(VLOOKUP(A760,[1]库存报告使用数据处理!$A:$D,4,0),0)</f>
        <v>1</v>
      </c>
      <c r="F760" s="33">
        <f>IFERROR(VLOOKUP(A760,[1]库存报告使用数据处理!$A:$E,5,0),0)</f>
        <v>0</v>
      </c>
      <c r="G760" s="33">
        <f>IFERROR(VLOOKUP(A760,[1]库存报告使用数据处理!$A:$F,6,0),0)</f>
        <v>0</v>
      </c>
      <c r="H760" s="34">
        <f>IFERROR(VLOOKUP(A760,[1]库存报告使用数据处理!$A:$G,7,0),0)</f>
        <v>19.38</v>
      </c>
      <c r="I760">
        <f>IFERROR(VLOOKUP(A760,[5]数据处理!$A:$B,2,0),0)</f>
        <v>7</v>
      </c>
      <c r="J760" s="35">
        <f>IFERROR(VLOOKUP(A760,[5]数据处理!$A:$D,4,0),0)</f>
        <v>0</v>
      </c>
      <c r="K760" s="35">
        <f>IFERROR(VLOOKUP(A760,[5]数据处理!$A:$E,5,0),0)</f>
        <v>0</v>
      </c>
      <c r="L760" s="35">
        <f>IFERROR(VLOOKUP(A760,[5]数据处理!$A:$G,7,0),0)</f>
        <v>0</v>
      </c>
      <c r="M760">
        <f t="shared" si="190"/>
        <v>7</v>
      </c>
      <c r="N760">
        <f>IFERROR(VLOOKUP(A760,[5]数据处理!$A:$C,3,0),0)</f>
        <v>0</v>
      </c>
      <c r="O760">
        <f>IFERROR(VLOOKUP(A760,[5]数据处理!$A:$N,14,0),0)</f>
        <v>4</v>
      </c>
      <c r="P760" t="str">
        <f>IFERROR(VLOOKUP(A760,[3]库存使用数据!$A:$B,2,0),"")</f>
        <v/>
      </c>
      <c r="Q760" t="str">
        <f>IFERROR(VLOOKUP(A760,[3]库存使用数据!$A:$E,5,0),"")</f>
        <v/>
      </c>
      <c r="R760" t="str">
        <f>IFERROR(VLOOKUP(A760,[3]库存使用数据!$A:$H,8,0),"")</f>
        <v/>
      </c>
      <c r="S760" t="str">
        <f>IFERROR(VLOOKUP(A760,[3]库存使用数据!$A:$K,11,0),"")</f>
        <v/>
      </c>
      <c r="T760" t="str">
        <f>IFERROR(VLOOKUP(A760,[3]库存使用数据!$A:$C,3,0),"")</f>
        <v/>
      </c>
      <c r="U760" t="str">
        <f>IFERROR(VLOOKUP(A760,[3]库存使用数据!$A:$F,6,0),"")</f>
        <v/>
      </c>
      <c r="V760" t="str">
        <f>IFERROR(VLOOKUP(A760,[3]库存使用数据!$A:$I,9,0),"")</f>
        <v/>
      </c>
      <c r="W760" t="str">
        <f>IFERROR(VLOOKUP(A760,[3]库存使用数据!$A:$L,12,0),"")</f>
        <v/>
      </c>
      <c r="X760" s="23" t="str">
        <f t="shared" si="195"/>
        <v/>
      </c>
      <c r="Y760" s="23" t="str">
        <f t="shared" si="196"/>
        <v/>
      </c>
      <c r="Z760" s="23" t="str">
        <f t="shared" si="197"/>
        <v/>
      </c>
      <c r="AA760" s="23" t="str">
        <f t="shared" si="198"/>
        <v/>
      </c>
      <c r="AB760" t="str">
        <f>IFERROR(VLOOKUP(A760,[3]库存使用数据!$A:$D,4,0),"")</f>
        <v/>
      </c>
      <c r="AC760" t="str">
        <f>IFERROR(VLOOKUP(A760,[3]库存使用数据!$A:$G,7,0),"")</f>
        <v/>
      </c>
      <c r="AD760" t="str">
        <f>IFERROR(VLOOKUP(A760,[3]库存使用数据!$A:$J,10,0),"")</f>
        <v/>
      </c>
      <c r="AE760" t="str">
        <f>IFERROR(VLOOKUP(A760,[3]库存使用数据!$A:$M,13,0),"")</f>
        <v/>
      </c>
      <c r="AF760" s="23" t="str">
        <f t="shared" si="199"/>
        <v/>
      </c>
      <c r="AG760" s="23" t="str">
        <f t="shared" si="200"/>
        <v/>
      </c>
      <c r="AH760" s="23" t="str">
        <f t="shared" si="201"/>
        <v/>
      </c>
      <c r="AI760" s="23" t="str">
        <f t="shared" si="202"/>
        <v/>
      </c>
      <c r="AJ760">
        <f>IFERROR(VLOOKUP($B760,[2]库存报告使用数据!$A$1:$B$65536,2,0),0)</f>
        <v>6</v>
      </c>
      <c r="AK760">
        <f>IFERROR(VLOOKUP($B760,[2]库存报告使用数据!$A$1:$C$65536,3,0),0)</f>
        <v>6</v>
      </c>
      <c r="AL760">
        <f>IFERROR(VLOOKUP($B760,[2]库存报告使用数据!$A$1:$D$65536,4,0),0)</f>
        <v>3</v>
      </c>
      <c r="AM760">
        <f>IFERROR(VLOOKUP($B760,[2]库存报告使用数据!$A$1:$E$65536,5,0),0)</f>
        <v>1</v>
      </c>
      <c r="AN760" s="23">
        <f t="shared" si="203"/>
        <v>0</v>
      </c>
      <c r="AO760" s="23">
        <f t="shared" si="204"/>
        <v>0.166666666666667</v>
      </c>
      <c r="AP760" s="23">
        <f t="shared" si="205"/>
        <v>0</v>
      </c>
      <c r="AQ760" s="23">
        <f t="shared" si="206"/>
        <v>0</v>
      </c>
      <c r="AR760" s="37">
        <f t="shared" si="191"/>
        <v>0</v>
      </c>
      <c r="AS760" s="37">
        <f t="shared" si="192"/>
        <v>0</v>
      </c>
      <c r="AT760" s="37">
        <f t="shared" si="193"/>
        <v>7</v>
      </c>
      <c r="AU760" s="33" t="str">
        <f t="shared" si="194"/>
        <v>库存为7</v>
      </c>
      <c r="AV760" s="38" t="str">
        <f>IFERROR(时间!$B$4+AU760,"上周无销量")</f>
        <v>上周无销量</v>
      </c>
    </row>
    <row r="761" spans="1:48">
      <c r="A761" s="21" t="s">
        <v>806</v>
      </c>
      <c r="B761" t="str">
        <f>VLOOKUP(A761,'[4]sku-asin（子）'!$A$1:$B$65536,2,0)</f>
        <v>B01GJPB6J8</v>
      </c>
      <c r="C761" t="str">
        <f>VLOOKUP(A761,'[4]子sku-父sku'!$A$1:$B$65536,2,0)</f>
        <v>YZ-ZQ1521</v>
      </c>
      <c r="D761" s="33">
        <f>IFERROR(VLOOKUP(A761,[1]库存报告使用数据处理!$A:$C,3,0),0)</f>
        <v>4</v>
      </c>
      <c r="E761" s="33">
        <f>IFERROR(VLOOKUP(A761,[1]库存报告使用数据处理!$A:$D,4,0),0)</f>
        <v>1</v>
      </c>
      <c r="F761" s="33">
        <f>IFERROR(VLOOKUP(A761,[1]库存报告使用数据处理!$A:$E,5,0),0)</f>
        <v>0</v>
      </c>
      <c r="G761" s="33">
        <f>IFERROR(VLOOKUP(A761,[1]库存报告使用数据处理!$A:$F,6,0),0)</f>
        <v>2</v>
      </c>
      <c r="H761" s="34">
        <f>IFERROR(VLOOKUP(A761,[1]库存报告使用数据处理!$A:$G,7,0),0)</f>
        <v>19.38</v>
      </c>
      <c r="I761">
        <f>IFERROR(VLOOKUP(A761,[5]数据处理!$A:$B,2,0),0)</f>
        <v>3</v>
      </c>
      <c r="J761" s="35">
        <f>IFERROR(VLOOKUP(A761,[5]数据处理!$A:$D,4,0),0)</f>
        <v>0</v>
      </c>
      <c r="K761" s="35">
        <f>IFERROR(VLOOKUP(A761,[5]数据处理!$A:$E,5,0),0)</f>
        <v>4</v>
      </c>
      <c r="L761" s="35">
        <f>IFERROR(VLOOKUP(A761,[5]数据处理!$A:$G,7,0),0)</f>
        <v>0</v>
      </c>
      <c r="M761">
        <f t="shared" si="190"/>
        <v>7</v>
      </c>
      <c r="N761">
        <f>IFERROR(VLOOKUP(A761,[5]数据处理!$A:$C,3,0),0)</f>
        <v>0</v>
      </c>
      <c r="O761">
        <f>IFERROR(VLOOKUP(A761,[5]数据处理!$A:$N,14,0),0)</f>
        <v>0</v>
      </c>
      <c r="P761" t="str">
        <f>IFERROR(VLOOKUP(A761,[3]库存使用数据!$A:$B,2,0),"")</f>
        <v/>
      </c>
      <c r="Q761" t="str">
        <f>IFERROR(VLOOKUP(A761,[3]库存使用数据!$A:$E,5,0),"")</f>
        <v/>
      </c>
      <c r="R761" t="str">
        <f>IFERROR(VLOOKUP(A761,[3]库存使用数据!$A:$H,8,0),"")</f>
        <v/>
      </c>
      <c r="S761" t="str">
        <f>IFERROR(VLOOKUP(A761,[3]库存使用数据!$A:$K,11,0),"")</f>
        <v/>
      </c>
      <c r="T761" t="str">
        <f>IFERROR(VLOOKUP(A761,[3]库存使用数据!$A:$C,3,0),"")</f>
        <v/>
      </c>
      <c r="U761" t="str">
        <f>IFERROR(VLOOKUP(A761,[3]库存使用数据!$A:$F,6,0),"")</f>
        <v/>
      </c>
      <c r="V761" t="str">
        <f>IFERROR(VLOOKUP(A761,[3]库存使用数据!$A:$I,9,0),"")</f>
        <v/>
      </c>
      <c r="W761" t="str">
        <f>IFERROR(VLOOKUP(A761,[3]库存使用数据!$A:$L,12,0),"")</f>
        <v/>
      </c>
      <c r="X761" s="23" t="str">
        <f t="shared" si="195"/>
        <v/>
      </c>
      <c r="Y761" s="23" t="str">
        <f t="shared" si="196"/>
        <v/>
      </c>
      <c r="Z761" s="23" t="str">
        <f t="shared" si="197"/>
        <v/>
      </c>
      <c r="AA761" s="23" t="str">
        <f t="shared" si="198"/>
        <v/>
      </c>
      <c r="AB761" t="str">
        <f>IFERROR(VLOOKUP(A761,[3]库存使用数据!$A:$D,4,0),"")</f>
        <v/>
      </c>
      <c r="AC761" t="str">
        <f>IFERROR(VLOOKUP(A761,[3]库存使用数据!$A:$G,7,0),"")</f>
        <v/>
      </c>
      <c r="AD761" t="str">
        <f>IFERROR(VLOOKUP(A761,[3]库存使用数据!$A:$J,10,0),"")</f>
        <v/>
      </c>
      <c r="AE761" t="str">
        <f>IFERROR(VLOOKUP(A761,[3]库存使用数据!$A:$M,13,0),"")</f>
        <v/>
      </c>
      <c r="AF761" s="23" t="str">
        <f t="shared" si="199"/>
        <v/>
      </c>
      <c r="AG761" s="23" t="str">
        <f t="shared" si="200"/>
        <v/>
      </c>
      <c r="AH761" s="23" t="str">
        <f t="shared" si="201"/>
        <v/>
      </c>
      <c r="AI761" s="23" t="str">
        <f t="shared" si="202"/>
        <v/>
      </c>
      <c r="AJ761">
        <f>IFERROR(VLOOKUP($B761,[2]库存报告使用数据!$A$1:$B$65536,2,0),0)</f>
        <v>12</v>
      </c>
      <c r="AK761">
        <f>IFERROR(VLOOKUP($B761,[2]库存报告使用数据!$A$1:$C$65536,3,0),0)</f>
        <v>12</v>
      </c>
      <c r="AL761">
        <f>IFERROR(VLOOKUP($B761,[2]库存报告使用数据!$A$1:$D$65536,4,0),0)</f>
        <v>9</v>
      </c>
      <c r="AM761">
        <f>IFERROR(VLOOKUP($B761,[2]库存报告使用数据!$A$1:$E$65536,5,0),0)</f>
        <v>11</v>
      </c>
      <c r="AN761" s="23">
        <f t="shared" si="203"/>
        <v>0.333333333333333</v>
      </c>
      <c r="AO761" s="23">
        <f t="shared" si="204"/>
        <v>0.0833333333333333</v>
      </c>
      <c r="AP761" s="23">
        <f t="shared" si="205"/>
        <v>0</v>
      </c>
      <c r="AQ761" s="23">
        <f t="shared" si="206"/>
        <v>0.181818181818182</v>
      </c>
      <c r="AR761" s="37">
        <f t="shared" si="191"/>
        <v>0.571428571428571</v>
      </c>
      <c r="AS761" s="37">
        <f t="shared" si="192"/>
        <v>34.2857142857143</v>
      </c>
      <c r="AT761" s="37">
        <f t="shared" si="193"/>
        <v>-27.2857142857143</v>
      </c>
      <c r="AU761" s="33">
        <f t="shared" si="194"/>
        <v>12</v>
      </c>
      <c r="AV761" s="38">
        <f>IFERROR(时间!$B$4+AU761,"上周无销量")</f>
        <v>43295</v>
      </c>
    </row>
    <row r="762" spans="1:48">
      <c r="A762" s="21" t="s">
        <v>807</v>
      </c>
      <c r="B762" t="str">
        <f>VLOOKUP(A762,'[4]sku-asin（子）'!$A$1:$B$65536,2,0)</f>
        <v>B01GJPBB7U</v>
      </c>
      <c r="C762" t="str">
        <f>VLOOKUP(A762,'[4]子sku-父sku'!$A$1:$B$65536,2,0)</f>
        <v>YZ-ZQ1521</v>
      </c>
      <c r="D762" s="33">
        <f>IFERROR(VLOOKUP(A762,[1]库存报告使用数据处理!$A:$C,3,0),0)</f>
        <v>2</v>
      </c>
      <c r="E762" s="33">
        <f>IFERROR(VLOOKUP(A762,[1]库存报告使用数据处理!$A:$D,4,0),0)</f>
        <v>0</v>
      </c>
      <c r="F762" s="33">
        <f>IFERROR(VLOOKUP(A762,[1]库存报告使用数据处理!$A:$E,5,0),0)</f>
        <v>5</v>
      </c>
      <c r="G762" s="33">
        <f>IFERROR(VLOOKUP(A762,[1]库存报告使用数据处理!$A:$F,6,0),0)</f>
        <v>2</v>
      </c>
      <c r="H762" s="34">
        <f>IFERROR(VLOOKUP(A762,[1]库存报告使用数据处理!$A:$G,7,0),0)</f>
        <v>19.99</v>
      </c>
      <c r="I762">
        <f>IFERROR(VLOOKUP(A762,[5]数据处理!$A:$B,2,0),0)</f>
        <v>4</v>
      </c>
      <c r="J762" s="35">
        <f>IFERROR(VLOOKUP(A762,[5]数据处理!$A:$D,4,0),0)</f>
        <v>0</v>
      </c>
      <c r="K762" s="35">
        <f>IFERROR(VLOOKUP(A762,[5]数据处理!$A:$E,5,0),0)</f>
        <v>3</v>
      </c>
      <c r="L762" s="35">
        <f>IFERROR(VLOOKUP(A762,[5]数据处理!$A:$G,7,0),0)</f>
        <v>0</v>
      </c>
      <c r="M762">
        <f t="shared" si="190"/>
        <v>7</v>
      </c>
      <c r="N762">
        <f>IFERROR(VLOOKUP(A762,[5]数据处理!$A:$C,3,0),0)</f>
        <v>4</v>
      </c>
      <c r="O762">
        <f>IFERROR(VLOOKUP(A762,[5]数据处理!$A:$N,14,0),0)</f>
        <v>0</v>
      </c>
      <c r="P762" t="str">
        <f>IFERROR(VLOOKUP(A762,[3]库存使用数据!$A:$B,2,0),"")</f>
        <v/>
      </c>
      <c r="Q762" t="str">
        <f>IFERROR(VLOOKUP(A762,[3]库存使用数据!$A:$E,5,0),"")</f>
        <v/>
      </c>
      <c r="R762" t="str">
        <f>IFERROR(VLOOKUP(A762,[3]库存使用数据!$A:$H,8,0),"")</f>
        <v/>
      </c>
      <c r="S762" t="str">
        <f>IFERROR(VLOOKUP(A762,[3]库存使用数据!$A:$K,11,0),"")</f>
        <v/>
      </c>
      <c r="T762" t="str">
        <f>IFERROR(VLOOKUP(A762,[3]库存使用数据!$A:$C,3,0),"")</f>
        <v/>
      </c>
      <c r="U762" t="str">
        <f>IFERROR(VLOOKUP(A762,[3]库存使用数据!$A:$F,6,0),"")</f>
        <v/>
      </c>
      <c r="V762" t="str">
        <f>IFERROR(VLOOKUP(A762,[3]库存使用数据!$A:$I,9,0),"")</f>
        <v/>
      </c>
      <c r="W762" t="str">
        <f>IFERROR(VLOOKUP(A762,[3]库存使用数据!$A:$L,12,0),"")</f>
        <v/>
      </c>
      <c r="X762" s="23" t="str">
        <f t="shared" si="195"/>
        <v/>
      </c>
      <c r="Y762" s="23" t="str">
        <f t="shared" si="196"/>
        <v/>
      </c>
      <c r="Z762" s="23" t="str">
        <f t="shared" si="197"/>
        <v/>
      </c>
      <c r="AA762" s="23" t="str">
        <f t="shared" si="198"/>
        <v/>
      </c>
      <c r="AB762" t="str">
        <f>IFERROR(VLOOKUP(A762,[3]库存使用数据!$A:$D,4,0),"")</f>
        <v/>
      </c>
      <c r="AC762" t="str">
        <f>IFERROR(VLOOKUP(A762,[3]库存使用数据!$A:$G,7,0),"")</f>
        <v/>
      </c>
      <c r="AD762" t="str">
        <f>IFERROR(VLOOKUP(A762,[3]库存使用数据!$A:$J,10,0),"")</f>
        <v/>
      </c>
      <c r="AE762" t="str">
        <f>IFERROR(VLOOKUP(A762,[3]库存使用数据!$A:$M,13,0),"")</f>
        <v/>
      </c>
      <c r="AF762" s="23" t="str">
        <f t="shared" si="199"/>
        <v/>
      </c>
      <c r="AG762" s="23" t="str">
        <f t="shared" si="200"/>
        <v/>
      </c>
      <c r="AH762" s="23" t="str">
        <f t="shared" si="201"/>
        <v/>
      </c>
      <c r="AI762" s="23" t="str">
        <f t="shared" si="202"/>
        <v/>
      </c>
      <c r="AJ762">
        <f>IFERROR(VLOOKUP($B762,[2]库存报告使用数据!$A$1:$B$65536,2,0),0)</f>
        <v>0</v>
      </c>
      <c r="AK762">
        <f>IFERROR(VLOOKUP($B762,[2]库存报告使用数据!$A$1:$C$65536,3,0),0)</f>
        <v>0</v>
      </c>
      <c r="AL762">
        <f>IFERROR(VLOOKUP($B762,[2]库存报告使用数据!$A$1:$D$65536,4,0),0)</f>
        <v>9</v>
      </c>
      <c r="AM762">
        <f>IFERROR(VLOOKUP($B762,[2]库存报告使用数据!$A$1:$E$65536,5,0),0)</f>
        <v>11</v>
      </c>
      <c r="AN762" s="23" t="str">
        <f t="shared" si="203"/>
        <v/>
      </c>
      <c r="AO762" s="23" t="str">
        <f t="shared" si="204"/>
        <v/>
      </c>
      <c r="AP762" s="23">
        <f t="shared" si="205"/>
        <v>0.555555555555556</v>
      </c>
      <c r="AQ762" s="23">
        <f t="shared" si="206"/>
        <v>0.181818181818182</v>
      </c>
      <c r="AR762" s="37">
        <f t="shared" si="191"/>
        <v>0.285714285714286</v>
      </c>
      <c r="AS762" s="37">
        <f t="shared" si="192"/>
        <v>17.1428571428571</v>
      </c>
      <c r="AT762" s="37">
        <f t="shared" si="193"/>
        <v>-10.1428571428571</v>
      </c>
      <c r="AU762" s="33">
        <f t="shared" si="194"/>
        <v>24</v>
      </c>
      <c r="AV762" s="38">
        <f>IFERROR(时间!$B$4+AU762,"上周无销量")</f>
        <v>43307</v>
      </c>
    </row>
    <row r="763" spans="1:48">
      <c r="A763" s="21" t="s">
        <v>808</v>
      </c>
      <c r="B763" t="str">
        <f>VLOOKUP(A763,'[4]sku-asin（子）'!$A$1:$B$65536,2,0)</f>
        <v>B01GJPBHRY</v>
      </c>
      <c r="C763" t="str">
        <f>VLOOKUP(A763,'[4]子sku-父sku'!$A$1:$B$65536,2,0)</f>
        <v>YZ-ZQ1521</v>
      </c>
      <c r="D763" s="33">
        <f>IFERROR(VLOOKUP(A763,[1]库存报告使用数据处理!$A:$C,3,0),0)</f>
        <v>5</v>
      </c>
      <c r="E763" s="33">
        <f>IFERROR(VLOOKUP(A763,[1]库存报告使用数据处理!$A:$D,4,0),0)</f>
        <v>1</v>
      </c>
      <c r="F763" s="33">
        <f>IFERROR(VLOOKUP(A763,[1]库存报告使用数据处理!$A:$E,5,0),0)</f>
        <v>4</v>
      </c>
      <c r="G763" s="33">
        <f>IFERROR(VLOOKUP(A763,[1]库存报告使用数据处理!$A:$F,6,0),0)</f>
        <v>1</v>
      </c>
      <c r="H763" s="34">
        <f>IFERROR(VLOOKUP(A763,[1]库存报告使用数据处理!$A:$G,7,0),0)</f>
        <v>19.38</v>
      </c>
      <c r="I763">
        <f>IFERROR(VLOOKUP(A763,[5]数据处理!$A:$B,2,0),0)</f>
        <v>6</v>
      </c>
      <c r="J763" s="35">
        <f>IFERROR(VLOOKUP(A763,[5]数据处理!$A:$D,4,0),0)</f>
        <v>0</v>
      </c>
      <c r="K763" s="35">
        <f>IFERROR(VLOOKUP(A763,[5]数据处理!$A:$E,5,0),0)</f>
        <v>0</v>
      </c>
      <c r="L763" s="35">
        <f>IFERROR(VLOOKUP(A763,[5]数据处理!$A:$G,7,0),0)</f>
        <v>0</v>
      </c>
      <c r="M763">
        <f t="shared" si="190"/>
        <v>6</v>
      </c>
      <c r="N763">
        <f>IFERROR(VLOOKUP(A763,[5]数据处理!$A:$C,3,0),0)</f>
        <v>1</v>
      </c>
      <c r="O763">
        <f>IFERROR(VLOOKUP(A763,[5]数据处理!$A:$N,14,0),0)</f>
        <v>0</v>
      </c>
      <c r="P763" t="str">
        <f>IFERROR(VLOOKUP(A763,[3]库存使用数据!$A:$B,2,0),"")</f>
        <v/>
      </c>
      <c r="Q763" t="str">
        <f>IFERROR(VLOOKUP(A763,[3]库存使用数据!$A:$E,5,0),"")</f>
        <v/>
      </c>
      <c r="R763" t="str">
        <f>IFERROR(VLOOKUP(A763,[3]库存使用数据!$A:$H,8,0),"")</f>
        <v/>
      </c>
      <c r="S763" t="str">
        <f>IFERROR(VLOOKUP(A763,[3]库存使用数据!$A:$K,11,0),"")</f>
        <v/>
      </c>
      <c r="T763" t="str">
        <f>IFERROR(VLOOKUP(A763,[3]库存使用数据!$A:$C,3,0),"")</f>
        <v/>
      </c>
      <c r="U763" t="str">
        <f>IFERROR(VLOOKUP(A763,[3]库存使用数据!$A:$F,6,0),"")</f>
        <v/>
      </c>
      <c r="V763" t="str">
        <f>IFERROR(VLOOKUP(A763,[3]库存使用数据!$A:$I,9,0),"")</f>
        <v/>
      </c>
      <c r="W763" t="str">
        <f>IFERROR(VLOOKUP(A763,[3]库存使用数据!$A:$L,12,0),"")</f>
        <v/>
      </c>
      <c r="X763" s="23" t="str">
        <f t="shared" si="195"/>
        <v/>
      </c>
      <c r="Y763" s="23" t="str">
        <f t="shared" si="196"/>
        <v/>
      </c>
      <c r="Z763" s="23" t="str">
        <f t="shared" si="197"/>
        <v/>
      </c>
      <c r="AA763" s="23" t="str">
        <f t="shared" si="198"/>
        <v/>
      </c>
      <c r="AB763" t="str">
        <f>IFERROR(VLOOKUP(A763,[3]库存使用数据!$A:$D,4,0),"")</f>
        <v/>
      </c>
      <c r="AC763" t="str">
        <f>IFERROR(VLOOKUP(A763,[3]库存使用数据!$A:$G,7,0),"")</f>
        <v/>
      </c>
      <c r="AD763" t="str">
        <f>IFERROR(VLOOKUP(A763,[3]库存使用数据!$A:$J,10,0),"")</f>
        <v/>
      </c>
      <c r="AE763" t="str">
        <f>IFERROR(VLOOKUP(A763,[3]库存使用数据!$A:$M,13,0),"")</f>
        <v/>
      </c>
      <c r="AF763" s="23" t="str">
        <f t="shared" si="199"/>
        <v/>
      </c>
      <c r="AG763" s="23" t="str">
        <f t="shared" si="200"/>
        <v/>
      </c>
      <c r="AH763" s="23" t="str">
        <f t="shared" si="201"/>
        <v/>
      </c>
      <c r="AI763" s="23" t="str">
        <f t="shared" si="202"/>
        <v/>
      </c>
      <c r="AJ763">
        <f>IFERROR(VLOOKUP($B763,[2]库存报告使用数据!$A$1:$B$65536,2,0),0)</f>
        <v>14</v>
      </c>
      <c r="AK763">
        <f>IFERROR(VLOOKUP($B763,[2]库存报告使用数据!$A$1:$C$65536,3,0),0)</f>
        <v>14</v>
      </c>
      <c r="AL763">
        <f>IFERROR(VLOOKUP($B763,[2]库存报告使用数据!$A$1:$D$65536,4,0),0)</f>
        <v>20</v>
      </c>
      <c r="AM763">
        <f>IFERROR(VLOOKUP($B763,[2]库存报告使用数据!$A$1:$E$65536,5,0),0)</f>
        <v>14</v>
      </c>
      <c r="AN763" s="23">
        <f t="shared" si="203"/>
        <v>0.357142857142857</v>
      </c>
      <c r="AO763" s="23">
        <f t="shared" si="204"/>
        <v>0.0714285714285714</v>
      </c>
      <c r="AP763" s="23">
        <f t="shared" si="205"/>
        <v>0.2</v>
      </c>
      <c r="AQ763" s="23">
        <f t="shared" si="206"/>
        <v>0.0714285714285714</v>
      </c>
      <c r="AR763" s="37">
        <f t="shared" si="191"/>
        <v>0.714285714285714</v>
      </c>
      <c r="AS763" s="37">
        <f t="shared" si="192"/>
        <v>42.8571428571429</v>
      </c>
      <c r="AT763" s="37">
        <f t="shared" si="193"/>
        <v>-36.8571428571429</v>
      </c>
      <c r="AU763" s="33">
        <f t="shared" si="194"/>
        <v>8</v>
      </c>
      <c r="AV763" s="38">
        <f>IFERROR(时间!$B$4+AU763,"上周无销量")</f>
        <v>43291</v>
      </c>
    </row>
    <row r="764" spans="1:48">
      <c r="A764" s="21" t="s">
        <v>809</v>
      </c>
      <c r="B764" t="str">
        <f>VLOOKUP(A764,'[4]sku-asin（子）'!$A$1:$B$65536,2,0)</f>
        <v>B01GJPB23I</v>
      </c>
      <c r="C764" t="str">
        <f>VLOOKUP(A764,'[4]子sku-父sku'!$A$1:$B$65536,2,0)</f>
        <v>YZ-ZQ1521</v>
      </c>
      <c r="D764" s="33">
        <f>IFERROR(VLOOKUP(A764,[1]库存报告使用数据处理!$A:$C,3,0),0)</f>
        <v>1</v>
      </c>
      <c r="E764" s="33">
        <f>IFERROR(VLOOKUP(A764,[1]库存报告使用数据处理!$A:$D,4,0),0)</f>
        <v>0</v>
      </c>
      <c r="F764" s="33">
        <f>IFERROR(VLOOKUP(A764,[1]库存报告使用数据处理!$A:$E,5,0),0)</f>
        <v>1</v>
      </c>
      <c r="G764" s="33">
        <f>IFERROR(VLOOKUP(A764,[1]库存报告使用数据处理!$A:$F,6,0),0)</f>
        <v>0</v>
      </c>
      <c r="H764" s="34">
        <f>IFERROR(VLOOKUP(A764,[1]库存报告使用数据处理!$A:$G,7,0),0)</f>
        <v>19.99</v>
      </c>
      <c r="I764">
        <f>IFERROR(VLOOKUP(A764,[5]数据处理!$A:$B,2,0),0)</f>
        <v>6</v>
      </c>
      <c r="J764" s="35">
        <f>IFERROR(VLOOKUP(A764,[5]数据处理!$A:$D,4,0),0)</f>
        <v>0</v>
      </c>
      <c r="K764" s="35">
        <f>IFERROR(VLOOKUP(A764,[5]数据处理!$A:$E,5,0),0)</f>
        <v>0</v>
      </c>
      <c r="L764" s="35">
        <f>IFERROR(VLOOKUP(A764,[5]数据处理!$A:$G,7,0),0)</f>
        <v>0</v>
      </c>
      <c r="M764">
        <f t="shared" si="190"/>
        <v>6</v>
      </c>
      <c r="N764">
        <f>IFERROR(VLOOKUP(A764,[5]数据处理!$A:$C,3,0),0)</f>
        <v>0</v>
      </c>
      <c r="O764">
        <f>IFERROR(VLOOKUP(A764,[5]数据处理!$A:$N,14,0),0)</f>
        <v>2</v>
      </c>
      <c r="P764" t="str">
        <f>IFERROR(VLOOKUP(A764,[3]库存使用数据!$A:$B,2,0),"")</f>
        <v/>
      </c>
      <c r="Q764" t="str">
        <f>IFERROR(VLOOKUP(A764,[3]库存使用数据!$A:$E,5,0),"")</f>
        <v/>
      </c>
      <c r="R764" t="str">
        <f>IFERROR(VLOOKUP(A764,[3]库存使用数据!$A:$H,8,0),"")</f>
        <v/>
      </c>
      <c r="S764" t="str">
        <f>IFERROR(VLOOKUP(A764,[3]库存使用数据!$A:$K,11,0),"")</f>
        <v/>
      </c>
      <c r="T764" t="str">
        <f>IFERROR(VLOOKUP(A764,[3]库存使用数据!$A:$C,3,0),"")</f>
        <v/>
      </c>
      <c r="U764" t="str">
        <f>IFERROR(VLOOKUP(A764,[3]库存使用数据!$A:$F,6,0),"")</f>
        <v/>
      </c>
      <c r="V764" t="str">
        <f>IFERROR(VLOOKUP(A764,[3]库存使用数据!$A:$I,9,0),"")</f>
        <v/>
      </c>
      <c r="W764" t="str">
        <f>IFERROR(VLOOKUP(A764,[3]库存使用数据!$A:$L,12,0),"")</f>
        <v/>
      </c>
      <c r="X764" s="23" t="str">
        <f t="shared" si="195"/>
        <v/>
      </c>
      <c r="Y764" s="23" t="str">
        <f t="shared" si="196"/>
        <v/>
      </c>
      <c r="Z764" s="23" t="str">
        <f t="shared" si="197"/>
        <v/>
      </c>
      <c r="AA764" s="23" t="str">
        <f t="shared" si="198"/>
        <v/>
      </c>
      <c r="AB764" t="str">
        <f>IFERROR(VLOOKUP(A764,[3]库存使用数据!$A:$D,4,0),"")</f>
        <v/>
      </c>
      <c r="AC764" t="str">
        <f>IFERROR(VLOOKUP(A764,[3]库存使用数据!$A:$G,7,0),"")</f>
        <v/>
      </c>
      <c r="AD764" t="str">
        <f>IFERROR(VLOOKUP(A764,[3]库存使用数据!$A:$J,10,0),"")</f>
        <v/>
      </c>
      <c r="AE764" t="str">
        <f>IFERROR(VLOOKUP(A764,[3]库存使用数据!$A:$M,13,0),"")</f>
        <v/>
      </c>
      <c r="AF764" s="23" t="str">
        <f t="shared" si="199"/>
        <v/>
      </c>
      <c r="AG764" s="23" t="str">
        <f t="shared" si="200"/>
        <v/>
      </c>
      <c r="AH764" s="23" t="str">
        <f t="shared" si="201"/>
        <v/>
      </c>
      <c r="AI764" s="23" t="str">
        <f t="shared" si="202"/>
        <v/>
      </c>
      <c r="AJ764">
        <f>IFERROR(VLOOKUP($B764,[2]库存报告使用数据!$A$1:$B$65536,2,0),0)</f>
        <v>22</v>
      </c>
      <c r="AK764">
        <f>IFERROR(VLOOKUP($B764,[2]库存报告使用数据!$A$1:$C$65536,3,0),0)</f>
        <v>22</v>
      </c>
      <c r="AL764">
        <f>IFERROR(VLOOKUP($B764,[2]库存报告使用数据!$A$1:$D$65536,4,0),0)</f>
        <v>10</v>
      </c>
      <c r="AM764">
        <f>IFERROR(VLOOKUP($B764,[2]库存报告使用数据!$A$1:$E$65536,5,0),0)</f>
        <v>6</v>
      </c>
      <c r="AN764" s="23">
        <f t="shared" si="203"/>
        <v>0.0454545454545455</v>
      </c>
      <c r="AO764" s="23">
        <f t="shared" si="204"/>
        <v>0</v>
      </c>
      <c r="AP764" s="23">
        <f t="shared" si="205"/>
        <v>0.1</v>
      </c>
      <c r="AQ764" s="23">
        <f t="shared" si="206"/>
        <v>0</v>
      </c>
      <c r="AR764" s="37">
        <f t="shared" si="191"/>
        <v>0.142857142857143</v>
      </c>
      <c r="AS764" s="37">
        <f t="shared" si="192"/>
        <v>8.57142857142857</v>
      </c>
      <c r="AT764" s="37">
        <f t="shared" si="193"/>
        <v>-2.57142857142857</v>
      </c>
      <c r="AU764" s="33">
        <f t="shared" si="194"/>
        <v>42</v>
      </c>
      <c r="AV764" s="38">
        <f>IFERROR(时间!$B$4+AU764,"上周无销量")</f>
        <v>43325</v>
      </c>
    </row>
    <row r="765" spans="1:48">
      <c r="A765" s="21" t="s">
        <v>810</v>
      </c>
      <c r="B765" t="str">
        <f>VLOOKUP(A765,'[4]sku-asin（子）'!$A$1:$B$65536,2,0)</f>
        <v>B01GJPD542</v>
      </c>
      <c r="C765" t="str">
        <f>VLOOKUP(A765,'[4]子sku-父sku'!$A$1:$B$65536,2,0)</f>
        <v>YZ-ZQ1521</v>
      </c>
      <c r="D765" s="33">
        <f>IFERROR(VLOOKUP(A765,[1]库存报告使用数据处理!$A:$C,3,0),0)</f>
        <v>0</v>
      </c>
      <c r="E765" s="33">
        <f>IFERROR(VLOOKUP(A765,[1]库存报告使用数据处理!$A:$D,4,0),0)</f>
        <v>3</v>
      </c>
      <c r="F765" s="33">
        <f>IFERROR(VLOOKUP(A765,[1]库存报告使用数据处理!$A:$E,5,0),0)</f>
        <v>1</v>
      </c>
      <c r="G765" s="33">
        <f>IFERROR(VLOOKUP(A765,[1]库存报告使用数据处理!$A:$F,6,0),0)</f>
        <v>1</v>
      </c>
      <c r="H765" s="34">
        <f>IFERROR(VLOOKUP(A765,[1]库存报告使用数据处理!$A:$G,7,0),0)</f>
        <v>14.99</v>
      </c>
      <c r="I765">
        <f>IFERROR(VLOOKUP(A765,[5]数据处理!$A:$B,2,0),0)</f>
        <v>4</v>
      </c>
      <c r="J765" s="35">
        <f>IFERROR(VLOOKUP(A765,[5]数据处理!$A:$D,4,0),0)</f>
        <v>0</v>
      </c>
      <c r="K765" s="35">
        <f>IFERROR(VLOOKUP(A765,[5]数据处理!$A:$E,5,0),0)</f>
        <v>0</v>
      </c>
      <c r="L765" s="35">
        <f>IFERROR(VLOOKUP(A765,[5]数据处理!$A:$G,7,0),0)</f>
        <v>1</v>
      </c>
      <c r="M765">
        <f t="shared" si="190"/>
        <v>5</v>
      </c>
      <c r="N765">
        <f>IFERROR(VLOOKUP(A765,[5]数据处理!$A:$C,3,0),0)</f>
        <v>1</v>
      </c>
      <c r="O765">
        <f>IFERROR(VLOOKUP(A765,[5]数据处理!$A:$N,14,0),0)</f>
        <v>0</v>
      </c>
      <c r="P765" t="str">
        <f>IFERROR(VLOOKUP(A765,[3]库存使用数据!$A:$B,2,0),"")</f>
        <v/>
      </c>
      <c r="Q765" t="str">
        <f>IFERROR(VLOOKUP(A765,[3]库存使用数据!$A:$E,5,0),"")</f>
        <v/>
      </c>
      <c r="R765" t="str">
        <f>IFERROR(VLOOKUP(A765,[3]库存使用数据!$A:$H,8,0),"")</f>
        <v/>
      </c>
      <c r="S765" t="str">
        <f>IFERROR(VLOOKUP(A765,[3]库存使用数据!$A:$K,11,0),"")</f>
        <v/>
      </c>
      <c r="T765" t="str">
        <f>IFERROR(VLOOKUP(A765,[3]库存使用数据!$A:$C,3,0),"")</f>
        <v/>
      </c>
      <c r="U765" t="str">
        <f>IFERROR(VLOOKUP(A765,[3]库存使用数据!$A:$F,6,0),"")</f>
        <v/>
      </c>
      <c r="V765" t="str">
        <f>IFERROR(VLOOKUP(A765,[3]库存使用数据!$A:$I,9,0),"")</f>
        <v/>
      </c>
      <c r="W765" t="str">
        <f>IFERROR(VLOOKUP(A765,[3]库存使用数据!$A:$L,12,0),"")</f>
        <v/>
      </c>
      <c r="X765" s="23" t="str">
        <f t="shared" si="195"/>
        <v/>
      </c>
      <c r="Y765" s="23" t="str">
        <f t="shared" si="196"/>
        <v/>
      </c>
      <c r="Z765" s="23" t="str">
        <f t="shared" si="197"/>
        <v/>
      </c>
      <c r="AA765" s="23" t="str">
        <f t="shared" si="198"/>
        <v/>
      </c>
      <c r="AB765" t="str">
        <f>IFERROR(VLOOKUP(A765,[3]库存使用数据!$A:$D,4,0),"")</f>
        <v/>
      </c>
      <c r="AC765" t="str">
        <f>IFERROR(VLOOKUP(A765,[3]库存使用数据!$A:$G,7,0),"")</f>
        <v/>
      </c>
      <c r="AD765" t="str">
        <f>IFERROR(VLOOKUP(A765,[3]库存使用数据!$A:$J,10,0),"")</f>
        <v/>
      </c>
      <c r="AE765" t="str">
        <f>IFERROR(VLOOKUP(A765,[3]库存使用数据!$A:$M,13,0),"")</f>
        <v/>
      </c>
      <c r="AF765" s="23" t="str">
        <f t="shared" si="199"/>
        <v/>
      </c>
      <c r="AG765" s="23" t="str">
        <f t="shared" si="200"/>
        <v/>
      </c>
      <c r="AH765" s="23" t="str">
        <f t="shared" si="201"/>
        <v/>
      </c>
      <c r="AI765" s="23" t="str">
        <f t="shared" si="202"/>
        <v/>
      </c>
      <c r="AJ765">
        <f>IFERROR(VLOOKUP($B765,[2]库存报告使用数据!$A$1:$B$65536,2,0),0)</f>
        <v>9</v>
      </c>
      <c r="AK765">
        <f>IFERROR(VLOOKUP($B765,[2]库存报告使用数据!$A$1:$C$65536,3,0),0)</f>
        <v>9</v>
      </c>
      <c r="AL765">
        <f>IFERROR(VLOOKUP($B765,[2]库存报告使用数据!$A$1:$D$65536,4,0),0)</f>
        <v>1</v>
      </c>
      <c r="AM765">
        <f>IFERROR(VLOOKUP($B765,[2]库存报告使用数据!$A$1:$E$65536,5,0),0)</f>
        <v>2</v>
      </c>
      <c r="AN765" s="23">
        <f t="shared" si="203"/>
        <v>0</v>
      </c>
      <c r="AO765" s="23">
        <f t="shared" si="204"/>
        <v>0.333333333333333</v>
      </c>
      <c r="AP765" s="23">
        <f t="shared" si="205"/>
        <v>1</v>
      </c>
      <c r="AQ765" s="23">
        <f t="shared" si="206"/>
        <v>0.5</v>
      </c>
      <c r="AR765" s="37">
        <f t="shared" si="191"/>
        <v>0</v>
      </c>
      <c r="AS765" s="37">
        <f t="shared" si="192"/>
        <v>0</v>
      </c>
      <c r="AT765" s="37">
        <f t="shared" si="193"/>
        <v>5</v>
      </c>
      <c r="AU765" s="33" t="str">
        <f t="shared" si="194"/>
        <v>库存为5</v>
      </c>
      <c r="AV765" s="38" t="str">
        <f>IFERROR(时间!$B$4+AU765,"上周无销量")</f>
        <v>上周无销量</v>
      </c>
    </row>
    <row r="766" spans="1:48">
      <c r="A766" s="21" t="s">
        <v>811</v>
      </c>
      <c r="B766" t="str">
        <f>VLOOKUP(A766,'[4]sku-asin（子）'!$A$1:$B$65536,2,0)</f>
        <v>B01GJPD7PY</v>
      </c>
      <c r="C766" t="str">
        <f>VLOOKUP(A766,'[4]子sku-父sku'!$A$1:$B$65536,2,0)</f>
        <v>YZ-ZQ1521</v>
      </c>
      <c r="D766" s="33">
        <f>IFERROR(VLOOKUP(A766,[1]库存报告使用数据处理!$A:$C,3,0),0)</f>
        <v>0</v>
      </c>
      <c r="E766" s="33">
        <f>IFERROR(VLOOKUP(A766,[1]库存报告使用数据处理!$A:$D,4,0),0)</f>
        <v>0</v>
      </c>
      <c r="F766" s="33">
        <f>IFERROR(VLOOKUP(A766,[1]库存报告使用数据处理!$A:$E,5,0),0)</f>
        <v>3</v>
      </c>
      <c r="G766" s="33">
        <f>IFERROR(VLOOKUP(A766,[1]库存报告使用数据处理!$A:$F,6,0),0)</f>
        <v>0</v>
      </c>
      <c r="H766" s="34">
        <f>IFERROR(VLOOKUP(A766,[1]库存报告使用数据处理!$A:$G,7,0),0)</f>
        <v>19.99</v>
      </c>
      <c r="I766">
        <f>IFERROR(VLOOKUP(A766,[5]数据处理!$A:$B,2,0),0)</f>
        <v>14</v>
      </c>
      <c r="J766" s="35">
        <f>IFERROR(VLOOKUP(A766,[5]数据处理!$A:$D,4,0),0)</f>
        <v>0</v>
      </c>
      <c r="K766" s="35">
        <f>IFERROR(VLOOKUP(A766,[5]数据处理!$A:$E,5,0),0)</f>
        <v>0</v>
      </c>
      <c r="L766" s="35">
        <f>IFERROR(VLOOKUP(A766,[5]数据处理!$A:$G,7,0),0)</f>
        <v>0</v>
      </c>
      <c r="M766">
        <f t="shared" si="190"/>
        <v>14</v>
      </c>
      <c r="N766">
        <f>IFERROR(VLOOKUP(A766,[5]数据处理!$A:$C,3,0),0)</f>
        <v>1</v>
      </c>
      <c r="O766">
        <f>IFERROR(VLOOKUP(A766,[5]数据处理!$A:$N,14,0),0)</f>
        <v>0</v>
      </c>
      <c r="P766" t="str">
        <f>IFERROR(VLOOKUP(A766,[3]库存使用数据!$A:$B,2,0),"")</f>
        <v/>
      </c>
      <c r="Q766" t="str">
        <f>IFERROR(VLOOKUP(A766,[3]库存使用数据!$A:$E,5,0),"")</f>
        <v/>
      </c>
      <c r="R766" t="str">
        <f>IFERROR(VLOOKUP(A766,[3]库存使用数据!$A:$H,8,0),"")</f>
        <v/>
      </c>
      <c r="S766" t="str">
        <f>IFERROR(VLOOKUP(A766,[3]库存使用数据!$A:$K,11,0),"")</f>
        <v/>
      </c>
      <c r="T766" t="str">
        <f>IFERROR(VLOOKUP(A766,[3]库存使用数据!$A:$C,3,0),"")</f>
        <v/>
      </c>
      <c r="U766" t="str">
        <f>IFERROR(VLOOKUP(A766,[3]库存使用数据!$A:$F,6,0),"")</f>
        <v/>
      </c>
      <c r="V766" t="str">
        <f>IFERROR(VLOOKUP(A766,[3]库存使用数据!$A:$I,9,0),"")</f>
        <v/>
      </c>
      <c r="W766" t="str">
        <f>IFERROR(VLOOKUP(A766,[3]库存使用数据!$A:$L,12,0),"")</f>
        <v/>
      </c>
      <c r="X766" s="23" t="str">
        <f t="shared" si="195"/>
        <v/>
      </c>
      <c r="Y766" s="23" t="str">
        <f t="shared" si="196"/>
        <v/>
      </c>
      <c r="Z766" s="23" t="str">
        <f t="shared" si="197"/>
        <v/>
      </c>
      <c r="AA766" s="23" t="str">
        <f t="shared" si="198"/>
        <v/>
      </c>
      <c r="AB766" t="str">
        <f>IFERROR(VLOOKUP(A766,[3]库存使用数据!$A:$D,4,0),"")</f>
        <v/>
      </c>
      <c r="AC766" t="str">
        <f>IFERROR(VLOOKUP(A766,[3]库存使用数据!$A:$G,7,0),"")</f>
        <v/>
      </c>
      <c r="AD766" t="str">
        <f>IFERROR(VLOOKUP(A766,[3]库存使用数据!$A:$J,10,0),"")</f>
        <v/>
      </c>
      <c r="AE766" t="str">
        <f>IFERROR(VLOOKUP(A766,[3]库存使用数据!$A:$M,13,0),"")</f>
        <v/>
      </c>
      <c r="AF766" s="23" t="str">
        <f t="shared" si="199"/>
        <v/>
      </c>
      <c r="AG766" s="23" t="str">
        <f t="shared" si="200"/>
        <v/>
      </c>
      <c r="AH766" s="23" t="str">
        <f t="shared" si="201"/>
        <v/>
      </c>
      <c r="AI766" s="23" t="str">
        <f t="shared" si="202"/>
        <v/>
      </c>
      <c r="AJ766">
        <f>IFERROR(VLOOKUP($B766,[2]库存报告使用数据!$A$1:$B$65536,2,0),0)</f>
        <v>9</v>
      </c>
      <c r="AK766">
        <f>IFERROR(VLOOKUP($B766,[2]库存报告使用数据!$A$1:$C$65536,3,0),0)</f>
        <v>9</v>
      </c>
      <c r="AL766">
        <f>IFERROR(VLOOKUP($B766,[2]库存报告使用数据!$A$1:$D$65536,4,0),0)</f>
        <v>8</v>
      </c>
      <c r="AM766">
        <f>IFERROR(VLOOKUP($B766,[2]库存报告使用数据!$A$1:$E$65536,5,0),0)</f>
        <v>6</v>
      </c>
      <c r="AN766" s="23">
        <f t="shared" si="203"/>
        <v>0</v>
      </c>
      <c r="AO766" s="23">
        <f t="shared" si="204"/>
        <v>0</v>
      </c>
      <c r="AP766" s="23">
        <f t="shared" si="205"/>
        <v>0.375</v>
      </c>
      <c r="AQ766" s="23">
        <f t="shared" si="206"/>
        <v>0</v>
      </c>
      <c r="AR766" s="37">
        <f t="shared" si="191"/>
        <v>0</v>
      </c>
      <c r="AS766" s="37">
        <f t="shared" si="192"/>
        <v>0</v>
      </c>
      <c r="AT766" s="37">
        <f t="shared" si="193"/>
        <v>14</v>
      </c>
      <c r="AU766" s="33" t="str">
        <f t="shared" si="194"/>
        <v>库存为14</v>
      </c>
      <c r="AV766" s="38" t="str">
        <f>IFERROR(时间!$B$4+AU766,"上周无销量")</f>
        <v>上周无销量</v>
      </c>
    </row>
    <row r="767" spans="1:48">
      <c r="A767" s="21" t="s">
        <v>812</v>
      </c>
      <c r="B767" t="str">
        <f>VLOOKUP(A767,'[4]sku-asin（子）'!$A$1:$B$65536,2,0)</f>
        <v>B01GJPDHY0</v>
      </c>
      <c r="C767" t="str">
        <f>VLOOKUP(A767,'[4]子sku-父sku'!$A$1:$B$65536,2,0)</f>
        <v>YZ-ZQ1521</v>
      </c>
      <c r="D767" s="33">
        <f>IFERROR(VLOOKUP(A767,[1]库存报告使用数据处理!$A:$C,3,0),0)</f>
        <v>6</v>
      </c>
      <c r="E767" s="33">
        <f>IFERROR(VLOOKUP(A767,[1]库存报告使用数据处理!$A:$D,4,0),0)</f>
        <v>0</v>
      </c>
      <c r="F767" s="33">
        <f>IFERROR(VLOOKUP(A767,[1]库存报告使用数据处理!$A:$E,5,0),0)</f>
        <v>0</v>
      </c>
      <c r="G767" s="33">
        <f>IFERROR(VLOOKUP(A767,[1]库存报告使用数据处理!$A:$F,6,0),0)</f>
        <v>4</v>
      </c>
      <c r="H767" s="34">
        <f>IFERROR(VLOOKUP(A767,[1]库存报告使用数据处理!$A:$G,7,0),0)</f>
        <v>17.99</v>
      </c>
      <c r="I767">
        <f>IFERROR(VLOOKUP(A767,[5]数据处理!$A:$B,2,0),0)</f>
        <v>0</v>
      </c>
      <c r="J767" s="35">
        <f>IFERROR(VLOOKUP(A767,[5]数据处理!$A:$D,4,0),0)</f>
        <v>0</v>
      </c>
      <c r="K767" s="35">
        <f>IFERROR(VLOOKUP(A767,[5]数据处理!$A:$E,5,0),0)</f>
        <v>0</v>
      </c>
      <c r="L767" s="35">
        <f>IFERROR(VLOOKUP(A767,[5]数据处理!$A:$G,7,0),0)</f>
        <v>0</v>
      </c>
      <c r="M767">
        <f t="shared" si="190"/>
        <v>0</v>
      </c>
      <c r="N767">
        <f>IFERROR(VLOOKUP(A767,[5]数据处理!$A:$C,3,0),0)</f>
        <v>2</v>
      </c>
      <c r="O767">
        <f>IFERROR(VLOOKUP(A767,[5]数据处理!$A:$N,14,0),0)</f>
        <v>0</v>
      </c>
      <c r="P767" t="str">
        <f>IFERROR(VLOOKUP(A767,[3]库存使用数据!$A:$B,2,0),"")</f>
        <v/>
      </c>
      <c r="Q767" t="str">
        <f>IFERROR(VLOOKUP(A767,[3]库存使用数据!$A:$E,5,0),"")</f>
        <v/>
      </c>
      <c r="R767" t="str">
        <f>IFERROR(VLOOKUP(A767,[3]库存使用数据!$A:$H,8,0),"")</f>
        <v/>
      </c>
      <c r="S767" t="str">
        <f>IFERROR(VLOOKUP(A767,[3]库存使用数据!$A:$K,11,0),"")</f>
        <v/>
      </c>
      <c r="T767" t="str">
        <f>IFERROR(VLOOKUP(A767,[3]库存使用数据!$A:$C,3,0),"")</f>
        <v/>
      </c>
      <c r="U767" t="str">
        <f>IFERROR(VLOOKUP(A767,[3]库存使用数据!$A:$F,6,0),"")</f>
        <v/>
      </c>
      <c r="V767" t="str">
        <f>IFERROR(VLOOKUP(A767,[3]库存使用数据!$A:$I,9,0),"")</f>
        <v/>
      </c>
      <c r="W767" t="str">
        <f>IFERROR(VLOOKUP(A767,[3]库存使用数据!$A:$L,12,0),"")</f>
        <v/>
      </c>
      <c r="X767" s="23" t="str">
        <f t="shared" si="195"/>
        <v/>
      </c>
      <c r="Y767" s="23" t="str">
        <f t="shared" si="196"/>
        <v/>
      </c>
      <c r="Z767" s="23" t="str">
        <f t="shared" si="197"/>
        <v/>
      </c>
      <c r="AA767" s="23" t="str">
        <f t="shared" si="198"/>
        <v/>
      </c>
      <c r="AB767" t="str">
        <f>IFERROR(VLOOKUP(A767,[3]库存使用数据!$A:$D,4,0),"")</f>
        <v/>
      </c>
      <c r="AC767" t="str">
        <f>IFERROR(VLOOKUP(A767,[3]库存使用数据!$A:$G,7,0),"")</f>
        <v/>
      </c>
      <c r="AD767" t="str">
        <f>IFERROR(VLOOKUP(A767,[3]库存使用数据!$A:$J,10,0),"")</f>
        <v/>
      </c>
      <c r="AE767" t="str">
        <f>IFERROR(VLOOKUP(A767,[3]库存使用数据!$A:$M,13,0),"")</f>
        <v/>
      </c>
      <c r="AF767" s="23" t="str">
        <f t="shared" si="199"/>
        <v/>
      </c>
      <c r="AG767" s="23" t="str">
        <f t="shared" si="200"/>
        <v/>
      </c>
      <c r="AH767" s="23" t="str">
        <f t="shared" si="201"/>
        <v/>
      </c>
      <c r="AI767" s="23" t="str">
        <f t="shared" si="202"/>
        <v/>
      </c>
      <c r="AJ767">
        <f>IFERROR(VLOOKUP($B767,[2]库存报告使用数据!$A$1:$B$65536,2,0),0)</f>
        <v>0</v>
      </c>
      <c r="AK767">
        <f>IFERROR(VLOOKUP($B767,[2]库存报告使用数据!$A$1:$C$65536,3,0),0)</f>
        <v>0</v>
      </c>
      <c r="AL767">
        <f>IFERROR(VLOOKUP($B767,[2]库存报告使用数据!$A$1:$D$65536,4,0),0)</f>
        <v>0</v>
      </c>
      <c r="AM767">
        <f>IFERROR(VLOOKUP($B767,[2]库存报告使用数据!$A$1:$E$65536,5,0),0)</f>
        <v>4</v>
      </c>
      <c r="AN767" s="23" t="str">
        <f t="shared" si="203"/>
        <v/>
      </c>
      <c r="AO767" s="23" t="str">
        <f t="shared" si="204"/>
        <v/>
      </c>
      <c r="AP767" s="23" t="str">
        <f t="shared" si="205"/>
        <v/>
      </c>
      <c r="AQ767" s="23">
        <f t="shared" si="206"/>
        <v>1</v>
      </c>
      <c r="AR767" s="37">
        <f t="shared" si="191"/>
        <v>0.857142857142857</v>
      </c>
      <c r="AS767" s="37">
        <f t="shared" si="192"/>
        <v>51.4285714285714</v>
      </c>
      <c r="AT767" s="37">
        <f t="shared" si="193"/>
        <v>-51.4285714285714</v>
      </c>
      <c r="AU767" s="33">
        <f t="shared" si="194"/>
        <v>0</v>
      </c>
      <c r="AV767" s="38">
        <f>IFERROR(时间!$B$4+AU767,"上周无销量")</f>
        <v>43283</v>
      </c>
    </row>
    <row r="768" spans="1:48">
      <c r="A768" s="21" t="s">
        <v>813</v>
      </c>
      <c r="B768" t="str">
        <f>VLOOKUP(A768,'[4]sku-asin（子）'!$A$1:$B$65536,2,0)</f>
        <v>B01GJPDY52</v>
      </c>
      <c r="C768" t="str">
        <f>VLOOKUP(A768,'[4]子sku-父sku'!$A$1:$B$65536,2,0)</f>
        <v>YZ-ZQ1521</v>
      </c>
      <c r="D768" s="33">
        <f>IFERROR(VLOOKUP(A768,[1]库存报告使用数据处理!$A:$C,3,0),0)</f>
        <v>7</v>
      </c>
      <c r="E768" s="33">
        <f>IFERROR(VLOOKUP(A768,[1]库存报告使用数据处理!$A:$D,4,0),0)</f>
        <v>0</v>
      </c>
      <c r="F768" s="33">
        <f>IFERROR(VLOOKUP(A768,[1]库存报告使用数据处理!$A:$E,5,0),0)</f>
        <v>2</v>
      </c>
      <c r="G768" s="33">
        <f>IFERROR(VLOOKUP(A768,[1]库存报告使用数据处理!$A:$F,6,0),0)</f>
        <v>6</v>
      </c>
      <c r="H768" s="34">
        <f>IFERROR(VLOOKUP(A768,[1]库存报告使用数据处理!$A:$G,7,0),0)</f>
        <v>19.99</v>
      </c>
      <c r="I768">
        <f>IFERROR(VLOOKUP(A768,[5]数据处理!$A:$B,2,0),0)</f>
        <v>5</v>
      </c>
      <c r="J768" s="35">
        <f>IFERROR(VLOOKUP(A768,[5]数据处理!$A:$D,4,0),0)</f>
        <v>0</v>
      </c>
      <c r="K768" s="35">
        <f>IFERROR(VLOOKUP(A768,[5]数据处理!$A:$E,5,0),0)</f>
        <v>0</v>
      </c>
      <c r="L768" s="35">
        <f>IFERROR(VLOOKUP(A768,[5]数据处理!$A:$G,7,0),0)</f>
        <v>1</v>
      </c>
      <c r="M768">
        <f t="shared" si="190"/>
        <v>6</v>
      </c>
      <c r="N768">
        <f>IFERROR(VLOOKUP(A768,[5]数据处理!$A:$C,3,0),0)</f>
        <v>4</v>
      </c>
      <c r="O768">
        <f>IFERROR(VLOOKUP(A768,[5]数据处理!$A:$N,14,0),0)</f>
        <v>0</v>
      </c>
      <c r="P768">
        <f>IFERROR(VLOOKUP(A768,[3]库存使用数据!$A:$B,2,0),"")</f>
        <v>41290</v>
      </c>
      <c r="Q768">
        <f>IFERROR(VLOOKUP(A768,[3]库存使用数据!$A:$E,5,0),"")</f>
        <v>18068</v>
      </c>
      <c r="R768">
        <f>IFERROR(VLOOKUP(A768,[3]库存使用数据!$A:$H,8,0),"")</f>
        <v>9172</v>
      </c>
      <c r="S768">
        <f>IFERROR(VLOOKUP(A768,[3]库存使用数据!$A:$K,11,0),"")</f>
        <v>87780</v>
      </c>
      <c r="T768">
        <f>IFERROR(VLOOKUP(A768,[3]库存使用数据!$A:$C,3,0),"")</f>
        <v>143</v>
      </c>
      <c r="U768">
        <f>IFERROR(VLOOKUP(A768,[3]库存使用数据!$A:$F,6,0),"")</f>
        <v>85</v>
      </c>
      <c r="V768">
        <f>IFERROR(VLOOKUP(A768,[3]库存使用数据!$A:$I,9,0),"")</f>
        <v>20</v>
      </c>
      <c r="W768">
        <f>IFERROR(VLOOKUP(A768,[3]库存使用数据!$A:$L,12,0),"")</f>
        <v>111</v>
      </c>
      <c r="X768" s="23">
        <f t="shared" si="195"/>
        <v>0.00346330830709615</v>
      </c>
      <c r="Y768" s="23">
        <f t="shared" si="196"/>
        <v>0.00470444985609918</v>
      </c>
      <c r="Z768" s="23">
        <f t="shared" si="197"/>
        <v>0.00218054949847362</v>
      </c>
      <c r="AA768" s="23">
        <f t="shared" si="198"/>
        <v>0.00126452494873548</v>
      </c>
      <c r="AB768">
        <f>IFERROR(VLOOKUP(A768,[3]库存使用数据!$A:$D,4,0),"")</f>
        <v>39.63</v>
      </c>
      <c r="AC768">
        <f>IFERROR(VLOOKUP(A768,[3]库存使用数据!$A:$G,7,0),"")</f>
        <v>23.94</v>
      </c>
      <c r="AD768">
        <f>IFERROR(VLOOKUP(A768,[3]库存使用数据!$A:$J,10,0),"")</f>
        <v>6.75</v>
      </c>
      <c r="AE768">
        <f>IFERROR(VLOOKUP(A768,[3]库存使用数据!$A:$M,13,0),"")</f>
        <v>36.4</v>
      </c>
      <c r="AF768" s="23">
        <f t="shared" si="199"/>
        <v>0.283213035088973</v>
      </c>
      <c r="AG768" s="23">
        <f t="shared" si="200"/>
        <v>0</v>
      </c>
      <c r="AH768" s="23">
        <f t="shared" si="201"/>
        <v>0.168834417208604</v>
      </c>
      <c r="AI768" s="23">
        <f t="shared" si="202"/>
        <v>0.303485075871269</v>
      </c>
      <c r="AJ768">
        <f>IFERROR(VLOOKUP($B768,[2]库存报告使用数据!$A$1:$B$65536,2,0),0)</f>
        <v>18</v>
      </c>
      <c r="AK768">
        <f>IFERROR(VLOOKUP($B768,[2]库存报告使用数据!$A$1:$C$65536,3,0),0)</f>
        <v>18</v>
      </c>
      <c r="AL768">
        <f>IFERROR(VLOOKUP($B768,[2]库存报告使用数据!$A$1:$D$65536,4,0),0)</f>
        <v>8</v>
      </c>
      <c r="AM768">
        <f>IFERROR(VLOOKUP($B768,[2]库存报告使用数据!$A$1:$E$65536,5,0),0)</f>
        <v>69</v>
      </c>
      <c r="AN768" s="23">
        <f t="shared" si="203"/>
        <v>0.388888888888889</v>
      </c>
      <c r="AO768" s="23">
        <f t="shared" si="204"/>
        <v>0</v>
      </c>
      <c r="AP768" s="23">
        <f t="shared" si="205"/>
        <v>0.25</v>
      </c>
      <c r="AQ768" s="23">
        <f t="shared" si="206"/>
        <v>0.0869565217391304</v>
      </c>
      <c r="AR768" s="37">
        <f t="shared" si="191"/>
        <v>1</v>
      </c>
      <c r="AS768" s="37">
        <f t="shared" si="192"/>
        <v>60</v>
      </c>
      <c r="AT768" s="37">
        <f t="shared" si="193"/>
        <v>-54</v>
      </c>
      <c r="AU768" s="33">
        <f t="shared" si="194"/>
        <v>6</v>
      </c>
      <c r="AV768" s="38">
        <f>IFERROR(时间!$B$4+AU768,"上周无销量")</f>
        <v>43289</v>
      </c>
    </row>
    <row r="769" spans="1:48">
      <c r="A769" s="21" t="s">
        <v>814</v>
      </c>
      <c r="B769" t="str">
        <f>VLOOKUP(A769,'[4]sku-asin（子）'!$A$1:$B$65536,2,0)</f>
        <v>B01GJPD23G</v>
      </c>
      <c r="C769" t="str">
        <f>VLOOKUP(A769,'[4]子sku-父sku'!$A$1:$B$65536,2,0)</f>
        <v>YZ-ZQ1521</v>
      </c>
      <c r="D769" s="33">
        <f>IFERROR(VLOOKUP(A769,[1]库存报告使用数据处理!$A:$C,3,0),0)</f>
        <v>0</v>
      </c>
      <c r="E769" s="33">
        <f>IFERROR(VLOOKUP(A769,[1]库存报告使用数据处理!$A:$D,4,0),0)</f>
        <v>2</v>
      </c>
      <c r="F769" s="33">
        <f>IFERROR(VLOOKUP(A769,[1]库存报告使用数据处理!$A:$E,5,0),0)</f>
        <v>2</v>
      </c>
      <c r="G769" s="33">
        <f>IFERROR(VLOOKUP(A769,[1]库存报告使用数据处理!$A:$F,6,0),0)</f>
        <v>1</v>
      </c>
      <c r="H769" s="34">
        <f>IFERROR(VLOOKUP(A769,[1]库存报告使用数据处理!$A:$G,7,0),0)</f>
        <v>15.99</v>
      </c>
      <c r="I769">
        <f>IFERROR(VLOOKUP(A769,[5]数据处理!$A:$B,2,0),0)</f>
        <v>7</v>
      </c>
      <c r="J769" s="35">
        <f>IFERROR(VLOOKUP(A769,[5]数据处理!$A:$D,4,0),0)</f>
        <v>0</v>
      </c>
      <c r="K769" s="35">
        <f>IFERROR(VLOOKUP(A769,[5]数据处理!$A:$E,5,0),0)</f>
        <v>0</v>
      </c>
      <c r="L769" s="35">
        <f>IFERROR(VLOOKUP(A769,[5]数据处理!$A:$G,7,0),0)</f>
        <v>0</v>
      </c>
      <c r="M769">
        <f t="shared" si="190"/>
        <v>7</v>
      </c>
      <c r="N769">
        <f>IFERROR(VLOOKUP(A769,[5]数据处理!$A:$C,3,0),0)</f>
        <v>0</v>
      </c>
      <c r="O769">
        <f>IFERROR(VLOOKUP(A769,[5]数据处理!$A:$N,14,0),0)</f>
        <v>3</v>
      </c>
      <c r="P769" t="str">
        <f>IFERROR(VLOOKUP(A769,[3]库存使用数据!$A:$B,2,0),"")</f>
        <v/>
      </c>
      <c r="Q769" t="str">
        <f>IFERROR(VLOOKUP(A769,[3]库存使用数据!$A:$E,5,0),"")</f>
        <v/>
      </c>
      <c r="R769" t="str">
        <f>IFERROR(VLOOKUP(A769,[3]库存使用数据!$A:$H,8,0),"")</f>
        <v/>
      </c>
      <c r="S769" t="str">
        <f>IFERROR(VLOOKUP(A769,[3]库存使用数据!$A:$K,11,0),"")</f>
        <v/>
      </c>
      <c r="T769" t="str">
        <f>IFERROR(VLOOKUP(A769,[3]库存使用数据!$A:$C,3,0),"")</f>
        <v/>
      </c>
      <c r="U769" t="str">
        <f>IFERROR(VLOOKUP(A769,[3]库存使用数据!$A:$F,6,0),"")</f>
        <v/>
      </c>
      <c r="V769" t="str">
        <f>IFERROR(VLOOKUP(A769,[3]库存使用数据!$A:$I,9,0),"")</f>
        <v/>
      </c>
      <c r="W769" t="str">
        <f>IFERROR(VLOOKUP(A769,[3]库存使用数据!$A:$L,12,0),"")</f>
        <v/>
      </c>
      <c r="X769" s="23" t="str">
        <f t="shared" si="195"/>
        <v/>
      </c>
      <c r="Y769" s="23" t="str">
        <f t="shared" si="196"/>
        <v/>
      </c>
      <c r="Z769" s="23" t="str">
        <f t="shared" si="197"/>
        <v/>
      </c>
      <c r="AA769" s="23" t="str">
        <f t="shared" si="198"/>
        <v/>
      </c>
      <c r="AB769" t="str">
        <f>IFERROR(VLOOKUP(A769,[3]库存使用数据!$A:$D,4,0),"")</f>
        <v/>
      </c>
      <c r="AC769" t="str">
        <f>IFERROR(VLOOKUP(A769,[3]库存使用数据!$A:$G,7,0),"")</f>
        <v/>
      </c>
      <c r="AD769" t="str">
        <f>IFERROR(VLOOKUP(A769,[3]库存使用数据!$A:$J,10,0),"")</f>
        <v/>
      </c>
      <c r="AE769" t="str">
        <f>IFERROR(VLOOKUP(A769,[3]库存使用数据!$A:$M,13,0),"")</f>
        <v/>
      </c>
      <c r="AF769" s="23" t="str">
        <f t="shared" si="199"/>
        <v/>
      </c>
      <c r="AG769" s="23" t="str">
        <f t="shared" si="200"/>
        <v/>
      </c>
      <c r="AH769" s="23" t="str">
        <f t="shared" si="201"/>
        <v/>
      </c>
      <c r="AI769" s="23" t="str">
        <f t="shared" si="202"/>
        <v/>
      </c>
      <c r="AJ769">
        <f>IFERROR(VLOOKUP($B769,[2]库存报告使用数据!$A$1:$B$65536,2,0),0)</f>
        <v>31</v>
      </c>
      <c r="AK769">
        <f>IFERROR(VLOOKUP($B769,[2]库存报告使用数据!$A$1:$C$65536,3,0),0)</f>
        <v>31</v>
      </c>
      <c r="AL769">
        <f>IFERROR(VLOOKUP($B769,[2]库存报告使用数据!$A$1:$D$65536,4,0),0)</f>
        <v>11</v>
      </c>
      <c r="AM769">
        <f>IFERROR(VLOOKUP($B769,[2]库存报告使用数据!$A$1:$E$65536,5,0),0)</f>
        <v>17</v>
      </c>
      <c r="AN769" s="23">
        <f t="shared" si="203"/>
        <v>0</v>
      </c>
      <c r="AO769" s="23">
        <f t="shared" si="204"/>
        <v>0.0645161290322581</v>
      </c>
      <c r="AP769" s="23">
        <f t="shared" si="205"/>
        <v>0.181818181818182</v>
      </c>
      <c r="AQ769" s="23">
        <f t="shared" si="206"/>
        <v>0.0588235294117647</v>
      </c>
      <c r="AR769" s="37">
        <f t="shared" si="191"/>
        <v>0</v>
      </c>
      <c r="AS769" s="37">
        <f t="shared" si="192"/>
        <v>0</v>
      </c>
      <c r="AT769" s="37">
        <f t="shared" si="193"/>
        <v>7</v>
      </c>
      <c r="AU769" s="33" t="str">
        <f t="shared" si="194"/>
        <v>库存为7</v>
      </c>
      <c r="AV769" s="38" t="str">
        <f>IFERROR(时间!$B$4+AU769,"上周无销量")</f>
        <v>上周无销量</v>
      </c>
    </row>
    <row r="770" spans="1:48">
      <c r="A770" s="21" t="s">
        <v>815</v>
      </c>
      <c r="B770" t="str">
        <f>VLOOKUP(A770,'[4]sku-asin（子）'!$A$1:$B$65536,2,0)</f>
        <v>B01GJPB27E</v>
      </c>
      <c r="C770" t="str">
        <f>VLOOKUP(A770,'[4]子sku-父sku'!$A$1:$B$65536,2,0)</f>
        <v>YZ-ZQ1521</v>
      </c>
      <c r="D770" s="33">
        <f>IFERROR(VLOOKUP(A770,[1]库存报告使用数据处理!$A:$C,3,0),0)</f>
        <v>0</v>
      </c>
      <c r="E770" s="33">
        <f>IFERROR(VLOOKUP(A770,[1]库存报告使用数据处理!$A:$D,4,0),0)</f>
        <v>0</v>
      </c>
      <c r="F770" s="33">
        <f>IFERROR(VLOOKUP(A770,[1]库存报告使用数据处理!$A:$E,5,0),0)</f>
        <v>0</v>
      </c>
      <c r="G770" s="33">
        <f>IFERROR(VLOOKUP(A770,[1]库存报告使用数据处理!$A:$F,6,0),0)</f>
        <v>1</v>
      </c>
      <c r="H770" s="34">
        <f>IFERROR(VLOOKUP(A770,[1]库存报告使用数据处理!$A:$G,7,0),0)</f>
        <v>19.38</v>
      </c>
      <c r="I770">
        <f>IFERROR(VLOOKUP(A770,[5]数据处理!$A:$B,2,0),0)</f>
        <v>3</v>
      </c>
      <c r="J770" s="35">
        <f>IFERROR(VLOOKUP(A770,[5]数据处理!$A:$D,4,0),0)</f>
        <v>0</v>
      </c>
      <c r="K770" s="35">
        <f>IFERROR(VLOOKUP(A770,[5]数据处理!$A:$E,5,0),0)</f>
        <v>0</v>
      </c>
      <c r="L770" s="35">
        <f>IFERROR(VLOOKUP(A770,[5]数据处理!$A:$G,7,0),0)</f>
        <v>0</v>
      </c>
      <c r="M770">
        <f t="shared" si="190"/>
        <v>3</v>
      </c>
      <c r="N770">
        <f>IFERROR(VLOOKUP(A770,[5]数据处理!$A:$C,3,0),0)</f>
        <v>0</v>
      </c>
      <c r="O770">
        <f>IFERROR(VLOOKUP(A770,[5]数据处理!$A:$N,14,0),0)</f>
        <v>3</v>
      </c>
      <c r="P770" t="str">
        <f>IFERROR(VLOOKUP(A770,[3]库存使用数据!$A:$B,2,0),"")</f>
        <v/>
      </c>
      <c r="Q770" t="str">
        <f>IFERROR(VLOOKUP(A770,[3]库存使用数据!$A:$E,5,0),"")</f>
        <v/>
      </c>
      <c r="R770" t="str">
        <f>IFERROR(VLOOKUP(A770,[3]库存使用数据!$A:$H,8,0),"")</f>
        <v/>
      </c>
      <c r="S770" t="str">
        <f>IFERROR(VLOOKUP(A770,[3]库存使用数据!$A:$K,11,0),"")</f>
        <v/>
      </c>
      <c r="T770" t="str">
        <f>IFERROR(VLOOKUP(A770,[3]库存使用数据!$A:$C,3,0),"")</f>
        <v/>
      </c>
      <c r="U770" t="str">
        <f>IFERROR(VLOOKUP(A770,[3]库存使用数据!$A:$F,6,0),"")</f>
        <v/>
      </c>
      <c r="V770" t="str">
        <f>IFERROR(VLOOKUP(A770,[3]库存使用数据!$A:$I,9,0),"")</f>
        <v/>
      </c>
      <c r="W770" t="str">
        <f>IFERROR(VLOOKUP(A770,[3]库存使用数据!$A:$L,12,0),"")</f>
        <v/>
      </c>
      <c r="X770" s="23" t="str">
        <f t="shared" si="195"/>
        <v/>
      </c>
      <c r="Y770" s="23" t="str">
        <f t="shared" si="196"/>
        <v/>
      </c>
      <c r="Z770" s="23" t="str">
        <f t="shared" si="197"/>
        <v/>
      </c>
      <c r="AA770" s="23" t="str">
        <f t="shared" si="198"/>
        <v/>
      </c>
      <c r="AB770" t="str">
        <f>IFERROR(VLOOKUP(A770,[3]库存使用数据!$A:$D,4,0),"")</f>
        <v/>
      </c>
      <c r="AC770" t="str">
        <f>IFERROR(VLOOKUP(A770,[3]库存使用数据!$A:$G,7,0),"")</f>
        <v/>
      </c>
      <c r="AD770" t="str">
        <f>IFERROR(VLOOKUP(A770,[3]库存使用数据!$A:$J,10,0),"")</f>
        <v/>
      </c>
      <c r="AE770" t="str">
        <f>IFERROR(VLOOKUP(A770,[3]库存使用数据!$A:$M,13,0),"")</f>
        <v/>
      </c>
      <c r="AF770" s="23" t="str">
        <f t="shared" si="199"/>
        <v/>
      </c>
      <c r="AG770" s="23" t="str">
        <f t="shared" si="200"/>
        <v/>
      </c>
      <c r="AH770" s="23" t="str">
        <f t="shared" si="201"/>
        <v/>
      </c>
      <c r="AI770" s="23" t="str">
        <f t="shared" si="202"/>
        <v/>
      </c>
      <c r="AJ770">
        <f>IFERROR(VLOOKUP($B770,[2]库存报告使用数据!$A$1:$B$65536,2,0),0)</f>
        <v>5</v>
      </c>
      <c r="AK770">
        <f>IFERROR(VLOOKUP($B770,[2]库存报告使用数据!$A$1:$C$65536,3,0),0)</f>
        <v>5</v>
      </c>
      <c r="AL770">
        <f>IFERROR(VLOOKUP($B770,[2]库存报告使用数据!$A$1:$D$65536,4,0),0)</f>
        <v>3</v>
      </c>
      <c r="AM770">
        <f>IFERROR(VLOOKUP($B770,[2]库存报告使用数据!$A$1:$E$65536,5,0),0)</f>
        <v>4</v>
      </c>
      <c r="AN770" s="23">
        <f t="shared" si="203"/>
        <v>0</v>
      </c>
      <c r="AO770" s="23">
        <f t="shared" si="204"/>
        <v>0</v>
      </c>
      <c r="AP770" s="23">
        <f t="shared" si="205"/>
        <v>0</v>
      </c>
      <c r="AQ770" s="23">
        <f t="shared" si="206"/>
        <v>0.25</v>
      </c>
      <c r="AR770" s="37">
        <f t="shared" si="191"/>
        <v>0</v>
      </c>
      <c r="AS770" s="37">
        <f t="shared" si="192"/>
        <v>0</v>
      </c>
      <c r="AT770" s="37">
        <f t="shared" si="193"/>
        <v>3</v>
      </c>
      <c r="AU770" s="33" t="str">
        <f t="shared" si="194"/>
        <v>库存为3</v>
      </c>
      <c r="AV770" s="38" t="str">
        <f>IFERROR(时间!$B$4+AU770,"上周无销量")</f>
        <v>上周无销量</v>
      </c>
    </row>
    <row r="771" spans="1:48">
      <c r="A771" s="21" t="s">
        <v>816</v>
      </c>
      <c r="B771" t="str">
        <f>VLOOKUP(A771,'[4]sku-asin（子）'!$A$1:$B$65536,2,0)</f>
        <v>B01GJPB4CC</v>
      </c>
      <c r="C771" t="str">
        <f>VLOOKUP(A771,'[4]子sku-父sku'!$A$1:$B$65536,2,0)</f>
        <v>YZ-ZQ1521</v>
      </c>
      <c r="D771" s="33">
        <f>IFERROR(VLOOKUP(A771,[1]库存报告使用数据处理!$A:$C,3,0),0)</f>
        <v>1</v>
      </c>
      <c r="E771" s="33">
        <f>IFERROR(VLOOKUP(A771,[1]库存报告使用数据处理!$A:$D,4,0),0)</f>
        <v>1</v>
      </c>
      <c r="F771" s="33">
        <f>IFERROR(VLOOKUP(A771,[1]库存报告使用数据处理!$A:$E,5,0),0)</f>
        <v>2</v>
      </c>
      <c r="G771" s="33">
        <f>IFERROR(VLOOKUP(A771,[1]库存报告使用数据处理!$A:$F,6,0),0)</f>
        <v>0</v>
      </c>
      <c r="H771" s="34">
        <f>IFERROR(VLOOKUP(A771,[1]库存报告使用数据处理!$A:$G,7,0),0)</f>
        <v>19.38</v>
      </c>
      <c r="I771">
        <f>IFERROR(VLOOKUP(A771,[5]数据处理!$A:$B,2,0),0)</f>
        <v>1</v>
      </c>
      <c r="J771" s="35">
        <f>IFERROR(VLOOKUP(A771,[5]数据处理!$A:$D,4,0),0)</f>
        <v>0</v>
      </c>
      <c r="K771" s="35">
        <f>IFERROR(VLOOKUP(A771,[5]数据处理!$A:$E,5,0),0)</f>
        <v>0</v>
      </c>
      <c r="L771" s="35">
        <f>IFERROR(VLOOKUP(A771,[5]数据处理!$A:$G,7,0),0)</f>
        <v>0</v>
      </c>
      <c r="M771">
        <f t="shared" si="190"/>
        <v>1</v>
      </c>
      <c r="N771">
        <f>IFERROR(VLOOKUP(A771,[5]数据处理!$A:$C,3,0),0)</f>
        <v>0</v>
      </c>
      <c r="O771">
        <f>IFERROR(VLOOKUP(A771,[5]数据处理!$A:$N,14,0),0)</f>
        <v>0</v>
      </c>
      <c r="P771" t="str">
        <f>IFERROR(VLOOKUP(A771,[3]库存使用数据!$A:$B,2,0),"")</f>
        <v/>
      </c>
      <c r="Q771" t="str">
        <f>IFERROR(VLOOKUP(A771,[3]库存使用数据!$A:$E,5,0),"")</f>
        <v/>
      </c>
      <c r="R771" t="str">
        <f>IFERROR(VLOOKUP(A771,[3]库存使用数据!$A:$H,8,0),"")</f>
        <v/>
      </c>
      <c r="S771" t="str">
        <f>IFERROR(VLOOKUP(A771,[3]库存使用数据!$A:$K,11,0),"")</f>
        <v/>
      </c>
      <c r="T771" t="str">
        <f>IFERROR(VLOOKUP(A771,[3]库存使用数据!$A:$C,3,0),"")</f>
        <v/>
      </c>
      <c r="U771" t="str">
        <f>IFERROR(VLOOKUP(A771,[3]库存使用数据!$A:$F,6,0),"")</f>
        <v/>
      </c>
      <c r="V771" t="str">
        <f>IFERROR(VLOOKUP(A771,[3]库存使用数据!$A:$I,9,0),"")</f>
        <v/>
      </c>
      <c r="W771" t="str">
        <f>IFERROR(VLOOKUP(A771,[3]库存使用数据!$A:$L,12,0),"")</f>
        <v/>
      </c>
      <c r="X771" s="23" t="str">
        <f t="shared" si="195"/>
        <v/>
      </c>
      <c r="Y771" s="23" t="str">
        <f t="shared" si="196"/>
        <v/>
      </c>
      <c r="Z771" s="23" t="str">
        <f t="shared" si="197"/>
        <v/>
      </c>
      <c r="AA771" s="23" t="str">
        <f t="shared" si="198"/>
        <v/>
      </c>
      <c r="AB771" t="str">
        <f>IFERROR(VLOOKUP(A771,[3]库存使用数据!$A:$D,4,0),"")</f>
        <v/>
      </c>
      <c r="AC771" t="str">
        <f>IFERROR(VLOOKUP(A771,[3]库存使用数据!$A:$G,7,0),"")</f>
        <v/>
      </c>
      <c r="AD771" t="str">
        <f>IFERROR(VLOOKUP(A771,[3]库存使用数据!$A:$J,10,0),"")</f>
        <v/>
      </c>
      <c r="AE771" t="str">
        <f>IFERROR(VLOOKUP(A771,[3]库存使用数据!$A:$M,13,0),"")</f>
        <v/>
      </c>
      <c r="AF771" s="23" t="str">
        <f t="shared" si="199"/>
        <v/>
      </c>
      <c r="AG771" s="23" t="str">
        <f t="shared" si="200"/>
        <v/>
      </c>
      <c r="AH771" s="23" t="str">
        <f t="shared" si="201"/>
        <v/>
      </c>
      <c r="AI771" s="23" t="str">
        <f t="shared" si="202"/>
        <v/>
      </c>
      <c r="AJ771">
        <f>IFERROR(VLOOKUP($B771,[2]库存报告使用数据!$A$1:$B$65536,2,0),0)</f>
        <v>3</v>
      </c>
      <c r="AK771">
        <f>IFERROR(VLOOKUP($B771,[2]库存报告使用数据!$A$1:$C$65536,3,0),0)</f>
        <v>3</v>
      </c>
      <c r="AL771">
        <f>IFERROR(VLOOKUP($B771,[2]库存报告使用数据!$A$1:$D$65536,4,0),0)</f>
        <v>12</v>
      </c>
      <c r="AM771">
        <f>IFERROR(VLOOKUP($B771,[2]库存报告使用数据!$A$1:$E$65536,5,0),0)</f>
        <v>9</v>
      </c>
      <c r="AN771" s="23">
        <f t="shared" si="203"/>
        <v>0.333333333333333</v>
      </c>
      <c r="AO771" s="23">
        <f t="shared" si="204"/>
        <v>0.333333333333333</v>
      </c>
      <c r="AP771" s="23">
        <f t="shared" si="205"/>
        <v>0.166666666666667</v>
      </c>
      <c r="AQ771" s="23">
        <f t="shared" si="206"/>
        <v>0</v>
      </c>
      <c r="AR771" s="37">
        <f t="shared" si="191"/>
        <v>0.142857142857143</v>
      </c>
      <c r="AS771" s="37">
        <f t="shared" si="192"/>
        <v>8.57142857142857</v>
      </c>
      <c r="AT771" s="37">
        <f t="shared" si="193"/>
        <v>-7.57142857142857</v>
      </c>
      <c r="AU771" s="33">
        <f t="shared" si="194"/>
        <v>7</v>
      </c>
      <c r="AV771" s="38">
        <f>IFERROR(时间!$B$4+AU771,"上周无销量")</f>
        <v>43290</v>
      </c>
    </row>
    <row r="772" spans="1:48">
      <c r="A772" s="21" t="s">
        <v>817</v>
      </c>
      <c r="B772" t="str">
        <f>VLOOKUP(A772,'[4]sku-asin（子）'!$A$1:$B$65536,2,0)</f>
        <v>B01GJPB7DS</v>
      </c>
      <c r="C772" t="str">
        <f>VLOOKUP(A772,'[4]子sku-父sku'!$A$1:$B$65536,2,0)</f>
        <v>YZ-ZQ1521</v>
      </c>
      <c r="D772" s="33">
        <f>IFERROR(VLOOKUP(A772,[1]库存报告使用数据处理!$A:$C,3,0),0)</f>
        <v>2</v>
      </c>
      <c r="E772" s="33">
        <f>IFERROR(VLOOKUP(A772,[1]库存报告使用数据处理!$A:$D,4,0),0)</f>
        <v>1</v>
      </c>
      <c r="F772" s="33">
        <f>IFERROR(VLOOKUP(A772,[1]库存报告使用数据处理!$A:$E,5,0),0)</f>
        <v>2</v>
      </c>
      <c r="G772" s="33">
        <f>IFERROR(VLOOKUP(A772,[1]库存报告使用数据处理!$A:$F,6,0),0)</f>
        <v>1</v>
      </c>
      <c r="H772" s="34">
        <f>IFERROR(VLOOKUP(A772,[1]库存报告使用数据处理!$A:$G,7,0),0)</f>
        <v>19.38</v>
      </c>
      <c r="I772">
        <f>IFERROR(VLOOKUP(A772,[5]数据处理!$A:$B,2,0),0)</f>
        <v>4</v>
      </c>
      <c r="J772" s="35">
        <f>IFERROR(VLOOKUP(A772,[5]数据处理!$A:$D,4,0),0)</f>
        <v>0</v>
      </c>
      <c r="K772" s="35">
        <f>IFERROR(VLOOKUP(A772,[5]数据处理!$A:$E,5,0),0)</f>
        <v>0</v>
      </c>
      <c r="L772" s="35">
        <f>IFERROR(VLOOKUP(A772,[5]数据处理!$A:$G,7,0),0)</f>
        <v>0</v>
      </c>
      <c r="M772">
        <f t="shared" si="190"/>
        <v>4</v>
      </c>
      <c r="N772">
        <f>IFERROR(VLOOKUP(A772,[5]数据处理!$A:$C,3,0),0)</f>
        <v>1</v>
      </c>
      <c r="O772">
        <f>IFERROR(VLOOKUP(A772,[5]数据处理!$A:$N,14,0),0)</f>
        <v>0</v>
      </c>
      <c r="P772" t="str">
        <f>IFERROR(VLOOKUP(A772,[3]库存使用数据!$A:$B,2,0),"")</f>
        <v/>
      </c>
      <c r="Q772" t="str">
        <f>IFERROR(VLOOKUP(A772,[3]库存使用数据!$A:$E,5,0),"")</f>
        <v/>
      </c>
      <c r="R772" t="str">
        <f>IFERROR(VLOOKUP(A772,[3]库存使用数据!$A:$H,8,0),"")</f>
        <v/>
      </c>
      <c r="S772" t="str">
        <f>IFERROR(VLOOKUP(A772,[3]库存使用数据!$A:$K,11,0),"")</f>
        <v/>
      </c>
      <c r="T772" t="str">
        <f>IFERROR(VLOOKUP(A772,[3]库存使用数据!$A:$C,3,0),"")</f>
        <v/>
      </c>
      <c r="U772" t="str">
        <f>IFERROR(VLOOKUP(A772,[3]库存使用数据!$A:$F,6,0),"")</f>
        <v/>
      </c>
      <c r="V772" t="str">
        <f>IFERROR(VLOOKUP(A772,[3]库存使用数据!$A:$I,9,0),"")</f>
        <v/>
      </c>
      <c r="W772" t="str">
        <f>IFERROR(VLOOKUP(A772,[3]库存使用数据!$A:$L,12,0),"")</f>
        <v/>
      </c>
      <c r="X772" s="23" t="str">
        <f t="shared" si="195"/>
        <v/>
      </c>
      <c r="Y772" s="23" t="str">
        <f t="shared" si="196"/>
        <v/>
      </c>
      <c r="Z772" s="23" t="str">
        <f t="shared" si="197"/>
        <v/>
      </c>
      <c r="AA772" s="23" t="str">
        <f t="shared" si="198"/>
        <v/>
      </c>
      <c r="AB772" t="str">
        <f>IFERROR(VLOOKUP(A772,[3]库存使用数据!$A:$D,4,0),"")</f>
        <v/>
      </c>
      <c r="AC772" t="str">
        <f>IFERROR(VLOOKUP(A772,[3]库存使用数据!$A:$G,7,0),"")</f>
        <v/>
      </c>
      <c r="AD772" t="str">
        <f>IFERROR(VLOOKUP(A772,[3]库存使用数据!$A:$J,10,0),"")</f>
        <v/>
      </c>
      <c r="AE772" t="str">
        <f>IFERROR(VLOOKUP(A772,[3]库存使用数据!$A:$M,13,0),"")</f>
        <v/>
      </c>
      <c r="AF772" s="23" t="str">
        <f t="shared" si="199"/>
        <v/>
      </c>
      <c r="AG772" s="23" t="str">
        <f t="shared" si="200"/>
        <v/>
      </c>
      <c r="AH772" s="23" t="str">
        <f t="shared" si="201"/>
        <v/>
      </c>
      <c r="AI772" s="23" t="str">
        <f t="shared" si="202"/>
        <v/>
      </c>
      <c r="AJ772">
        <f>IFERROR(VLOOKUP($B772,[2]库存报告使用数据!$A$1:$B$65536,2,0),0)</f>
        <v>5</v>
      </c>
      <c r="AK772">
        <f>IFERROR(VLOOKUP($B772,[2]库存报告使用数据!$A$1:$C$65536,3,0),0)</f>
        <v>5</v>
      </c>
      <c r="AL772">
        <f>IFERROR(VLOOKUP($B772,[2]库存报告使用数据!$A$1:$D$65536,4,0),0)</f>
        <v>2</v>
      </c>
      <c r="AM772">
        <f>IFERROR(VLOOKUP($B772,[2]库存报告使用数据!$A$1:$E$65536,5,0),0)</f>
        <v>5</v>
      </c>
      <c r="AN772" s="23">
        <f t="shared" si="203"/>
        <v>0.4</v>
      </c>
      <c r="AO772" s="23">
        <f t="shared" si="204"/>
        <v>0.2</v>
      </c>
      <c r="AP772" s="23">
        <f t="shared" si="205"/>
        <v>1</v>
      </c>
      <c r="AQ772" s="23">
        <f t="shared" si="206"/>
        <v>0.2</v>
      </c>
      <c r="AR772" s="37">
        <f t="shared" si="191"/>
        <v>0.285714285714286</v>
      </c>
      <c r="AS772" s="37">
        <f t="shared" si="192"/>
        <v>17.1428571428571</v>
      </c>
      <c r="AT772" s="37">
        <f t="shared" si="193"/>
        <v>-13.1428571428571</v>
      </c>
      <c r="AU772" s="33">
        <f t="shared" si="194"/>
        <v>14</v>
      </c>
      <c r="AV772" s="38">
        <f>IFERROR(时间!$B$4+AU772,"上周无销量")</f>
        <v>43297</v>
      </c>
    </row>
    <row r="773" spans="1:48">
      <c r="A773" s="21" t="s">
        <v>818</v>
      </c>
      <c r="B773" t="str">
        <f>VLOOKUP(A773,'[4]sku-asin（子）'!$A$1:$B$65536,2,0)</f>
        <v>B01GJPBG4I</v>
      </c>
      <c r="C773" t="str">
        <f>VLOOKUP(A773,'[4]子sku-父sku'!$A$1:$B$65536,2,0)</f>
        <v>YZ-ZQ1521</v>
      </c>
      <c r="D773" s="33">
        <f>IFERROR(VLOOKUP(A773,[1]库存报告使用数据处理!$A:$C,3,0),0)</f>
        <v>0</v>
      </c>
      <c r="E773" s="33">
        <f>IFERROR(VLOOKUP(A773,[1]库存报告使用数据处理!$A:$D,4,0),0)</f>
        <v>2</v>
      </c>
      <c r="F773" s="33">
        <f>IFERROR(VLOOKUP(A773,[1]库存报告使用数据处理!$A:$E,5,0),0)</f>
        <v>4</v>
      </c>
      <c r="G773" s="33">
        <f>IFERROR(VLOOKUP(A773,[1]库存报告使用数据处理!$A:$F,6,0),0)</f>
        <v>1</v>
      </c>
      <c r="H773" s="34">
        <f>IFERROR(VLOOKUP(A773,[1]库存报告使用数据处理!$A:$G,7,0),0)</f>
        <v>19.38</v>
      </c>
      <c r="I773">
        <f>IFERROR(VLOOKUP(A773,[5]数据处理!$A:$B,2,0),0)</f>
        <v>4</v>
      </c>
      <c r="J773" s="35">
        <f>IFERROR(VLOOKUP(A773,[5]数据处理!$A:$D,4,0),0)</f>
        <v>0</v>
      </c>
      <c r="K773" s="35">
        <f>IFERROR(VLOOKUP(A773,[5]数据处理!$A:$E,5,0),0)</f>
        <v>0</v>
      </c>
      <c r="L773" s="35">
        <f>IFERROR(VLOOKUP(A773,[5]数据处理!$A:$G,7,0),0)</f>
        <v>0</v>
      </c>
      <c r="M773">
        <f t="shared" ref="M773:M836" si="207">SUM(I773:L773)</f>
        <v>4</v>
      </c>
      <c r="N773">
        <f>IFERROR(VLOOKUP(A773,[5]数据处理!$A:$C,3,0),0)</f>
        <v>1</v>
      </c>
      <c r="O773">
        <f>IFERROR(VLOOKUP(A773,[5]数据处理!$A:$N,14,0),0)</f>
        <v>0</v>
      </c>
      <c r="P773" t="str">
        <f>IFERROR(VLOOKUP(A773,[3]库存使用数据!$A:$B,2,0),"")</f>
        <v/>
      </c>
      <c r="Q773" t="str">
        <f>IFERROR(VLOOKUP(A773,[3]库存使用数据!$A:$E,5,0),"")</f>
        <v/>
      </c>
      <c r="R773" t="str">
        <f>IFERROR(VLOOKUP(A773,[3]库存使用数据!$A:$H,8,0),"")</f>
        <v/>
      </c>
      <c r="S773" t="str">
        <f>IFERROR(VLOOKUP(A773,[3]库存使用数据!$A:$K,11,0),"")</f>
        <v/>
      </c>
      <c r="T773" t="str">
        <f>IFERROR(VLOOKUP(A773,[3]库存使用数据!$A:$C,3,0),"")</f>
        <v/>
      </c>
      <c r="U773" t="str">
        <f>IFERROR(VLOOKUP(A773,[3]库存使用数据!$A:$F,6,0),"")</f>
        <v/>
      </c>
      <c r="V773" t="str">
        <f>IFERROR(VLOOKUP(A773,[3]库存使用数据!$A:$I,9,0),"")</f>
        <v/>
      </c>
      <c r="W773" t="str">
        <f>IFERROR(VLOOKUP(A773,[3]库存使用数据!$A:$L,12,0),"")</f>
        <v/>
      </c>
      <c r="X773" s="23" t="str">
        <f t="shared" si="195"/>
        <v/>
      </c>
      <c r="Y773" s="23" t="str">
        <f t="shared" si="196"/>
        <v/>
      </c>
      <c r="Z773" s="23" t="str">
        <f t="shared" si="197"/>
        <v/>
      </c>
      <c r="AA773" s="23" t="str">
        <f t="shared" si="198"/>
        <v/>
      </c>
      <c r="AB773" t="str">
        <f>IFERROR(VLOOKUP(A773,[3]库存使用数据!$A:$D,4,0),"")</f>
        <v/>
      </c>
      <c r="AC773" t="str">
        <f>IFERROR(VLOOKUP(A773,[3]库存使用数据!$A:$G,7,0),"")</f>
        <v/>
      </c>
      <c r="AD773" t="str">
        <f>IFERROR(VLOOKUP(A773,[3]库存使用数据!$A:$J,10,0),"")</f>
        <v/>
      </c>
      <c r="AE773" t="str">
        <f>IFERROR(VLOOKUP(A773,[3]库存使用数据!$A:$M,13,0),"")</f>
        <v/>
      </c>
      <c r="AF773" s="23" t="str">
        <f t="shared" si="199"/>
        <v/>
      </c>
      <c r="AG773" s="23" t="str">
        <f t="shared" si="200"/>
        <v/>
      </c>
      <c r="AH773" s="23" t="str">
        <f t="shared" si="201"/>
        <v/>
      </c>
      <c r="AI773" s="23" t="str">
        <f t="shared" si="202"/>
        <v/>
      </c>
      <c r="AJ773">
        <f>IFERROR(VLOOKUP($B773,[2]库存报告使用数据!$A$1:$B$65536,2,0),0)</f>
        <v>3</v>
      </c>
      <c r="AK773">
        <f>IFERROR(VLOOKUP($B773,[2]库存报告使用数据!$A$1:$C$65536,3,0),0)</f>
        <v>3</v>
      </c>
      <c r="AL773">
        <f>IFERROR(VLOOKUP($B773,[2]库存报告使用数据!$A$1:$D$65536,4,0),0)</f>
        <v>10</v>
      </c>
      <c r="AM773">
        <f>IFERROR(VLOOKUP($B773,[2]库存报告使用数据!$A$1:$E$65536,5,0),0)</f>
        <v>7</v>
      </c>
      <c r="AN773" s="23">
        <f t="shared" si="203"/>
        <v>0</v>
      </c>
      <c r="AO773" s="23">
        <f t="shared" si="204"/>
        <v>0.666666666666667</v>
      </c>
      <c r="AP773" s="23">
        <f t="shared" si="205"/>
        <v>0.4</v>
      </c>
      <c r="AQ773" s="23">
        <f t="shared" si="206"/>
        <v>0.142857142857143</v>
      </c>
      <c r="AR773" s="37">
        <f t="shared" ref="AR773:AR836" si="208">IFERROR(D773/7,"")</f>
        <v>0</v>
      </c>
      <c r="AS773" s="37">
        <f t="shared" ref="AS773:AS836" si="209">IF(AR773="","上周无销量",60*AR773)</f>
        <v>0</v>
      </c>
      <c r="AT773" s="37">
        <f t="shared" ref="AT773:AT836" si="210">IF(AS773="上周无销量","上周无销量/总库存"&amp;M773,M773-AS773)</f>
        <v>4</v>
      </c>
      <c r="AU773" s="33" t="str">
        <f t="shared" ref="AU773:AU836" si="211">IF(AR773="","库存为"&amp;M773,IF(AS773=0,"库存为"&amp;M773,INT(M773/AR773)))</f>
        <v>库存为4</v>
      </c>
      <c r="AV773" s="38" t="str">
        <f>IFERROR(时间!$B$4+AU773,"上周无销量")</f>
        <v>上周无销量</v>
      </c>
    </row>
    <row r="774" spans="1:48">
      <c r="A774" s="21" t="s">
        <v>819</v>
      </c>
      <c r="B774" t="str">
        <f>VLOOKUP(A774,'[4]sku-asin（子）'!$A$1:$B$65536,2,0)</f>
        <v>B01GJPB094</v>
      </c>
      <c r="C774" t="str">
        <f>VLOOKUP(A774,'[4]子sku-父sku'!$A$1:$B$65536,2,0)</f>
        <v>YZ-ZQ1521</v>
      </c>
      <c r="D774" s="33">
        <f>IFERROR(VLOOKUP(A774,[1]库存报告使用数据处理!$A:$C,3,0),0)</f>
        <v>0</v>
      </c>
      <c r="E774" s="33">
        <f>IFERROR(VLOOKUP(A774,[1]库存报告使用数据处理!$A:$D,4,0),0)</f>
        <v>0</v>
      </c>
      <c r="F774" s="33">
        <f>IFERROR(VLOOKUP(A774,[1]库存报告使用数据处理!$A:$E,5,0),0)</f>
        <v>0</v>
      </c>
      <c r="G774" s="33">
        <f>IFERROR(VLOOKUP(A774,[1]库存报告使用数据处理!$A:$F,6,0),0)</f>
        <v>0</v>
      </c>
      <c r="H774" s="34">
        <f>IFERROR(VLOOKUP(A774,[1]库存报告使用数据处理!$A:$G,7,0),0)</f>
        <v>0</v>
      </c>
      <c r="I774">
        <f>IFERROR(VLOOKUP(A774,[5]数据处理!$A:$B,2,0),0)</f>
        <v>22</v>
      </c>
      <c r="J774" s="35">
        <f>IFERROR(VLOOKUP(A774,[5]数据处理!$A:$D,4,0),0)</f>
        <v>0</v>
      </c>
      <c r="K774" s="35">
        <f>IFERROR(VLOOKUP(A774,[5]数据处理!$A:$E,5,0),0)</f>
        <v>0</v>
      </c>
      <c r="L774" s="35">
        <f>IFERROR(VLOOKUP(A774,[5]数据处理!$A:$G,7,0),0)</f>
        <v>0</v>
      </c>
      <c r="M774">
        <f t="shared" si="207"/>
        <v>22</v>
      </c>
      <c r="N774">
        <f>IFERROR(VLOOKUP(A774,[5]数据处理!$A:$C,3,0),0)</f>
        <v>0</v>
      </c>
      <c r="O774">
        <f>IFERROR(VLOOKUP(A774,[5]数据处理!$A:$N,14,0),0)</f>
        <v>22</v>
      </c>
      <c r="P774" t="str">
        <f>IFERROR(VLOOKUP(A774,[3]库存使用数据!$A:$B,2,0),"")</f>
        <v/>
      </c>
      <c r="Q774" t="str">
        <f>IFERROR(VLOOKUP(A774,[3]库存使用数据!$A:$E,5,0),"")</f>
        <v/>
      </c>
      <c r="R774" t="str">
        <f>IFERROR(VLOOKUP(A774,[3]库存使用数据!$A:$H,8,0),"")</f>
        <v/>
      </c>
      <c r="S774" t="str">
        <f>IFERROR(VLOOKUP(A774,[3]库存使用数据!$A:$K,11,0),"")</f>
        <v/>
      </c>
      <c r="T774" t="str">
        <f>IFERROR(VLOOKUP(A774,[3]库存使用数据!$A:$C,3,0),"")</f>
        <v/>
      </c>
      <c r="U774" t="str">
        <f>IFERROR(VLOOKUP(A774,[3]库存使用数据!$A:$F,6,0),"")</f>
        <v/>
      </c>
      <c r="V774" t="str">
        <f>IFERROR(VLOOKUP(A774,[3]库存使用数据!$A:$I,9,0),"")</f>
        <v/>
      </c>
      <c r="W774" t="str">
        <f>IFERROR(VLOOKUP(A774,[3]库存使用数据!$A:$L,12,0),"")</f>
        <v/>
      </c>
      <c r="X774" s="23" t="str">
        <f t="shared" ref="X774:X837" si="212">IFERROR(T774/P774,"")</f>
        <v/>
      </c>
      <c r="Y774" s="23" t="str">
        <f t="shared" ref="Y774:Y837" si="213">IFERROR(U774/Q774,"")</f>
        <v/>
      </c>
      <c r="Z774" s="23" t="str">
        <f t="shared" ref="Z774:Z837" si="214">IFERROR(V774/R774,"")</f>
        <v/>
      </c>
      <c r="AA774" s="23" t="str">
        <f t="shared" ref="AA774:AA837" si="215">IFERROR(W774/S774,"")</f>
        <v/>
      </c>
      <c r="AB774" t="str">
        <f>IFERROR(VLOOKUP(A774,[3]库存使用数据!$A:$D,4,0),"")</f>
        <v/>
      </c>
      <c r="AC774" t="str">
        <f>IFERROR(VLOOKUP(A774,[3]库存使用数据!$A:$G,7,0),"")</f>
        <v/>
      </c>
      <c r="AD774" t="str">
        <f>IFERROR(VLOOKUP(A774,[3]库存使用数据!$A:$J,10,0),"")</f>
        <v/>
      </c>
      <c r="AE774" t="str">
        <f>IFERROR(VLOOKUP(A774,[3]库存使用数据!$A:$M,13,0),"")</f>
        <v/>
      </c>
      <c r="AF774" s="23" t="str">
        <f t="shared" ref="AF774:AF837" si="216">IF(OR(AB774="",AB774=0),"",IF(AND(D774*$H774=0,AB774&gt;0),0,AB774/(D774*$H774)))</f>
        <v/>
      </c>
      <c r="AG774" s="23" t="str">
        <f t="shared" ref="AG774:AG837" si="217">IF(OR(AC774="",AC774=0),"",IF(AND(E774*$H774=0,AC774&gt;0),0,AC774/(E774*$H774)))</f>
        <v/>
      </c>
      <c r="AH774" s="23" t="str">
        <f t="shared" ref="AH774:AH837" si="218">IF(OR(AD774="",AD774=0),"",IF(AND(F774*$H774=0,AD774&gt;0),0,AD774/(F774*$H774)))</f>
        <v/>
      </c>
      <c r="AI774" s="23" t="str">
        <f t="shared" ref="AI774:AI837" si="219">IF(OR(AE774="",AE774=0),"",IF(AND(G774*$H774=0,AE774&gt;0),0,AE774/(G774*$H774)))</f>
        <v/>
      </c>
      <c r="AJ774">
        <f>IFERROR(VLOOKUP($B774,[2]库存报告使用数据!$A$1:$B$65536,2,0),0)</f>
        <v>14</v>
      </c>
      <c r="AK774">
        <f>IFERROR(VLOOKUP($B774,[2]库存报告使用数据!$A$1:$C$65536,3,0),0)</f>
        <v>14</v>
      </c>
      <c r="AL774">
        <f>IFERROR(VLOOKUP($B774,[2]库存报告使用数据!$A$1:$D$65536,4,0),0)</f>
        <v>3</v>
      </c>
      <c r="AM774">
        <f>IFERROR(VLOOKUP($B774,[2]库存报告使用数据!$A$1:$E$65536,5,0),0)</f>
        <v>6</v>
      </c>
      <c r="AN774" s="23">
        <f t="shared" ref="AN774:AN837" si="220">IFERROR(D774/AJ774,"")</f>
        <v>0</v>
      </c>
      <c r="AO774" s="23">
        <f t="shared" ref="AO774:AO837" si="221">IFERROR(E774/AK774,"")</f>
        <v>0</v>
      </c>
      <c r="AP774" s="23">
        <f t="shared" ref="AP774:AP837" si="222">IFERROR(F774/AL774,"")</f>
        <v>0</v>
      </c>
      <c r="AQ774" s="23">
        <f t="shared" ref="AQ774:AQ837" si="223">IFERROR(G774/AM774,"")</f>
        <v>0</v>
      </c>
      <c r="AR774" s="37">
        <f t="shared" si="208"/>
        <v>0</v>
      </c>
      <c r="AS774" s="37">
        <f t="shared" si="209"/>
        <v>0</v>
      </c>
      <c r="AT774" s="37">
        <f t="shared" si="210"/>
        <v>22</v>
      </c>
      <c r="AU774" s="33" t="str">
        <f t="shared" si="211"/>
        <v>库存为22</v>
      </c>
      <c r="AV774" s="38" t="str">
        <f>IFERROR(时间!$B$4+AU774,"上周无销量")</f>
        <v>上周无销量</v>
      </c>
    </row>
    <row r="775" spans="1:48">
      <c r="A775" s="21" t="s">
        <v>820</v>
      </c>
      <c r="B775" t="str">
        <f>VLOOKUP(A775,'[4]sku-asin（子）'!$A$1:$B$65536,2,0)</f>
        <v>B01I2I95HU</v>
      </c>
      <c r="C775" t="str">
        <f>VLOOKUP(A775,'[4]子sku-父sku'!$A$1:$B$65536,2,0)</f>
        <v>YZ-ZQ1521</v>
      </c>
      <c r="D775" s="33">
        <f>IFERROR(VLOOKUP(A775,[1]库存报告使用数据处理!$A:$C,3,0),0)</f>
        <v>2</v>
      </c>
      <c r="E775" s="33">
        <f>IFERROR(VLOOKUP(A775,[1]库存报告使用数据处理!$A:$D,4,0),0)</f>
        <v>0</v>
      </c>
      <c r="F775" s="33">
        <f>IFERROR(VLOOKUP(A775,[1]库存报告使用数据处理!$A:$E,5,0),0)</f>
        <v>0</v>
      </c>
      <c r="G775" s="33">
        <f>IFERROR(VLOOKUP(A775,[1]库存报告使用数据处理!$A:$F,6,0),0)</f>
        <v>1</v>
      </c>
      <c r="H775" s="34">
        <f>IFERROR(VLOOKUP(A775,[1]库存报告使用数据处理!$A:$G,7,0),0)</f>
        <v>19.99</v>
      </c>
      <c r="I775">
        <f>IFERROR(VLOOKUP(A775,[5]数据处理!$A:$B,2,0),0)</f>
        <v>8</v>
      </c>
      <c r="J775" s="35">
        <f>IFERROR(VLOOKUP(A775,[5]数据处理!$A:$D,4,0),0)</f>
        <v>0</v>
      </c>
      <c r="K775" s="35">
        <f>IFERROR(VLOOKUP(A775,[5]数据处理!$A:$E,5,0),0)</f>
        <v>0</v>
      </c>
      <c r="L775" s="35">
        <f>IFERROR(VLOOKUP(A775,[5]数据处理!$A:$G,7,0),0)</f>
        <v>0</v>
      </c>
      <c r="M775">
        <f t="shared" si="207"/>
        <v>8</v>
      </c>
      <c r="N775">
        <f>IFERROR(VLOOKUP(A775,[5]数据处理!$A:$C,3,0),0)</f>
        <v>0</v>
      </c>
      <c r="O775">
        <f>IFERROR(VLOOKUP(A775,[5]数据处理!$A:$N,14,0),0)</f>
        <v>2</v>
      </c>
      <c r="P775" t="str">
        <f>IFERROR(VLOOKUP(A775,[3]库存使用数据!$A:$B,2,0),"")</f>
        <v/>
      </c>
      <c r="Q775" t="str">
        <f>IFERROR(VLOOKUP(A775,[3]库存使用数据!$A:$E,5,0),"")</f>
        <v/>
      </c>
      <c r="R775" t="str">
        <f>IFERROR(VLOOKUP(A775,[3]库存使用数据!$A:$H,8,0),"")</f>
        <v/>
      </c>
      <c r="S775" t="str">
        <f>IFERROR(VLOOKUP(A775,[3]库存使用数据!$A:$K,11,0),"")</f>
        <v/>
      </c>
      <c r="T775" t="str">
        <f>IFERROR(VLOOKUP(A775,[3]库存使用数据!$A:$C,3,0),"")</f>
        <v/>
      </c>
      <c r="U775" t="str">
        <f>IFERROR(VLOOKUP(A775,[3]库存使用数据!$A:$F,6,0),"")</f>
        <v/>
      </c>
      <c r="V775" t="str">
        <f>IFERROR(VLOOKUP(A775,[3]库存使用数据!$A:$I,9,0),"")</f>
        <v/>
      </c>
      <c r="W775" t="str">
        <f>IFERROR(VLOOKUP(A775,[3]库存使用数据!$A:$L,12,0),"")</f>
        <v/>
      </c>
      <c r="X775" s="23" t="str">
        <f t="shared" si="212"/>
        <v/>
      </c>
      <c r="Y775" s="23" t="str">
        <f t="shared" si="213"/>
        <v/>
      </c>
      <c r="Z775" s="23" t="str">
        <f t="shared" si="214"/>
        <v/>
      </c>
      <c r="AA775" s="23" t="str">
        <f t="shared" si="215"/>
        <v/>
      </c>
      <c r="AB775" t="str">
        <f>IFERROR(VLOOKUP(A775,[3]库存使用数据!$A:$D,4,0),"")</f>
        <v/>
      </c>
      <c r="AC775" t="str">
        <f>IFERROR(VLOOKUP(A775,[3]库存使用数据!$A:$G,7,0),"")</f>
        <v/>
      </c>
      <c r="AD775" t="str">
        <f>IFERROR(VLOOKUP(A775,[3]库存使用数据!$A:$J,10,0),"")</f>
        <v/>
      </c>
      <c r="AE775" t="str">
        <f>IFERROR(VLOOKUP(A775,[3]库存使用数据!$A:$M,13,0),"")</f>
        <v/>
      </c>
      <c r="AF775" s="23" t="str">
        <f t="shared" si="216"/>
        <v/>
      </c>
      <c r="AG775" s="23" t="str">
        <f t="shared" si="217"/>
        <v/>
      </c>
      <c r="AH775" s="23" t="str">
        <f t="shared" si="218"/>
        <v/>
      </c>
      <c r="AI775" s="23" t="str">
        <f t="shared" si="219"/>
        <v/>
      </c>
      <c r="AJ775">
        <f>IFERROR(VLOOKUP($B775,[2]库存报告使用数据!$A$1:$B$65536,2,0),0)</f>
        <v>2</v>
      </c>
      <c r="AK775">
        <f>IFERROR(VLOOKUP($B775,[2]库存报告使用数据!$A$1:$C$65536,3,0),0)</f>
        <v>2</v>
      </c>
      <c r="AL775">
        <f>IFERROR(VLOOKUP($B775,[2]库存报告使用数据!$A$1:$D$65536,4,0),0)</f>
        <v>3</v>
      </c>
      <c r="AM775">
        <f>IFERROR(VLOOKUP($B775,[2]库存报告使用数据!$A$1:$E$65536,5,0),0)</f>
        <v>0</v>
      </c>
      <c r="AN775" s="23">
        <f t="shared" si="220"/>
        <v>1</v>
      </c>
      <c r="AO775" s="23">
        <f t="shared" si="221"/>
        <v>0</v>
      </c>
      <c r="AP775" s="23">
        <f t="shared" si="222"/>
        <v>0</v>
      </c>
      <c r="AQ775" s="23" t="str">
        <f t="shared" si="223"/>
        <v/>
      </c>
      <c r="AR775" s="37">
        <f t="shared" si="208"/>
        <v>0.285714285714286</v>
      </c>
      <c r="AS775" s="37">
        <f t="shared" si="209"/>
        <v>17.1428571428571</v>
      </c>
      <c r="AT775" s="37">
        <f t="shared" si="210"/>
        <v>-9.14285714285714</v>
      </c>
      <c r="AU775" s="33">
        <f t="shared" si="211"/>
        <v>28</v>
      </c>
      <c r="AV775" s="38">
        <f>IFERROR(时间!$B$4+AU775,"上周无销量")</f>
        <v>43311</v>
      </c>
    </row>
    <row r="776" spans="1:48">
      <c r="A776" s="21" t="s">
        <v>821</v>
      </c>
      <c r="B776" t="str">
        <f>VLOOKUP(A776,'[4]sku-asin（子）'!$A$1:$B$65536,2,0)</f>
        <v>B01I2I96ME</v>
      </c>
      <c r="C776" t="str">
        <f>VLOOKUP(A776,'[4]子sku-父sku'!$A$1:$B$65536,2,0)</f>
        <v>YZ-ZQ1521</v>
      </c>
      <c r="D776" s="33">
        <f>IFERROR(VLOOKUP(A776,[1]库存报告使用数据处理!$A:$C,3,0),0)</f>
        <v>0</v>
      </c>
      <c r="E776" s="33">
        <f>IFERROR(VLOOKUP(A776,[1]库存报告使用数据处理!$A:$D,4,0),0)</f>
        <v>2</v>
      </c>
      <c r="F776" s="33">
        <f>IFERROR(VLOOKUP(A776,[1]库存报告使用数据处理!$A:$E,5,0),0)</f>
        <v>1</v>
      </c>
      <c r="G776" s="33">
        <f>IFERROR(VLOOKUP(A776,[1]库存报告使用数据处理!$A:$F,6,0),0)</f>
        <v>1</v>
      </c>
      <c r="H776" s="34">
        <f>IFERROR(VLOOKUP(A776,[1]库存报告使用数据处理!$A:$G,7,0),0)</f>
        <v>19.99</v>
      </c>
      <c r="I776">
        <f>IFERROR(VLOOKUP(A776,[5]数据处理!$A:$B,2,0),0)</f>
        <v>7</v>
      </c>
      <c r="J776" s="35">
        <f>IFERROR(VLOOKUP(A776,[5]数据处理!$A:$D,4,0),0)</f>
        <v>0</v>
      </c>
      <c r="K776" s="35">
        <f>IFERROR(VLOOKUP(A776,[5]数据处理!$A:$E,5,0),0)</f>
        <v>5</v>
      </c>
      <c r="L776" s="35">
        <f>IFERROR(VLOOKUP(A776,[5]数据处理!$A:$G,7,0),0)</f>
        <v>0</v>
      </c>
      <c r="M776">
        <f t="shared" si="207"/>
        <v>12</v>
      </c>
      <c r="N776">
        <f>IFERROR(VLOOKUP(A776,[5]数据处理!$A:$C,3,0),0)</f>
        <v>1</v>
      </c>
      <c r="O776">
        <f>IFERROR(VLOOKUP(A776,[5]数据处理!$A:$N,14,0),0)</f>
        <v>0</v>
      </c>
      <c r="P776" t="str">
        <f>IFERROR(VLOOKUP(A776,[3]库存使用数据!$A:$B,2,0),"")</f>
        <v/>
      </c>
      <c r="Q776" t="str">
        <f>IFERROR(VLOOKUP(A776,[3]库存使用数据!$A:$E,5,0),"")</f>
        <v/>
      </c>
      <c r="R776" t="str">
        <f>IFERROR(VLOOKUP(A776,[3]库存使用数据!$A:$H,8,0),"")</f>
        <v/>
      </c>
      <c r="S776" t="str">
        <f>IFERROR(VLOOKUP(A776,[3]库存使用数据!$A:$K,11,0),"")</f>
        <v/>
      </c>
      <c r="T776" t="str">
        <f>IFERROR(VLOOKUP(A776,[3]库存使用数据!$A:$C,3,0),"")</f>
        <v/>
      </c>
      <c r="U776" t="str">
        <f>IFERROR(VLOOKUP(A776,[3]库存使用数据!$A:$F,6,0),"")</f>
        <v/>
      </c>
      <c r="V776" t="str">
        <f>IFERROR(VLOOKUP(A776,[3]库存使用数据!$A:$I,9,0),"")</f>
        <v/>
      </c>
      <c r="W776" t="str">
        <f>IFERROR(VLOOKUP(A776,[3]库存使用数据!$A:$L,12,0),"")</f>
        <v/>
      </c>
      <c r="X776" s="23" t="str">
        <f t="shared" si="212"/>
        <v/>
      </c>
      <c r="Y776" s="23" t="str">
        <f t="shared" si="213"/>
        <v/>
      </c>
      <c r="Z776" s="23" t="str">
        <f t="shared" si="214"/>
        <v/>
      </c>
      <c r="AA776" s="23" t="str">
        <f t="shared" si="215"/>
        <v/>
      </c>
      <c r="AB776" t="str">
        <f>IFERROR(VLOOKUP(A776,[3]库存使用数据!$A:$D,4,0),"")</f>
        <v/>
      </c>
      <c r="AC776" t="str">
        <f>IFERROR(VLOOKUP(A776,[3]库存使用数据!$A:$G,7,0),"")</f>
        <v/>
      </c>
      <c r="AD776" t="str">
        <f>IFERROR(VLOOKUP(A776,[3]库存使用数据!$A:$J,10,0),"")</f>
        <v/>
      </c>
      <c r="AE776" t="str">
        <f>IFERROR(VLOOKUP(A776,[3]库存使用数据!$A:$M,13,0),"")</f>
        <v/>
      </c>
      <c r="AF776" s="23" t="str">
        <f t="shared" si="216"/>
        <v/>
      </c>
      <c r="AG776" s="23" t="str">
        <f t="shared" si="217"/>
        <v/>
      </c>
      <c r="AH776" s="23" t="str">
        <f t="shared" si="218"/>
        <v/>
      </c>
      <c r="AI776" s="23" t="str">
        <f t="shared" si="219"/>
        <v/>
      </c>
      <c r="AJ776">
        <f>IFERROR(VLOOKUP($B776,[2]库存报告使用数据!$A$1:$B$65536,2,0),0)</f>
        <v>15</v>
      </c>
      <c r="AK776">
        <f>IFERROR(VLOOKUP($B776,[2]库存报告使用数据!$A$1:$C$65536,3,0),0)</f>
        <v>15</v>
      </c>
      <c r="AL776">
        <f>IFERROR(VLOOKUP($B776,[2]库存报告使用数据!$A$1:$D$65536,4,0),0)</f>
        <v>13</v>
      </c>
      <c r="AM776">
        <f>IFERROR(VLOOKUP($B776,[2]库存报告使用数据!$A$1:$E$65536,5,0),0)</f>
        <v>4</v>
      </c>
      <c r="AN776" s="23">
        <f t="shared" si="220"/>
        <v>0</v>
      </c>
      <c r="AO776" s="23">
        <f t="shared" si="221"/>
        <v>0.133333333333333</v>
      </c>
      <c r="AP776" s="23">
        <f t="shared" si="222"/>
        <v>0.0769230769230769</v>
      </c>
      <c r="AQ776" s="23">
        <f t="shared" si="223"/>
        <v>0.25</v>
      </c>
      <c r="AR776" s="37">
        <f t="shared" si="208"/>
        <v>0</v>
      </c>
      <c r="AS776" s="37">
        <f t="shared" si="209"/>
        <v>0</v>
      </c>
      <c r="AT776" s="37">
        <f t="shared" si="210"/>
        <v>12</v>
      </c>
      <c r="AU776" s="33" t="str">
        <f t="shared" si="211"/>
        <v>库存为12</v>
      </c>
      <c r="AV776" s="38" t="str">
        <f>IFERROR(时间!$B$4+AU776,"上周无销量")</f>
        <v>上周无销量</v>
      </c>
    </row>
    <row r="777" spans="1:48">
      <c r="A777" s="21" t="s">
        <v>822</v>
      </c>
      <c r="B777" t="str">
        <f>VLOOKUP(A777,'[4]sku-asin（子）'!$A$1:$B$65536,2,0)</f>
        <v>B01I2I94LC</v>
      </c>
      <c r="C777" t="str">
        <f>VLOOKUP(A777,'[4]子sku-父sku'!$A$1:$B$65536,2,0)</f>
        <v>YZ-ZQ1521</v>
      </c>
      <c r="D777" s="33">
        <f>IFERROR(VLOOKUP(A777,[1]库存报告使用数据处理!$A:$C,3,0),0)</f>
        <v>4</v>
      </c>
      <c r="E777" s="33">
        <f>IFERROR(VLOOKUP(A777,[1]库存报告使用数据处理!$A:$D,4,0),0)</f>
        <v>4</v>
      </c>
      <c r="F777" s="33">
        <f>IFERROR(VLOOKUP(A777,[1]库存报告使用数据处理!$A:$E,5,0),0)</f>
        <v>5</v>
      </c>
      <c r="G777" s="33">
        <f>IFERROR(VLOOKUP(A777,[1]库存报告使用数据处理!$A:$F,6,0),0)</f>
        <v>2</v>
      </c>
      <c r="H777" s="34">
        <f>IFERROR(VLOOKUP(A777,[1]库存报告使用数据处理!$A:$G,7,0),0)</f>
        <v>19.99</v>
      </c>
      <c r="I777">
        <f>IFERROR(VLOOKUP(A777,[5]数据处理!$A:$B,2,0),0)</f>
        <v>10</v>
      </c>
      <c r="J777" s="35">
        <f>IFERROR(VLOOKUP(A777,[5]数据处理!$A:$D,4,0),0)</f>
        <v>0</v>
      </c>
      <c r="K777" s="35">
        <f>IFERROR(VLOOKUP(A777,[5]数据处理!$A:$E,5,0),0)</f>
        <v>0</v>
      </c>
      <c r="L777" s="35">
        <f>IFERROR(VLOOKUP(A777,[5]数据处理!$A:$G,7,0),0)</f>
        <v>0</v>
      </c>
      <c r="M777">
        <f t="shared" si="207"/>
        <v>10</v>
      </c>
      <c r="N777">
        <f>IFERROR(VLOOKUP(A777,[5]数据处理!$A:$C,3,0),0)</f>
        <v>1</v>
      </c>
      <c r="O777">
        <f>IFERROR(VLOOKUP(A777,[5]数据处理!$A:$N,14,0),0)</f>
        <v>0</v>
      </c>
      <c r="P777" t="str">
        <f>IFERROR(VLOOKUP(A777,[3]库存使用数据!$A:$B,2,0),"")</f>
        <v/>
      </c>
      <c r="Q777" t="str">
        <f>IFERROR(VLOOKUP(A777,[3]库存使用数据!$A:$E,5,0),"")</f>
        <v/>
      </c>
      <c r="R777" t="str">
        <f>IFERROR(VLOOKUP(A777,[3]库存使用数据!$A:$H,8,0),"")</f>
        <v/>
      </c>
      <c r="S777" t="str">
        <f>IFERROR(VLOOKUP(A777,[3]库存使用数据!$A:$K,11,0),"")</f>
        <v/>
      </c>
      <c r="T777" t="str">
        <f>IFERROR(VLOOKUP(A777,[3]库存使用数据!$A:$C,3,0),"")</f>
        <v/>
      </c>
      <c r="U777" t="str">
        <f>IFERROR(VLOOKUP(A777,[3]库存使用数据!$A:$F,6,0),"")</f>
        <v/>
      </c>
      <c r="V777" t="str">
        <f>IFERROR(VLOOKUP(A777,[3]库存使用数据!$A:$I,9,0),"")</f>
        <v/>
      </c>
      <c r="W777" t="str">
        <f>IFERROR(VLOOKUP(A777,[3]库存使用数据!$A:$L,12,0),"")</f>
        <v/>
      </c>
      <c r="X777" s="23" t="str">
        <f t="shared" si="212"/>
        <v/>
      </c>
      <c r="Y777" s="23" t="str">
        <f t="shared" si="213"/>
        <v/>
      </c>
      <c r="Z777" s="23" t="str">
        <f t="shared" si="214"/>
        <v/>
      </c>
      <c r="AA777" s="23" t="str">
        <f t="shared" si="215"/>
        <v/>
      </c>
      <c r="AB777" t="str">
        <f>IFERROR(VLOOKUP(A777,[3]库存使用数据!$A:$D,4,0),"")</f>
        <v/>
      </c>
      <c r="AC777" t="str">
        <f>IFERROR(VLOOKUP(A777,[3]库存使用数据!$A:$G,7,0),"")</f>
        <v/>
      </c>
      <c r="AD777" t="str">
        <f>IFERROR(VLOOKUP(A777,[3]库存使用数据!$A:$J,10,0),"")</f>
        <v/>
      </c>
      <c r="AE777" t="str">
        <f>IFERROR(VLOOKUP(A777,[3]库存使用数据!$A:$M,13,0),"")</f>
        <v/>
      </c>
      <c r="AF777" s="23" t="str">
        <f t="shared" si="216"/>
        <v/>
      </c>
      <c r="AG777" s="23" t="str">
        <f t="shared" si="217"/>
        <v/>
      </c>
      <c r="AH777" s="23" t="str">
        <f t="shared" si="218"/>
        <v/>
      </c>
      <c r="AI777" s="23" t="str">
        <f t="shared" si="219"/>
        <v/>
      </c>
      <c r="AJ777">
        <f>IFERROR(VLOOKUP($B777,[2]库存报告使用数据!$A$1:$B$65536,2,0),0)</f>
        <v>17</v>
      </c>
      <c r="AK777">
        <f>IFERROR(VLOOKUP($B777,[2]库存报告使用数据!$A$1:$C$65536,3,0),0)</f>
        <v>17</v>
      </c>
      <c r="AL777">
        <f>IFERROR(VLOOKUP($B777,[2]库存报告使用数据!$A$1:$D$65536,4,0),0)</f>
        <v>16</v>
      </c>
      <c r="AM777">
        <f>IFERROR(VLOOKUP($B777,[2]库存报告使用数据!$A$1:$E$65536,5,0),0)</f>
        <v>6</v>
      </c>
      <c r="AN777" s="23">
        <f t="shared" si="220"/>
        <v>0.235294117647059</v>
      </c>
      <c r="AO777" s="23">
        <f t="shared" si="221"/>
        <v>0.235294117647059</v>
      </c>
      <c r="AP777" s="23">
        <f t="shared" si="222"/>
        <v>0.3125</v>
      </c>
      <c r="AQ777" s="23">
        <f t="shared" si="223"/>
        <v>0.333333333333333</v>
      </c>
      <c r="AR777" s="37">
        <f t="shared" si="208"/>
        <v>0.571428571428571</v>
      </c>
      <c r="AS777" s="37">
        <f t="shared" si="209"/>
        <v>34.2857142857143</v>
      </c>
      <c r="AT777" s="37">
        <f t="shared" si="210"/>
        <v>-24.2857142857143</v>
      </c>
      <c r="AU777" s="33">
        <f t="shared" si="211"/>
        <v>17</v>
      </c>
      <c r="AV777" s="38">
        <f>IFERROR(时间!$B$4+AU777,"上周无销量")</f>
        <v>43300</v>
      </c>
    </row>
    <row r="778" spans="1:48">
      <c r="A778" s="21" t="s">
        <v>823</v>
      </c>
      <c r="B778" t="str">
        <f>VLOOKUP(A778,'[4]sku-asin（子）'!$A$1:$B$65536,2,0)</f>
        <v>B01I2I95SO</v>
      </c>
      <c r="C778" t="str">
        <f>VLOOKUP(A778,'[4]子sku-父sku'!$A$1:$B$65536,2,0)</f>
        <v>YZ-ZQ1521</v>
      </c>
      <c r="D778" s="33">
        <f>IFERROR(VLOOKUP(A778,[1]库存报告使用数据处理!$A:$C,3,0),0)</f>
        <v>10</v>
      </c>
      <c r="E778" s="33">
        <f>IFERROR(VLOOKUP(A778,[1]库存报告使用数据处理!$A:$D,4,0),0)</f>
        <v>8</v>
      </c>
      <c r="F778" s="33">
        <f>IFERROR(VLOOKUP(A778,[1]库存报告使用数据处理!$A:$E,5,0),0)</f>
        <v>6</v>
      </c>
      <c r="G778" s="33">
        <f>IFERROR(VLOOKUP(A778,[1]库存报告使用数据处理!$A:$F,6,0),0)</f>
        <v>7</v>
      </c>
      <c r="H778" s="34">
        <f>IFERROR(VLOOKUP(A778,[1]库存报告使用数据处理!$A:$G,7,0),0)</f>
        <v>19.99</v>
      </c>
      <c r="I778">
        <f>IFERROR(VLOOKUP(A778,[5]数据处理!$A:$B,2,0),0)</f>
        <v>11</v>
      </c>
      <c r="J778" s="35">
        <f>IFERROR(VLOOKUP(A778,[5]数据处理!$A:$D,4,0),0)</f>
        <v>0</v>
      </c>
      <c r="K778" s="35">
        <f>IFERROR(VLOOKUP(A778,[5]数据处理!$A:$E,5,0),0)</f>
        <v>0</v>
      </c>
      <c r="L778" s="35">
        <f>IFERROR(VLOOKUP(A778,[5]数据处理!$A:$G,7,0),0)</f>
        <v>0</v>
      </c>
      <c r="M778">
        <f t="shared" si="207"/>
        <v>11</v>
      </c>
      <c r="N778">
        <f>IFERROR(VLOOKUP(A778,[5]数据处理!$A:$C,3,0),0)</f>
        <v>6</v>
      </c>
      <c r="O778">
        <f>IFERROR(VLOOKUP(A778,[5]数据处理!$A:$N,14,0),0)</f>
        <v>0</v>
      </c>
      <c r="P778" t="str">
        <f>IFERROR(VLOOKUP(A778,[3]库存使用数据!$A:$B,2,0),"")</f>
        <v/>
      </c>
      <c r="Q778" t="str">
        <f>IFERROR(VLOOKUP(A778,[3]库存使用数据!$A:$E,5,0),"")</f>
        <v/>
      </c>
      <c r="R778" t="str">
        <f>IFERROR(VLOOKUP(A778,[3]库存使用数据!$A:$H,8,0),"")</f>
        <v/>
      </c>
      <c r="S778" t="str">
        <f>IFERROR(VLOOKUP(A778,[3]库存使用数据!$A:$K,11,0),"")</f>
        <v/>
      </c>
      <c r="T778" t="str">
        <f>IFERROR(VLOOKUP(A778,[3]库存使用数据!$A:$C,3,0),"")</f>
        <v/>
      </c>
      <c r="U778" t="str">
        <f>IFERROR(VLOOKUP(A778,[3]库存使用数据!$A:$F,6,0),"")</f>
        <v/>
      </c>
      <c r="V778" t="str">
        <f>IFERROR(VLOOKUP(A778,[3]库存使用数据!$A:$I,9,0),"")</f>
        <v/>
      </c>
      <c r="W778" t="str">
        <f>IFERROR(VLOOKUP(A778,[3]库存使用数据!$A:$L,12,0),"")</f>
        <v/>
      </c>
      <c r="X778" s="23" t="str">
        <f t="shared" si="212"/>
        <v/>
      </c>
      <c r="Y778" s="23" t="str">
        <f t="shared" si="213"/>
        <v/>
      </c>
      <c r="Z778" s="23" t="str">
        <f t="shared" si="214"/>
        <v/>
      </c>
      <c r="AA778" s="23" t="str">
        <f t="shared" si="215"/>
        <v/>
      </c>
      <c r="AB778" t="str">
        <f>IFERROR(VLOOKUP(A778,[3]库存使用数据!$A:$D,4,0),"")</f>
        <v/>
      </c>
      <c r="AC778" t="str">
        <f>IFERROR(VLOOKUP(A778,[3]库存使用数据!$A:$G,7,0),"")</f>
        <v/>
      </c>
      <c r="AD778" t="str">
        <f>IFERROR(VLOOKUP(A778,[3]库存使用数据!$A:$J,10,0),"")</f>
        <v/>
      </c>
      <c r="AE778" t="str">
        <f>IFERROR(VLOOKUP(A778,[3]库存使用数据!$A:$M,13,0),"")</f>
        <v/>
      </c>
      <c r="AF778" s="23" t="str">
        <f t="shared" si="216"/>
        <v/>
      </c>
      <c r="AG778" s="23" t="str">
        <f t="shared" si="217"/>
        <v/>
      </c>
      <c r="AH778" s="23" t="str">
        <f t="shared" si="218"/>
        <v/>
      </c>
      <c r="AI778" s="23" t="str">
        <f t="shared" si="219"/>
        <v/>
      </c>
      <c r="AJ778">
        <f>IFERROR(VLOOKUP($B778,[2]库存报告使用数据!$A$1:$B$65536,2,0),0)</f>
        <v>36</v>
      </c>
      <c r="AK778">
        <f>IFERROR(VLOOKUP($B778,[2]库存报告使用数据!$A$1:$C$65536,3,0),0)</f>
        <v>36</v>
      </c>
      <c r="AL778">
        <f>IFERROR(VLOOKUP($B778,[2]库存报告使用数据!$A$1:$D$65536,4,0),0)</f>
        <v>21</v>
      </c>
      <c r="AM778">
        <f>IFERROR(VLOOKUP($B778,[2]库存报告使用数据!$A$1:$E$65536,5,0),0)</f>
        <v>25</v>
      </c>
      <c r="AN778" s="23">
        <f t="shared" si="220"/>
        <v>0.277777777777778</v>
      </c>
      <c r="AO778" s="23">
        <f t="shared" si="221"/>
        <v>0.222222222222222</v>
      </c>
      <c r="AP778" s="23">
        <f t="shared" si="222"/>
        <v>0.285714285714286</v>
      </c>
      <c r="AQ778" s="23">
        <f t="shared" si="223"/>
        <v>0.28</v>
      </c>
      <c r="AR778" s="37">
        <f t="shared" si="208"/>
        <v>1.42857142857143</v>
      </c>
      <c r="AS778" s="37">
        <f t="shared" si="209"/>
        <v>85.7142857142857</v>
      </c>
      <c r="AT778" s="37">
        <f t="shared" si="210"/>
        <v>-74.7142857142857</v>
      </c>
      <c r="AU778" s="33">
        <f t="shared" si="211"/>
        <v>7</v>
      </c>
      <c r="AV778" s="38">
        <f>IFERROR(时间!$B$4+AU778,"上周无销量")</f>
        <v>43290</v>
      </c>
    </row>
    <row r="779" spans="1:48">
      <c r="A779" s="21" t="s">
        <v>824</v>
      </c>
      <c r="B779" t="str">
        <f>VLOOKUP(A779,'[4]sku-asin（子）'!$A$1:$B$65536,2,0)</f>
        <v>B01I2I94IA</v>
      </c>
      <c r="C779" t="str">
        <f>VLOOKUP(A779,'[4]子sku-父sku'!$A$1:$B$65536,2,0)</f>
        <v>YZ-ZQ1521</v>
      </c>
      <c r="D779" s="33">
        <f>IFERROR(VLOOKUP(A779,[1]库存报告使用数据处理!$A:$C,3,0),0)</f>
        <v>0</v>
      </c>
      <c r="E779" s="33">
        <f>IFERROR(VLOOKUP(A779,[1]库存报告使用数据处理!$A:$D,4,0),0)</f>
        <v>1</v>
      </c>
      <c r="F779" s="33">
        <f>IFERROR(VLOOKUP(A779,[1]库存报告使用数据处理!$A:$E,5,0),0)</f>
        <v>1</v>
      </c>
      <c r="G779" s="33">
        <f>IFERROR(VLOOKUP(A779,[1]库存报告使用数据处理!$A:$F,6,0),0)</f>
        <v>1</v>
      </c>
      <c r="H779" s="34">
        <f>IFERROR(VLOOKUP(A779,[1]库存报告使用数据处理!$A:$G,7,0),0)</f>
        <v>19.99</v>
      </c>
      <c r="I779">
        <f>IFERROR(VLOOKUP(A779,[5]数据处理!$A:$B,2,0),0)</f>
        <v>12</v>
      </c>
      <c r="J779" s="35">
        <f>IFERROR(VLOOKUP(A779,[5]数据处理!$A:$D,4,0),0)</f>
        <v>0</v>
      </c>
      <c r="K779" s="35">
        <f>IFERROR(VLOOKUP(A779,[5]数据处理!$A:$E,5,0),0)</f>
        <v>0</v>
      </c>
      <c r="L779" s="35">
        <f>IFERROR(VLOOKUP(A779,[5]数据处理!$A:$G,7,0),0)</f>
        <v>0</v>
      </c>
      <c r="M779">
        <f t="shared" si="207"/>
        <v>12</v>
      </c>
      <c r="N779">
        <f>IFERROR(VLOOKUP(A779,[5]数据处理!$A:$C,3,0),0)</f>
        <v>1</v>
      </c>
      <c r="O779">
        <f>IFERROR(VLOOKUP(A779,[5]数据处理!$A:$N,14,0),0)</f>
        <v>7</v>
      </c>
      <c r="P779">
        <f>IFERROR(VLOOKUP(A779,[3]库存使用数据!$A:$B,2,0),"")</f>
        <v>26445</v>
      </c>
      <c r="Q779">
        <f>IFERROR(VLOOKUP(A779,[3]库存使用数据!$A:$E,5,0),"")</f>
        <v>39141</v>
      </c>
      <c r="R779">
        <f>IFERROR(VLOOKUP(A779,[3]库存使用数据!$A:$H,8,0),"")</f>
        <v>40920</v>
      </c>
      <c r="S779">
        <f>IFERROR(VLOOKUP(A779,[3]库存使用数据!$A:$K,11,0),"")</f>
        <v>26812</v>
      </c>
      <c r="T779">
        <f>IFERROR(VLOOKUP(A779,[3]库存使用数据!$A:$C,3,0),"")</f>
        <v>130</v>
      </c>
      <c r="U779">
        <f>IFERROR(VLOOKUP(A779,[3]库存使用数据!$A:$F,6,0),"")</f>
        <v>135</v>
      </c>
      <c r="V779">
        <f>IFERROR(VLOOKUP(A779,[3]库存使用数据!$A:$I,9,0),"")</f>
        <v>130</v>
      </c>
      <c r="W779">
        <f>IFERROR(VLOOKUP(A779,[3]库存使用数据!$A:$L,12,0),"")</f>
        <v>80</v>
      </c>
      <c r="X779" s="23">
        <f t="shared" si="212"/>
        <v>0.00491586311211949</v>
      </c>
      <c r="Y779" s="23">
        <f t="shared" si="213"/>
        <v>0.00344906875143711</v>
      </c>
      <c r="Z779" s="23">
        <f t="shared" si="214"/>
        <v>0.00317693059628544</v>
      </c>
      <c r="AA779" s="23">
        <f t="shared" si="215"/>
        <v>0.00298373862449649</v>
      </c>
      <c r="AB779">
        <f>IFERROR(VLOOKUP(A779,[3]库存使用数据!$A:$D,4,0),"")</f>
        <v>35.37</v>
      </c>
      <c r="AC779">
        <f>IFERROR(VLOOKUP(A779,[3]库存使用数据!$A:$G,7,0),"")</f>
        <v>39.98</v>
      </c>
      <c r="AD779">
        <f>IFERROR(VLOOKUP(A779,[3]库存使用数据!$A:$J,10,0),"")</f>
        <v>44.5</v>
      </c>
      <c r="AE779">
        <f>IFERROR(VLOOKUP(A779,[3]库存使用数据!$A:$M,13,0),"")</f>
        <v>28.45</v>
      </c>
      <c r="AF779" s="23">
        <f t="shared" si="216"/>
        <v>0</v>
      </c>
      <c r="AG779" s="23">
        <f t="shared" si="217"/>
        <v>2</v>
      </c>
      <c r="AH779" s="23">
        <f t="shared" si="218"/>
        <v>2.22611305652826</v>
      </c>
      <c r="AI779" s="23">
        <f t="shared" si="219"/>
        <v>1.4232116058029</v>
      </c>
      <c r="AJ779">
        <f>IFERROR(VLOOKUP($B779,[2]库存报告使用数据!$A$1:$B$65536,2,0),0)</f>
        <v>79</v>
      </c>
      <c r="AK779">
        <f>IFERROR(VLOOKUP($B779,[2]库存报告使用数据!$A$1:$C$65536,3,0),0)</f>
        <v>79</v>
      </c>
      <c r="AL779">
        <f>IFERROR(VLOOKUP($B779,[2]库存报告使用数据!$A$1:$D$65536,4,0),0)</f>
        <v>48</v>
      </c>
      <c r="AM779">
        <f>IFERROR(VLOOKUP($B779,[2]库存报告使用数据!$A$1:$E$65536,5,0),0)</f>
        <v>38</v>
      </c>
      <c r="AN779" s="23">
        <f t="shared" si="220"/>
        <v>0</v>
      </c>
      <c r="AO779" s="23">
        <f t="shared" si="221"/>
        <v>0.0126582278481013</v>
      </c>
      <c r="AP779" s="23">
        <f t="shared" si="222"/>
        <v>0.0208333333333333</v>
      </c>
      <c r="AQ779" s="23">
        <f t="shared" si="223"/>
        <v>0.0263157894736842</v>
      </c>
      <c r="AR779" s="37">
        <f t="shared" si="208"/>
        <v>0</v>
      </c>
      <c r="AS779" s="37">
        <f t="shared" si="209"/>
        <v>0</v>
      </c>
      <c r="AT779" s="37">
        <f t="shared" si="210"/>
        <v>12</v>
      </c>
      <c r="AU779" s="33" t="str">
        <f t="shared" si="211"/>
        <v>库存为12</v>
      </c>
      <c r="AV779" s="38" t="str">
        <f>IFERROR(时间!$B$4+AU779,"上周无销量")</f>
        <v>上周无销量</v>
      </c>
    </row>
    <row r="780" spans="1:48">
      <c r="A780" s="21" t="s">
        <v>825</v>
      </c>
      <c r="B780" t="str">
        <f>VLOOKUP(A780,'[4]sku-asin（子）'!$A$1:$B$65536,2,0)</f>
        <v>B01GJPCE9O</v>
      </c>
      <c r="C780" t="str">
        <f>VLOOKUP(A780,'[4]子sku-父sku'!$A$1:$B$65536,2,0)</f>
        <v>YZ-ZQ1521</v>
      </c>
      <c r="D780" s="33">
        <f>IFERROR(VLOOKUP(A780,[1]库存报告使用数据处理!$A:$C,3,0),0)</f>
        <v>0</v>
      </c>
      <c r="E780" s="33">
        <f>IFERROR(VLOOKUP(A780,[1]库存报告使用数据处理!$A:$D,4,0),0)</f>
        <v>0</v>
      </c>
      <c r="F780" s="33">
        <f>IFERROR(VLOOKUP(A780,[1]库存报告使用数据处理!$A:$E,5,0),0)</f>
        <v>0</v>
      </c>
      <c r="G780" s="33">
        <f>IFERROR(VLOOKUP(A780,[1]库存报告使用数据处理!$A:$F,6,0),0)</f>
        <v>0</v>
      </c>
      <c r="H780" s="34">
        <f>IFERROR(VLOOKUP(A780,[1]库存报告使用数据处理!$A:$G,7,0),0)</f>
        <v>0</v>
      </c>
      <c r="I780">
        <f>IFERROR(VLOOKUP(A780,[5]数据处理!$A:$B,2,0),0)</f>
        <v>12</v>
      </c>
      <c r="J780" s="35">
        <f>IFERROR(VLOOKUP(A780,[5]数据处理!$A:$D,4,0),0)</f>
        <v>0</v>
      </c>
      <c r="K780" s="35">
        <f>IFERROR(VLOOKUP(A780,[5]数据处理!$A:$E,5,0),0)</f>
        <v>0</v>
      </c>
      <c r="L780" s="35">
        <f>IFERROR(VLOOKUP(A780,[5]数据处理!$A:$G,7,0),0)</f>
        <v>0</v>
      </c>
      <c r="M780">
        <f t="shared" si="207"/>
        <v>12</v>
      </c>
      <c r="N780">
        <f>IFERROR(VLOOKUP(A780,[5]数据处理!$A:$C,3,0),0)</f>
        <v>0</v>
      </c>
      <c r="O780">
        <f>IFERROR(VLOOKUP(A780,[5]数据处理!$A:$N,14,0),0)</f>
        <v>3</v>
      </c>
      <c r="P780" t="str">
        <f>IFERROR(VLOOKUP(A780,[3]库存使用数据!$A:$B,2,0),"")</f>
        <v/>
      </c>
      <c r="Q780" t="str">
        <f>IFERROR(VLOOKUP(A780,[3]库存使用数据!$A:$E,5,0),"")</f>
        <v/>
      </c>
      <c r="R780" t="str">
        <f>IFERROR(VLOOKUP(A780,[3]库存使用数据!$A:$H,8,0),"")</f>
        <v/>
      </c>
      <c r="S780" t="str">
        <f>IFERROR(VLOOKUP(A780,[3]库存使用数据!$A:$K,11,0),"")</f>
        <v/>
      </c>
      <c r="T780" t="str">
        <f>IFERROR(VLOOKUP(A780,[3]库存使用数据!$A:$C,3,0),"")</f>
        <v/>
      </c>
      <c r="U780" t="str">
        <f>IFERROR(VLOOKUP(A780,[3]库存使用数据!$A:$F,6,0),"")</f>
        <v/>
      </c>
      <c r="V780" t="str">
        <f>IFERROR(VLOOKUP(A780,[3]库存使用数据!$A:$I,9,0),"")</f>
        <v/>
      </c>
      <c r="W780" t="str">
        <f>IFERROR(VLOOKUP(A780,[3]库存使用数据!$A:$L,12,0),"")</f>
        <v/>
      </c>
      <c r="X780" s="23" t="str">
        <f t="shared" si="212"/>
        <v/>
      </c>
      <c r="Y780" s="23" t="str">
        <f t="shared" si="213"/>
        <v/>
      </c>
      <c r="Z780" s="23" t="str">
        <f t="shared" si="214"/>
        <v/>
      </c>
      <c r="AA780" s="23" t="str">
        <f t="shared" si="215"/>
        <v/>
      </c>
      <c r="AB780" t="str">
        <f>IFERROR(VLOOKUP(A780,[3]库存使用数据!$A:$D,4,0),"")</f>
        <v/>
      </c>
      <c r="AC780" t="str">
        <f>IFERROR(VLOOKUP(A780,[3]库存使用数据!$A:$G,7,0),"")</f>
        <v/>
      </c>
      <c r="AD780" t="str">
        <f>IFERROR(VLOOKUP(A780,[3]库存使用数据!$A:$J,10,0),"")</f>
        <v/>
      </c>
      <c r="AE780" t="str">
        <f>IFERROR(VLOOKUP(A780,[3]库存使用数据!$A:$M,13,0),"")</f>
        <v/>
      </c>
      <c r="AF780" s="23" t="str">
        <f t="shared" si="216"/>
        <v/>
      </c>
      <c r="AG780" s="23" t="str">
        <f t="shared" si="217"/>
        <v/>
      </c>
      <c r="AH780" s="23" t="str">
        <f t="shared" si="218"/>
        <v/>
      </c>
      <c r="AI780" s="23" t="str">
        <f t="shared" si="219"/>
        <v/>
      </c>
      <c r="AJ780">
        <f>IFERROR(VLOOKUP($B780,[2]库存报告使用数据!$A$1:$B$65536,2,0),0)</f>
        <v>8</v>
      </c>
      <c r="AK780">
        <f>IFERROR(VLOOKUP($B780,[2]库存报告使用数据!$A$1:$C$65536,3,0),0)</f>
        <v>8</v>
      </c>
      <c r="AL780">
        <f>IFERROR(VLOOKUP($B780,[2]库存报告使用数据!$A$1:$D$65536,4,0),0)</f>
        <v>4</v>
      </c>
      <c r="AM780">
        <f>IFERROR(VLOOKUP($B780,[2]库存报告使用数据!$A$1:$E$65536,5,0),0)</f>
        <v>2</v>
      </c>
      <c r="AN780" s="23">
        <f t="shared" si="220"/>
        <v>0</v>
      </c>
      <c r="AO780" s="23">
        <f t="shared" si="221"/>
        <v>0</v>
      </c>
      <c r="AP780" s="23">
        <f t="shared" si="222"/>
        <v>0</v>
      </c>
      <c r="AQ780" s="23">
        <f t="shared" si="223"/>
        <v>0</v>
      </c>
      <c r="AR780" s="37">
        <f t="shared" si="208"/>
        <v>0</v>
      </c>
      <c r="AS780" s="37">
        <f t="shared" si="209"/>
        <v>0</v>
      </c>
      <c r="AT780" s="37">
        <f t="shared" si="210"/>
        <v>12</v>
      </c>
      <c r="AU780" s="33" t="str">
        <f t="shared" si="211"/>
        <v>库存为12</v>
      </c>
      <c r="AV780" s="38" t="str">
        <f>IFERROR(时间!$B$4+AU780,"上周无销量")</f>
        <v>上周无销量</v>
      </c>
    </row>
    <row r="781" spans="1:48">
      <c r="A781" s="21" t="s">
        <v>826</v>
      </c>
      <c r="B781" t="str">
        <f>VLOOKUP(A781,'[4]sku-asin（子）'!$A$1:$B$65536,2,0)</f>
        <v>B01GJPCQQK</v>
      </c>
      <c r="C781" t="str">
        <f>VLOOKUP(A781,'[4]子sku-父sku'!$A$1:$B$65536,2,0)</f>
        <v>YZ-ZQ1521</v>
      </c>
      <c r="D781" s="33">
        <f>IFERROR(VLOOKUP(A781,[1]库存报告使用数据处理!$A:$C,3,0),0)</f>
        <v>1</v>
      </c>
      <c r="E781" s="33">
        <f>IFERROR(VLOOKUP(A781,[1]库存报告使用数据处理!$A:$D,4,0),0)</f>
        <v>0</v>
      </c>
      <c r="F781" s="33">
        <f>IFERROR(VLOOKUP(A781,[1]库存报告使用数据处理!$A:$E,5,0),0)</f>
        <v>3</v>
      </c>
      <c r="G781" s="33">
        <f>IFERROR(VLOOKUP(A781,[1]库存报告使用数据处理!$A:$F,6,0),0)</f>
        <v>1</v>
      </c>
      <c r="H781" s="34">
        <f>IFERROR(VLOOKUP(A781,[1]库存报告使用数据处理!$A:$G,7,0),0)</f>
        <v>19.99</v>
      </c>
      <c r="I781">
        <f>IFERROR(VLOOKUP(A781,[5]数据处理!$A:$B,2,0),0)</f>
        <v>3</v>
      </c>
      <c r="J781" s="35">
        <f>IFERROR(VLOOKUP(A781,[5]数据处理!$A:$D,4,0),0)</f>
        <v>0</v>
      </c>
      <c r="K781" s="35">
        <f>IFERROR(VLOOKUP(A781,[5]数据处理!$A:$E,5,0),0)</f>
        <v>0</v>
      </c>
      <c r="L781" s="35">
        <f>IFERROR(VLOOKUP(A781,[5]数据处理!$A:$G,7,0),0)</f>
        <v>0</v>
      </c>
      <c r="M781">
        <f t="shared" si="207"/>
        <v>3</v>
      </c>
      <c r="N781">
        <f>IFERROR(VLOOKUP(A781,[5]数据处理!$A:$C,3,0),0)</f>
        <v>1</v>
      </c>
      <c r="O781">
        <f>IFERROR(VLOOKUP(A781,[5]数据处理!$A:$N,14,0),0)</f>
        <v>1</v>
      </c>
      <c r="P781" t="str">
        <f>IFERROR(VLOOKUP(A781,[3]库存使用数据!$A:$B,2,0),"")</f>
        <v/>
      </c>
      <c r="Q781" t="str">
        <f>IFERROR(VLOOKUP(A781,[3]库存使用数据!$A:$E,5,0),"")</f>
        <v/>
      </c>
      <c r="R781" t="str">
        <f>IFERROR(VLOOKUP(A781,[3]库存使用数据!$A:$H,8,0),"")</f>
        <v/>
      </c>
      <c r="S781" t="str">
        <f>IFERROR(VLOOKUP(A781,[3]库存使用数据!$A:$K,11,0),"")</f>
        <v/>
      </c>
      <c r="T781" t="str">
        <f>IFERROR(VLOOKUP(A781,[3]库存使用数据!$A:$C,3,0),"")</f>
        <v/>
      </c>
      <c r="U781" t="str">
        <f>IFERROR(VLOOKUP(A781,[3]库存使用数据!$A:$F,6,0),"")</f>
        <v/>
      </c>
      <c r="V781" t="str">
        <f>IFERROR(VLOOKUP(A781,[3]库存使用数据!$A:$I,9,0),"")</f>
        <v/>
      </c>
      <c r="W781" t="str">
        <f>IFERROR(VLOOKUP(A781,[3]库存使用数据!$A:$L,12,0),"")</f>
        <v/>
      </c>
      <c r="X781" s="23" t="str">
        <f t="shared" si="212"/>
        <v/>
      </c>
      <c r="Y781" s="23" t="str">
        <f t="shared" si="213"/>
        <v/>
      </c>
      <c r="Z781" s="23" t="str">
        <f t="shared" si="214"/>
        <v/>
      </c>
      <c r="AA781" s="23" t="str">
        <f t="shared" si="215"/>
        <v/>
      </c>
      <c r="AB781" t="str">
        <f>IFERROR(VLOOKUP(A781,[3]库存使用数据!$A:$D,4,0),"")</f>
        <v/>
      </c>
      <c r="AC781" t="str">
        <f>IFERROR(VLOOKUP(A781,[3]库存使用数据!$A:$G,7,0),"")</f>
        <v/>
      </c>
      <c r="AD781" t="str">
        <f>IFERROR(VLOOKUP(A781,[3]库存使用数据!$A:$J,10,0),"")</f>
        <v/>
      </c>
      <c r="AE781" t="str">
        <f>IFERROR(VLOOKUP(A781,[3]库存使用数据!$A:$M,13,0),"")</f>
        <v/>
      </c>
      <c r="AF781" s="23" t="str">
        <f t="shared" si="216"/>
        <v/>
      </c>
      <c r="AG781" s="23" t="str">
        <f t="shared" si="217"/>
        <v/>
      </c>
      <c r="AH781" s="23" t="str">
        <f t="shared" si="218"/>
        <v/>
      </c>
      <c r="AI781" s="23" t="str">
        <f t="shared" si="219"/>
        <v/>
      </c>
      <c r="AJ781">
        <f>IFERROR(VLOOKUP($B781,[2]库存报告使用数据!$A$1:$B$65536,2,0),0)</f>
        <v>4</v>
      </c>
      <c r="AK781">
        <f>IFERROR(VLOOKUP($B781,[2]库存报告使用数据!$A$1:$C$65536,3,0),0)</f>
        <v>4</v>
      </c>
      <c r="AL781">
        <f>IFERROR(VLOOKUP($B781,[2]库存报告使用数据!$A$1:$D$65536,4,0),0)</f>
        <v>5</v>
      </c>
      <c r="AM781">
        <f>IFERROR(VLOOKUP($B781,[2]库存报告使用数据!$A$1:$E$65536,5,0),0)</f>
        <v>3</v>
      </c>
      <c r="AN781" s="23">
        <f t="shared" si="220"/>
        <v>0.25</v>
      </c>
      <c r="AO781" s="23">
        <f t="shared" si="221"/>
        <v>0</v>
      </c>
      <c r="AP781" s="23">
        <f t="shared" si="222"/>
        <v>0.6</v>
      </c>
      <c r="AQ781" s="23">
        <f t="shared" si="223"/>
        <v>0.333333333333333</v>
      </c>
      <c r="AR781" s="37">
        <f t="shared" si="208"/>
        <v>0.142857142857143</v>
      </c>
      <c r="AS781" s="37">
        <f t="shared" si="209"/>
        <v>8.57142857142857</v>
      </c>
      <c r="AT781" s="37">
        <f t="shared" si="210"/>
        <v>-5.57142857142857</v>
      </c>
      <c r="AU781" s="33">
        <f t="shared" si="211"/>
        <v>21</v>
      </c>
      <c r="AV781" s="38">
        <f>IFERROR(时间!$B$4+AU781,"上周无销量")</f>
        <v>43304</v>
      </c>
    </row>
    <row r="782" spans="1:48">
      <c r="A782" s="21" t="s">
        <v>827</v>
      </c>
      <c r="B782" t="str">
        <f>VLOOKUP(A782,'[4]sku-asin（子）'!$A$1:$B$65536,2,0)</f>
        <v>B01GJPCTJO</v>
      </c>
      <c r="C782" t="str">
        <f>VLOOKUP(A782,'[4]子sku-父sku'!$A$1:$B$65536,2,0)</f>
        <v>YZ-ZQ1521</v>
      </c>
      <c r="D782" s="33">
        <f>IFERROR(VLOOKUP(A782,[1]库存报告使用数据处理!$A:$C,3,0),0)</f>
        <v>1</v>
      </c>
      <c r="E782" s="33">
        <f>IFERROR(VLOOKUP(A782,[1]库存报告使用数据处理!$A:$D,4,0),0)</f>
        <v>5</v>
      </c>
      <c r="F782" s="33">
        <f>IFERROR(VLOOKUP(A782,[1]库存报告使用数据处理!$A:$E,5,0),0)</f>
        <v>2</v>
      </c>
      <c r="G782" s="33">
        <f>IFERROR(VLOOKUP(A782,[1]库存报告使用数据处理!$A:$F,6,0),0)</f>
        <v>1</v>
      </c>
      <c r="H782" s="34">
        <f>IFERROR(VLOOKUP(A782,[1]库存报告使用数据处理!$A:$G,7,0),0)</f>
        <v>19.99</v>
      </c>
      <c r="I782">
        <f>IFERROR(VLOOKUP(A782,[5]数据处理!$A:$B,2,0),0)</f>
        <v>15</v>
      </c>
      <c r="J782" s="35">
        <f>IFERROR(VLOOKUP(A782,[5]数据处理!$A:$D,4,0),0)</f>
        <v>0</v>
      </c>
      <c r="K782" s="35">
        <f>IFERROR(VLOOKUP(A782,[5]数据处理!$A:$E,5,0),0)</f>
        <v>0</v>
      </c>
      <c r="L782" s="35">
        <f>IFERROR(VLOOKUP(A782,[5]数据处理!$A:$G,7,0),0)</f>
        <v>1</v>
      </c>
      <c r="M782">
        <f t="shared" si="207"/>
        <v>16</v>
      </c>
      <c r="N782">
        <f>IFERROR(VLOOKUP(A782,[5]数据处理!$A:$C,3,0),0)</f>
        <v>1</v>
      </c>
      <c r="O782">
        <f>IFERROR(VLOOKUP(A782,[5]数据处理!$A:$N,14,0),0)</f>
        <v>0</v>
      </c>
      <c r="P782" t="str">
        <f>IFERROR(VLOOKUP(A782,[3]库存使用数据!$A:$B,2,0),"")</f>
        <v/>
      </c>
      <c r="Q782" t="str">
        <f>IFERROR(VLOOKUP(A782,[3]库存使用数据!$A:$E,5,0),"")</f>
        <v/>
      </c>
      <c r="R782" t="str">
        <f>IFERROR(VLOOKUP(A782,[3]库存使用数据!$A:$H,8,0),"")</f>
        <v/>
      </c>
      <c r="S782" t="str">
        <f>IFERROR(VLOOKUP(A782,[3]库存使用数据!$A:$K,11,0),"")</f>
        <v/>
      </c>
      <c r="T782" t="str">
        <f>IFERROR(VLOOKUP(A782,[3]库存使用数据!$A:$C,3,0),"")</f>
        <v/>
      </c>
      <c r="U782" t="str">
        <f>IFERROR(VLOOKUP(A782,[3]库存使用数据!$A:$F,6,0),"")</f>
        <v/>
      </c>
      <c r="V782" t="str">
        <f>IFERROR(VLOOKUP(A782,[3]库存使用数据!$A:$I,9,0),"")</f>
        <v/>
      </c>
      <c r="W782" t="str">
        <f>IFERROR(VLOOKUP(A782,[3]库存使用数据!$A:$L,12,0),"")</f>
        <v/>
      </c>
      <c r="X782" s="23" t="str">
        <f t="shared" si="212"/>
        <v/>
      </c>
      <c r="Y782" s="23" t="str">
        <f t="shared" si="213"/>
        <v/>
      </c>
      <c r="Z782" s="23" t="str">
        <f t="shared" si="214"/>
        <v/>
      </c>
      <c r="AA782" s="23" t="str">
        <f t="shared" si="215"/>
        <v/>
      </c>
      <c r="AB782" t="str">
        <f>IFERROR(VLOOKUP(A782,[3]库存使用数据!$A:$D,4,0),"")</f>
        <v/>
      </c>
      <c r="AC782" t="str">
        <f>IFERROR(VLOOKUP(A782,[3]库存使用数据!$A:$G,7,0),"")</f>
        <v/>
      </c>
      <c r="AD782" t="str">
        <f>IFERROR(VLOOKUP(A782,[3]库存使用数据!$A:$J,10,0),"")</f>
        <v/>
      </c>
      <c r="AE782" t="str">
        <f>IFERROR(VLOOKUP(A782,[3]库存使用数据!$A:$M,13,0),"")</f>
        <v/>
      </c>
      <c r="AF782" s="23" t="str">
        <f t="shared" si="216"/>
        <v/>
      </c>
      <c r="AG782" s="23" t="str">
        <f t="shared" si="217"/>
        <v/>
      </c>
      <c r="AH782" s="23" t="str">
        <f t="shared" si="218"/>
        <v/>
      </c>
      <c r="AI782" s="23" t="str">
        <f t="shared" si="219"/>
        <v/>
      </c>
      <c r="AJ782">
        <f>IFERROR(VLOOKUP($B782,[2]库存报告使用数据!$A$1:$B$65536,2,0),0)</f>
        <v>15</v>
      </c>
      <c r="AK782">
        <f>IFERROR(VLOOKUP($B782,[2]库存报告使用数据!$A$1:$C$65536,3,0),0)</f>
        <v>15</v>
      </c>
      <c r="AL782">
        <f>IFERROR(VLOOKUP($B782,[2]库存报告使用数据!$A$1:$D$65536,4,0),0)</f>
        <v>8</v>
      </c>
      <c r="AM782">
        <f>IFERROR(VLOOKUP($B782,[2]库存报告使用数据!$A$1:$E$65536,5,0),0)</f>
        <v>8</v>
      </c>
      <c r="AN782" s="23">
        <f t="shared" si="220"/>
        <v>0.0666666666666667</v>
      </c>
      <c r="AO782" s="23">
        <f t="shared" si="221"/>
        <v>0.333333333333333</v>
      </c>
      <c r="AP782" s="23">
        <f t="shared" si="222"/>
        <v>0.25</v>
      </c>
      <c r="AQ782" s="23">
        <f t="shared" si="223"/>
        <v>0.125</v>
      </c>
      <c r="AR782" s="37">
        <f t="shared" si="208"/>
        <v>0.142857142857143</v>
      </c>
      <c r="AS782" s="37">
        <f t="shared" si="209"/>
        <v>8.57142857142857</v>
      </c>
      <c r="AT782" s="37">
        <f t="shared" si="210"/>
        <v>7.42857142857143</v>
      </c>
      <c r="AU782" s="33">
        <f t="shared" si="211"/>
        <v>112</v>
      </c>
      <c r="AV782" s="38">
        <f>IFERROR(时间!$B$4+AU782,"上周无销量")</f>
        <v>43395</v>
      </c>
    </row>
    <row r="783" spans="1:48">
      <c r="A783" s="21" t="s">
        <v>828</v>
      </c>
      <c r="B783" t="str">
        <f>VLOOKUP(A783,'[4]sku-asin（子）'!$A$1:$B$65536,2,0)</f>
        <v>B01GJPCWIW</v>
      </c>
      <c r="C783" t="str">
        <f>VLOOKUP(A783,'[4]子sku-父sku'!$A$1:$B$65536,2,0)</f>
        <v>YZ-ZQ1521</v>
      </c>
      <c r="D783" s="33">
        <f>IFERROR(VLOOKUP(A783,[1]库存报告使用数据处理!$A:$C,3,0),0)</f>
        <v>0</v>
      </c>
      <c r="E783" s="33">
        <f>IFERROR(VLOOKUP(A783,[1]库存报告使用数据处理!$A:$D,4,0),0)</f>
        <v>0</v>
      </c>
      <c r="F783" s="33">
        <f>IFERROR(VLOOKUP(A783,[1]库存报告使用数据处理!$A:$E,5,0),0)</f>
        <v>0</v>
      </c>
      <c r="G783" s="33">
        <f>IFERROR(VLOOKUP(A783,[1]库存报告使用数据处理!$A:$F,6,0),0)</f>
        <v>0</v>
      </c>
      <c r="H783" s="34">
        <f>IFERROR(VLOOKUP(A783,[1]库存报告使用数据处理!$A:$G,7,0),0)</f>
        <v>0</v>
      </c>
      <c r="I783">
        <f>IFERROR(VLOOKUP(A783,[5]数据处理!$A:$B,2,0),0)</f>
        <v>0</v>
      </c>
      <c r="J783" s="35">
        <f>IFERROR(VLOOKUP(A783,[5]数据处理!$A:$D,4,0),0)</f>
        <v>0</v>
      </c>
      <c r="K783" s="35">
        <f>IFERROR(VLOOKUP(A783,[5]数据处理!$A:$E,5,0),0)</f>
        <v>0</v>
      </c>
      <c r="L783" s="35">
        <f>IFERROR(VLOOKUP(A783,[5]数据处理!$A:$G,7,0),0)</f>
        <v>0</v>
      </c>
      <c r="M783">
        <f t="shared" si="207"/>
        <v>0</v>
      </c>
      <c r="N783">
        <f>IFERROR(VLOOKUP(A783,[5]数据处理!$A:$C,3,0),0)</f>
        <v>2</v>
      </c>
      <c r="O783">
        <f>IFERROR(VLOOKUP(A783,[5]数据处理!$A:$N,14,0),0)</f>
        <v>0</v>
      </c>
      <c r="P783" t="str">
        <f>IFERROR(VLOOKUP(A783,[3]库存使用数据!$A:$B,2,0),"")</f>
        <v/>
      </c>
      <c r="Q783" t="str">
        <f>IFERROR(VLOOKUP(A783,[3]库存使用数据!$A:$E,5,0),"")</f>
        <v/>
      </c>
      <c r="R783" t="str">
        <f>IFERROR(VLOOKUP(A783,[3]库存使用数据!$A:$H,8,0),"")</f>
        <v/>
      </c>
      <c r="S783" t="str">
        <f>IFERROR(VLOOKUP(A783,[3]库存使用数据!$A:$K,11,0),"")</f>
        <v/>
      </c>
      <c r="T783" t="str">
        <f>IFERROR(VLOOKUP(A783,[3]库存使用数据!$A:$C,3,0),"")</f>
        <v/>
      </c>
      <c r="U783" t="str">
        <f>IFERROR(VLOOKUP(A783,[3]库存使用数据!$A:$F,6,0),"")</f>
        <v/>
      </c>
      <c r="V783" t="str">
        <f>IFERROR(VLOOKUP(A783,[3]库存使用数据!$A:$I,9,0),"")</f>
        <v/>
      </c>
      <c r="W783" t="str">
        <f>IFERROR(VLOOKUP(A783,[3]库存使用数据!$A:$L,12,0),"")</f>
        <v/>
      </c>
      <c r="X783" s="23" t="str">
        <f t="shared" si="212"/>
        <v/>
      </c>
      <c r="Y783" s="23" t="str">
        <f t="shared" si="213"/>
        <v/>
      </c>
      <c r="Z783" s="23" t="str">
        <f t="shared" si="214"/>
        <v/>
      </c>
      <c r="AA783" s="23" t="str">
        <f t="shared" si="215"/>
        <v/>
      </c>
      <c r="AB783" t="str">
        <f>IFERROR(VLOOKUP(A783,[3]库存使用数据!$A:$D,4,0),"")</f>
        <v/>
      </c>
      <c r="AC783" t="str">
        <f>IFERROR(VLOOKUP(A783,[3]库存使用数据!$A:$G,7,0),"")</f>
        <v/>
      </c>
      <c r="AD783" t="str">
        <f>IFERROR(VLOOKUP(A783,[3]库存使用数据!$A:$J,10,0),"")</f>
        <v/>
      </c>
      <c r="AE783" t="str">
        <f>IFERROR(VLOOKUP(A783,[3]库存使用数据!$A:$M,13,0),"")</f>
        <v/>
      </c>
      <c r="AF783" s="23" t="str">
        <f t="shared" si="216"/>
        <v/>
      </c>
      <c r="AG783" s="23" t="str">
        <f t="shared" si="217"/>
        <v/>
      </c>
      <c r="AH783" s="23" t="str">
        <f t="shared" si="218"/>
        <v/>
      </c>
      <c r="AI783" s="23" t="str">
        <f t="shared" si="219"/>
        <v/>
      </c>
      <c r="AJ783">
        <f>IFERROR(VLOOKUP($B783,[2]库存报告使用数据!$A$1:$B$65536,2,0),0)</f>
        <v>0</v>
      </c>
      <c r="AK783">
        <f>IFERROR(VLOOKUP($B783,[2]库存报告使用数据!$A$1:$C$65536,3,0),0)</f>
        <v>0</v>
      </c>
      <c r="AL783">
        <f>IFERROR(VLOOKUP($B783,[2]库存报告使用数据!$A$1:$D$65536,4,0),0)</f>
        <v>0</v>
      </c>
      <c r="AM783">
        <f>IFERROR(VLOOKUP($B783,[2]库存报告使用数据!$A$1:$E$65536,5,0),0)</f>
        <v>0</v>
      </c>
      <c r="AN783" s="23" t="str">
        <f t="shared" si="220"/>
        <v/>
      </c>
      <c r="AO783" s="23" t="str">
        <f t="shared" si="221"/>
        <v/>
      </c>
      <c r="AP783" s="23" t="str">
        <f t="shared" si="222"/>
        <v/>
      </c>
      <c r="AQ783" s="23" t="str">
        <f t="shared" si="223"/>
        <v/>
      </c>
      <c r="AR783" s="37">
        <f t="shared" si="208"/>
        <v>0</v>
      </c>
      <c r="AS783" s="37">
        <f t="shared" si="209"/>
        <v>0</v>
      </c>
      <c r="AT783" s="37">
        <f t="shared" si="210"/>
        <v>0</v>
      </c>
      <c r="AU783" s="33" t="str">
        <f t="shared" si="211"/>
        <v>库存为0</v>
      </c>
      <c r="AV783" s="38" t="str">
        <f>IFERROR(时间!$B$4+AU783,"上周无销量")</f>
        <v>上周无销量</v>
      </c>
    </row>
    <row r="784" spans="1:48">
      <c r="A784" s="21" t="s">
        <v>829</v>
      </c>
      <c r="B784" t="str">
        <f>VLOOKUP(A784,'[4]sku-asin（子）'!$A$1:$B$65536,2,0)</f>
        <v>B01GJPC14C</v>
      </c>
      <c r="C784" t="str">
        <f>VLOOKUP(A784,'[4]子sku-父sku'!$A$1:$B$65536,2,0)</f>
        <v>YZ-ZQ1521</v>
      </c>
      <c r="D784" s="33">
        <f>IFERROR(VLOOKUP(A784,[1]库存报告使用数据处理!$A:$C,3,0),0)</f>
        <v>1</v>
      </c>
      <c r="E784" s="33">
        <f>IFERROR(VLOOKUP(A784,[1]库存报告使用数据处理!$A:$D,4,0),0)</f>
        <v>0</v>
      </c>
      <c r="F784" s="33">
        <f>IFERROR(VLOOKUP(A784,[1]库存报告使用数据处理!$A:$E,5,0),0)</f>
        <v>0</v>
      </c>
      <c r="G784" s="33">
        <f>IFERROR(VLOOKUP(A784,[1]库存报告使用数据处理!$A:$F,6,0),0)</f>
        <v>0</v>
      </c>
      <c r="H784" s="34">
        <f>IFERROR(VLOOKUP(A784,[1]库存报告使用数据处理!$A:$G,7,0),0)</f>
        <v>19.38</v>
      </c>
      <c r="I784">
        <f>IFERROR(VLOOKUP(A784,[5]数据处理!$A:$B,2,0),0)</f>
        <v>6</v>
      </c>
      <c r="J784" s="35">
        <f>IFERROR(VLOOKUP(A784,[5]数据处理!$A:$D,4,0),0)</f>
        <v>0</v>
      </c>
      <c r="K784" s="35">
        <f>IFERROR(VLOOKUP(A784,[5]数据处理!$A:$E,5,0),0)</f>
        <v>0</v>
      </c>
      <c r="L784" s="35">
        <f>IFERROR(VLOOKUP(A784,[5]数据处理!$A:$G,7,0),0)</f>
        <v>0</v>
      </c>
      <c r="M784">
        <f t="shared" si="207"/>
        <v>6</v>
      </c>
      <c r="N784">
        <f>IFERROR(VLOOKUP(A784,[5]数据处理!$A:$C,3,0),0)</f>
        <v>0</v>
      </c>
      <c r="O784">
        <f>IFERROR(VLOOKUP(A784,[5]数据处理!$A:$N,14,0),0)</f>
        <v>3</v>
      </c>
      <c r="P784" t="str">
        <f>IFERROR(VLOOKUP(A784,[3]库存使用数据!$A:$B,2,0),"")</f>
        <v/>
      </c>
      <c r="Q784" t="str">
        <f>IFERROR(VLOOKUP(A784,[3]库存使用数据!$A:$E,5,0),"")</f>
        <v/>
      </c>
      <c r="R784" t="str">
        <f>IFERROR(VLOOKUP(A784,[3]库存使用数据!$A:$H,8,0),"")</f>
        <v/>
      </c>
      <c r="S784" t="str">
        <f>IFERROR(VLOOKUP(A784,[3]库存使用数据!$A:$K,11,0),"")</f>
        <v/>
      </c>
      <c r="T784" t="str">
        <f>IFERROR(VLOOKUP(A784,[3]库存使用数据!$A:$C,3,0),"")</f>
        <v/>
      </c>
      <c r="U784" t="str">
        <f>IFERROR(VLOOKUP(A784,[3]库存使用数据!$A:$F,6,0),"")</f>
        <v/>
      </c>
      <c r="V784" t="str">
        <f>IFERROR(VLOOKUP(A784,[3]库存使用数据!$A:$I,9,0),"")</f>
        <v/>
      </c>
      <c r="W784" t="str">
        <f>IFERROR(VLOOKUP(A784,[3]库存使用数据!$A:$L,12,0),"")</f>
        <v/>
      </c>
      <c r="X784" s="23" t="str">
        <f t="shared" si="212"/>
        <v/>
      </c>
      <c r="Y784" s="23" t="str">
        <f t="shared" si="213"/>
        <v/>
      </c>
      <c r="Z784" s="23" t="str">
        <f t="shared" si="214"/>
        <v/>
      </c>
      <c r="AA784" s="23" t="str">
        <f t="shared" si="215"/>
        <v/>
      </c>
      <c r="AB784" t="str">
        <f>IFERROR(VLOOKUP(A784,[3]库存使用数据!$A:$D,4,0),"")</f>
        <v/>
      </c>
      <c r="AC784" t="str">
        <f>IFERROR(VLOOKUP(A784,[3]库存使用数据!$A:$G,7,0),"")</f>
        <v/>
      </c>
      <c r="AD784" t="str">
        <f>IFERROR(VLOOKUP(A784,[3]库存使用数据!$A:$J,10,0),"")</f>
        <v/>
      </c>
      <c r="AE784" t="str">
        <f>IFERROR(VLOOKUP(A784,[3]库存使用数据!$A:$M,13,0),"")</f>
        <v/>
      </c>
      <c r="AF784" s="23" t="str">
        <f t="shared" si="216"/>
        <v/>
      </c>
      <c r="AG784" s="23" t="str">
        <f t="shared" si="217"/>
        <v/>
      </c>
      <c r="AH784" s="23" t="str">
        <f t="shared" si="218"/>
        <v/>
      </c>
      <c r="AI784" s="23" t="str">
        <f t="shared" si="219"/>
        <v/>
      </c>
      <c r="AJ784">
        <f>IFERROR(VLOOKUP($B784,[2]库存报告使用数据!$A$1:$B$65536,2,0),0)</f>
        <v>21</v>
      </c>
      <c r="AK784">
        <f>IFERROR(VLOOKUP($B784,[2]库存报告使用数据!$A$1:$C$65536,3,0),0)</f>
        <v>21</v>
      </c>
      <c r="AL784">
        <f>IFERROR(VLOOKUP($B784,[2]库存报告使用数据!$A$1:$D$65536,4,0),0)</f>
        <v>8</v>
      </c>
      <c r="AM784">
        <f>IFERROR(VLOOKUP($B784,[2]库存报告使用数据!$A$1:$E$65536,5,0),0)</f>
        <v>8</v>
      </c>
      <c r="AN784" s="23">
        <f t="shared" si="220"/>
        <v>0.0476190476190476</v>
      </c>
      <c r="AO784" s="23">
        <f t="shared" si="221"/>
        <v>0</v>
      </c>
      <c r="AP784" s="23">
        <f t="shared" si="222"/>
        <v>0</v>
      </c>
      <c r="AQ784" s="23">
        <f t="shared" si="223"/>
        <v>0</v>
      </c>
      <c r="AR784" s="37">
        <f t="shared" si="208"/>
        <v>0.142857142857143</v>
      </c>
      <c r="AS784" s="37">
        <f t="shared" si="209"/>
        <v>8.57142857142857</v>
      </c>
      <c r="AT784" s="37">
        <f t="shared" si="210"/>
        <v>-2.57142857142857</v>
      </c>
      <c r="AU784" s="33">
        <f t="shared" si="211"/>
        <v>42</v>
      </c>
      <c r="AV784" s="38">
        <f>IFERROR(时间!$B$4+AU784,"上周无销量")</f>
        <v>43325</v>
      </c>
    </row>
    <row r="785" spans="1:48">
      <c r="A785" s="21" t="s">
        <v>830</v>
      </c>
      <c r="B785" t="str">
        <f>VLOOKUP(A785,'[4]sku-asin（子）'!$A$1:$B$65536,2,0)</f>
        <v>B01GJPBW4C</v>
      </c>
      <c r="C785" t="str">
        <f>VLOOKUP(A785,'[4]子sku-父sku'!$A$1:$B$65536,2,0)</f>
        <v>YZ-ZQ1521</v>
      </c>
      <c r="D785" s="33">
        <f>IFERROR(VLOOKUP(A785,[1]库存报告使用数据处理!$A:$C,3,0),0)</f>
        <v>0</v>
      </c>
      <c r="E785" s="33">
        <f>IFERROR(VLOOKUP(A785,[1]库存报告使用数据处理!$A:$D,4,0),0)</f>
        <v>0</v>
      </c>
      <c r="F785" s="33">
        <f>IFERROR(VLOOKUP(A785,[1]库存报告使用数据处理!$A:$E,5,0),0)</f>
        <v>0</v>
      </c>
      <c r="G785" s="33">
        <f>IFERROR(VLOOKUP(A785,[1]库存报告使用数据处理!$A:$F,6,0),0)</f>
        <v>0</v>
      </c>
      <c r="H785" s="34">
        <f>IFERROR(VLOOKUP(A785,[1]库存报告使用数据处理!$A:$G,7,0),0)</f>
        <v>0</v>
      </c>
      <c r="I785">
        <f>IFERROR(VLOOKUP(A785,[5]数据处理!$A:$B,2,0),0)</f>
        <v>14</v>
      </c>
      <c r="J785" s="35">
        <f>IFERROR(VLOOKUP(A785,[5]数据处理!$A:$D,4,0),0)</f>
        <v>0</v>
      </c>
      <c r="K785" s="35">
        <f>IFERROR(VLOOKUP(A785,[5]数据处理!$A:$E,5,0),0)</f>
        <v>0</v>
      </c>
      <c r="L785" s="35">
        <f>IFERROR(VLOOKUP(A785,[5]数据处理!$A:$G,7,0),0)</f>
        <v>0</v>
      </c>
      <c r="M785">
        <f t="shared" si="207"/>
        <v>14</v>
      </c>
      <c r="N785">
        <f>IFERROR(VLOOKUP(A785,[5]数据处理!$A:$C,3,0),0)</f>
        <v>0</v>
      </c>
      <c r="O785">
        <f>IFERROR(VLOOKUP(A785,[5]数据处理!$A:$N,14,0),0)</f>
        <v>14</v>
      </c>
      <c r="P785" t="str">
        <f>IFERROR(VLOOKUP(A785,[3]库存使用数据!$A:$B,2,0),"")</f>
        <v/>
      </c>
      <c r="Q785" t="str">
        <f>IFERROR(VLOOKUP(A785,[3]库存使用数据!$A:$E,5,0),"")</f>
        <v/>
      </c>
      <c r="R785" t="str">
        <f>IFERROR(VLOOKUP(A785,[3]库存使用数据!$A:$H,8,0),"")</f>
        <v/>
      </c>
      <c r="S785" t="str">
        <f>IFERROR(VLOOKUP(A785,[3]库存使用数据!$A:$K,11,0),"")</f>
        <v/>
      </c>
      <c r="T785" t="str">
        <f>IFERROR(VLOOKUP(A785,[3]库存使用数据!$A:$C,3,0),"")</f>
        <v/>
      </c>
      <c r="U785" t="str">
        <f>IFERROR(VLOOKUP(A785,[3]库存使用数据!$A:$F,6,0),"")</f>
        <v/>
      </c>
      <c r="V785" t="str">
        <f>IFERROR(VLOOKUP(A785,[3]库存使用数据!$A:$I,9,0),"")</f>
        <v/>
      </c>
      <c r="W785" t="str">
        <f>IFERROR(VLOOKUP(A785,[3]库存使用数据!$A:$L,12,0),"")</f>
        <v/>
      </c>
      <c r="X785" s="23" t="str">
        <f t="shared" si="212"/>
        <v/>
      </c>
      <c r="Y785" s="23" t="str">
        <f t="shared" si="213"/>
        <v/>
      </c>
      <c r="Z785" s="23" t="str">
        <f t="shared" si="214"/>
        <v/>
      </c>
      <c r="AA785" s="23" t="str">
        <f t="shared" si="215"/>
        <v/>
      </c>
      <c r="AB785" t="str">
        <f>IFERROR(VLOOKUP(A785,[3]库存使用数据!$A:$D,4,0),"")</f>
        <v/>
      </c>
      <c r="AC785" t="str">
        <f>IFERROR(VLOOKUP(A785,[3]库存使用数据!$A:$G,7,0),"")</f>
        <v/>
      </c>
      <c r="AD785" t="str">
        <f>IFERROR(VLOOKUP(A785,[3]库存使用数据!$A:$J,10,0),"")</f>
        <v/>
      </c>
      <c r="AE785" t="str">
        <f>IFERROR(VLOOKUP(A785,[3]库存使用数据!$A:$M,13,0),"")</f>
        <v/>
      </c>
      <c r="AF785" s="23" t="str">
        <f t="shared" si="216"/>
        <v/>
      </c>
      <c r="AG785" s="23" t="str">
        <f t="shared" si="217"/>
        <v/>
      </c>
      <c r="AH785" s="23" t="str">
        <f t="shared" si="218"/>
        <v/>
      </c>
      <c r="AI785" s="23" t="str">
        <f t="shared" si="219"/>
        <v/>
      </c>
      <c r="AJ785">
        <f>IFERROR(VLOOKUP($B785,[2]库存报告使用数据!$A$1:$B$65536,2,0),0)</f>
        <v>2</v>
      </c>
      <c r="AK785">
        <f>IFERROR(VLOOKUP($B785,[2]库存报告使用数据!$A$1:$C$65536,3,0),0)</f>
        <v>2</v>
      </c>
      <c r="AL785">
        <f>IFERROR(VLOOKUP($B785,[2]库存报告使用数据!$A$1:$D$65536,4,0),0)</f>
        <v>3</v>
      </c>
      <c r="AM785">
        <f>IFERROR(VLOOKUP($B785,[2]库存报告使用数据!$A$1:$E$65536,5,0),0)</f>
        <v>1</v>
      </c>
      <c r="AN785" s="23">
        <f t="shared" si="220"/>
        <v>0</v>
      </c>
      <c r="AO785" s="23">
        <f t="shared" si="221"/>
        <v>0</v>
      </c>
      <c r="AP785" s="23">
        <f t="shared" si="222"/>
        <v>0</v>
      </c>
      <c r="AQ785" s="23">
        <f t="shared" si="223"/>
        <v>0</v>
      </c>
      <c r="AR785" s="37">
        <f t="shared" si="208"/>
        <v>0</v>
      </c>
      <c r="AS785" s="37">
        <f t="shared" si="209"/>
        <v>0</v>
      </c>
      <c r="AT785" s="37">
        <f t="shared" si="210"/>
        <v>14</v>
      </c>
      <c r="AU785" s="33" t="str">
        <f t="shared" si="211"/>
        <v>库存为14</v>
      </c>
      <c r="AV785" s="38" t="str">
        <f>IFERROR(时间!$B$4+AU785,"上周无销量")</f>
        <v>上周无销量</v>
      </c>
    </row>
    <row r="786" spans="1:48">
      <c r="A786" s="21" t="s">
        <v>831</v>
      </c>
      <c r="B786" t="str">
        <f>VLOOKUP(A786,'[4]sku-asin（子）'!$A$1:$B$65536,2,0)</f>
        <v>B01GJPBY22</v>
      </c>
      <c r="C786" t="str">
        <f>VLOOKUP(A786,'[4]子sku-父sku'!$A$1:$B$65536,2,0)</f>
        <v>YZ-ZQ1521</v>
      </c>
      <c r="D786" s="33">
        <f>IFERROR(VLOOKUP(A786,[1]库存报告使用数据处理!$A:$C,3,0),0)</f>
        <v>1</v>
      </c>
      <c r="E786" s="33">
        <f>IFERROR(VLOOKUP(A786,[1]库存报告使用数据处理!$A:$D,4,0),0)</f>
        <v>0</v>
      </c>
      <c r="F786" s="33">
        <f>IFERROR(VLOOKUP(A786,[1]库存报告使用数据处理!$A:$E,5,0),0)</f>
        <v>1</v>
      </c>
      <c r="G786" s="33">
        <f>IFERROR(VLOOKUP(A786,[1]库存报告使用数据处理!$A:$F,6,0),0)</f>
        <v>0</v>
      </c>
      <c r="H786" s="34">
        <f>IFERROR(VLOOKUP(A786,[1]库存报告使用数据处理!$A:$G,7,0),0)</f>
        <v>19.38</v>
      </c>
      <c r="I786">
        <f>IFERROR(VLOOKUP(A786,[5]数据处理!$A:$B,2,0),0)</f>
        <v>7</v>
      </c>
      <c r="J786" s="35">
        <f>IFERROR(VLOOKUP(A786,[5]数据处理!$A:$D,4,0),0)</f>
        <v>0</v>
      </c>
      <c r="K786" s="35">
        <f>IFERROR(VLOOKUP(A786,[5]数据处理!$A:$E,5,0),0)</f>
        <v>0</v>
      </c>
      <c r="L786" s="35">
        <f>IFERROR(VLOOKUP(A786,[5]数据处理!$A:$G,7,0),0)</f>
        <v>0</v>
      </c>
      <c r="M786">
        <f t="shared" si="207"/>
        <v>7</v>
      </c>
      <c r="N786">
        <f>IFERROR(VLOOKUP(A786,[5]数据处理!$A:$C,3,0),0)</f>
        <v>2</v>
      </c>
      <c r="O786">
        <f>IFERROR(VLOOKUP(A786,[5]数据处理!$A:$N,14,0),0)</f>
        <v>0</v>
      </c>
      <c r="P786" t="str">
        <f>IFERROR(VLOOKUP(A786,[3]库存使用数据!$A:$B,2,0),"")</f>
        <v/>
      </c>
      <c r="Q786" t="str">
        <f>IFERROR(VLOOKUP(A786,[3]库存使用数据!$A:$E,5,0),"")</f>
        <v/>
      </c>
      <c r="R786" t="str">
        <f>IFERROR(VLOOKUP(A786,[3]库存使用数据!$A:$H,8,0),"")</f>
        <v/>
      </c>
      <c r="S786" t="str">
        <f>IFERROR(VLOOKUP(A786,[3]库存使用数据!$A:$K,11,0),"")</f>
        <v/>
      </c>
      <c r="T786" t="str">
        <f>IFERROR(VLOOKUP(A786,[3]库存使用数据!$A:$C,3,0),"")</f>
        <v/>
      </c>
      <c r="U786" t="str">
        <f>IFERROR(VLOOKUP(A786,[3]库存使用数据!$A:$F,6,0),"")</f>
        <v/>
      </c>
      <c r="V786" t="str">
        <f>IFERROR(VLOOKUP(A786,[3]库存使用数据!$A:$I,9,0),"")</f>
        <v/>
      </c>
      <c r="W786" t="str">
        <f>IFERROR(VLOOKUP(A786,[3]库存使用数据!$A:$L,12,0),"")</f>
        <v/>
      </c>
      <c r="X786" s="23" t="str">
        <f t="shared" si="212"/>
        <v/>
      </c>
      <c r="Y786" s="23" t="str">
        <f t="shared" si="213"/>
        <v/>
      </c>
      <c r="Z786" s="23" t="str">
        <f t="shared" si="214"/>
        <v/>
      </c>
      <c r="AA786" s="23" t="str">
        <f t="shared" si="215"/>
        <v/>
      </c>
      <c r="AB786" t="str">
        <f>IFERROR(VLOOKUP(A786,[3]库存使用数据!$A:$D,4,0),"")</f>
        <v/>
      </c>
      <c r="AC786" t="str">
        <f>IFERROR(VLOOKUP(A786,[3]库存使用数据!$A:$G,7,0),"")</f>
        <v/>
      </c>
      <c r="AD786" t="str">
        <f>IFERROR(VLOOKUP(A786,[3]库存使用数据!$A:$J,10,0),"")</f>
        <v/>
      </c>
      <c r="AE786" t="str">
        <f>IFERROR(VLOOKUP(A786,[3]库存使用数据!$A:$M,13,0),"")</f>
        <v/>
      </c>
      <c r="AF786" s="23" t="str">
        <f t="shared" si="216"/>
        <v/>
      </c>
      <c r="AG786" s="23" t="str">
        <f t="shared" si="217"/>
        <v/>
      </c>
      <c r="AH786" s="23" t="str">
        <f t="shared" si="218"/>
        <v/>
      </c>
      <c r="AI786" s="23" t="str">
        <f t="shared" si="219"/>
        <v/>
      </c>
      <c r="AJ786">
        <f>IFERROR(VLOOKUP($B786,[2]库存报告使用数据!$A$1:$B$65536,2,0),0)</f>
        <v>11</v>
      </c>
      <c r="AK786">
        <f>IFERROR(VLOOKUP($B786,[2]库存报告使用数据!$A$1:$C$65536,3,0),0)</f>
        <v>11</v>
      </c>
      <c r="AL786">
        <f>IFERROR(VLOOKUP($B786,[2]库存报告使用数据!$A$1:$D$65536,4,0),0)</f>
        <v>8</v>
      </c>
      <c r="AM786">
        <f>IFERROR(VLOOKUP($B786,[2]库存报告使用数据!$A$1:$E$65536,5,0),0)</f>
        <v>1</v>
      </c>
      <c r="AN786" s="23">
        <f t="shared" si="220"/>
        <v>0.0909090909090909</v>
      </c>
      <c r="AO786" s="23">
        <f t="shared" si="221"/>
        <v>0</v>
      </c>
      <c r="AP786" s="23">
        <f t="shared" si="222"/>
        <v>0.125</v>
      </c>
      <c r="AQ786" s="23">
        <f t="shared" si="223"/>
        <v>0</v>
      </c>
      <c r="AR786" s="37">
        <f t="shared" si="208"/>
        <v>0.142857142857143</v>
      </c>
      <c r="AS786" s="37">
        <f t="shared" si="209"/>
        <v>8.57142857142857</v>
      </c>
      <c r="AT786" s="37">
        <f t="shared" si="210"/>
        <v>-1.57142857142857</v>
      </c>
      <c r="AU786" s="33">
        <f t="shared" si="211"/>
        <v>49</v>
      </c>
      <c r="AV786" s="38">
        <f>IFERROR(时间!$B$4+AU786,"上周无销量")</f>
        <v>43332</v>
      </c>
    </row>
    <row r="787" spans="1:48">
      <c r="A787" s="21" t="s">
        <v>832</v>
      </c>
      <c r="B787" t="str">
        <f>VLOOKUP(A787,'[4]sku-asin（子）'!$A$1:$B$65536,2,0)</f>
        <v>B01GJPC03E</v>
      </c>
      <c r="C787" t="str">
        <f>VLOOKUP(A787,'[4]子sku-父sku'!$A$1:$B$65536,2,0)</f>
        <v>YZ-ZQ1521</v>
      </c>
      <c r="D787" s="33">
        <f>IFERROR(VLOOKUP(A787,[1]库存报告使用数据处理!$A:$C,3,0),0)</f>
        <v>3</v>
      </c>
      <c r="E787" s="33">
        <f>IFERROR(VLOOKUP(A787,[1]库存报告使用数据处理!$A:$D,4,0),0)</f>
        <v>0</v>
      </c>
      <c r="F787" s="33">
        <f>IFERROR(VLOOKUP(A787,[1]库存报告使用数据处理!$A:$E,5,0),0)</f>
        <v>1</v>
      </c>
      <c r="G787" s="33">
        <f>IFERROR(VLOOKUP(A787,[1]库存报告使用数据处理!$A:$F,6,0),0)</f>
        <v>0</v>
      </c>
      <c r="H787" s="34">
        <f>IFERROR(VLOOKUP(A787,[1]库存报告使用数据处理!$A:$G,7,0),0)</f>
        <v>19.38</v>
      </c>
      <c r="I787">
        <f>IFERROR(VLOOKUP(A787,[5]数据处理!$A:$B,2,0),0)</f>
        <v>9</v>
      </c>
      <c r="J787" s="35">
        <f>IFERROR(VLOOKUP(A787,[5]数据处理!$A:$D,4,0),0)</f>
        <v>0</v>
      </c>
      <c r="K787" s="35">
        <f>IFERROR(VLOOKUP(A787,[5]数据处理!$A:$E,5,0),0)</f>
        <v>0</v>
      </c>
      <c r="L787" s="35">
        <f>IFERROR(VLOOKUP(A787,[5]数据处理!$A:$G,7,0),0)</f>
        <v>0</v>
      </c>
      <c r="M787">
        <f t="shared" si="207"/>
        <v>9</v>
      </c>
      <c r="N787">
        <f>IFERROR(VLOOKUP(A787,[5]数据处理!$A:$C,3,0),0)</f>
        <v>0</v>
      </c>
      <c r="O787">
        <f>IFERROR(VLOOKUP(A787,[5]数据处理!$A:$N,14,0),0)</f>
        <v>0</v>
      </c>
      <c r="P787" t="str">
        <f>IFERROR(VLOOKUP(A787,[3]库存使用数据!$A:$B,2,0),"")</f>
        <v/>
      </c>
      <c r="Q787" t="str">
        <f>IFERROR(VLOOKUP(A787,[3]库存使用数据!$A:$E,5,0),"")</f>
        <v/>
      </c>
      <c r="R787" t="str">
        <f>IFERROR(VLOOKUP(A787,[3]库存使用数据!$A:$H,8,0),"")</f>
        <v/>
      </c>
      <c r="S787" t="str">
        <f>IFERROR(VLOOKUP(A787,[3]库存使用数据!$A:$K,11,0),"")</f>
        <v/>
      </c>
      <c r="T787" t="str">
        <f>IFERROR(VLOOKUP(A787,[3]库存使用数据!$A:$C,3,0),"")</f>
        <v/>
      </c>
      <c r="U787" t="str">
        <f>IFERROR(VLOOKUP(A787,[3]库存使用数据!$A:$F,6,0),"")</f>
        <v/>
      </c>
      <c r="V787" t="str">
        <f>IFERROR(VLOOKUP(A787,[3]库存使用数据!$A:$I,9,0),"")</f>
        <v/>
      </c>
      <c r="W787" t="str">
        <f>IFERROR(VLOOKUP(A787,[3]库存使用数据!$A:$L,12,0),"")</f>
        <v/>
      </c>
      <c r="X787" s="23" t="str">
        <f t="shared" si="212"/>
        <v/>
      </c>
      <c r="Y787" s="23" t="str">
        <f t="shared" si="213"/>
        <v/>
      </c>
      <c r="Z787" s="23" t="str">
        <f t="shared" si="214"/>
        <v/>
      </c>
      <c r="AA787" s="23" t="str">
        <f t="shared" si="215"/>
        <v/>
      </c>
      <c r="AB787" t="str">
        <f>IFERROR(VLOOKUP(A787,[3]库存使用数据!$A:$D,4,0),"")</f>
        <v/>
      </c>
      <c r="AC787" t="str">
        <f>IFERROR(VLOOKUP(A787,[3]库存使用数据!$A:$G,7,0),"")</f>
        <v/>
      </c>
      <c r="AD787" t="str">
        <f>IFERROR(VLOOKUP(A787,[3]库存使用数据!$A:$J,10,0),"")</f>
        <v/>
      </c>
      <c r="AE787" t="str">
        <f>IFERROR(VLOOKUP(A787,[3]库存使用数据!$A:$M,13,0),"")</f>
        <v/>
      </c>
      <c r="AF787" s="23" t="str">
        <f t="shared" si="216"/>
        <v/>
      </c>
      <c r="AG787" s="23" t="str">
        <f t="shared" si="217"/>
        <v/>
      </c>
      <c r="AH787" s="23" t="str">
        <f t="shared" si="218"/>
        <v/>
      </c>
      <c r="AI787" s="23" t="str">
        <f t="shared" si="219"/>
        <v/>
      </c>
      <c r="AJ787">
        <f>IFERROR(VLOOKUP($B787,[2]库存报告使用数据!$A$1:$B$65536,2,0),0)</f>
        <v>13</v>
      </c>
      <c r="AK787">
        <f>IFERROR(VLOOKUP($B787,[2]库存报告使用数据!$A$1:$C$65536,3,0),0)</f>
        <v>13</v>
      </c>
      <c r="AL787">
        <f>IFERROR(VLOOKUP($B787,[2]库存报告使用数据!$A$1:$D$65536,4,0),0)</f>
        <v>5</v>
      </c>
      <c r="AM787">
        <f>IFERROR(VLOOKUP($B787,[2]库存报告使用数据!$A$1:$E$65536,5,0),0)</f>
        <v>3</v>
      </c>
      <c r="AN787" s="23">
        <f t="shared" si="220"/>
        <v>0.230769230769231</v>
      </c>
      <c r="AO787" s="23">
        <f t="shared" si="221"/>
        <v>0</v>
      </c>
      <c r="AP787" s="23">
        <f t="shared" si="222"/>
        <v>0.2</v>
      </c>
      <c r="AQ787" s="23">
        <f t="shared" si="223"/>
        <v>0</v>
      </c>
      <c r="AR787" s="37">
        <f t="shared" si="208"/>
        <v>0.428571428571429</v>
      </c>
      <c r="AS787" s="37">
        <f t="shared" si="209"/>
        <v>25.7142857142857</v>
      </c>
      <c r="AT787" s="37">
        <f t="shared" si="210"/>
        <v>-16.7142857142857</v>
      </c>
      <c r="AU787" s="33">
        <f t="shared" si="211"/>
        <v>21</v>
      </c>
      <c r="AV787" s="38">
        <f>IFERROR(时间!$B$4+AU787,"上周无销量")</f>
        <v>43304</v>
      </c>
    </row>
    <row r="788" spans="1:48">
      <c r="A788" s="21" t="s">
        <v>833</v>
      </c>
      <c r="B788" t="str">
        <f>VLOOKUP(A788,'[4]sku-asin（子）'!$A$1:$B$65536,2,0)</f>
        <v>B01GJPC3KE</v>
      </c>
      <c r="C788" t="str">
        <f>VLOOKUP(A788,'[4]子sku-父sku'!$A$1:$B$65536,2,0)</f>
        <v>YZ-ZQ1521</v>
      </c>
      <c r="D788" s="33">
        <f>IFERROR(VLOOKUP(A788,[1]库存报告使用数据处理!$A:$C,3,0),0)</f>
        <v>0</v>
      </c>
      <c r="E788" s="33">
        <f>IFERROR(VLOOKUP(A788,[1]库存报告使用数据处理!$A:$D,4,0),0)</f>
        <v>0</v>
      </c>
      <c r="F788" s="33">
        <f>IFERROR(VLOOKUP(A788,[1]库存报告使用数据处理!$A:$E,5,0),0)</f>
        <v>0</v>
      </c>
      <c r="G788" s="33">
        <f>IFERROR(VLOOKUP(A788,[1]库存报告使用数据处理!$A:$F,6,0),0)</f>
        <v>0</v>
      </c>
      <c r="H788" s="34">
        <f>IFERROR(VLOOKUP(A788,[1]库存报告使用数据处理!$A:$G,7,0),0)</f>
        <v>0</v>
      </c>
      <c r="I788">
        <f>IFERROR(VLOOKUP(A788,[5]数据处理!$A:$B,2,0),0)</f>
        <v>0</v>
      </c>
      <c r="J788" s="35">
        <f>IFERROR(VLOOKUP(A788,[5]数据处理!$A:$D,4,0),0)</f>
        <v>0</v>
      </c>
      <c r="K788" s="35">
        <f>IFERROR(VLOOKUP(A788,[5]数据处理!$A:$E,5,0),0)</f>
        <v>0</v>
      </c>
      <c r="L788" s="35">
        <f>IFERROR(VLOOKUP(A788,[5]数据处理!$A:$G,7,0),0)</f>
        <v>0</v>
      </c>
      <c r="M788">
        <f t="shared" si="207"/>
        <v>0</v>
      </c>
      <c r="N788">
        <f>IFERROR(VLOOKUP(A788,[5]数据处理!$A:$C,3,0),0)</f>
        <v>0</v>
      </c>
      <c r="O788">
        <f>IFERROR(VLOOKUP(A788,[5]数据处理!$A:$N,14,0),0)</f>
        <v>0</v>
      </c>
      <c r="P788" t="str">
        <f>IFERROR(VLOOKUP(A788,[3]库存使用数据!$A:$B,2,0),"")</f>
        <v/>
      </c>
      <c r="Q788" t="str">
        <f>IFERROR(VLOOKUP(A788,[3]库存使用数据!$A:$E,5,0),"")</f>
        <v/>
      </c>
      <c r="R788" t="str">
        <f>IFERROR(VLOOKUP(A788,[3]库存使用数据!$A:$H,8,0),"")</f>
        <v/>
      </c>
      <c r="S788" t="str">
        <f>IFERROR(VLOOKUP(A788,[3]库存使用数据!$A:$K,11,0),"")</f>
        <v/>
      </c>
      <c r="T788" t="str">
        <f>IFERROR(VLOOKUP(A788,[3]库存使用数据!$A:$C,3,0),"")</f>
        <v/>
      </c>
      <c r="U788" t="str">
        <f>IFERROR(VLOOKUP(A788,[3]库存使用数据!$A:$F,6,0),"")</f>
        <v/>
      </c>
      <c r="V788" t="str">
        <f>IFERROR(VLOOKUP(A788,[3]库存使用数据!$A:$I,9,0),"")</f>
        <v/>
      </c>
      <c r="W788" t="str">
        <f>IFERROR(VLOOKUP(A788,[3]库存使用数据!$A:$L,12,0),"")</f>
        <v/>
      </c>
      <c r="X788" s="23" t="str">
        <f t="shared" si="212"/>
        <v/>
      </c>
      <c r="Y788" s="23" t="str">
        <f t="shared" si="213"/>
        <v/>
      </c>
      <c r="Z788" s="23" t="str">
        <f t="shared" si="214"/>
        <v/>
      </c>
      <c r="AA788" s="23" t="str">
        <f t="shared" si="215"/>
        <v/>
      </c>
      <c r="AB788" t="str">
        <f>IFERROR(VLOOKUP(A788,[3]库存使用数据!$A:$D,4,0),"")</f>
        <v/>
      </c>
      <c r="AC788" t="str">
        <f>IFERROR(VLOOKUP(A788,[3]库存使用数据!$A:$G,7,0),"")</f>
        <v/>
      </c>
      <c r="AD788" t="str">
        <f>IFERROR(VLOOKUP(A788,[3]库存使用数据!$A:$J,10,0),"")</f>
        <v/>
      </c>
      <c r="AE788" t="str">
        <f>IFERROR(VLOOKUP(A788,[3]库存使用数据!$A:$M,13,0),"")</f>
        <v/>
      </c>
      <c r="AF788" s="23" t="str">
        <f t="shared" si="216"/>
        <v/>
      </c>
      <c r="AG788" s="23" t="str">
        <f t="shared" si="217"/>
        <v/>
      </c>
      <c r="AH788" s="23" t="str">
        <f t="shared" si="218"/>
        <v/>
      </c>
      <c r="AI788" s="23" t="str">
        <f t="shared" si="219"/>
        <v/>
      </c>
      <c r="AJ788">
        <f>IFERROR(VLOOKUP($B788,[2]库存报告使用数据!$A$1:$B$65536,2,0),0)</f>
        <v>0</v>
      </c>
      <c r="AK788">
        <f>IFERROR(VLOOKUP($B788,[2]库存报告使用数据!$A$1:$C$65536,3,0),0)</f>
        <v>0</v>
      </c>
      <c r="AL788">
        <f>IFERROR(VLOOKUP($B788,[2]库存报告使用数据!$A$1:$D$65536,4,0),0)</f>
        <v>0</v>
      </c>
      <c r="AM788">
        <f>IFERROR(VLOOKUP($B788,[2]库存报告使用数据!$A$1:$E$65536,5,0),0)</f>
        <v>0</v>
      </c>
      <c r="AN788" s="23" t="str">
        <f t="shared" si="220"/>
        <v/>
      </c>
      <c r="AO788" s="23" t="str">
        <f t="shared" si="221"/>
        <v/>
      </c>
      <c r="AP788" s="23" t="str">
        <f t="shared" si="222"/>
        <v/>
      </c>
      <c r="AQ788" s="23" t="str">
        <f t="shared" si="223"/>
        <v/>
      </c>
      <c r="AR788" s="37">
        <f t="shared" si="208"/>
        <v>0</v>
      </c>
      <c r="AS788" s="37">
        <f t="shared" si="209"/>
        <v>0</v>
      </c>
      <c r="AT788" s="37">
        <f t="shared" si="210"/>
        <v>0</v>
      </c>
      <c r="AU788" s="33" t="str">
        <f t="shared" si="211"/>
        <v>库存为0</v>
      </c>
      <c r="AV788" s="38" t="str">
        <f>IFERROR(时间!$B$4+AU788,"上周无销量")</f>
        <v>上周无销量</v>
      </c>
    </row>
    <row r="789" spans="1:48">
      <c r="A789" s="21" t="s">
        <v>834</v>
      </c>
      <c r="B789" t="str">
        <f>VLOOKUP(A789,'[4]sku-asin（子）'!$A$1:$B$65536,2,0)</f>
        <v>B01GJPBTJU</v>
      </c>
      <c r="C789" t="str">
        <f>VLOOKUP(A789,'[4]子sku-父sku'!$A$1:$B$65536,2,0)</f>
        <v>YZ-ZQ1521</v>
      </c>
      <c r="D789" s="33">
        <f>IFERROR(VLOOKUP(A789,[1]库存报告使用数据处理!$A:$C,3,0),0)</f>
        <v>0</v>
      </c>
      <c r="E789" s="33">
        <f>IFERROR(VLOOKUP(A789,[1]库存报告使用数据处理!$A:$D,4,0),0)</f>
        <v>2</v>
      </c>
      <c r="F789" s="33">
        <f>IFERROR(VLOOKUP(A789,[1]库存报告使用数据处理!$A:$E,5,0),0)</f>
        <v>1</v>
      </c>
      <c r="G789" s="33">
        <f>IFERROR(VLOOKUP(A789,[1]库存报告使用数据处理!$A:$F,6,0),0)</f>
        <v>0</v>
      </c>
      <c r="H789" s="34">
        <f>IFERROR(VLOOKUP(A789,[1]库存报告使用数据处理!$A:$G,7,0),0)</f>
        <v>19.38</v>
      </c>
      <c r="I789">
        <f>IFERROR(VLOOKUP(A789,[5]数据处理!$A:$B,2,0),0)</f>
        <v>11</v>
      </c>
      <c r="J789" s="35">
        <f>IFERROR(VLOOKUP(A789,[5]数据处理!$A:$D,4,0),0)</f>
        <v>0</v>
      </c>
      <c r="K789" s="35">
        <f>IFERROR(VLOOKUP(A789,[5]数据处理!$A:$E,5,0),0)</f>
        <v>0</v>
      </c>
      <c r="L789" s="35">
        <f>IFERROR(VLOOKUP(A789,[5]数据处理!$A:$G,7,0),0)</f>
        <v>0</v>
      </c>
      <c r="M789">
        <f t="shared" si="207"/>
        <v>11</v>
      </c>
      <c r="N789">
        <f>IFERROR(VLOOKUP(A789,[5]数据处理!$A:$C,3,0),0)</f>
        <v>0</v>
      </c>
      <c r="O789">
        <f>IFERROR(VLOOKUP(A789,[5]数据处理!$A:$N,14,0),0)</f>
        <v>5</v>
      </c>
      <c r="P789" t="str">
        <f>IFERROR(VLOOKUP(A789,[3]库存使用数据!$A:$B,2,0),"")</f>
        <v/>
      </c>
      <c r="Q789" t="str">
        <f>IFERROR(VLOOKUP(A789,[3]库存使用数据!$A:$E,5,0),"")</f>
        <v/>
      </c>
      <c r="R789" t="str">
        <f>IFERROR(VLOOKUP(A789,[3]库存使用数据!$A:$H,8,0),"")</f>
        <v/>
      </c>
      <c r="S789" t="str">
        <f>IFERROR(VLOOKUP(A789,[3]库存使用数据!$A:$K,11,0),"")</f>
        <v/>
      </c>
      <c r="T789" t="str">
        <f>IFERROR(VLOOKUP(A789,[3]库存使用数据!$A:$C,3,0),"")</f>
        <v/>
      </c>
      <c r="U789" t="str">
        <f>IFERROR(VLOOKUP(A789,[3]库存使用数据!$A:$F,6,0),"")</f>
        <v/>
      </c>
      <c r="V789" t="str">
        <f>IFERROR(VLOOKUP(A789,[3]库存使用数据!$A:$I,9,0),"")</f>
        <v/>
      </c>
      <c r="W789" t="str">
        <f>IFERROR(VLOOKUP(A789,[3]库存使用数据!$A:$L,12,0),"")</f>
        <v/>
      </c>
      <c r="X789" s="23" t="str">
        <f t="shared" si="212"/>
        <v/>
      </c>
      <c r="Y789" s="23" t="str">
        <f t="shared" si="213"/>
        <v/>
      </c>
      <c r="Z789" s="23" t="str">
        <f t="shared" si="214"/>
        <v/>
      </c>
      <c r="AA789" s="23" t="str">
        <f t="shared" si="215"/>
        <v/>
      </c>
      <c r="AB789" t="str">
        <f>IFERROR(VLOOKUP(A789,[3]库存使用数据!$A:$D,4,0),"")</f>
        <v/>
      </c>
      <c r="AC789" t="str">
        <f>IFERROR(VLOOKUP(A789,[3]库存使用数据!$A:$G,7,0),"")</f>
        <v/>
      </c>
      <c r="AD789" t="str">
        <f>IFERROR(VLOOKUP(A789,[3]库存使用数据!$A:$J,10,0),"")</f>
        <v/>
      </c>
      <c r="AE789" t="str">
        <f>IFERROR(VLOOKUP(A789,[3]库存使用数据!$A:$M,13,0),"")</f>
        <v/>
      </c>
      <c r="AF789" s="23" t="str">
        <f t="shared" si="216"/>
        <v/>
      </c>
      <c r="AG789" s="23" t="str">
        <f t="shared" si="217"/>
        <v/>
      </c>
      <c r="AH789" s="23" t="str">
        <f t="shared" si="218"/>
        <v/>
      </c>
      <c r="AI789" s="23" t="str">
        <f t="shared" si="219"/>
        <v/>
      </c>
      <c r="AJ789">
        <f>IFERROR(VLOOKUP($B789,[2]库存报告使用数据!$A$1:$B$65536,2,0),0)</f>
        <v>20</v>
      </c>
      <c r="AK789">
        <f>IFERROR(VLOOKUP($B789,[2]库存报告使用数据!$A$1:$C$65536,3,0),0)</f>
        <v>20</v>
      </c>
      <c r="AL789">
        <f>IFERROR(VLOOKUP($B789,[2]库存报告使用数据!$A$1:$D$65536,4,0),0)</f>
        <v>6</v>
      </c>
      <c r="AM789">
        <f>IFERROR(VLOOKUP($B789,[2]库存报告使用数据!$A$1:$E$65536,5,0),0)</f>
        <v>8</v>
      </c>
      <c r="AN789" s="23">
        <f t="shared" si="220"/>
        <v>0</v>
      </c>
      <c r="AO789" s="23">
        <f t="shared" si="221"/>
        <v>0.1</v>
      </c>
      <c r="AP789" s="23">
        <f t="shared" si="222"/>
        <v>0.166666666666667</v>
      </c>
      <c r="AQ789" s="23">
        <f t="shared" si="223"/>
        <v>0</v>
      </c>
      <c r="AR789" s="37">
        <f t="shared" si="208"/>
        <v>0</v>
      </c>
      <c r="AS789" s="37">
        <f t="shared" si="209"/>
        <v>0</v>
      </c>
      <c r="AT789" s="37">
        <f t="shared" si="210"/>
        <v>11</v>
      </c>
      <c r="AU789" s="33" t="str">
        <f t="shared" si="211"/>
        <v>库存为11</v>
      </c>
      <c r="AV789" s="38" t="str">
        <f>IFERROR(时间!$B$4+AU789,"上周无销量")</f>
        <v>上周无销量</v>
      </c>
    </row>
    <row r="790" spans="1:48">
      <c r="A790" s="21" t="s">
        <v>835</v>
      </c>
      <c r="B790" t="str">
        <f>VLOOKUP(A790,'[4]sku-asin（子）'!$A$1:$B$65536,2,0)</f>
        <v>B01GJPCGZ6</v>
      </c>
      <c r="C790" t="str">
        <f>VLOOKUP(A790,'[4]子sku-父sku'!$A$1:$B$65536,2,0)</f>
        <v>YZ-ZQ1521</v>
      </c>
      <c r="D790" s="33">
        <f>IFERROR(VLOOKUP(A790,[1]库存报告使用数据处理!$A:$C,3,0),0)</f>
        <v>2</v>
      </c>
      <c r="E790" s="33">
        <f>IFERROR(VLOOKUP(A790,[1]库存报告使用数据处理!$A:$D,4,0),0)</f>
        <v>0</v>
      </c>
      <c r="F790" s="33">
        <f>IFERROR(VLOOKUP(A790,[1]库存报告使用数据处理!$A:$E,5,0),0)</f>
        <v>1</v>
      </c>
      <c r="G790" s="33">
        <f>IFERROR(VLOOKUP(A790,[1]库存报告使用数据处理!$A:$F,6,0),0)</f>
        <v>0</v>
      </c>
      <c r="H790" s="34">
        <f>IFERROR(VLOOKUP(A790,[1]库存报告使用数据处理!$A:$G,7,0),0)</f>
        <v>19.99</v>
      </c>
      <c r="I790">
        <f>IFERROR(VLOOKUP(A790,[5]数据处理!$A:$B,2,0),0)</f>
        <v>9</v>
      </c>
      <c r="J790" s="35">
        <f>IFERROR(VLOOKUP(A790,[5]数据处理!$A:$D,4,0),0)</f>
        <v>0</v>
      </c>
      <c r="K790" s="35">
        <f>IFERROR(VLOOKUP(A790,[5]数据处理!$A:$E,5,0),0)</f>
        <v>0</v>
      </c>
      <c r="L790" s="35">
        <f>IFERROR(VLOOKUP(A790,[5]数据处理!$A:$G,7,0),0)</f>
        <v>0</v>
      </c>
      <c r="M790">
        <f t="shared" si="207"/>
        <v>9</v>
      </c>
      <c r="N790">
        <f>IFERROR(VLOOKUP(A790,[5]数据处理!$A:$C,3,0),0)</f>
        <v>0</v>
      </c>
      <c r="O790">
        <f>IFERROR(VLOOKUP(A790,[5]数据处理!$A:$N,14,0),0)</f>
        <v>5</v>
      </c>
      <c r="P790" t="str">
        <f>IFERROR(VLOOKUP(A790,[3]库存使用数据!$A:$B,2,0),"")</f>
        <v/>
      </c>
      <c r="Q790" t="str">
        <f>IFERROR(VLOOKUP(A790,[3]库存使用数据!$A:$E,5,0),"")</f>
        <v/>
      </c>
      <c r="R790" t="str">
        <f>IFERROR(VLOOKUP(A790,[3]库存使用数据!$A:$H,8,0),"")</f>
        <v/>
      </c>
      <c r="S790" t="str">
        <f>IFERROR(VLOOKUP(A790,[3]库存使用数据!$A:$K,11,0),"")</f>
        <v/>
      </c>
      <c r="T790" t="str">
        <f>IFERROR(VLOOKUP(A790,[3]库存使用数据!$A:$C,3,0),"")</f>
        <v/>
      </c>
      <c r="U790" t="str">
        <f>IFERROR(VLOOKUP(A790,[3]库存使用数据!$A:$F,6,0),"")</f>
        <v/>
      </c>
      <c r="V790" t="str">
        <f>IFERROR(VLOOKUP(A790,[3]库存使用数据!$A:$I,9,0),"")</f>
        <v/>
      </c>
      <c r="W790" t="str">
        <f>IFERROR(VLOOKUP(A790,[3]库存使用数据!$A:$L,12,0),"")</f>
        <v/>
      </c>
      <c r="X790" s="23" t="str">
        <f t="shared" si="212"/>
        <v/>
      </c>
      <c r="Y790" s="23" t="str">
        <f t="shared" si="213"/>
        <v/>
      </c>
      <c r="Z790" s="23" t="str">
        <f t="shared" si="214"/>
        <v/>
      </c>
      <c r="AA790" s="23" t="str">
        <f t="shared" si="215"/>
        <v/>
      </c>
      <c r="AB790" t="str">
        <f>IFERROR(VLOOKUP(A790,[3]库存使用数据!$A:$D,4,0),"")</f>
        <v/>
      </c>
      <c r="AC790" t="str">
        <f>IFERROR(VLOOKUP(A790,[3]库存使用数据!$A:$G,7,0),"")</f>
        <v/>
      </c>
      <c r="AD790" t="str">
        <f>IFERROR(VLOOKUP(A790,[3]库存使用数据!$A:$J,10,0),"")</f>
        <v/>
      </c>
      <c r="AE790" t="str">
        <f>IFERROR(VLOOKUP(A790,[3]库存使用数据!$A:$M,13,0),"")</f>
        <v/>
      </c>
      <c r="AF790" s="23" t="str">
        <f t="shared" si="216"/>
        <v/>
      </c>
      <c r="AG790" s="23" t="str">
        <f t="shared" si="217"/>
        <v/>
      </c>
      <c r="AH790" s="23" t="str">
        <f t="shared" si="218"/>
        <v/>
      </c>
      <c r="AI790" s="23" t="str">
        <f t="shared" si="219"/>
        <v/>
      </c>
      <c r="AJ790">
        <f>IFERROR(VLOOKUP($B790,[2]库存报告使用数据!$A$1:$B$65536,2,0),0)</f>
        <v>6</v>
      </c>
      <c r="AK790">
        <f>IFERROR(VLOOKUP($B790,[2]库存报告使用数据!$A$1:$C$65536,3,0),0)</f>
        <v>6</v>
      </c>
      <c r="AL790">
        <f>IFERROR(VLOOKUP($B790,[2]库存报告使用数据!$A$1:$D$65536,4,0),0)</f>
        <v>2</v>
      </c>
      <c r="AM790">
        <f>IFERROR(VLOOKUP($B790,[2]库存报告使用数据!$A$1:$E$65536,5,0),0)</f>
        <v>2</v>
      </c>
      <c r="AN790" s="23">
        <f t="shared" si="220"/>
        <v>0.333333333333333</v>
      </c>
      <c r="AO790" s="23">
        <f t="shared" si="221"/>
        <v>0</v>
      </c>
      <c r="AP790" s="23">
        <f t="shared" si="222"/>
        <v>0.5</v>
      </c>
      <c r="AQ790" s="23">
        <f t="shared" si="223"/>
        <v>0</v>
      </c>
      <c r="AR790" s="37">
        <f t="shared" si="208"/>
        <v>0.285714285714286</v>
      </c>
      <c r="AS790" s="37">
        <f t="shared" si="209"/>
        <v>17.1428571428571</v>
      </c>
      <c r="AT790" s="37">
        <f t="shared" si="210"/>
        <v>-8.14285714285714</v>
      </c>
      <c r="AU790" s="33">
        <f t="shared" si="211"/>
        <v>31</v>
      </c>
      <c r="AV790" s="38">
        <f>IFERROR(时间!$B$4+AU790,"上周无销量")</f>
        <v>43314</v>
      </c>
    </row>
    <row r="791" spans="1:48">
      <c r="A791" s="21" t="s">
        <v>836</v>
      </c>
      <c r="B791" t="str">
        <f>VLOOKUP(A791,'[4]sku-asin（子）'!$A$1:$B$65536,2,0)</f>
        <v>B01GJPCIL8</v>
      </c>
      <c r="C791" t="str">
        <f>VLOOKUP(A791,'[4]子sku-父sku'!$A$1:$B$65536,2,0)</f>
        <v>YZ-ZQ1521</v>
      </c>
      <c r="D791" s="33">
        <f>IFERROR(VLOOKUP(A791,[1]库存报告使用数据处理!$A:$C,3,0),0)</f>
        <v>2</v>
      </c>
      <c r="E791" s="33">
        <f>IFERROR(VLOOKUP(A791,[1]库存报告使用数据处理!$A:$D,4,0),0)</f>
        <v>2</v>
      </c>
      <c r="F791" s="33">
        <f>IFERROR(VLOOKUP(A791,[1]库存报告使用数据处理!$A:$E,5,0),0)</f>
        <v>0</v>
      </c>
      <c r="G791" s="33">
        <f>IFERROR(VLOOKUP(A791,[1]库存报告使用数据处理!$A:$F,6,0),0)</f>
        <v>0</v>
      </c>
      <c r="H791" s="34">
        <f>IFERROR(VLOOKUP(A791,[1]库存报告使用数据处理!$A:$G,7,0),0)</f>
        <v>19.99</v>
      </c>
      <c r="I791">
        <f>IFERROR(VLOOKUP(A791,[5]数据处理!$A:$B,2,0),0)</f>
        <v>10</v>
      </c>
      <c r="J791" s="35">
        <f>IFERROR(VLOOKUP(A791,[5]数据处理!$A:$D,4,0),0)</f>
        <v>0</v>
      </c>
      <c r="K791" s="35">
        <f>IFERROR(VLOOKUP(A791,[5]数据处理!$A:$E,5,0),0)</f>
        <v>0</v>
      </c>
      <c r="L791" s="35">
        <f>IFERROR(VLOOKUP(A791,[5]数据处理!$A:$G,7,0),0)</f>
        <v>0</v>
      </c>
      <c r="M791">
        <f t="shared" si="207"/>
        <v>10</v>
      </c>
      <c r="N791">
        <f>IFERROR(VLOOKUP(A791,[5]数据处理!$A:$C,3,0),0)</f>
        <v>0</v>
      </c>
      <c r="O791">
        <f>IFERROR(VLOOKUP(A791,[5]数据处理!$A:$N,14,0),0)</f>
        <v>0</v>
      </c>
      <c r="P791" t="str">
        <f>IFERROR(VLOOKUP(A791,[3]库存使用数据!$A:$B,2,0),"")</f>
        <v/>
      </c>
      <c r="Q791" t="str">
        <f>IFERROR(VLOOKUP(A791,[3]库存使用数据!$A:$E,5,0),"")</f>
        <v/>
      </c>
      <c r="R791" t="str">
        <f>IFERROR(VLOOKUP(A791,[3]库存使用数据!$A:$H,8,0),"")</f>
        <v/>
      </c>
      <c r="S791" t="str">
        <f>IFERROR(VLOOKUP(A791,[3]库存使用数据!$A:$K,11,0),"")</f>
        <v/>
      </c>
      <c r="T791" t="str">
        <f>IFERROR(VLOOKUP(A791,[3]库存使用数据!$A:$C,3,0),"")</f>
        <v/>
      </c>
      <c r="U791" t="str">
        <f>IFERROR(VLOOKUP(A791,[3]库存使用数据!$A:$F,6,0),"")</f>
        <v/>
      </c>
      <c r="V791" t="str">
        <f>IFERROR(VLOOKUP(A791,[3]库存使用数据!$A:$I,9,0),"")</f>
        <v/>
      </c>
      <c r="W791" t="str">
        <f>IFERROR(VLOOKUP(A791,[3]库存使用数据!$A:$L,12,0),"")</f>
        <v/>
      </c>
      <c r="X791" s="23" t="str">
        <f t="shared" si="212"/>
        <v/>
      </c>
      <c r="Y791" s="23" t="str">
        <f t="shared" si="213"/>
        <v/>
      </c>
      <c r="Z791" s="23" t="str">
        <f t="shared" si="214"/>
        <v/>
      </c>
      <c r="AA791" s="23" t="str">
        <f t="shared" si="215"/>
        <v/>
      </c>
      <c r="AB791" t="str">
        <f>IFERROR(VLOOKUP(A791,[3]库存使用数据!$A:$D,4,0),"")</f>
        <v/>
      </c>
      <c r="AC791" t="str">
        <f>IFERROR(VLOOKUP(A791,[3]库存使用数据!$A:$G,7,0),"")</f>
        <v/>
      </c>
      <c r="AD791" t="str">
        <f>IFERROR(VLOOKUP(A791,[3]库存使用数据!$A:$J,10,0),"")</f>
        <v/>
      </c>
      <c r="AE791" t="str">
        <f>IFERROR(VLOOKUP(A791,[3]库存使用数据!$A:$M,13,0),"")</f>
        <v/>
      </c>
      <c r="AF791" s="23" t="str">
        <f t="shared" si="216"/>
        <v/>
      </c>
      <c r="AG791" s="23" t="str">
        <f t="shared" si="217"/>
        <v/>
      </c>
      <c r="AH791" s="23" t="str">
        <f t="shared" si="218"/>
        <v/>
      </c>
      <c r="AI791" s="23" t="str">
        <f t="shared" si="219"/>
        <v/>
      </c>
      <c r="AJ791">
        <f>IFERROR(VLOOKUP($B791,[2]库存报告使用数据!$A$1:$B$65536,2,0),0)</f>
        <v>5</v>
      </c>
      <c r="AK791">
        <f>IFERROR(VLOOKUP($B791,[2]库存报告使用数据!$A$1:$C$65536,3,0),0)</f>
        <v>5</v>
      </c>
      <c r="AL791">
        <f>IFERROR(VLOOKUP($B791,[2]库存报告使用数据!$A$1:$D$65536,4,0),0)</f>
        <v>4</v>
      </c>
      <c r="AM791">
        <f>IFERROR(VLOOKUP($B791,[2]库存报告使用数据!$A$1:$E$65536,5,0),0)</f>
        <v>2</v>
      </c>
      <c r="AN791" s="23">
        <f t="shared" si="220"/>
        <v>0.4</v>
      </c>
      <c r="AO791" s="23">
        <f t="shared" si="221"/>
        <v>0.4</v>
      </c>
      <c r="AP791" s="23">
        <f t="shared" si="222"/>
        <v>0</v>
      </c>
      <c r="AQ791" s="23">
        <f t="shared" si="223"/>
        <v>0</v>
      </c>
      <c r="AR791" s="37">
        <f t="shared" si="208"/>
        <v>0.285714285714286</v>
      </c>
      <c r="AS791" s="37">
        <f t="shared" si="209"/>
        <v>17.1428571428571</v>
      </c>
      <c r="AT791" s="37">
        <f t="shared" si="210"/>
        <v>-7.14285714285714</v>
      </c>
      <c r="AU791" s="33">
        <f t="shared" si="211"/>
        <v>35</v>
      </c>
      <c r="AV791" s="38">
        <f>IFERROR(时间!$B$4+AU791,"上周无销量")</f>
        <v>43318</v>
      </c>
    </row>
    <row r="792" spans="1:48">
      <c r="A792" s="21" t="s">
        <v>837</v>
      </c>
      <c r="B792" t="str">
        <f>VLOOKUP(A792,'[4]sku-asin（子）'!$A$1:$B$65536,2,0)</f>
        <v>B01GJPCKIO</v>
      </c>
      <c r="C792" t="str">
        <f>VLOOKUP(A792,'[4]子sku-父sku'!$A$1:$B$65536,2,0)</f>
        <v>YZ-ZQ1521</v>
      </c>
      <c r="D792" s="33">
        <f>IFERROR(VLOOKUP(A792,[1]库存报告使用数据处理!$A:$C,3,0),0)</f>
        <v>3</v>
      </c>
      <c r="E792" s="33">
        <f>IFERROR(VLOOKUP(A792,[1]库存报告使用数据处理!$A:$D,4,0),0)</f>
        <v>4</v>
      </c>
      <c r="F792" s="33">
        <f>IFERROR(VLOOKUP(A792,[1]库存报告使用数据处理!$A:$E,5,0),0)</f>
        <v>0</v>
      </c>
      <c r="G792" s="33">
        <f>IFERROR(VLOOKUP(A792,[1]库存报告使用数据处理!$A:$F,6,0),0)</f>
        <v>2</v>
      </c>
      <c r="H792" s="34">
        <f>IFERROR(VLOOKUP(A792,[1]库存报告使用数据处理!$A:$G,7,0),0)</f>
        <v>19.99</v>
      </c>
      <c r="I792">
        <f>IFERROR(VLOOKUP(A792,[5]数据处理!$A:$B,2,0),0)</f>
        <v>10</v>
      </c>
      <c r="J792" s="35">
        <f>IFERROR(VLOOKUP(A792,[5]数据处理!$A:$D,4,0),0)</f>
        <v>0</v>
      </c>
      <c r="K792" s="35">
        <f>IFERROR(VLOOKUP(A792,[5]数据处理!$A:$E,5,0),0)</f>
        <v>0</v>
      </c>
      <c r="L792" s="35">
        <f>IFERROR(VLOOKUP(A792,[5]数据处理!$A:$G,7,0),0)</f>
        <v>0</v>
      </c>
      <c r="M792">
        <f t="shared" si="207"/>
        <v>10</v>
      </c>
      <c r="N792">
        <f>IFERROR(VLOOKUP(A792,[5]数据处理!$A:$C,3,0),0)</f>
        <v>1</v>
      </c>
      <c r="O792">
        <f>IFERROR(VLOOKUP(A792,[5]数据处理!$A:$N,14,0),0)</f>
        <v>0</v>
      </c>
      <c r="P792" t="str">
        <f>IFERROR(VLOOKUP(A792,[3]库存使用数据!$A:$B,2,0),"")</f>
        <v/>
      </c>
      <c r="Q792" t="str">
        <f>IFERROR(VLOOKUP(A792,[3]库存使用数据!$A:$E,5,0),"")</f>
        <v/>
      </c>
      <c r="R792" t="str">
        <f>IFERROR(VLOOKUP(A792,[3]库存使用数据!$A:$H,8,0),"")</f>
        <v/>
      </c>
      <c r="S792" t="str">
        <f>IFERROR(VLOOKUP(A792,[3]库存使用数据!$A:$K,11,0),"")</f>
        <v/>
      </c>
      <c r="T792" t="str">
        <f>IFERROR(VLOOKUP(A792,[3]库存使用数据!$A:$C,3,0),"")</f>
        <v/>
      </c>
      <c r="U792" t="str">
        <f>IFERROR(VLOOKUP(A792,[3]库存使用数据!$A:$F,6,0),"")</f>
        <v/>
      </c>
      <c r="V792" t="str">
        <f>IFERROR(VLOOKUP(A792,[3]库存使用数据!$A:$I,9,0),"")</f>
        <v/>
      </c>
      <c r="W792" t="str">
        <f>IFERROR(VLOOKUP(A792,[3]库存使用数据!$A:$L,12,0),"")</f>
        <v/>
      </c>
      <c r="X792" s="23" t="str">
        <f t="shared" si="212"/>
        <v/>
      </c>
      <c r="Y792" s="23" t="str">
        <f t="shared" si="213"/>
        <v/>
      </c>
      <c r="Z792" s="23" t="str">
        <f t="shared" si="214"/>
        <v/>
      </c>
      <c r="AA792" s="23" t="str">
        <f t="shared" si="215"/>
        <v/>
      </c>
      <c r="AB792" t="str">
        <f>IFERROR(VLOOKUP(A792,[3]库存使用数据!$A:$D,4,0),"")</f>
        <v/>
      </c>
      <c r="AC792" t="str">
        <f>IFERROR(VLOOKUP(A792,[3]库存使用数据!$A:$G,7,0),"")</f>
        <v/>
      </c>
      <c r="AD792" t="str">
        <f>IFERROR(VLOOKUP(A792,[3]库存使用数据!$A:$J,10,0),"")</f>
        <v/>
      </c>
      <c r="AE792" t="str">
        <f>IFERROR(VLOOKUP(A792,[3]库存使用数据!$A:$M,13,0),"")</f>
        <v/>
      </c>
      <c r="AF792" s="23" t="str">
        <f t="shared" si="216"/>
        <v/>
      </c>
      <c r="AG792" s="23" t="str">
        <f t="shared" si="217"/>
        <v/>
      </c>
      <c r="AH792" s="23" t="str">
        <f t="shared" si="218"/>
        <v/>
      </c>
      <c r="AI792" s="23" t="str">
        <f t="shared" si="219"/>
        <v/>
      </c>
      <c r="AJ792">
        <f>IFERROR(VLOOKUP($B792,[2]库存报告使用数据!$A$1:$B$65536,2,0),0)</f>
        <v>10</v>
      </c>
      <c r="AK792">
        <f>IFERROR(VLOOKUP($B792,[2]库存报告使用数据!$A$1:$C$65536,3,0),0)</f>
        <v>10</v>
      </c>
      <c r="AL792">
        <f>IFERROR(VLOOKUP($B792,[2]库存报告使用数据!$A$1:$D$65536,4,0),0)</f>
        <v>4</v>
      </c>
      <c r="AM792">
        <f>IFERROR(VLOOKUP($B792,[2]库存报告使用数据!$A$1:$E$65536,5,0),0)</f>
        <v>12</v>
      </c>
      <c r="AN792" s="23">
        <f t="shared" si="220"/>
        <v>0.3</v>
      </c>
      <c r="AO792" s="23">
        <f t="shared" si="221"/>
        <v>0.4</v>
      </c>
      <c r="AP792" s="23">
        <f t="shared" si="222"/>
        <v>0</v>
      </c>
      <c r="AQ792" s="23">
        <f t="shared" si="223"/>
        <v>0.166666666666667</v>
      </c>
      <c r="AR792" s="37">
        <f t="shared" si="208"/>
        <v>0.428571428571429</v>
      </c>
      <c r="AS792" s="37">
        <f t="shared" si="209"/>
        <v>25.7142857142857</v>
      </c>
      <c r="AT792" s="37">
        <f t="shared" si="210"/>
        <v>-15.7142857142857</v>
      </c>
      <c r="AU792" s="33">
        <f t="shared" si="211"/>
        <v>23</v>
      </c>
      <c r="AV792" s="38">
        <f>IFERROR(时间!$B$4+AU792,"上周无销量")</f>
        <v>43306</v>
      </c>
    </row>
    <row r="793" spans="1:48">
      <c r="A793" s="21" t="s">
        <v>838</v>
      </c>
      <c r="B793" t="str">
        <f>VLOOKUP(A793,'[4]sku-asin（子）'!$A$1:$B$65536,2,0)</f>
        <v>B01GJPCOC6</v>
      </c>
      <c r="C793" t="str">
        <f>VLOOKUP(A793,'[4]子sku-父sku'!$A$1:$B$65536,2,0)</f>
        <v>YZ-ZQ1521</v>
      </c>
      <c r="D793" s="33">
        <f>IFERROR(VLOOKUP(A793,[1]库存报告使用数据处理!$A:$C,3,0),0)</f>
        <v>4</v>
      </c>
      <c r="E793" s="33">
        <f>IFERROR(VLOOKUP(A793,[1]库存报告使用数据处理!$A:$D,4,0),0)</f>
        <v>0</v>
      </c>
      <c r="F793" s="33">
        <f>IFERROR(VLOOKUP(A793,[1]库存报告使用数据处理!$A:$E,5,0),0)</f>
        <v>0</v>
      </c>
      <c r="G793" s="33">
        <f>IFERROR(VLOOKUP(A793,[1]库存报告使用数据处理!$A:$F,6,0),0)</f>
        <v>3</v>
      </c>
      <c r="H793" s="34">
        <f>IFERROR(VLOOKUP(A793,[1]库存报告使用数据处理!$A:$G,7,0),0)</f>
        <v>19.99</v>
      </c>
      <c r="I793">
        <f>IFERROR(VLOOKUP(A793,[5]数据处理!$A:$B,2,0),0)</f>
        <v>3</v>
      </c>
      <c r="J793" s="35">
        <f>IFERROR(VLOOKUP(A793,[5]数据处理!$A:$D,4,0),0)</f>
        <v>0</v>
      </c>
      <c r="K793" s="35">
        <f>IFERROR(VLOOKUP(A793,[5]数据处理!$A:$E,5,0),0)</f>
        <v>0</v>
      </c>
      <c r="L793" s="35">
        <f>IFERROR(VLOOKUP(A793,[5]数据处理!$A:$G,7,0),0)</f>
        <v>0</v>
      </c>
      <c r="M793">
        <f t="shared" si="207"/>
        <v>3</v>
      </c>
      <c r="N793">
        <f>IFERROR(VLOOKUP(A793,[5]数据处理!$A:$C,3,0),0)</f>
        <v>3</v>
      </c>
      <c r="O793">
        <f>IFERROR(VLOOKUP(A793,[5]数据处理!$A:$N,14,0),0)</f>
        <v>0</v>
      </c>
      <c r="P793" t="str">
        <f>IFERROR(VLOOKUP(A793,[3]库存使用数据!$A:$B,2,0),"")</f>
        <v/>
      </c>
      <c r="Q793" t="str">
        <f>IFERROR(VLOOKUP(A793,[3]库存使用数据!$A:$E,5,0),"")</f>
        <v/>
      </c>
      <c r="R793" t="str">
        <f>IFERROR(VLOOKUP(A793,[3]库存使用数据!$A:$H,8,0),"")</f>
        <v/>
      </c>
      <c r="S793" t="str">
        <f>IFERROR(VLOOKUP(A793,[3]库存使用数据!$A:$K,11,0),"")</f>
        <v/>
      </c>
      <c r="T793" t="str">
        <f>IFERROR(VLOOKUP(A793,[3]库存使用数据!$A:$C,3,0),"")</f>
        <v/>
      </c>
      <c r="U793" t="str">
        <f>IFERROR(VLOOKUP(A793,[3]库存使用数据!$A:$F,6,0),"")</f>
        <v/>
      </c>
      <c r="V793" t="str">
        <f>IFERROR(VLOOKUP(A793,[3]库存使用数据!$A:$I,9,0),"")</f>
        <v/>
      </c>
      <c r="W793" t="str">
        <f>IFERROR(VLOOKUP(A793,[3]库存使用数据!$A:$L,12,0),"")</f>
        <v/>
      </c>
      <c r="X793" s="23" t="str">
        <f t="shared" si="212"/>
        <v/>
      </c>
      <c r="Y793" s="23" t="str">
        <f t="shared" si="213"/>
        <v/>
      </c>
      <c r="Z793" s="23" t="str">
        <f t="shared" si="214"/>
        <v/>
      </c>
      <c r="AA793" s="23" t="str">
        <f t="shared" si="215"/>
        <v/>
      </c>
      <c r="AB793" t="str">
        <f>IFERROR(VLOOKUP(A793,[3]库存使用数据!$A:$D,4,0),"")</f>
        <v/>
      </c>
      <c r="AC793" t="str">
        <f>IFERROR(VLOOKUP(A793,[3]库存使用数据!$A:$G,7,0),"")</f>
        <v/>
      </c>
      <c r="AD793" t="str">
        <f>IFERROR(VLOOKUP(A793,[3]库存使用数据!$A:$J,10,0),"")</f>
        <v/>
      </c>
      <c r="AE793" t="str">
        <f>IFERROR(VLOOKUP(A793,[3]库存使用数据!$A:$M,13,0),"")</f>
        <v/>
      </c>
      <c r="AF793" s="23" t="str">
        <f t="shared" si="216"/>
        <v/>
      </c>
      <c r="AG793" s="23" t="str">
        <f t="shared" si="217"/>
        <v/>
      </c>
      <c r="AH793" s="23" t="str">
        <f t="shared" si="218"/>
        <v/>
      </c>
      <c r="AI793" s="23" t="str">
        <f t="shared" si="219"/>
        <v/>
      </c>
      <c r="AJ793">
        <f>IFERROR(VLOOKUP($B793,[2]库存报告使用数据!$A$1:$B$65536,2,0),0)</f>
        <v>5</v>
      </c>
      <c r="AK793">
        <f>IFERROR(VLOOKUP($B793,[2]库存报告使用数据!$A$1:$C$65536,3,0),0)</f>
        <v>5</v>
      </c>
      <c r="AL793">
        <f>IFERROR(VLOOKUP($B793,[2]库存报告使用数据!$A$1:$D$65536,4,0),0)</f>
        <v>0</v>
      </c>
      <c r="AM793">
        <f>IFERROR(VLOOKUP($B793,[2]库存报告使用数据!$A$1:$E$65536,5,0),0)</f>
        <v>9</v>
      </c>
      <c r="AN793" s="23">
        <f t="shared" si="220"/>
        <v>0.8</v>
      </c>
      <c r="AO793" s="23">
        <f t="shared" si="221"/>
        <v>0</v>
      </c>
      <c r="AP793" s="23" t="str">
        <f t="shared" si="222"/>
        <v/>
      </c>
      <c r="AQ793" s="23">
        <f t="shared" si="223"/>
        <v>0.333333333333333</v>
      </c>
      <c r="AR793" s="37">
        <f t="shared" si="208"/>
        <v>0.571428571428571</v>
      </c>
      <c r="AS793" s="37">
        <f t="shared" si="209"/>
        <v>34.2857142857143</v>
      </c>
      <c r="AT793" s="37">
        <f t="shared" si="210"/>
        <v>-31.2857142857143</v>
      </c>
      <c r="AU793" s="33">
        <f t="shared" si="211"/>
        <v>5</v>
      </c>
      <c r="AV793" s="38">
        <f>IFERROR(时间!$B$4+AU793,"上周无销量")</f>
        <v>43288</v>
      </c>
    </row>
    <row r="794" spans="1:48">
      <c r="A794" s="21" t="s">
        <v>839</v>
      </c>
      <c r="B794" t="str">
        <f>VLOOKUP(A794,'[4]sku-asin（子）'!$A$1:$B$65536,2,0)</f>
        <v>B01GJPCF2K</v>
      </c>
      <c r="C794" t="str">
        <f>VLOOKUP(A794,'[4]子sku-父sku'!$A$1:$B$65536,2,0)</f>
        <v>YZ-ZQ1521</v>
      </c>
      <c r="D794" s="33">
        <f>IFERROR(VLOOKUP(A794,[1]库存报告使用数据处理!$A:$C,3,0),0)</f>
        <v>2</v>
      </c>
      <c r="E794" s="33">
        <f>IFERROR(VLOOKUP(A794,[1]库存报告使用数据处理!$A:$D,4,0),0)</f>
        <v>0</v>
      </c>
      <c r="F794" s="33">
        <f>IFERROR(VLOOKUP(A794,[1]库存报告使用数据处理!$A:$E,5,0),0)</f>
        <v>0</v>
      </c>
      <c r="G794" s="33">
        <f>IFERROR(VLOOKUP(A794,[1]库存报告使用数据处理!$A:$F,6,0),0)</f>
        <v>0</v>
      </c>
      <c r="H794" s="34">
        <f>IFERROR(VLOOKUP(A794,[1]库存报告使用数据处理!$A:$G,7,0),0)</f>
        <v>19.99</v>
      </c>
      <c r="I794">
        <f>IFERROR(VLOOKUP(A794,[5]数据处理!$A:$B,2,0),0)</f>
        <v>11</v>
      </c>
      <c r="J794" s="35">
        <f>IFERROR(VLOOKUP(A794,[5]数据处理!$A:$D,4,0),0)</f>
        <v>0</v>
      </c>
      <c r="K794" s="35">
        <f>IFERROR(VLOOKUP(A794,[5]数据处理!$A:$E,5,0),0)</f>
        <v>0</v>
      </c>
      <c r="L794" s="35">
        <f>IFERROR(VLOOKUP(A794,[5]数据处理!$A:$G,7,0),0)</f>
        <v>0</v>
      </c>
      <c r="M794">
        <f t="shared" si="207"/>
        <v>11</v>
      </c>
      <c r="N794">
        <f>IFERROR(VLOOKUP(A794,[5]数据处理!$A:$C,3,0),0)</f>
        <v>0</v>
      </c>
      <c r="O794">
        <f>IFERROR(VLOOKUP(A794,[5]数据处理!$A:$N,14,0),0)</f>
        <v>4</v>
      </c>
      <c r="P794" t="str">
        <f>IFERROR(VLOOKUP(A794,[3]库存使用数据!$A:$B,2,0),"")</f>
        <v/>
      </c>
      <c r="Q794" t="str">
        <f>IFERROR(VLOOKUP(A794,[3]库存使用数据!$A:$E,5,0),"")</f>
        <v/>
      </c>
      <c r="R794" t="str">
        <f>IFERROR(VLOOKUP(A794,[3]库存使用数据!$A:$H,8,0),"")</f>
        <v/>
      </c>
      <c r="S794" t="str">
        <f>IFERROR(VLOOKUP(A794,[3]库存使用数据!$A:$K,11,0),"")</f>
        <v/>
      </c>
      <c r="T794" t="str">
        <f>IFERROR(VLOOKUP(A794,[3]库存使用数据!$A:$C,3,0),"")</f>
        <v/>
      </c>
      <c r="U794" t="str">
        <f>IFERROR(VLOOKUP(A794,[3]库存使用数据!$A:$F,6,0),"")</f>
        <v/>
      </c>
      <c r="V794" t="str">
        <f>IFERROR(VLOOKUP(A794,[3]库存使用数据!$A:$I,9,0),"")</f>
        <v/>
      </c>
      <c r="W794" t="str">
        <f>IFERROR(VLOOKUP(A794,[3]库存使用数据!$A:$L,12,0),"")</f>
        <v/>
      </c>
      <c r="X794" s="23" t="str">
        <f t="shared" si="212"/>
        <v/>
      </c>
      <c r="Y794" s="23" t="str">
        <f t="shared" si="213"/>
        <v/>
      </c>
      <c r="Z794" s="23" t="str">
        <f t="shared" si="214"/>
        <v/>
      </c>
      <c r="AA794" s="23" t="str">
        <f t="shared" si="215"/>
        <v/>
      </c>
      <c r="AB794" t="str">
        <f>IFERROR(VLOOKUP(A794,[3]库存使用数据!$A:$D,4,0),"")</f>
        <v/>
      </c>
      <c r="AC794" t="str">
        <f>IFERROR(VLOOKUP(A794,[3]库存使用数据!$A:$G,7,0),"")</f>
        <v/>
      </c>
      <c r="AD794" t="str">
        <f>IFERROR(VLOOKUP(A794,[3]库存使用数据!$A:$J,10,0),"")</f>
        <v/>
      </c>
      <c r="AE794" t="str">
        <f>IFERROR(VLOOKUP(A794,[3]库存使用数据!$A:$M,13,0),"")</f>
        <v/>
      </c>
      <c r="AF794" s="23" t="str">
        <f t="shared" si="216"/>
        <v/>
      </c>
      <c r="AG794" s="23" t="str">
        <f t="shared" si="217"/>
        <v/>
      </c>
      <c r="AH794" s="23" t="str">
        <f t="shared" si="218"/>
        <v/>
      </c>
      <c r="AI794" s="23" t="str">
        <f t="shared" si="219"/>
        <v/>
      </c>
      <c r="AJ794">
        <f>IFERROR(VLOOKUP($B794,[2]库存报告使用数据!$A$1:$B$65536,2,0),0)</f>
        <v>20</v>
      </c>
      <c r="AK794">
        <f>IFERROR(VLOOKUP($B794,[2]库存报告使用数据!$A$1:$C$65536,3,0),0)</f>
        <v>20</v>
      </c>
      <c r="AL794">
        <f>IFERROR(VLOOKUP($B794,[2]库存报告使用数据!$A$1:$D$65536,4,0),0)</f>
        <v>3</v>
      </c>
      <c r="AM794">
        <f>IFERROR(VLOOKUP($B794,[2]库存报告使用数据!$A$1:$E$65536,5,0),0)</f>
        <v>12</v>
      </c>
      <c r="AN794" s="23">
        <f t="shared" si="220"/>
        <v>0.1</v>
      </c>
      <c r="AO794" s="23">
        <f t="shared" si="221"/>
        <v>0</v>
      </c>
      <c r="AP794" s="23">
        <f t="shared" si="222"/>
        <v>0</v>
      </c>
      <c r="AQ794" s="23">
        <f t="shared" si="223"/>
        <v>0</v>
      </c>
      <c r="AR794" s="37">
        <f t="shared" si="208"/>
        <v>0.285714285714286</v>
      </c>
      <c r="AS794" s="37">
        <f t="shared" si="209"/>
        <v>17.1428571428571</v>
      </c>
      <c r="AT794" s="37">
        <f t="shared" si="210"/>
        <v>-6.14285714285714</v>
      </c>
      <c r="AU794" s="33">
        <f t="shared" si="211"/>
        <v>38</v>
      </c>
      <c r="AV794" s="38">
        <f>IFERROR(时间!$B$4+AU794,"上周无销量")</f>
        <v>43321</v>
      </c>
    </row>
    <row r="795" spans="1:48">
      <c r="A795" s="21" t="s">
        <v>840</v>
      </c>
      <c r="B795" t="str">
        <f>VLOOKUP(A795,'[4]sku-asin（子）'!$A$1:$B$65536,2,0)</f>
        <v>B01GJPBMDI</v>
      </c>
      <c r="C795" t="str">
        <f>VLOOKUP(A795,'[4]子sku-父sku'!$A$1:$B$65536,2,0)</f>
        <v>YZ-ZQ1521</v>
      </c>
      <c r="D795" s="33">
        <f>IFERROR(VLOOKUP(A795,[1]库存报告使用数据处理!$A:$C,3,0),0)</f>
        <v>1</v>
      </c>
      <c r="E795" s="33">
        <f>IFERROR(VLOOKUP(A795,[1]库存报告使用数据处理!$A:$D,4,0),0)</f>
        <v>0</v>
      </c>
      <c r="F795" s="33">
        <f>IFERROR(VLOOKUP(A795,[1]库存报告使用数据处理!$A:$E,5,0),0)</f>
        <v>1</v>
      </c>
      <c r="G795" s="33">
        <f>IFERROR(VLOOKUP(A795,[1]库存报告使用数据处理!$A:$F,6,0),0)</f>
        <v>0</v>
      </c>
      <c r="H795" s="34">
        <f>IFERROR(VLOOKUP(A795,[1]库存报告使用数据处理!$A:$G,7,0),0)</f>
        <v>19.38</v>
      </c>
      <c r="I795">
        <f>IFERROR(VLOOKUP(A795,[5]数据处理!$A:$B,2,0),0)</f>
        <v>5</v>
      </c>
      <c r="J795" s="35">
        <f>IFERROR(VLOOKUP(A795,[5]数据处理!$A:$D,4,0),0)</f>
        <v>0</v>
      </c>
      <c r="K795" s="35">
        <f>IFERROR(VLOOKUP(A795,[5]数据处理!$A:$E,5,0),0)</f>
        <v>0</v>
      </c>
      <c r="L795" s="35">
        <f>IFERROR(VLOOKUP(A795,[5]数据处理!$A:$G,7,0),0)</f>
        <v>0</v>
      </c>
      <c r="M795">
        <f t="shared" si="207"/>
        <v>5</v>
      </c>
      <c r="N795">
        <f>IFERROR(VLOOKUP(A795,[5]数据处理!$A:$C,3,0),0)</f>
        <v>0</v>
      </c>
      <c r="O795">
        <f>IFERROR(VLOOKUP(A795,[5]数据处理!$A:$N,14,0),0)</f>
        <v>1</v>
      </c>
      <c r="P795" t="str">
        <f>IFERROR(VLOOKUP(A795,[3]库存使用数据!$A:$B,2,0),"")</f>
        <v/>
      </c>
      <c r="Q795" t="str">
        <f>IFERROR(VLOOKUP(A795,[3]库存使用数据!$A:$E,5,0),"")</f>
        <v/>
      </c>
      <c r="R795" t="str">
        <f>IFERROR(VLOOKUP(A795,[3]库存使用数据!$A:$H,8,0),"")</f>
        <v/>
      </c>
      <c r="S795" t="str">
        <f>IFERROR(VLOOKUP(A795,[3]库存使用数据!$A:$K,11,0),"")</f>
        <v/>
      </c>
      <c r="T795" t="str">
        <f>IFERROR(VLOOKUP(A795,[3]库存使用数据!$A:$C,3,0),"")</f>
        <v/>
      </c>
      <c r="U795" t="str">
        <f>IFERROR(VLOOKUP(A795,[3]库存使用数据!$A:$F,6,0),"")</f>
        <v/>
      </c>
      <c r="V795" t="str">
        <f>IFERROR(VLOOKUP(A795,[3]库存使用数据!$A:$I,9,0),"")</f>
        <v/>
      </c>
      <c r="W795" t="str">
        <f>IFERROR(VLOOKUP(A795,[3]库存使用数据!$A:$L,12,0),"")</f>
        <v/>
      </c>
      <c r="X795" s="23" t="str">
        <f t="shared" si="212"/>
        <v/>
      </c>
      <c r="Y795" s="23" t="str">
        <f t="shared" si="213"/>
        <v/>
      </c>
      <c r="Z795" s="23" t="str">
        <f t="shared" si="214"/>
        <v/>
      </c>
      <c r="AA795" s="23" t="str">
        <f t="shared" si="215"/>
        <v/>
      </c>
      <c r="AB795" t="str">
        <f>IFERROR(VLOOKUP(A795,[3]库存使用数据!$A:$D,4,0),"")</f>
        <v/>
      </c>
      <c r="AC795" t="str">
        <f>IFERROR(VLOOKUP(A795,[3]库存使用数据!$A:$G,7,0),"")</f>
        <v/>
      </c>
      <c r="AD795" t="str">
        <f>IFERROR(VLOOKUP(A795,[3]库存使用数据!$A:$J,10,0),"")</f>
        <v/>
      </c>
      <c r="AE795" t="str">
        <f>IFERROR(VLOOKUP(A795,[3]库存使用数据!$A:$M,13,0),"")</f>
        <v/>
      </c>
      <c r="AF795" s="23" t="str">
        <f t="shared" si="216"/>
        <v/>
      </c>
      <c r="AG795" s="23" t="str">
        <f t="shared" si="217"/>
        <v/>
      </c>
      <c r="AH795" s="23" t="str">
        <f t="shared" si="218"/>
        <v/>
      </c>
      <c r="AI795" s="23" t="str">
        <f t="shared" si="219"/>
        <v/>
      </c>
      <c r="AJ795">
        <f>IFERROR(VLOOKUP($B795,[2]库存报告使用数据!$A$1:$B$65536,2,0),0)</f>
        <v>8</v>
      </c>
      <c r="AK795">
        <f>IFERROR(VLOOKUP($B795,[2]库存报告使用数据!$A$1:$C$65536,3,0),0)</f>
        <v>8</v>
      </c>
      <c r="AL795">
        <f>IFERROR(VLOOKUP($B795,[2]库存报告使用数据!$A$1:$D$65536,4,0),0)</f>
        <v>2</v>
      </c>
      <c r="AM795">
        <f>IFERROR(VLOOKUP($B795,[2]库存报告使用数据!$A$1:$E$65536,5,0),0)</f>
        <v>1</v>
      </c>
      <c r="AN795" s="23">
        <f t="shared" si="220"/>
        <v>0.125</v>
      </c>
      <c r="AO795" s="23">
        <f t="shared" si="221"/>
        <v>0</v>
      </c>
      <c r="AP795" s="23">
        <f t="shared" si="222"/>
        <v>0.5</v>
      </c>
      <c r="AQ795" s="23">
        <f t="shared" si="223"/>
        <v>0</v>
      </c>
      <c r="AR795" s="37">
        <f t="shared" si="208"/>
        <v>0.142857142857143</v>
      </c>
      <c r="AS795" s="37">
        <f t="shared" si="209"/>
        <v>8.57142857142857</v>
      </c>
      <c r="AT795" s="37">
        <f t="shared" si="210"/>
        <v>-3.57142857142857</v>
      </c>
      <c r="AU795" s="33">
        <f t="shared" si="211"/>
        <v>35</v>
      </c>
      <c r="AV795" s="38">
        <f>IFERROR(时间!$B$4+AU795,"上周无销量")</f>
        <v>43318</v>
      </c>
    </row>
    <row r="796" spans="1:48">
      <c r="A796" s="21" t="s">
        <v>841</v>
      </c>
      <c r="B796" t="str">
        <f>VLOOKUP(A796,'[4]sku-asin（子）'!$A$1:$B$65536,2,0)</f>
        <v>B01GJPBNN2</v>
      </c>
      <c r="C796" t="str">
        <f>VLOOKUP(A796,'[4]子sku-父sku'!$A$1:$B$65536,2,0)</f>
        <v>YZ-ZQ1521</v>
      </c>
      <c r="D796" s="33">
        <f>IFERROR(VLOOKUP(A796,[1]库存报告使用数据处理!$A:$C,3,0),0)</f>
        <v>3</v>
      </c>
      <c r="E796" s="33">
        <f>IFERROR(VLOOKUP(A796,[1]库存报告使用数据处理!$A:$D,4,0),0)</f>
        <v>0</v>
      </c>
      <c r="F796" s="33">
        <f>IFERROR(VLOOKUP(A796,[1]库存报告使用数据处理!$A:$E,5,0),0)</f>
        <v>0</v>
      </c>
      <c r="G796" s="33">
        <f>IFERROR(VLOOKUP(A796,[1]库存报告使用数据处理!$A:$F,6,0),0)</f>
        <v>0</v>
      </c>
      <c r="H796" s="34">
        <f>IFERROR(VLOOKUP(A796,[1]库存报告使用数据处理!$A:$G,7,0),0)</f>
        <v>19.38</v>
      </c>
      <c r="I796">
        <f>IFERROR(VLOOKUP(A796,[5]数据处理!$A:$B,2,0),0)</f>
        <v>5</v>
      </c>
      <c r="J796" s="35">
        <f>IFERROR(VLOOKUP(A796,[5]数据处理!$A:$D,4,0),0)</f>
        <v>0</v>
      </c>
      <c r="K796" s="35">
        <f>IFERROR(VLOOKUP(A796,[5]数据处理!$A:$E,5,0),0)</f>
        <v>0</v>
      </c>
      <c r="L796" s="35">
        <f>IFERROR(VLOOKUP(A796,[5]数据处理!$A:$G,7,0),0)</f>
        <v>0</v>
      </c>
      <c r="M796">
        <f t="shared" si="207"/>
        <v>5</v>
      </c>
      <c r="N796">
        <f>IFERROR(VLOOKUP(A796,[5]数据处理!$A:$C,3,0),0)</f>
        <v>1</v>
      </c>
      <c r="O796">
        <f>IFERROR(VLOOKUP(A796,[5]数据处理!$A:$N,14,0),0)</f>
        <v>0</v>
      </c>
      <c r="P796" t="str">
        <f>IFERROR(VLOOKUP(A796,[3]库存使用数据!$A:$B,2,0),"")</f>
        <v/>
      </c>
      <c r="Q796" t="str">
        <f>IFERROR(VLOOKUP(A796,[3]库存使用数据!$A:$E,5,0),"")</f>
        <v/>
      </c>
      <c r="R796" t="str">
        <f>IFERROR(VLOOKUP(A796,[3]库存使用数据!$A:$H,8,0),"")</f>
        <v/>
      </c>
      <c r="S796" t="str">
        <f>IFERROR(VLOOKUP(A796,[3]库存使用数据!$A:$K,11,0),"")</f>
        <v/>
      </c>
      <c r="T796" t="str">
        <f>IFERROR(VLOOKUP(A796,[3]库存使用数据!$A:$C,3,0),"")</f>
        <v/>
      </c>
      <c r="U796" t="str">
        <f>IFERROR(VLOOKUP(A796,[3]库存使用数据!$A:$F,6,0),"")</f>
        <v/>
      </c>
      <c r="V796" t="str">
        <f>IFERROR(VLOOKUP(A796,[3]库存使用数据!$A:$I,9,0),"")</f>
        <v/>
      </c>
      <c r="W796" t="str">
        <f>IFERROR(VLOOKUP(A796,[3]库存使用数据!$A:$L,12,0),"")</f>
        <v/>
      </c>
      <c r="X796" s="23" t="str">
        <f t="shared" si="212"/>
        <v/>
      </c>
      <c r="Y796" s="23" t="str">
        <f t="shared" si="213"/>
        <v/>
      </c>
      <c r="Z796" s="23" t="str">
        <f t="shared" si="214"/>
        <v/>
      </c>
      <c r="AA796" s="23" t="str">
        <f t="shared" si="215"/>
        <v/>
      </c>
      <c r="AB796" t="str">
        <f>IFERROR(VLOOKUP(A796,[3]库存使用数据!$A:$D,4,0),"")</f>
        <v/>
      </c>
      <c r="AC796" t="str">
        <f>IFERROR(VLOOKUP(A796,[3]库存使用数据!$A:$G,7,0),"")</f>
        <v/>
      </c>
      <c r="AD796" t="str">
        <f>IFERROR(VLOOKUP(A796,[3]库存使用数据!$A:$J,10,0),"")</f>
        <v/>
      </c>
      <c r="AE796" t="str">
        <f>IFERROR(VLOOKUP(A796,[3]库存使用数据!$A:$M,13,0),"")</f>
        <v/>
      </c>
      <c r="AF796" s="23" t="str">
        <f t="shared" si="216"/>
        <v/>
      </c>
      <c r="AG796" s="23" t="str">
        <f t="shared" si="217"/>
        <v/>
      </c>
      <c r="AH796" s="23" t="str">
        <f t="shared" si="218"/>
        <v/>
      </c>
      <c r="AI796" s="23" t="str">
        <f t="shared" si="219"/>
        <v/>
      </c>
      <c r="AJ796">
        <f>IFERROR(VLOOKUP($B796,[2]库存报告使用数据!$A$1:$B$65536,2,0),0)</f>
        <v>4</v>
      </c>
      <c r="AK796">
        <f>IFERROR(VLOOKUP($B796,[2]库存报告使用数据!$A$1:$C$65536,3,0),0)</f>
        <v>4</v>
      </c>
      <c r="AL796">
        <f>IFERROR(VLOOKUP($B796,[2]库存报告使用数据!$A$1:$D$65536,4,0),0)</f>
        <v>6</v>
      </c>
      <c r="AM796">
        <f>IFERROR(VLOOKUP($B796,[2]库存报告使用数据!$A$1:$E$65536,5,0),0)</f>
        <v>8</v>
      </c>
      <c r="AN796" s="23">
        <f t="shared" si="220"/>
        <v>0.75</v>
      </c>
      <c r="AO796" s="23">
        <f t="shared" si="221"/>
        <v>0</v>
      </c>
      <c r="AP796" s="23">
        <f t="shared" si="222"/>
        <v>0</v>
      </c>
      <c r="AQ796" s="23">
        <f t="shared" si="223"/>
        <v>0</v>
      </c>
      <c r="AR796" s="37">
        <f t="shared" si="208"/>
        <v>0.428571428571429</v>
      </c>
      <c r="AS796" s="37">
        <f t="shared" si="209"/>
        <v>25.7142857142857</v>
      </c>
      <c r="AT796" s="37">
        <f t="shared" si="210"/>
        <v>-20.7142857142857</v>
      </c>
      <c r="AU796" s="33">
        <f t="shared" si="211"/>
        <v>11</v>
      </c>
      <c r="AV796" s="38">
        <f>IFERROR(时间!$B$4+AU796,"上周无销量")</f>
        <v>43294</v>
      </c>
    </row>
    <row r="797" spans="1:48">
      <c r="A797" s="21" t="s">
        <v>842</v>
      </c>
      <c r="B797" t="str">
        <f>VLOOKUP(A797,'[4]sku-asin（子）'!$A$1:$B$65536,2,0)</f>
        <v>B01GJPBP4E</v>
      </c>
      <c r="C797" t="str">
        <f>VLOOKUP(A797,'[4]子sku-父sku'!$A$1:$B$65536,2,0)</f>
        <v>YZ-ZQ1521</v>
      </c>
      <c r="D797" s="33">
        <f>IFERROR(VLOOKUP(A797,[1]库存报告使用数据处理!$A:$C,3,0),0)</f>
        <v>2</v>
      </c>
      <c r="E797" s="33">
        <f>IFERROR(VLOOKUP(A797,[1]库存报告使用数据处理!$A:$D,4,0),0)</f>
        <v>0</v>
      </c>
      <c r="F797" s="33">
        <f>IFERROR(VLOOKUP(A797,[1]库存报告使用数据处理!$A:$E,5,0),0)</f>
        <v>0</v>
      </c>
      <c r="G797" s="33">
        <f>IFERROR(VLOOKUP(A797,[1]库存报告使用数据处理!$A:$F,6,0),0)</f>
        <v>3</v>
      </c>
      <c r="H797" s="34">
        <f>IFERROR(VLOOKUP(A797,[1]库存报告使用数据处理!$A:$G,7,0),0)</f>
        <v>19.38</v>
      </c>
      <c r="I797">
        <f>IFERROR(VLOOKUP(A797,[5]数据处理!$A:$B,2,0),0)</f>
        <v>2</v>
      </c>
      <c r="J797" s="35">
        <f>IFERROR(VLOOKUP(A797,[5]数据处理!$A:$D,4,0),0)</f>
        <v>0</v>
      </c>
      <c r="K797" s="35">
        <f>IFERROR(VLOOKUP(A797,[5]数据处理!$A:$E,5,0),0)</f>
        <v>0</v>
      </c>
      <c r="L797" s="35">
        <f>IFERROR(VLOOKUP(A797,[5]数据处理!$A:$G,7,0),0)</f>
        <v>0</v>
      </c>
      <c r="M797">
        <f t="shared" si="207"/>
        <v>2</v>
      </c>
      <c r="N797">
        <f>IFERROR(VLOOKUP(A797,[5]数据处理!$A:$C,3,0),0)</f>
        <v>1</v>
      </c>
      <c r="O797">
        <f>IFERROR(VLOOKUP(A797,[5]数据处理!$A:$N,14,0),0)</f>
        <v>0</v>
      </c>
      <c r="P797" t="str">
        <f>IFERROR(VLOOKUP(A797,[3]库存使用数据!$A:$B,2,0),"")</f>
        <v/>
      </c>
      <c r="Q797" t="str">
        <f>IFERROR(VLOOKUP(A797,[3]库存使用数据!$A:$E,5,0),"")</f>
        <v/>
      </c>
      <c r="R797" t="str">
        <f>IFERROR(VLOOKUP(A797,[3]库存使用数据!$A:$H,8,0),"")</f>
        <v/>
      </c>
      <c r="S797" t="str">
        <f>IFERROR(VLOOKUP(A797,[3]库存使用数据!$A:$K,11,0),"")</f>
        <v/>
      </c>
      <c r="T797" t="str">
        <f>IFERROR(VLOOKUP(A797,[3]库存使用数据!$A:$C,3,0),"")</f>
        <v/>
      </c>
      <c r="U797" t="str">
        <f>IFERROR(VLOOKUP(A797,[3]库存使用数据!$A:$F,6,0),"")</f>
        <v/>
      </c>
      <c r="V797" t="str">
        <f>IFERROR(VLOOKUP(A797,[3]库存使用数据!$A:$I,9,0),"")</f>
        <v/>
      </c>
      <c r="W797" t="str">
        <f>IFERROR(VLOOKUP(A797,[3]库存使用数据!$A:$L,12,0),"")</f>
        <v/>
      </c>
      <c r="X797" s="23" t="str">
        <f t="shared" si="212"/>
        <v/>
      </c>
      <c r="Y797" s="23" t="str">
        <f t="shared" si="213"/>
        <v/>
      </c>
      <c r="Z797" s="23" t="str">
        <f t="shared" si="214"/>
        <v/>
      </c>
      <c r="AA797" s="23" t="str">
        <f t="shared" si="215"/>
        <v/>
      </c>
      <c r="AB797" t="str">
        <f>IFERROR(VLOOKUP(A797,[3]库存使用数据!$A:$D,4,0),"")</f>
        <v/>
      </c>
      <c r="AC797" t="str">
        <f>IFERROR(VLOOKUP(A797,[3]库存使用数据!$A:$G,7,0),"")</f>
        <v/>
      </c>
      <c r="AD797" t="str">
        <f>IFERROR(VLOOKUP(A797,[3]库存使用数据!$A:$J,10,0),"")</f>
        <v/>
      </c>
      <c r="AE797" t="str">
        <f>IFERROR(VLOOKUP(A797,[3]库存使用数据!$A:$M,13,0),"")</f>
        <v/>
      </c>
      <c r="AF797" s="23" t="str">
        <f t="shared" si="216"/>
        <v/>
      </c>
      <c r="AG797" s="23" t="str">
        <f t="shared" si="217"/>
        <v/>
      </c>
      <c r="AH797" s="23" t="str">
        <f t="shared" si="218"/>
        <v/>
      </c>
      <c r="AI797" s="23" t="str">
        <f t="shared" si="219"/>
        <v/>
      </c>
      <c r="AJ797">
        <f>IFERROR(VLOOKUP($B797,[2]库存报告使用数据!$A$1:$B$65536,2,0),0)</f>
        <v>0</v>
      </c>
      <c r="AK797">
        <f>IFERROR(VLOOKUP($B797,[2]库存报告使用数据!$A$1:$C$65536,3,0),0)</f>
        <v>0</v>
      </c>
      <c r="AL797">
        <f>IFERROR(VLOOKUP($B797,[2]库存报告使用数据!$A$1:$D$65536,4,0),0)</f>
        <v>0</v>
      </c>
      <c r="AM797">
        <f>IFERROR(VLOOKUP($B797,[2]库存报告使用数据!$A$1:$E$65536,5,0),0)</f>
        <v>1</v>
      </c>
      <c r="AN797" s="23" t="str">
        <f t="shared" si="220"/>
        <v/>
      </c>
      <c r="AO797" s="23" t="str">
        <f t="shared" si="221"/>
        <v/>
      </c>
      <c r="AP797" s="23" t="str">
        <f t="shared" si="222"/>
        <v/>
      </c>
      <c r="AQ797" s="23">
        <f t="shared" si="223"/>
        <v>3</v>
      </c>
      <c r="AR797" s="37">
        <f t="shared" si="208"/>
        <v>0.285714285714286</v>
      </c>
      <c r="AS797" s="37">
        <f t="shared" si="209"/>
        <v>17.1428571428571</v>
      </c>
      <c r="AT797" s="37">
        <f t="shared" si="210"/>
        <v>-15.1428571428571</v>
      </c>
      <c r="AU797" s="33">
        <f t="shared" si="211"/>
        <v>7</v>
      </c>
      <c r="AV797" s="38">
        <f>IFERROR(时间!$B$4+AU797,"上周无销量")</f>
        <v>43290</v>
      </c>
    </row>
    <row r="798" spans="1:48">
      <c r="A798" s="21" t="s">
        <v>843</v>
      </c>
      <c r="B798" t="str">
        <f>VLOOKUP(A798,'[4]sku-asin（子）'!$A$1:$B$65536,2,0)</f>
        <v>B01GJPBRLK</v>
      </c>
      <c r="C798" t="str">
        <f>VLOOKUP(A798,'[4]子sku-父sku'!$A$1:$B$65536,2,0)</f>
        <v>YZ-ZQ1521</v>
      </c>
      <c r="D798" s="33">
        <f>IFERROR(VLOOKUP(A798,[1]库存报告使用数据处理!$A:$C,3,0),0)</f>
        <v>4</v>
      </c>
      <c r="E798" s="33">
        <f>IFERROR(VLOOKUP(A798,[1]库存报告使用数据处理!$A:$D,4,0),0)</f>
        <v>4</v>
      </c>
      <c r="F798" s="33">
        <f>IFERROR(VLOOKUP(A798,[1]库存报告使用数据处理!$A:$E,5,0),0)</f>
        <v>3</v>
      </c>
      <c r="G798" s="33">
        <f>IFERROR(VLOOKUP(A798,[1]库存报告使用数据处理!$A:$F,6,0),0)</f>
        <v>0</v>
      </c>
      <c r="H798" s="34">
        <f>IFERROR(VLOOKUP(A798,[1]库存报告使用数据处理!$A:$G,7,0),0)</f>
        <v>19.38</v>
      </c>
      <c r="I798">
        <f>IFERROR(VLOOKUP(A798,[5]数据处理!$A:$B,2,0),0)</f>
        <v>4</v>
      </c>
      <c r="J798" s="35">
        <f>IFERROR(VLOOKUP(A798,[5]数据处理!$A:$D,4,0),0)</f>
        <v>0</v>
      </c>
      <c r="K798" s="35">
        <f>IFERROR(VLOOKUP(A798,[5]数据处理!$A:$E,5,0),0)</f>
        <v>0</v>
      </c>
      <c r="L798" s="35">
        <f>IFERROR(VLOOKUP(A798,[5]数据处理!$A:$G,7,0),0)</f>
        <v>0</v>
      </c>
      <c r="M798">
        <f t="shared" si="207"/>
        <v>4</v>
      </c>
      <c r="N798">
        <f>IFERROR(VLOOKUP(A798,[5]数据处理!$A:$C,3,0),0)</f>
        <v>1</v>
      </c>
      <c r="O798">
        <f>IFERROR(VLOOKUP(A798,[5]数据处理!$A:$N,14,0),0)</f>
        <v>0</v>
      </c>
      <c r="P798" t="str">
        <f>IFERROR(VLOOKUP(A798,[3]库存使用数据!$A:$B,2,0),"")</f>
        <v/>
      </c>
      <c r="Q798" t="str">
        <f>IFERROR(VLOOKUP(A798,[3]库存使用数据!$A:$E,5,0),"")</f>
        <v/>
      </c>
      <c r="R798" t="str">
        <f>IFERROR(VLOOKUP(A798,[3]库存使用数据!$A:$H,8,0),"")</f>
        <v/>
      </c>
      <c r="S798" t="str">
        <f>IFERROR(VLOOKUP(A798,[3]库存使用数据!$A:$K,11,0),"")</f>
        <v/>
      </c>
      <c r="T798" t="str">
        <f>IFERROR(VLOOKUP(A798,[3]库存使用数据!$A:$C,3,0),"")</f>
        <v/>
      </c>
      <c r="U798" t="str">
        <f>IFERROR(VLOOKUP(A798,[3]库存使用数据!$A:$F,6,0),"")</f>
        <v/>
      </c>
      <c r="V798" t="str">
        <f>IFERROR(VLOOKUP(A798,[3]库存使用数据!$A:$I,9,0),"")</f>
        <v/>
      </c>
      <c r="W798" t="str">
        <f>IFERROR(VLOOKUP(A798,[3]库存使用数据!$A:$L,12,0),"")</f>
        <v/>
      </c>
      <c r="X798" s="23" t="str">
        <f t="shared" si="212"/>
        <v/>
      </c>
      <c r="Y798" s="23" t="str">
        <f t="shared" si="213"/>
        <v/>
      </c>
      <c r="Z798" s="23" t="str">
        <f t="shared" si="214"/>
        <v/>
      </c>
      <c r="AA798" s="23" t="str">
        <f t="shared" si="215"/>
        <v/>
      </c>
      <c r="AB798" t="str">
        <f>IFERROR(VLOOKUP(A798,[3]库存使用数据!$A:$D,4,0),"")</f>
        <v/>
      </c>
      <c r="AC798" t="str">
        <f>IFERROR(VLOOKUP(A798,[3]库存使用数据!$A:$G,7,0),"")</f>
        <v/>
      </c>
      <c r="AD798" t="str">
        <f>IFERROR(VLOOKUP(A798,[3]库存使用数据!$A:$J,10,0),"")</f>
        <v/>
      </c>
      <c r="AE798" t="str">
        <f>IFERROR(VLOOKUP(A798,[3]库存使用数据!$A:$M,13,0),"")</f>
        <v/>
      </c>
      <c r="AF798" s="23" t="str">
        <f t="shared" si="216"/>
        <v/>
      </c>
      <c r="AG798" s="23" t="str">
        <f t="shared" si="217"/>
        <v/>
      </c>
      <c r="AH798" s="23" t="str">
        <f t="shared" si="218"/>
        <v/>
      </c>
      <c r="AI798" s="23" t="str">
        <f t="shared" si="219"/>
        <v/>
      </c>
      <c r="AJ798">
        <f>IFERROR(VLOOKUP($B798,[2]库存报告使用数据!$A$1:$B$65536,2,0),0)</f>
        <v>14</v>
      </c>
      <c r="AK798">
        <f>IFERROR(VLOOKUP($B798,[2]库存报告使用数据!$A$1:$C$65536,3,0),0)</f>
        <v>14</v>
      </c>
      <c r="AL798">
        <f>IFERROR(VLOOKUP($B798,[2]库存报告使用数据!$A$1:$D$65536,4,0),0)</f>
        <v>8</v>
      </c>
      <c r="AM798">
        <f>IFERROR(VLOOKUP($B798,[2]库存报告使用数据!$A$1:$E$65536,5,0),0)</f>
        <v>0</v>
      </c>
      <c r="AN798" s="23">
        <f t="shared" si="220"/>
        <v>0.285714285714286</v>
      </c>
      <c r="AO798" s="23">
        <f t="shared" si="221"/>
        <v>0.285714285714286</v>
      </c>
      <c r="AP798" s="23">
        <f t="shared" si="222"/>
        <v>0.375</v>
      </c>
      <c r="AQ798" s="23" t="str">
        <f t="shared" si="223"/>
        <v/>
      </c>
      <c r="AR798" s="37">
        <f t="shared" si="208"/>
        <v>0.571428571428571</v>
      </c>
      <c r="AS798" s="37">
        <f t="shared" si="209"/>
        <v>34.2857142857143</v>
      </c>
      <c r="AT798" s="37">
        <f t="shared" si="210"/>
        <v>-30.2857142857143</v>
      </c>
      <c r="AU798" s="33">
        <f t="shared" si="211"/>
        <v>7</v>
      </c>
      <c r="AV798" s="38">
        <f>IFERROR(时间!$B$4+AU798,"上周无销量")</f>
        <v>43290</v>
      </c>
    </row>
    <row r="799" spans="1:48">
      <c r="A799" s="21" t="s">
        <v>844</v>
      </c>
      <c r="B799" t="str">
        <f>VLOOKUP(A799,'[4]sku-asin（子）'!$A$1:$B$65536,2,0)</f>
        <v>B01GJPBKEE</v>
      </c>
      <c r="C799" t="str">
        <f>VLOOKUP(A799,'[4]子sku-父sku'!$A$1:$B$65536,2,0)</f>
        <v>YZ-ZQ1521</v>
      </c>
      <c r="D799" s="33">
        <f>IFERROR(VLOOKUP(A799,[1]库存报告使用数据处理!$A:$C,3,0),0)</f>
        <v>3</v>
      </c>
      <c r="E799" s="33">
        <f>IFERROR(VLOOKUP(A799,[1]库存报告使用数据处理!$A:$D,4,0),0)</f>
        <v>1</v>
      </c>
      <c r="F799" s="33">
        <f>IFERROR(VLOOKUP(A799,[1]库存报告使用数据处理!$A:$E,5,0),0)</f>
        <v>1</v>
      </c>
      <c r="G799" s="33">
        <f>IFERROR(VLOOKUP(A799,[1]库存报告使用数据处理!$A:$F,6,0),0)</f>
        <v>1</v>
      </c>
      <c r="H799" s="34">
        <f>IFERROR(VLOOKUP(A799,[1]库存报告使用数据处理!$A:$G,7,0),0)</f>
        <v>19.99</v>
      </c>
      <c r="I799">
        <f>IFERROR(VLOOKUP(A799,[5]数据处理!$A:$B,2,0),0)</f>
        <v>4</v>
      </c>
      <c r="J799" s="35">
        <f>IFERROR(VLOOKUP(A799,[5]数据处理!$A:$D,4,0),0)</f>
        <v>0</v>
      </c>
      <c r="K799" s="35">
        <f>IFERROR(VLOOKUP(A799,[5]数据处理!$A:$E,5,0),0)</f>
        <v>0</v>
      </c>
      <c r="L799" s="35">
        <f>IFERROR(VLOOKUP(A799,[5]数据处理!$A:$G,7,0),0)</f>
        <v>0</v>
      </c>
      <c r="M799">
        <f t="shared" si="207"/>
        <v>4</v>
      </c>
      <c r="N799">
        <f>IFERROR(VLOOKUP(A799,[5]数据处理!$A:$C,3,0),0)</f>
        <v>0</v>
      </c>
      <c r="O799">
        <f>IFERROR(VLOOKUP(A799,[5]数据处理!$A:$N,14,0),0)</f>
        <v>0</v>
      </c>
      <c r="P799" t="str">
        <f>IFERROR(VLOOKUP(A799,[3]库存使用数据!$A:$B,2,0),"")</f>
        <v/>
      </c>
      <c r="Q799" t="str">
        <f>IFERROR(VLOOKUP(A799,[3]库存使用数据!$A:$E,5,0),"")</f>
        <v/>
      </c>
      <c r="R799" t="str">
        <f>IFERROR(VLOOKUP(A799,[3]库存使用数据!$A:$H,8,0),"")</f>
        <v/>
      </c>
      <c r="S799" t="str">
        <f>IFERROR(VLOOKUP(A799,[3]库存使用数据!$A:$K,11,0),"")</f>
        <v/>
      </c>
      <c r="T799" t="str">
        <f>IFERROR(VLOOKUP(A799,[3]库存使用数据!$A:$C,3,0),"")</f>
        <v/>
      </c>
      <c r="U799" t="str">
        <f>IFERROR(VLOOKUP(A799,[3]库存使用数据!$A:$F,6,0),"")</f>
        <v/>
      </c>
      <c r="V799" t="str">
        <f>IFERROR(VLOOKUP(A799,[3]库存使用数据!$A:$I,9,0),"")</f>
        <v/>
      </c>
      <c r="W799" t="str">
        <f>IFERROR(VLOOKUP(A799,[3]库存使用数据!$A:$L,12,0),"")</f>
        <v/>
      </c>
      <c r="X799" s="23" t="str">
        <f t="shared" si="212"/>
        <v/>
      </c>
      <c r="Y799" s="23" t="str">
        <f t="shared" si="213"/>
        <v/>
      </c>
      <c r="Z799" s="23" t="str">
        <f t="shared" si="214"/>
        <v/>
      </c>
      <c r="AA799" s="23" t="str">
        <f t="shared" si="215"/>
        <v/>
      </c>
      <c r="AB799" t="str">
        <f>IFERROR(VLOOKUP(A799,[3]库存使用数据!$A:$D,4,0),"")</f>
        <v/>
      </c>
      <c r="AC799" t="str">
        <f>IFERROR(VLOOKUP(A799,[3]库存使用数据!$A:$G,7,0),"")</f>
        <v/>
      </c>
      <c r="AD799" t="str">
        <f>IFERROR(VLOOKUP(A799,[3]库存使用数据!$A:$J,10,0),"")</f>
        <v/>
      </c>
      <c r="AE799" t="str">
        <f>IFERROR(VLOOKUP(A799,[3]库存使用数据!$A:$M,13,0),"")</f>
        <v/>
      </c>
      <c r="AF799" s="23" t="str">
        <f t="shared" si="216"/>
        <v/>
      </c>
      <c r="AG799" s="23" t="str">
        <f t="shared" si="217"/>
        <v/>
      </c>
      <c r="AH799" s="23" t="str">
        <f t="shared" si="218"/>
        <v/>
      </c>
      <c r="AI799" s="23" t="str">
        <f t="shared" si="219"/>
        <v/>
      </c>
      <c r="AJ799">
        <f>IFERROR(VLOOKUP($B799,[2]库存报告使用数据!$A$1:$B$65536,2,0),0)</f>
        <v>24</v>
      </c>
      <c r="AK799">
        <f>IFERROR(VLOOKUP($B799,[2]库存报告使用数据!$A$1:$C$65536,3,0),0)</f>
        <v>24</v>
      </c>
      <c r="AL799">
        <f>IFERROR(VLOOKUP($B799,[2]库存报告使用数据!$A$1:$D$65536,4,0),0)</f>
        <v>17</v>
      </c>
      <c r="AM799">
        <f>IFERROR(VLOOKUP($B799,[2]库存报告使用数据!$A$1:$E$65536,5,0),0)</f>
        <v>8</v>
      </c>
      <c r="AN799" s="23">
        <f t="shared" si="220"/>
        <v>0.125</v>
      </c>
      <c r="AO799" s="23">
        <f t="shared" si="221"/>
        <v>0.0416666666666667</v>
      </c>
      <c r="AP799" s="23">
        <f t="shared" si="222"/>
        <v>0.0588235294117647</v>
      </c>
      <c r="AQ799" s="23">
        <f t="shared" si="223"/>
        <v>0.125</v>
      </c>
      <c r="AR799" s="37">
        <f t="shared" si="208"/>
        <v>0.428571428571429</v>
      </c>
      <c r="AS799" s="37">
        <f t="shared" si="209"/>
        <v>25.7142857142857</v>
      </c>
      <c r="AT799" s="37">
        <f t="shared" si="210"/>
        <v>-21.7142857142857</v>
      </c>
      <c r="AU799" s="33">
        <f t="shared" si="211"/>
        <v>9</v>
      </c>
      <c r="AV799" s="38">
        <f>IFERROR(时间!$B$4+AU799,"上周无销量")</f>
        <v>43292</v>
      </c>
    </row>
    <row r="800" spans="1:48">
      <c r="A800" s="21" t="s">
        <v>845</v>
      </c>
      <c r="B800" t="str">
        <f>VLOOKUP(A800,'[4]sku-asin（子）'!$A$1:$B$65536,2,0)</f>
        <v>B01M63OPA2</v>
      </c>
      <c r="C800" t="str">
        <f>VLOOKUP(A800,'[4]子sku-父sku'!$A$1:$B$65536,2,0)</f>
        <v>YZ-ZQ15827</v>
      </c>
      <c r="D800" s="33">
        <f>IFERROR(VLOOKUP(A800,[1]库存报告使用数据处理!$A:$C,3,0),0)</f>
        <v>1</v>
      </c>
      <c r="E800" s="33">
        <f>IFERROR(VLOOKUP(A800,[1]库存报告使用数据处理!$A:$D,4,0),0)</f>
        <v>2</v>
      </c>
      <c r="F800" s="33">
        <f>IFERROR(VLOOKUP(A800,[1]库存报告使用数据处理!$A:$E,5,0),0)</f>
        <v>1</v>
      </c>
      <c r="G800" s="33">
        <f>IFERROR(VLOOKUP(A800,[1]库存报告使用数据处理!$A:$F,6,0),0)</f>
        <v>0</v>
      </c>
      <c r="H800" s="34">
        <f>IFERROR(VLOOKUP(A800,[1]库存报告使用数据处理!$A:$G,7,0),0)</f>
        <v>20.99</v>
      </c>
      <c r="I800">
        <f>IFERROR(VLOOKUP(A800,[5]数据处理!$A:$B,2,0),0)</f>
        <v>4</v>
      </c>
      <c r="J800" s="35">
        <f>IFERROR(VLOOKUP(A800,[5]数据处理!$A:$D,4,0),0)</f>
        <v>0</v>
      </c>
      <c r="K800" s="35">
        <f>IFERROR(VLOOKUP(A800,[5]数据处理!$A:$E,5,0),0)</f>
        <v>0</v>
      </c>
      <c r="L800" s="35">
        <f>IFERROR(VLOOKUP(A800,[5]数据处理!$A:$G,7,0),0)</f>
        <v>0</v>
      </c>
      <c r="M800">
        <f t="shared" si="207"/>
        <v>4</v>
      </c>
      <c r="N800">
        <f>IFERROR(VLOOKUP(A800,[5]数据处理!$A:$C,3,0),0)</f>
        <v>0</v>
      </c>
      <c r="O800">
        <f>IFERROR(VLOOKUP(A800,[5]数据处理!$A:$N,14,0),0)</f>
        <v>0</v>
      </c>
      <c r="P800">
        <f>IFERROR(VLOOKUP(A800,[3]库存使用数据!$A:$B,2,0),"")</f>
        <v>64</v>
      </c>
      <c r="Q800">
        <f>IFERROR(VLOOKUP(A800,[3]库存使用数据!$A:$E,5,0),"")</f>
        <v>99</v>
      </c>
      <c r="R800">
        <f>IFERROR(VLOOKUP(A800,[3]库存使用数据!$A:$H,8,0),"")</f>
        <v>80</v>
      </c>
      <c r="S800">
        <f>IFERROR(VLOOKUP(A800,[3]库存使用数据!$A:$K,11,0),"")</f>
        <v>132</v>
      </c>
      <c r="T800">
        <f>IFERROR(VLOOKUP(A800,[3]库存使用数据!$A:$C,3,0),"")</f>
        <v>0</v>
      </c>
      <c r="U800">
        <f>IFERROR(VLOOKUP(A800,[3]库存使用数据!$A:$F,6,0),"")</f>
        <v>3</v>
      </c>
      <c r="V800">
        <f>IFERROR(VLOOKUP(A800,[3]库存使用数据!$A:$I,9,0),"")</f>
        <v>2</v>
      </c>
      <c r="W800">
        <f>IFERROR(VLOOKUP(A800,[3]库存使用数据!$A:$L,12,0),"")</f>
        <v>5</v>
      </c>
      <c r="X800" s="23">
        <f t="shared" si="212"/>
        <v>0</v>
      </c>
      <c r="Y800" s="23">
        <f t="shared" si="213"/>
        <v>0.0303030303030303</v>
      </c>
      <c r="Z800" s="23">
        <f t="shared" si="214"/>
        <v>0.025</v>
      </c>
      <c r="AA800" s="23">
        <f t="shared" si="215"/>
        <v>0.0378787878787879</v>
      </c>
      <c r="AB800">
        <f>IFERROR(VLOOKUP(A800,[3]库存使用数据!$A:$D,4,0),"")</f>
        <v>0</v>
      </c>
      <c r="AC800">
        <f>IFERROR(VLOOKUP(A800,[3]库存使用数据!$A:$G,7,0),"")</f>
        <v>0.3</v>
      </c>
      <c r="AD800">
        <f>IFERROR(VLOOKUP(A800,[3]库存使用数据!$A:$J,10,0),"")</f>
        <v>0.2</v>
      </c>
      <c r="AE800">
        <f>IFERROR(VLOOKUP(A800,[3]库存使用数据!$A:$M,13,0),"")</f>
        <v>0.46</v>
      </c>
      <c r="AF800" s="23" t="str">
        <f t="shared" si="216"/>
        <v/>
      </c>
      <c r="AG800" s="23">
        <f t="shared" si="217"/>
        <v>0.00714626012386851</v>
      </c>
      <c r="AH800" s="23">
        <f t="shared" si="218"/>
        <v>0.00952834683182468</v>
      </c>
      <c r="AI800" s="23">
        <f t="shared" si="219"/>
        <v>0</v>
      </c>
      <c r="AJ800">
        <f>IFERROR(VLOOKUP($B800,[2]库存报告使用数据!$A$1:$B$65536,2,0),0)</f>
        <v>3</v>
      </c>
      <c r="AK800">
        <f>IFERROR(VLOOKUP($B800,[2]库存报告使用数据!$A$1:$C$65536,3,0),0)</f>
        <v>3</v>
      </c>
      <c r="AL800">
        <f>IFERROR(VLOOKUP($B800,[2]库存报告使用数据!$A$1:$D$65536,4,0),0)</f>
        <v>1</v>
      </c>
      <c r="AM800">
        <f>IFERROR(VLOOKUP($B800,[2]库存报告使用数据!$A$1:$E$65536,5,0),0)</f>
        <v>2</v>
      </c>
      <c r="AN800" s="23">
        <f t="shared" si="220"/>
        <v>0.333333333333333</v>
      </c>
      <c r="AO800" s="23">
        <f t="shared" si="221"/>
        <v>0.666666666666667</v>
      </c>
      <c r="AP800" s="23">
        <f t="shared" si="222"/>
        <v>1</v>
      </c>
      <c r="AQ800" s="23">
        <f t="shared" si="223"/>
        <v>0</v>
      </c>
      <c r="AR800" s="37">
        <f t="shared" si="208"/>
        <v>0.142857142857143</v>
      </c>
      <c r="AS800" s="37">
        <f t="shared" si="209"/>
        <v>8.57142857142857</v>
      </c>
      <c r="AT800" s="37">
        <f t="shared" si="210"/>
        <v>-4.57142857142857</v>
      </c>
      <c r="AU800" s="33">
        <f t="shared" si="211"/>
        <v>28</v>
      </c>
      <c r="AV800" s="38">
        <f>IFERROR(时间!$B$4+AU800,"上周无销量")</f>
        <v>43311</v>
      </c>
    </row>
    <row r="801" spans="1:48">
      <c r="A801" s="21" t="s">
        <v>846</v>
      </c>
      <c r="B801" t="str">
        <f>VLOOKUP(A801,'[4]sku-asin（子）'!$A$1:$B$65536,2,0)</f>
        <v>B01M9AOWZ2</v>
      </c>
      <c r="C801" t="str">
        <f>VLOOKUP(A801,'[4]子sku-父sku'!$A$1:$B$65536,2,0)</f>
        <v>YZ-ZQ15827</v>
      </c>
      <c r="D801" s="33">
        <f>IFERROR(VLOOKUP(A801,[1]库存报告使用数据处理!$A:$C,3,0),0)</f>
        <v>0</v>
      </c>
      <c r="E801" s="33">
        <f>IFERROR(VLOOKUP(A801,[1]库存报告使用数据处理!$A:$D,4,0),0)</f>
        <v>0</v>
      </c>
      <c r="F801" s="33">
        <f>IFERROR(VLOOKUP(A801,[1]库存报告使用数据处理!$A:$E,5,0),0)</f>
        <v>1</v>
      </c>
      <c r="G801" s="33">
        <f>IFERROR(VLOOKUP(A801,[1]库存报告使用数据处理!$A:$F,6,0),0)</f>
        <v>0</v>
      </c>
      <c r="H801" s="34">
        <f>IFERROR(VLOOKUP(A801,[1]库存报告使用数据处理!$A:$G,7,0),0)</f>
        <v>20.99</v>
      </c>
      <c r="I801">
        <f>IFERROR(VLOOKUP(A801,[5]数据处理!$A:$B,2,0),0)</f>
        <v>6</v>
      </c>
      <c r="J801" s="35">
        <f>IFERROR(VLOOKUP(A801,[5]数据处理!$A:$D,4,0),0)</f>
        <v>0</v>
      </c>
      <c r="K801" s="35">
        <f>IFERROR(VLOOKUP(A801,[5]数据处理!$A:$E,5,0),0)</f>
        <v>0</v>
      </c>
      <c r="L801" s="35">
        <f>IFERROR(VLOOKUP(A801,[5]数据处理!$A:$G,7,0),0)</f>
        <v>0</v>
      </c>
      <c r="M801">
        <f t="shared" si="207"/>
        <v>6</v>
      </c>
      <c r="N801">
        <f>IFERROR(VLOOKUP(A801,[5]数据处理!$A:$C,3,0),0)</f>
        <v>0</v>
      </c>
      <c r="O801">
        <f>IFERROR(VLOOKUP(A801,[5]数据处理!$A:$N,14,0),0)</f>
        <v>0</v>
      </c>
      <c r="P801" t="str">
        <f>IFERROR(VLOOKUP(A801,[3]库存使用数据!$A:$B,2,0),"")</f>
        <v/>
      </c>
      <c r="Q801" t="str">
        <f>IFERROR(VLOOKUP(A801,[3]库存使用数据!$A:$E,5,0),"")</f>
        <v/>
      </c>
      <c r="R801" t="str">
        <f>IFERROR(VLOOKUP(A801,[3]库存使用数据!$A:$H,8,0),"")</f>
        <v/>
      </c>
      <c r="S801" t="str">
        <f>IFERROR(VLOOKUP(A801,[3]库存使用数据!$A:$K,11,0),"")</f>
        <v/>
      </c>
      <c r="T801" t="str">
        <f>IFERROR(VLOOKUP(A801,[3]库存使用数据!$A:$C,3,0),"")</f>
        <v/>
      </c>
      <c r="U801" t="str">
        <f>IFERROR(VLOOKUP(A801,[3]库存使用数据!$A:$F,6,0),"")</f>
        <v/>
      </c>
      <c r="V801" t="str">
        <f>IFERROR(VLOOKUP(A801,[3]库存使用数据!$A:$I,9,0),"")</f>
        <v/>
      </c>
      <c r="W801" t="str">
        <f>IFERROR(VLOOKUP(A801,[3]库存使用数据!$A:$L,12,0),"")</f>
        <v/>
      </c>
      <c r="X801" s="23" t="str">
        <f t="shared" si="212"/>
        <v/>
      </c>
      <c r="Y801" s="23" t="str">
        <f t="shared" si="213"/>
        <v/>
      </c>
      <c r="Z801" s="23" t="str">
        <f t="shared" si="214"/>
        <v/>
      </c>
      <c r="AA801" s="23" t="str">
        <f t="shared" si="215"/>
        <v/>
      </c>
      <c r="AB801" t="str">
        <f>IFERROR(VLOOKUP(A801,[3]库存使用数据!$A:$D,4,0),"")</f>
        <v/>
      </c>
      <c r="AC801" t="str">
        <f>IFERROR(VLOOKUP(A801,[3]库存使用数据!$A:$G,7,0),"")</f>
        <v/>
      </c>
      <c r="AD801" t="str">
        <f>IFERROR(VLOOKUP(A801,[3]库存使用数据!$A:$J,10,0),"")</f>
        <v/>
      </c>
      <c r="AE801" t="str">
        <f>IFERROR(VLOOKUP(A801,[3]库存使用数据!$A:$M,13,0),"")</f>
        <v/>
      </c>
      <c r="AF801" s="23" t="str">
        <f t="shared" si="216"/>
        <v/>
      </c>
      <c r="AG801" s="23" t="str">
        <f t="shared" si="217"/>
        <v/>
      </c>
      <c r="AH801" s="23" t="str">
        <f t="shared" si="218"/>
        <v/>
      </c>
      <c r="AI801" s="23" t="str">
        <f t="shared" si="219"/>
        <v/>
      </c>
      <c r="AJ801">
        <f>IFERROR(VLOOKUP($B801,[2]库存报告使用数据!$A$1:$B$65536,2,0),0)</f>
        <v>6</v>
      </c>
      <c r="AK801">
        <f>IFERROR(VLOOKUP($B801,[2]库存报告使用数据!$A$1:$C$65536,3,0),0)</f>
        <v>6</v>
      </c>
      <c r="AL801">
        <f>IFERROR(VLOOKUP($B801,[2]库存报告使用数据!$A$1:$D$65536,4,0),0)</f>
        <v>2</v>
      </c>
      <c r="AM801">
        <f>IFERROR(VLOOKUP($B801,[2]库存报告使用数据!$A$1:$E$65536,5,0),0)</f>
        <v>2</v>
      </c>
      <c r="AN801" s="23">
        <f t="shared" si="220"/>
        <v>0</v>
      </c>
      <c r="AO801" s="23">
        <f t="shared" si="221"/>
        <v>0</v>
      </c>
      <c r="AP801" s="23">
        <f t="shared" si="222"/>
        <v>0.5</v>
      </c>
      <c r="AQ801" s="23">
        <f t="shared" si="223"/>
        <v>0</v>
      </c>
      <c r="AR801" s="37">
        <f t="shared" si="208"/>
        <v>0</v>
      </c>
      <c r="AS801" s="37">
        <f t="shared" si="209"/>
        <v>0</v>
      </c>
      <c r="AT801" s="37">
        <f t="shared" si="210"/>
        <v>6</v>
      </c>
      <c r="AU801" s="33" t="str">
        <f t="shared" si="211"/>
        <v>库存为6</v>
      </c>
      <c r="AV801" s="38" t="str">
        <f>IFERROR(时间!$B$4+AU801,"上周无销量")</f>
        <v>上周无销量</v>
      </c>
    </row>
    <row r="802" spans="1:48">
      <c r="A802" s="21" t="s">
        <v>847</v>
      </c>
      <c r="B802" t="str">
        <f>VLOOKUP(A802,'[4]sku-asin（子）'!$A$1:$B$65536,2,0)</f>
        <v>B01M63S2EX</v>
      </c>
      <c r="C802" t="str">
        <f>VLOOKUP(A802,'[4]子sku-父sku'!$A$1:$B$65536,2,0)</f>
        <v>YZ-ZQ15827</v>
      </c>
      <c r="D802" s="33">
        <f>IFERROR(VLOOKUP(A802,[1]库存报告使用数据处理!$A:$C,3,0),0)</f>
        <v>1</v>
      </c>
      <c r="E802" s="33">
        <f>IFERROR(VLOOKUP(A802,[1]库存报告使用数据处理!$A:$D,4,0),0)</f>
        <v>1</v>
      </c>
      <c r="F802" s="33">
        <f>IFERROR(VLOOKUP(A802,[1]库存报告使用数据处理!$A:$E,5,0),0)</f>
        <v>0</v>
      </c>
      <c r="G802" s="33">
        <f>IFERROR(VLOOKUP(A802,[1]库存报告使用数据处理!$A:$F,6,0),0)</f>
        <v>0</v>
      </c>
      <c r="H802" s="34">
        <f>IFERROR(VLOOKUP(A802,[1]库存报告使用数据处理!$A:$G,7,0),0)</f>
        <v>20.99</v>
      </c>
      <c r="I802">
        <f>IFERROR(VLOOKUP(A802,[5]数据处理!$A:$B,2,0),0)</f>
        <v>0</v>
      </c>
      <c r="J802" s="35">
        <f>IFERROR(VLOOKUP(A802,[5]数据处理!$A:$D,4,0),0)</f>
        <v>0</v>
      </c>
      <c r="K802" s="35">
        <f>IFERROR(VLOOKUP(A802,[5]数据处理!$A:$E,5,0),0)</f>
        <v>0</v>
      </c>
      <c r="L802" s="35">
        <f>IFERROR(VLOOKUP(A802,[5]数据处理!$A:$G,7,0),0)</f>
        <v>0</v>
      </c>
      <c r="M802">
        <f t="shared" si="207"/>
        <v>0</v>
      </c>
      <c r="N802">
        <f>IFERROR(VLOOKUP(A802,[5]数据处理!$A:$C,3,0),0)</f>
        <v>0</v>
      </c>
      <c r="O802">
        <f>IFERROR(VLOOKUP(A802,[5]数据处理!$A:$N,14,0),0)</f>
        <v>0</v>
      </c>
      <c r="P802" t="str">
        <f>IFERROR(VLOOKUP(A802,[3]库存使用数据!$A:$B,2,0),"")</f>
        <v/>
      </c>
      <c r="Q802" t="str">
        <f>IFERROR(VLOOKUP(A802,[3]库存使用数据!$A:$E,5,0),"")</f>
        <v/>
      </c>
      <c r="R802" t="str">
        <f>IFERROR(VLOOKUP(A802,[3]库存使用数据!$A:$H,8,0),"")</f>
        <v/>
      </c>
      <c r="S802" t="str">
        <f>IFERROR(VLOOKUP(A802,[3]库存使用数据!$A:$K,11,0),"")</f>
        <v/>
      </c>
      <c r="T802" t="str">
        <f>IFERROR(VLOOKUP(A802,[3]库存使用数据!$A:$C,3,0),"")</f>
        <v/>
      </c>
      <c r="U802" t="str">
        <f>IFERROR(VLOOKUP(A802,[3]库存使用数据!$A:$F,6,0),"")</f>
        <v/>
      </c>
      <c r="V802" t="str">
        <f>IFERROR(VLOOKUP(A802,[3]库存使用数据!$A:$I,9,0),"")</f>
        <v/>
      </c>
      <c r="W802" t="str">
        <f>IFERROR(VLOOKUP(A802,[3]库存使用数据!$A:$L,12,0),"")</f>
        <v/>
      </c>
      <c r="X802" s="23" t="str">
        <f t="shared" si="212"/>
        <v/>
      </c>
      <c r="Y802" s="23" t="str">
        <f t="shared" si="213"/>
        <v/>
      </c>
      <c r="Z802" s="23" t="str">
        <f t="shared" si="214"/>
        <v/>
      </c>
      <c r="AA802" s="23" t="str">
        <f t="shared" si="215"/>
        <v/>
      </c>
      <c r="AB802" t="str">
        <f>IFERROR(VLOOKUP(A802,[3]库存使用数据!$A:$D,4,0),"")</f>
        <v/>
      </c>
      <c r="AC802" t="str">
        <f>IFERROR(VLOOKUP(A802,[3]库存使用数据!$A:$G,7,0),"")</f>
        <v/>
      </c>
      <c r="AD802" t="str">
        <f>IFERROR(VLOOKUP(A802,[3]库存使用数据!$A:$J,10,0),"")</f>
        <v/>
      </c>
      <c r="AE802" t="str">
        <f>IFERROR(VLOOKUP(A802,[3]库存使用数据!$A:$M,13,0),"")</f>
        <v/>
      </c>
      <c r="AF802" s="23" t="str">
        <f t="shared" si="216"/>
        <v/>
      </c>
      <c r="AG802" s="23" t="str">
        <f t="shared" si="217"/>
        <v/>
      </c>
      <c r="AH802" s="23" t="str">
        <f t="shared" si="218"/>
        <v/>
      </c>
      <c r="AI802" s="23" t="str">
        <f t="shared" si="219"/>
        <v/>
      </c>
      <c r="AJ802">
        <f>IFERROR(VLOOKUP($B802,[2]库存报告使用数据!$A$1:$B$65536,2,0),0)</f>
        <v>1</v>
      </c>
      <c r="AK802">
        <f>IFERROR(VLOOKUP($B802,[2]库存报告使用数据!$A$1:$C$65536,3,0),0)</f>
        <v>1</v>
      </c>
      <c r="AL802">
        <f>IFERROR(VLOOKUP($B802,[2]库存报告使用数据!$A$1:$D$65536,4,0),0)</f>
        <v>1</v>
      </c>
      <c r="AM802">
        <f>IFERROR(VLOOKUP($B802,[2]库存报告使用数据!$A$1:$E$65536,5,0),0)</f>
        <v>0</v>
      </c>
      <c r="AN802" s="23">
        <f t="shared" si="220"/>
        <v>1</v>
      </c>
      <c r="AO802" s="23">
        <f t="shared" si="221"/>
        <v>1</v>
      </c>
      <c r="AP802" s="23">
        <f t="shared" si="222"/>
        <v>0</v>
      </c>
      <c r="AQ802" s="23" t="str">
        <f t="shared" si="223"/>
        <v/>
      </c>
      <c r="AR802" s="37">
        <f t="shared" si="208"/>
        <v>0.142857142857143</v>
      </c>
      <c r="AS802" s="37">
        <f t="shared" si="209"/>
        <v>8.57142857142857</v>
      </c>
      <c r="AT802" s="37">
        <f t="shared" si="210"/>
        <v>-8.57142857142857</v>
      </c>
      <c r="AU802" s="33">
        <f t="shared" si="211"/>
        <v>0</v>
      </c>
      <c r="AV802" s="38">
        <f>IFERROR(时间!$B$4+AU802,"上周无销量")</f>
        <v>43283</v>
      </c>
    </row>
    <row r="803" spans="1:48">
      <c r="A803" s="21" t="s">
        <v>848</v>
      </c>
      <c r="B803" t="str">
        <f>VLOOKUP(A803,'[4]sku-asin（子）'!$A$1:$B$65536,2,0)</f>
        <v>B01M24AUH7</v>
      </c>
      <c r="C803" t="str">
        <f>VLOOKUP(A803,'[4]子sku-父sku'!$A$1:$B$65536,2,0)</f>
        <v>YZ-ZQ15827</v>
      </c>
      <c r="D803" s="33">
        <f>IFERROR(VLOOKUP(A803,[1]库存报告使用数据处理!$A:$C,3,0),0)</f>
        <v>1</v>
      </c>
      <c r="E803" s="33">
        <f>IFERROR(VLOOKUP(A803,[1]库存报告使用数据处理!$A:$D,4,0),0)</f>
        <v>1</v>
      </c>
      <c r="F803" s="33">
        <f>IFERROR(VLOOKUP(A803,[1]库存报告使用数据处理!$A:$E,5,0),0)</f>
        <v>0</v>
      </c>
      <c r="G803" s="33">
        <f>IFERROR(VLOOKUP(A803,[1]库存报告使用数据处理!$A:$F,6,0),0)</f>
        <v>0</v>
      </c>
      <c r="H803" s="34">
        <f>IFERROR(VLOOKUP(A803,[1]库存报告使用数据处理!$A:$G,7,0),0)</f>
        <v>19.99</v>
      </c>
      <c r="I803">
        <f>IFERROR(VLOOKUP(A803,[5]数据处理!$A:$B,2,0),0)</f>
        <v>9</v>
      </c>
      <c r="J803" s="35">
        <f>IFERROR(VLOOKUP(A803,[5]数据处理!$A:$D,4,0),0)</f>
        <v>0</v>
      </c>
      <c r="K803" s="35">
        <f>IFERROR(VLOOKUP(A803,[5]数据处理!$A:$E,5,0),0)</f>
        <v>0</v>
      </c>
      <c r="L803" s="35">
        <f>IFERROR(VLOOKUP(A803,[5]数据处理!$A:$G,7,0),0)</f>
        <v>0</v>
      </c>
      <c r="M803">
        <f t="shared" si="207"/>
        <v>9</v>
      </c>
      <c r="N803">
        <f>IFERROR(VLOOKUP(A803,[5]数据处理!$A:$C,3,0),0)</f>
        <v>1</v>
      </c>
      <c r="O803">
        <f>IFERROR(VLOOKUP(A803,[5]数据处理!$A:$N,14,0),0)</f>
        <v>8</v>
      </c>
      <c r="P803" t="str">
        <f>IFERROR(VLOOKUP(A803,[3]库存使用数据!$A:$B,2,0),"")</f>
        <v/>
      </c>
      <c r="Q803" t="str">
        <f>IFERROR(VLOOKUP(A803,[3]库存使用数据!$A:$E,5,0),"")</f>
        <v/>
      </c>
      <c r="R803" t="str">
        <f>IFERROR(VLOOKUP(A803,[3]库存使用数据!$A:$H,8,0),"")</f>
        <v/>
      </c>
      <c r="S803" t="str">
        <f>IFERROR(VLOOKUP(A803,[3]库存使用数据!$A:$K,11,0),"")</f>
        <v/>
      </c>
      <c r="T803" t="str">
        <f>IFERROR(VLOOKUP(A803,[3]库存使用数据!$A:$C,3,0),"")</f>
        <v/>
      </c>
      <c r="U803" t="str">
        <f>IFERROR(VLOOKUP(A803,[3]库存使用数据!$A:$F,6,0),"")</f>
        <v/>
      </c>
      <c r="V803" t="str">
        <f>IFERROR(VLOOKUP(A803,[3]库存使用数据!$A:$I,9,0),"")</f>
        <v/>
      </c>
      <c r="W803" t="str">
        <f>IFERROR(VLOOKUP(A803,[3]库存使用数据!$A:$L,12,0),"")</f>
        <v/>
      </c>
      <c r="X803" s="23" t="str">
        <f t="shared" si="212"/>
        <v/>
      </c>
      <c r="Y803" s="23" t="str">
        <f t="shared" si="213"/>
        <v/>
      </c>
      <c r="Z803" s="23" t="str">
        <f t="shared" si="214"/>
        <v/>
      </c>
      <c r="AA803" s="23" t="str">
        <f t="shared" si="215"/>
        <v/>
      </c>
      <c r="AB803" t="str">
        <f>IFERROR(VLOOKUP(A803,[3]库存使用数据!$A:$D,4,0),"")</f>
        <v/>
      </c>
      <c r="AC803" t="str">
        <f>IFERROR(VLOOKUP(A803,[3]库存使用数据!$A:$G,7,0),"")</f>
        <v/>
      </c>
      <c r="AD803" t="str">
        <f>IFERROR(VLOOKUP(A803,[3]库存使用数据!$A:$J,10,0),"")</f>
        <v/>
      </c>
      <c r="AE803" t="str">
        <f>IFERROR(VLOOKUP(A803,[3]库存使用数据!$A:$M,13,0),"")</f>
        <v/>
      </c>
      <c r="AF803" s="23" t="str">
        <f t="shared" si="216"/>
        <v/>
      </c>
      <c r="AG803" s="23" t="str">
        <f t="shared" si="217"/>
        <v/>
      </c>
      <c r="AH803" s="23" t="str">
        <f t="shared" si="218"/>
        <v/>
      </c>
      <c r="AI803" s="23" t="str">
        <f t="shared" si="219"/>
        <v/>
      </c>
      <c r="AJ803">
        <f>IFERROR(VLOOKUP($B803,[2]库存报告使用数据!$A$1:$B$65536,2,0),0)</f>
        <v>5</v>
      </c>
      <c r="AK803">
        <f>IFERROR(VLOOKUP($B803,[2]库存报告使用数据!$A$1:$C$65536,3,0),0)</f>
        <v>5</v>
      </c>
      <c r="AL803">
        <f>IFERROR(VLOOKUP($B803,[2]库存报告使用数据!$A$1:$D$65536,4,0),0)</f>
        <v>0</v>
      </c>
      <c r="AM803">
        <f>IFERROR(VLOOKUP($B803,[2]库存报告使用数据!$A$1:$E$65536,5,0),0)</f>
        <v>0</v>
      </c>
      <c r="AN803" s="23">
        <f t="shared" si="220"/>
        <v>0.2</v>
      </c>
      <c r="AO803" s="23">
        <f t="shared" si="221"/>
        <v>0.2</v>
      </c>
      <c r="AP803" s="23" t="str">
        <f t="shared" si="222"/>
        <v/>
      </c>
      <c r="AQ803" s="23" t="str">
        <f t="shared" si="223"/>
        <v/>
      </c>
      <c r="AR803" s="37">
        <f t="shared" si="208"/>
        <v>0.142857142857143</v>
      </c>
      <c r="AS803" s="37">
        <f t="shared" si="209"/>
        <v>8.57142857142857</v>
      </c>
      <c r="AT803" s="37">
        <f t="shared" si="210"/>
        <v>0.428571428571429</v>
      </c>
      <c r="AU803" s="33">
        <f t="shared" si="211"/>
        <v>63</v>
      </c>
      <c r="AV803" s="38">
        <f>IFERROR(时间!$B$4+AU803,"上周无销量")</f>
        <v>43346</v>
      </c>
    </row>
    <row r="804" spans="1:48">
      <c r="A804" s="21" t="s">
        <v>849</v>
      </c>
      <c r="B804" t="str">
        <f>VLOOKUP(A804,'[4]sku-asin（子）'!$A$1:$B$65536,2,0)</f>
        <v>B01M63RJG4</v>
      </c>
      <c r="C804" t="str">
        <f>VLOOKUP(A804,'[4]子sku-父sku'!$A$1:$B$65536,2,0)</f>
        <v>YZ-ZQ15827</v>
      </c>
      <c r="D804" s="33">
        <f>IFERROR(VLOOKUP(A804,[1]库存报告使用数据处理!$A:$C,3,0),0)</f>
        <v>0</v>
      </c>
      <c r="E804" s="33">
        <f>IFERROR(VLOOKUP(A804,[1]库存报告使用数据处理!$A:$D,4,0),0)</f>
        <v>0</v>
      </c>
      <c r="F804" s="33">
        <f>IFERROR(VLOOKUP(A804,[1]库存报告使用数据处理!$A:$E,5,0),0)</f>
        <v>0</v>
      </c>
      <c r="G804" s="33">
        <f>IFERROR(VLOOKUP(A804,[1]库存报告使用数据处理!$A:$F,6,0),0)</f>
        <v>0</v>
      </c>
      <c r="H804" s="34">
        <f>IFERROR(VLOOKUP(A804,[1]库存报告使用数据处理!$A:$G,7,0),0)</f>
        <v>0</v>
      </c>
      <c r="I804">
        <f>IFERROR(VLOOKUP(A804,[5]数据处理!$A:$B,2,0),0)</f>
        <v>15</v>
      </c>
      <c r="J804" s="35">
        <f>IFERROR(VLOOKUP(A804,[5]数据处理!$A:$D,4,0),0)</f>
        <v>0</v>
      </c>
      <c r="K804" s="35">
        <f>IFERROR(VLOOKUP(A804,[5]数据处理!$A:$E,5,0),0)</f>
        <v>0</v>
      </c>
      <c r="L804" s="35">
        <f>IFERROR(VLOOKUP(A804,[5]数据处理!$A:$G,7,0),0)</f>
        <v>0</v>
      </c>
      <c r="M804">
        <f t="shared" si="207"/>
        <v>15</v>
      </c>
      <c r="N804">
        <f>IFERROR(VLOOKUP(A804,[5]数据处理!$A:$C,3,0),0)</f>
        <v>1</v>
      </c>
      <c r="O804">
        <f>IFERROR(VLOOKUP(A804,[5]数据处理!$A:$N,14,0),0)</f>
        <v>14</v>
      </c>
      <c r="P804" t="str">
        <f>IFERROR(VLOOKUP(A804,[3]库存使用数据!$A:$B,2,0),"")</f>
        <v/>
      </c>
      <c r="Q804" t="str">
        <f>IFERROR(VLOOKUP(A804,[3]库存使用数据!$A:$E,5,0),"")</f>
        <v/>
      </c>
      <c r="R804" t="str">
        <f>IFERROR(VLOOKUP(A804,[3]库存使用数据!$A:$H,8,0),"")</f>
        <v/>
      </c>
      <c r="S804" t="str">
        <f>IFERROR(VLOOKUP(A804,[3]库存使用数据!$A:$K,11,0),"")</f>
        <v/>
      </c>
      <c r="T804" t="str">
        <f>IFERROR(VLOOKUP(A804,[3]库存使用数据!$A:$C,3,0),"")</f>
        <v/>
      </c>
      <c r="U804" t="str">
        <f>IFERROR(VLOOKUP(A804,[3]库存使用数据!$A:$F,6,0),"")</f>
        <v/>
      </c>
      <c r="V804" t="str">
        <f>IFERROR(VLOOKUP(A804,[3]库存使用数据!$A:$I,9,0),"")</f>
        <v/>
      </c>
      <c r="W804" t="str">
        <f>IFERROR(VLOOKUP(A804,[3]库存使用数据!$A:$L,12,0),"")</f>
        <v/>
      </c>
      <c r="X804" s="23" t="str">
        <f t="shared" si="212"/>
        <v/>
      </c>
      <c r="Y804" s="23" t="str">
        <f t="shared" si="213"/>
        <v/>
      </c>
      <c r="Z804" s="23" t="str">
        <f t="shared" si="214"/>
        <v/>
      </c>
      <c r="AA804" s="23" t="str">
        <f t="shared" si="215"/>
        <v/>
      </c>
      <c r="AB804" t="str">
        <f>IFERROR(VLOOKUP(A804,[3]库存使用数据!$A:$D,4,0),"")</f>
        <v/>
      </c>
      <c r="AC804" t="str">
        <f>IFERROR(VLOOKUP(A804,[3]库存使用数据!$A:$G,7,0),"")</f>
        <v/>
      </c>
      <c r="AD804" t="str">
        <f>IFERROR(VLOOKUP(A804,[3]库存使用数据!$A:$J,10,0),"")</f>
        <v/>
      </c>
      <c r="AE804" t="str">
        <f>IFERROR(VLOOKUP(A804,[3]库存使用数据!$A:$M,13,0),"")</f>
        <v/>
      </c>
      <c r="AF804" s="23" t="str">
        <f t="shared" si="216"/>
        <v/>
      </c>
      <c r="AG804" s="23" t="str">
        <f t="shared" si="217"/>
        <v/>
      </c>
      <c r="AH804" s="23" t="str">
        <f t="shared" si="218"/>
        <v/>
      </c>
      <c r="AI804" s="23" t="str">
        <f t="shared" si="219"/>
        <v/>
      </c>
      <c r="AJ804">
        <f>IFERROR(VLOOKUP($B804,[2]库存报告使用数据!$A$1:$B$65536,2,0),0)</f>
        <v>1</v>
      </c>
      <c r="AK804">
        <f>IFERROR(VLOOKUP($B804,[2]库存报告使用数据!$A$1:$C$65536,3,0),0)</f>
        <v>1</v>
      </c>
      <c r="AL804">
        <f>IFERROR(VLOOKUP($B804,[2]库存报告使用数据!$A$1:$D$65536,4,0),0)</f>
        <v>1</v>
      </c>
      <c r="AM804">
        <f>IFERROR(VLOOKUP($B804,[2]库存报告使用数据!$A$1:$E$65536,5,0),0)</f>
        <v>0</v>
      </c>
      <c r="AN804" s="23">
        <f t="shared" si="220"/>
        <v>0</v>
      </c>
      <c r="AO804" s="23">
        <f t="shared" si="221"/>
        <v>0</v>
      </c>
      <c r="AP804" s="23">
        <f t="shared" si="222"/>
        <v>0</v>
      </c>
      <c r="AQ804" s="23" t="str">
        <f t="shared" si="223"/>
        <v/>
      </c>
      <c r="AR804" s="37">
        <f t="shared" si="208"/>
        <v>0</v>
      </c>
      <c r="AS804" s="37">
        <f t="shared" si="209"/>
        <v>0</v>
      </c>
      <c r="AT804" s="37">
        <f t="shared" si="210"/>
        <v>15</v>
      </c>
      <c r="AU804" s="33" t="str">
        <f t="shared" si="211"/>
        <v>库存为15</v>
      </c>
      <c r="AV804" s="38" t="str">
        <f>IFERROR(时间!$B$4+AU804,"上周无销量")</f>
        <v>上周无销量</v>
      </c>
    </row>
    <row r="805" spans="1:48">
      <c r="A805" s="21" t="s">
        <v>850</v>
      </c>
      <c r="B805" t="str">
        <f>VLOOKUP(A805,'[4]sku-asin（子）'!$A$1:$B$65536,2,0)</f>
        <v>B01M63RTZE</v>
      </c>
      <c r="C805" t="str">
        <f>VLOOKUP(A805,'[4]子sku-父sku'!$A$1:$B$65536,2,0)</f>
        <v>YZ-ZQ15827</v>
      </c>
      <c r="D805" s="33">
        <f>IFERROR(VLOOKUP(A805,[1]库存报告使用数据处理!$A:$C,3,0),0)</f>
        <v>0</v>
      </c>
      <c r="E805" s="33">
        <f>IFERROR(VLOOKUP(A805,[1]库存报告使用数据处理!$A:$D,4,0),0)</f>
        <v>0</v>
      </c>
      <c r="F805" s="33">
        <f>IFERROR(VLOOKUP(A805,[1]库存报告使用数据处理!$A:$E,5,0),0)</f>
        <v>0</v>
      </c>
      <c r="G805" s="33">
        <f>IFERROR(VLOOKUP(A805,[1]库存报告使用数据处理!$A:$F,6,0),0)</f>
        <v>0</v>
      </c>
      <c r="H805" s="34">
        <f>IFERROR(VLOOKUP(A805,[1]库存报告使用数据处理!$A:$G,7,0),0)</f>
        <v>0</v>
      </c>
      <c r="I805">
        <f>IFERROR(VLOOKUP(A805,[5]数据处理!$A:$B,2,0),0)</f>
        <v>11</v>
      </c>
      <c r="J805" s="35">
        <f>IFERROR(VLOOKUP(A805,[5]数据处理!$A:$D,4,0),0)</f>
        <v>0</v>
      </c>
      <c r="K805" s="35">
        <f>IFERROR(VLOOKUP(A805,[5]数据处理!$A:$E,5,0),0)</f>
        <v>0</v>
      </c>
      <c r="L805" s="35">
        <f>IFERROR(VLOOKUP(A805,[5]数据处理!$A:$G,7,0),0)</f>
        <v>0</v>
      </c>
      <c r="M805">
        <f t="shared" si="207"/>
        <v>11</v>
      </c>
      <c r="N805">
        <f>IFERROR(VLOOKUP(A805,[5]数据处理!$A:$C,3,0),0)</f>
        <v>0</v>
      </c>
      <c r="O805">
        <f>IFERROR(VLOOKUP(A805,[5]数据处理!$A:$N,14,0),0)</f>
        <v>6</v>
      </c>
      <c r="P805" t="str">
        <f>IFERROR(VLOOKUP(A805,[3]库存使用数据!$A:$B,2,0),"")</f>
        <v/>
      </c>
      <c r="Q805" t="str">
        <f>IFERROR(VLOOKUP(A805,[3]库存使用数据!$A:$E,5,0),"")</f>
        <v/>
      </c>
      <c r="R805" t="str">
        <f>IFERROR(VLOOKUP(A805,[3]库存使用数据!$A:$H,8,0),"")</f>
        <v/>
      </c>
      <c r="S805" t="str">
        <f>IFERROR(VLOOKUP(A805,[3]库存使用数据!$A:$K,11,0),"")</f>
        <v/>
      </c>
      <c r="T805" t="str">
        <f>IFERROR(VLOOKUP(A805,[3]库存使用数据!$A:$C,3,0),"")</f>
        <v/>
      </c>
      <c r="U805" t="str">
        <f>IFERROR(VLOOKUP(A805,[3]库存使用数据!$A:$F,6,0),"")</f>
        <v/>
      </c>
      <c r="V805" t="str">
        <f>IFERROR(VLOOKUP(A805,[3]库存使用数据!$A:$I,9,0),"")</f>
        <v/>
      </c>
      <c r="W805" t="str">
        <f>IFERROR(VLOOKUP(A805,[3]库存使用数据!$A:$L,12,0),"")</f>
        <v/>
      </c>
      <c r="X805" s="23" t="str">
        <f t="shared" si="212"/>
        <v/>
      </c>
      <c r="Y805" s="23" t="str">
        <f t="shared" si="213"/>
        <v/>
      </c>
      <c r="Z805" s="23" t="str">
        <f t="shared" si="214"/>
        <v/>
      </c>
      <c r="AA805" s="23" t="str">
        <f t="shared" si="215"/>
        <v/>
      </c>
      <c r="AB805" t="str">
        <f>IFERROR(VLOOKUP(A805,[3]库存使用数据!$A:$D,4,0),"")</f>
        <v/>
      </c>
      <c r="AC805" t="str">
        <f>IFERROR(VLOOKUP(A805,[3]库存使用数据!$A:$G,7,0),"")</f>
        <v/>
      </c>
      <c r="AD805" t="str">
        <f>IFERROR(VLOOKUP(A805,[3]库存使用数据!$A:$J,10,0),"")</f>
        <v/>
      </c>
      <c r="AE805" t="str">
        <f>IFERROR(VLOOKUP(A805,[3]库存使用数据!$A:$M,13,0),"")</f>
        <v/>
      </c>
      <c r="AF805" s="23" t="str">
        <f t="shared" si="216"/>
        <v/>
      </c>
      <c r="AG805" s="23" t="str">
        <f t="shared" si="217"/>
        <v/>
      </c>
      <c r="AH805" s="23" t="str">
        <f t="shared" si="218"/>
        <v/>
      </c>
      <c r="AI805" s="23" t="str">
        <f t="shared" si="219"/>
        <v/>
      </c>
      <c r="AJ805">
        <f>IFERROR(VLOOKUP($B805,[2]库存报告使用数据!$A$1:$B$65536,2,0),0)</f>
        <v>9</v>
      </c>
      <c r="AK805">
        <f>IFERROR(VLOOKUP($B805,[2]库存报告使用数据!$A$1:$C$65536,3,0),0)</f>
        <v>9</v>
      </c>
      <c r="AL805">
        <f>IFERROR(VLOOKUP($B805,[2]库存报告使用数据!$A$1:$D$65536,4,0),0)</f>
        <v>7</v>
      </c>
      <c r="AM805">
        <f>IFERROR(VLOOKUP($B805,[2]库存报告使用数据!$A$1:$E$65536,5,0),0)</f>
        <v>4</v>
      </c>
      <c r="AN805" s="23">
        <f t="shared" si="220"/>
        <v>0</v>
      </c>
      <c r="AO805" s="23">
        <f t="shared" si="221"/>
        <v>0</v>
      </c>
      <c r="AP805" s="23">
        <f t="shared" si="222"/>
        <v>0</v>
      </c>
      <c r="AQ805" s="23">
        <f t="shared" si="223"/>
        <v>0</v>
      </c>
      <c r="AR805" s="37">
        <f t="shared" si="208"/>
        <v>0</v>
      </c>
      <c r="AS805" s="37">
        <f t="shared" si="209"/>
        <v>0</v>
      </c>
      <c r="AT805" s="37">
        <f t="shared" si="210"/>
        <v>11</v>
      </c>
      <c r="AU805" s="33" t="str">
        <f t="shared" si="211"/>
        <v>库存为11</v>
      </c>
      <c r="AV805" s="38" t="str">
        <f>IFERROR(时间!$B$4+AU805,"上周无销量")</f>
        <v>上周无销量</v>
      </c>
    </row>
    <row r="806" spans="1:48">
      <c r="A806" s="21" t="s">
        <v>851</v>
      </c>
      <c r="B806" t="str">
        <f>VLOOKUP(A806,'[4]sku-asin（子）'!$A$1:$B$65536,2,0)</f>
        <v>B01M5B2ISR</v>
      </c>
      <c r="C806" t="str">
        <f>VLOOKUP(A806,'[4]子sku-父sku'!$A$1:$B$65536,2,0)</f>
        <v>YZ-ZQ15827</v>
      </c>
      <c r="D806" s="33">
        <f>IFERROR(VLOOKUP(A806,[1]库存报告使用数据处理!$A:$C,3,0),0)</f>
        <v>0</v>
      </c>
      <c r="E806" s="33">
        <f>IFERROR(VLOOKUP(A806,[1]库存报告使用数据处理!$A:$D,4,0),0)</f>
        <v>0</v>
      </c>
      <c r="F806" s="33">
        <f>IFERROR(VLOOKUP(A806,[1]库存报告使用数据处理!$A:$E,5,0),0)</f>
        <v>1</v>
      </c>
      <c r="G806" s="33">
        <f>IFERROR(VLOOKUP(A806,[1]库存报告使用数据处理!$A:$F,6,0),0)</f>
        <v>0</v>
      </c>
      <c r="H806" s="34">
        <f>IFERROR(VLOOKUP(A806,[1]库存报告使用数据处理!$A:$G,7,0),0)</f>
        <v>20.99</v>
      </c>
      <c r="I806">
        <f>IFERROR(VLOOKUP(A806,[5]数据处理!$A:$B,2,0),0)</f>
        <v>5</v>
      </c>
      <c r="J806" s="35">
        <f>IFERROR(VLOOKUP(A806,[5]数据处理!$A:$D,4,0),0)</f>
        <v>0</v>
      </c>
      <c r="K806" s="35">
        <f>IFERROR(VLOOKUP(A806,[5]数据处理!$A:$E,5,0),0)</f>
        <v>0</v>
      </c>
      <c r="L806" s="35">
        <f>IFERROR(VLOOKUP(A806,[5]数据处理!$A:$G,7,0),0)</f>
        <v>0</v>
      </c>
      <c r="M806">
        <f t="shared" si="207"/>
        <v>5</v>
      </c>
      <c r="N806">
        <f>IFERROR(VLOOKUP(A806,[5]数据处理!$A:$C,3,0),0)</f>
        <v>0</v>
      </c>
      <c r="O806">
        <f>IFERROR(VLOOKUP(A806,[5]数据处理!$A:$N,14,0),0)</f>
        <v>4</v>
      </c>
      <c r="P806" t="str">
        <f>IFERROR(VLOOKUP(A806,[3]库存使用数据!$A:$B,2,0),"")</f>
        <v/>
      </c>
      <c r="Q806" t="str">
        <f>IFERROR(VLOOKUP(A806,[3]库存使用数据!$A:$E,5,0),"")</f>
        <v/>
      </c>
      <c r="R806" t="str">
        <f>IFERROR(VLOOKUP(A806,[3]库存使用数据!$A:$H,8,0),"")</f>
        <v/>
      </c>
      <c r="S806" t="str">
        <f>IFERROR(VLOOKUP(A806,[3]库存使用数据!$A:$K,11,0),"")</f>
        <v/>
      </c>
      <c r="T806" t="str">
        <f>IFERROR(VLOOKUP(A806,[3]库存使用数据!$A:$C,3,0),"")</f>
        <v/>
      </c>
      <c r="U806" t="str">
        <f>IFERROR(VLOOKUP(A806,[3]库存使用数据!$A:$F,6,0),"")</f>
        <v/>
      </c>
      <c r="V806" t="str">
        <f>IFERROR(VLOOKUP(A806,[3]库存使用数据!$A:$I,9,0),"")</f>
        <v/>
      </c>
      <c r="W806" t="str">
        <f>IFERROR(VLOOKUP(A806,[3]库存使用数据!$A:$L,12,0),"")</f>
        <v/>
      </c>
      <c r="X806" s="23" t="str">
        <f t="shared" si="212"/>
        <v/>
      </c>
      <c r="Y806" s="23" t="str">
        <f t="shared" si="213"/>
        <v/>
      </c>
      <c r="Z806" s="23" t="str">
        <f t="shared" si="214"/>
        <v/>
      </c>
      <c r="AA806" s="23" t="str">
        <f t="shared" si="215"/>
        <v/>
      </c>
      <c r="AB806" t="str">
        <f>IFERROR(VLOOKUP(A806,[3]库存使用数据!$A:$D,4,0),"")</f>
        <v/>
      </c>
      <c r="AC806" t="str">
        <f>IFERROR(VLOOKUP(A806,[3]库存使用数据!$A:$G,7,0),"")</f>
        <v/>
      </c>
      <c r="AD806" t="str">
        <f>IFERROR(VLOOKUP(A806,[3]库存使用数据!$A:$J,10,0),"")</f>
        <v/>
      </c>
      <c r="AE806" t="str">
        <f>IFERROR(VLOOKUP(A806,[3]库存使用数据!$A:$M,13,0),"")</f>
        <v/>
      </c>
      <c r="AF806" s="23" t="str">
        <f t="shared" si="216"/>
        <v/>
      </c>
      <c r="AG806" s="23" t="str">
        <f t="shared" si="217"/>
        <v/>
      </c>
      <c r="AH806" s="23" t="str">
        <f t="shared" si="218"/>
        <v/>
      </c>
      <c r="AI806" s="23" t="str">
        <f t="shared" si="219"/>
        <v/>
      </c>
      <c r="AJ806">
        <f>IFERROR(VLOOKUP($B806,[2]库存报告使用数据!$A$1:$B$65536,2,0),0)</f>
        <v>6</v>
      </c>
      <c r="AK806">
        <f>IFERROR(VLOOKUP($B806,[2]库存报告使用数据!$A$1:$C$65536,3,0),0)</f>
        <v>6</v>
      </c>
      <c r="AL806">
        <f>IFERROR(VLOOKUP($B806,[2]库存报告使用数据!$A$1:$D$65536,4,0),0)</f>
        <v>5</v>
      </c>
      <c r="AM806">
        <f>IFERROR(VLOOKUP($B806,[2]库存报告使用数据!$A$1:$E$65536,5,0),0)</f>
        <v>1</v>
      </c>
      <c r="AN806" s="23">
        <f t="shared" si="220"/>
        <v>0</v>
      </c>
      <c r="AO806" s="23">
        <f t="shared" si="221"/>
        <v>0</v>
      </c>
      <c r="AP806" s="23">
        <f t="shared" si="222"/>
        <v>0.2</v>
      </c>
      <c r="AQ806" s="23">
        <f t="shared" si="223"/>
        <v>0</v>
      </c>
      <c r="AR806" s="37">
        <f t="shared" si="208"/>
        <v>0</v>
      </c>
      <c r="AS806" s="37">
        <f t="shared" si="209"/>
        <v>0</v>
      </c>
      <c r="AT806" s="37">
        <f t="shared" si="210"/>
        <v>5</v>
      </c>
      <c r="AU806" s="33" t="str">
        <f t="shared" si="211"/>
        <v>库存为5</v>
      </c>
      <c r="AV806" s="38" t="str">
        <f>IFERROR(时间!$B$4+AU806,"上周无销量")</f>
        <v>上周无销量</v>
      </c>
    </row>
    <row r="807" spans="1:48">
      <c r="A807" s="21" t="s">
        <v>852</v>
      </c>
      <c r="B807" t="str">
        <f>VLOOKUP(A807,'[4]sku-asin（子）'!$A$1:$B$65536,2,0)</f>
        <v>B01N7QCQ1E</v>
      </c>
      <c r="C807" t="str">
        <f>VLOOKUP(A807,'[4]子sku-父sku'!$A$1:$B$65536,2,0)</f>
        <v>YZ-ZQ15827</v>
      </c>
      <c r="D807" s="33">
        <f>IFERROR(VLOOKUP(A807,[1]库存报告使用数据处理!$A:$C,3,0),0)</f>
        <v>0</v>
      </c>
      <c r="E807" s="33">
        <f>IFERROR(VLOOKUP(A807,[1]库存报告使用数据处理!$A:$D,4,0),0)</f>
        <v>0</v>
      </c>
      <c r="F807" s="33">
        <f>IFERROR(VLOOKUP(A807,[1]库存报告使用数据处理!$A:$E,5,0),0)</f>
        <v>0</v>
      </c>
      <c r="G807" s="33">
        <f>IFERROR(VLOOKUP(A807,[1]库存报告使用数据处理!$A:$F,6,0),0)</f>
        <v>0</v>
      </c>
      <c r="H807" s="34">
        <f>IFERROR(VLOOKUP(A807,[1]库存报告使用数据处理!$A:$G,7,0),0)</f>
        <v>0</v>
      </c>
      <c r="I807">
        <f>IFERROR(VLOOKUP(A807,[5]数据处理!$A:$B,2,0),0)</f>
        <v>0</v>
      </c>
      <c r="J807" s="35">
        <f>IFERROR(VLOOKUP(A807,[5]数据处理!$A:$D,4,0),0)</f>
        <v>0</v>
      </c>
      <c r="K807" s="35">
        <f>IFERROR(VLOOKUP(A807,[5]数据处理!$A:$E,5,0),0)</f>
        <v>0</v>
      </c>
      <c r="L807" s="35">
        <f>IFERROR(VLOOKUP(A807,[5]数据处理!$A:$G,7,0),0)</f>
        <v>0</v>
      </c>
      <c r="M807">
        <f t="shared" si="207"/>
        <v>0</v>
      </c>
      <c r="N807">
        <f>IFERROR(VLOOKUP(A807,[5]数据处理!$A:$C,3,0),0)</f>
        <v>0</v>
      </c>
      <c r="O807">
        <f>IFERROR(VLOOKUP(A807,[5]数据处理!$A:$N,14,0),0)</f>
        <v>0</v>
      </c>
      <c r="P807" t="str">
        <f>IFERROR(VLOOKUP(A807,[3]库存使用数据!$A:$B,2,0),"")</f>
        <v/>
      </c>
      <c r="Q807" t="str">
        <f>IFERROR(VLOOKUP(A807,[3]库存使用数据!$A:$E,5,0),"")</f>
        <v/>
      </c>
      <c r="R807" t="str">
        <f>IFERROR(VLOOKUP(A807,[3]库存使用数据!$A:$H,8,0),"")</f>
        <v/>
      </c>
      <c r="S807" t="str">
        <f>IFERROR(VLOOKUP(A807,[3]库存使用数据!$A:$K,11,0),"")</f>
        <v/>
      </c>
      <c r="T807" t="str">
        <f>IFERROR(VLOOKUP(A807,[3]库存使用数据!$A:$C,3,0),"")</f>
        <v/>
      </c>
      <c r="U807" t="str">
        <f>IFERROR(VLOOKUP(A807,[3]库存使用数据!$A:$F,6,0),"")</f>
        <v/>
      </c>
      <c r="V807" t="str">
        <f>IFERROR(VLOOKUP(A807,[3]库存使用数据!$A:$I,9,0),"")</f>
        <v/>
      </c>
      <c r="W807" t="str">
        <f>IFERROR(VLOOKUP(A807,[3]库存使用数据!$A:$L,12,0),"")</f>
        <v/>
      </c>
      <c r="X807" s="23" t="str">
        <f t="shared" si="212"/>
        <v/>
      </c>
      <c r="Y807" s="23" t="str">
        <f t="shared" si="213"/>
        <v/>
      </c>
      <c r="Z807" s="23" t="str">
        <f t="shared" si="214"/>
        <v/>
      </c>
      <c r="AA807" s="23" t="str">
        <f t="shared" si="215"/>
        <v/>
      </c>
      <c r="AB807" t="str">
        <f>IFERROR(VLOOKUP(A807,[3]库存使用数据!$A:$D,4,0),"")</f>
        <v/>
      </c>
      <c r="AC807" t="str">
        <f>IFERROR(VLOOKUP(A807,[3]库存使用数据!$A:$G,7,0),"")</f>
        <v/>
      </c>
      <c r="AD807" t="str">
        <f>IFERROR(VLOOKUP(A807,[3]库存使用数据!$A:$J,10,0),"")</f>
        <v/>
      </c>
      <c r="AE807" t="str">
        <f>IFERROR(VLOOKUP(A807,[3]库存使用数据!$A:$M,13,0),"")</f>
        <v/>
      </c>
      <c r="AF807" s="23" t="str">
        <f t="shared" si="216"/>
        <v/>
      </c>
      <c r="AG807" s="23" t="str">
        <f t="shared" si="217"/>
        <v/>
      </c>
      <c r="AH807" s="23" t="str">
        <f t="shared" si="218"/>
        <v/>
      </c>
      <c r="AI807" s="23" t="str">
        <f t="shared" si="219"/>
        <v/>
      </c>
      <c r="AJ807">
        <f>IFERROR(VLOOKUP($B807,[2]库存报告使用数据!$A$1:$B$65536,2,0),0)</f>
        <v>0</v>
      </c>
      <c r="AK807">
        <f>IFERROR(VLOOKUP($B807,[2]库存报告使用数据!$A$1:$C$65536,3,0),0)</f>
        <v>0</v>
      </c>
      <c r="AL807">
        <f>IFERROR(VLOOKUP($B807,[2]库存报告使用数据!$A$1:$D$65536,4,0),0)</f>
        <v>0</v>
      </c>
      <c r="AM807">
        <f>IFERROR(VLOOKUP($B807,[2]库存报告使用数据!$A$1:$E$65536,5,0),0)</f>
        <v>0</v>
      </c>
      <c r="AN807" s="23" t="str">
        <f t="shared" si="220"/>
        <v/>
      </c>
      <c r="AO807" s="23" t="str">
        <f t="shared" si="221"/>
        <v/>
      </c>
      <c r="AP807" s="23" t="str">
        <f t="shared" si="222"/>
        <v/>
      </c>
      <c r="AQ807" s="23" t="str">
        <f t="shared" si="223"/>
        <v/>
      </c>
      <c r="AR807" s="37">
        <f t="shared" si="208"/>
        <v>0</v>
      </c>
      <c r="AS807" s="37">
        <f t="shared" si="209"/>
        <v>0</v>
      </c>
      <c r="AT807" s="37">
        <f t="shared" si="210"/>
        <v>0</v>
      </c>
      <c r="AU807" s="33" t="str">
        <f t="shared" si="211"/>
        <v>库存为0</v>
      </c>
      <c r="AV807" s="38" t="str">
        <f>IFERROR(时间!$B$4+AU807,"上周无销量")</f>
        <v>上周无销量</v>
      </c>
    </row>
    <row r="808" spans="1:48">
      <c r="A808" s="21" t="s">
        <v>853</v>
      </c>
      <c r="B808" t="str">
        <f>VLOOKUP(A808,'[4]sku-asin（子）'!$A$1:$B$65536,2,0)</f>
        <v>B01N7QD931</v>
      </c>
      <c r="C808" t="str">
        <f>VLOOKUP(A808,'[4]子sku-父sku'!$A$1:$B$65536,2,0)</f>
        <v>YZ-ZQ15827</v>
      </c>
      <c r="D808" s="33">
        <f>IFERROR(VLOOKUP(A808,[1]库存报告使用数据处理!$A:$C,3,0),0)</f>
        <v>0</v>
      </c>
      <c r="E808" s="33">
        <f>IFERROR(VLOOKUP(A808,[1]库存报告使用数据处理!$A:$D,4,0),0)</f>
        <v>0</v>
      </c>
      <c r="F808" s="33">
        <f>IFERROR(VLOOKUP(A808,[1]库存报告使用数据处理!$A:$E,5,0),0)</f>
        <v>0</v>
      </c>
      <c r="G808" s="33">
        <f>IFERROR(VLOOKUP(A808,[1]库存报告使用数据处理!$A:$F,6,0),0)</f>
        <v>0</v>
      </c>
      <c r="H808" s="34">
        <f>IFERROR(VLOOKUP(A808,[1]库存报告使用数据处理!$A:$G,7,0),0)</f>
        <v>0</v>
      </c>
      <c r="I808">
        <f>IFERROR(VLOOKUP(A808,[5]数据处理!$A:$B,2,0),0)</f>
        <v>0</v>
      </c>
      <c r="J808" s="35">
        <f>IFERROR(VLOOKUP(A808,[5]数据处理!$A:$D,4,0),0)</f>
        <v>0</v>
      </c>
      <c r="K808" s="35">
        <f>IFERROR(VLOOKUP(A808,[5]数据处理!$A:$E,5,0),0)</f>
        <v>0</v>
      </c>
      <c r="L808" s="35">
        <f>IFERROR(VLOOKUP(A808,[5]数据处理!$A:$G,7,0),0)</f>
        <v>0</v>
      </c>
      <c r="M808">
        <f t="shared" si="207"/>
        <v>0</v>
      </c>
      <c r="N808">
        <f>IFERROR(VLOOKUP(A808,[5]数据处理!$A:$C,3,0),0)</f>
        <v>0</v>
      </c>
      <c r="O808">
        <f>IFERROR(VLOOKUP(A808,[5]数据处理!$A:$N,14,0),0)</f>
        <v>0</v>
      </c>
      <c r="P808" t="str">
        <f>IFERROR(VLOOKUP(A808,[3]库存使用数据!$A:$B,2,0),"")</f>
        <v/>
      </c>
      <c r="Q808" t="str">
        <f>IFERROR(VLOOKUP(A808,[3]库存使用数据!$A:$E,5,0),"")</f>
        <v/>
      </c>
      <c r="R808" t="str">
        <f>IFERROR(VLOOKUP(A808,[3]库存使用数据!$A:$H,8,0),"")</f>
        <v/>
      </c>
      <c r="S808" t="str">
        <f>IFERROR(VLOOKUP(A808,[3]库存使用数据!$A:$K,11,0),"")</f>
        <v/>
      </c>
      <c r="T808" t="str">
        <f>IFERROR(VLOOKUP(A808,[3]库存使用数据!$A:$C,3,0),"")</f>
        <v/>
      </c>
      <c r="U808" t="str">
        <f>IFERROR(VLOOKUP(A808,[3]库存使用数据!$A:$F,6,0),"")</f>
        <v/>
      </c>
      <c r="V808" t="str">
        <f>IFERROR(VLOOKUP(A808,[3]库存使用数据!$A:$I,9,0),"")</f>
        <v/>
      </c>
      <c r="W808" t="str">
        <f>IFERROR(VLOOKUP(A808,[3]库存使用数据!$A:$L,12,0),"")</f>
        <v/>
      </c>
      <c r="X808" s="23" t="str">
        <f t="shared" si="212"/>
        <v/>
      </c>
      <c r="Y808" s="23" t="str">
        <f t="shared" si="213"/>
        <v/>
      </c>
      <c r="Z808" s="23" t="str">
        <f t="shared" si="214"/>
        <v/>
      </c>
      <c r="AA808" s="23" t="str">
        <f t="shared" si="215"/>
        <v/>
      </c>
      <c r="AB808" t="str">
        <f>IFERROR(VLOOKUP(A808,[3]库存使用数据!$A:$D,4,0),"")</f>
        <v/>
      </c>
      <c r="AC808" t="str">
        <f>IFERROR(VLOOKUP(A808,[3]库存使用数据!$A:$G,7,0),"")</f>
        <v/>
      </c>
      <c r="AD808" t="str">
        <f>IFERROR(VLOOKUP(A808,[3]库存使用数据!$A:$J,10,0),"")</f>
        <v/>
      </c>
      <c r="AE808" t="str">
        <f>IFERROR(VLOOKUP(A808,[3]库存使用数据!$A:$M,13,0),"")</f>
        <v/>
      </c>
      <c r="AF808" s="23" t="str">
        <f t="shared" si="216"/>
        <v/>
      </c>
      <c r="AG808" s="23" t="str">
        <f t="shared" si="217"/>
        <v/>
      </c>
      <c r="AH808" s="23" t="str">
        <f t="shared" si="218"/>
        <v/>
      </c>
      <c r="AI808" s="23" t="str">
        <f t="shared" si="219"/>
        <v/>
      </c>
      <c r="AJ808">
        <f>IFERROR(VLOOKUP($B808,[2]库存报告使用数据!$A$1:$B$65536,2,0),0)</f>
        <v>0</v>
      </c>
      <c r="AK808">
        <f>IFERROR(VLOOKUP($B808,[2]库存报告使用数据!$A$1:$C$65536,3,0),0)</f>
        <v>0</v>
      </c>
      <c r="AL808">
        <f>IFERROR(VLOOKUP($B808,[2]库存报告使用数据!$A$1:$D$65536,4,0),0)</f>
        <v>0</v>
      </c>
      <c r="AM808">
        <f>IFERROR(VLOOKUP($B808,[2]库存报告使用数据!$A$1:$E$65536,5,0),0)</f>
        <v>0</v>
      </c>
      <c r="AN808" s="23" t="str">
        <f t="shared" si="220"/>
        <v/>
      </c>
      <c r="AO808" s="23" t="str">
        <f t="shared" si="221"/>
        <v/>
      </c>
      <c r="AP808" s="23" t="str">
        <f t="shared" si="222"/>
        <v/>
      </c>
      <c r="AQ808" s="23" t="str">
        <f t="shared" si="223"/>
        <v/>
      </c>
      <c r="AR808" s="37">
        <f t="shared" si="208"/>
        <v>0</v>
      </c>
      <c r="AS808" s="37">
        <f t="shared" si="209"/>
        <v>0</v>
      </c>
      <c r="AT808" s="37">
        <f t="shared" si="210"/>
        <v>0</v>
      </c>
      <c r="AU808" s="33" t="str">
        <f t="shared" si="211"/>
        <v>库存为0</v>
      </c>
      <c r="AV808" s="38" t="str">
        <f>IFERROR(时间!$B$4+AU808,"上周无销量")</f>
        <v>上周无销量</v>
      </c>
    </row>
    <row r="809" spans="1:48">
      <c r="A809" s="21" t="s">
        <v>854</v>
      </c>
      <c r="B809" t="str">
        <f>VLOOKUP(A809,'[4]sku-asin（子）'!$A$1:$B$65536,2,0)</f>
        <v>B01N6P009T</v>
      </c>
      <c r="C809" t="str">
        <f>VLOOKUP(A809,'[4]子sku-父sku'!$A$1:$B$65536,2,0)</f>
        <v>YZ-ZQ15827</v>
      </c>
      <c r="D809" s="33">
        <f>IFERROR(VLOOKUP(A809,[1]库存报告使用数据处理!$A:$C,3,0),0)</f>
        <v>1</v>
      </c>
      <c r="E809" s="33">
        <f>IFERROR(VLOOKUP(A809,[1]库存报告使用数据处理!$A:$D,4,0),0)</f>
        <v>0</v>
      </c>
      <c r="F809" s="33">
        <f>IFERROR(VLOOKUP(A809,[1]库存报告使用数据处理!$A:$E,5,0),0)</f>
        <v>1</v>
      </c>
      <c r="G809" s="33">
        <f>IFERROR(VLOOKUP(A809,[1]库存报告使用数据处理!$A:$F,6,0),0)</f>
        <v>0</v>
      </c>
      <c r="H809" s="34">
        <f>IFERROR(VLOOKUP(A809,[1]库存报告使用数据处理!$A:$G,7,0),0)</f>
        <v>20.99</v>
      </c>
      <c r="I809">
        <f>IFERROR(VLOOKUP(A809,[5]数据处理!$A:$B,2,0),0)</f>
        <v>14</v>
      </c>
      <c r="J809" s="35">
        <f>IFERROR(VLOOKUP(A809,[5]数据处理!$A:$D,4,0),0)</f>
        <v>0</v>
      </c>
      <c r="K809" s="35">
        <f>IFERROR(VLOOKUP(A809,[5]数据处理!$A:$E,5,0),0)</f>
        <v>0</v>
      </c>
      <c r="L809" s="35">
        <f>IFERROR(VLOOKUP(A809,[5]数据处理!$A:$G,7,0),0)</f>
        <v>0</v>
      </c>
      <c r="M809">
        <f t="shared" si="207"/>
        <v>14</v>
      </c>
      <c r="N809">
        <f>IFERROR(VLOOKUP(A809,[5]数据处理!$A:$C,3,0),0)</f>
        <v>0</v>
      </c>
      <c r="O809">
        <f>IFERROR(VLOOKUP(A809,[5]数据处理!$A:$N,14,0),0)</f>
        <v>14</v>
      </c>
      <c r="P809" t="str">
        <f>IFERROR(VLOOKUP(A809,[3]库存使用数据!$A:$B,2,0),"")</f>
        <v/>
      </c>
      <c r="Q809" t="str">
        <f>IFERROR(VLOOKUP(A809,[3]库存使用数据!$A:$E,5,0),"")</f>
        <v/>
      </c>
      <c r="R809" t="str">
        <f>IFERROR(VLOOKUP(A809,[3]库存使用数据!$A:$H,8,0),"")</f>
        <v/>
      </c>
      <c r="S809" t="str">
        <f>IFERROR(VLOOKUP(A809,[3]库存使用数据!$A:$K,11,0),"")</f>
        <v/>
      </c>
      <c r="T809" t="str">
        <f>IFERROR(VLOOKUP(A809,[3]库存使用数据!$A:$C,3,0),"")</f>
        <v/>
      </c>
      <c r="U809" t="str">
        <f>IFERROR(VLOOKUP(A809,[3]库存使用数据!$A:$F,6,0),"")</f>
        <v/>
      </c>
      <c r="V809" t="str">
        <f>IFERROR(VLOOKUP(A809,[3]库存使用数据!$A:$I,9,0),"")</f>
        <v/>
      </c>
      <c r="W809" t="str">
        <f>IFERROR(VLOOKUP(A809,[3]库存使用数据!$A:$L,12,0),"")</f>
        <v/>
      </c>
      <c r="X809" s="23" t="str">
        <f t="shared" si="212"/>
        <v/>
      </c>
      <c r="Y809" s="23" t="str">
        <f t="shared" si="213"/>
        <v/>
      </c>
      <c r="Z809" s="23" t="str">
        <f t="shared" si="214"/>
        <v/>
      </c>
      <c r="AA809" s="23" t="str">
        <f t="shared" si="215"/>
        <v/>
      </c>
      <c r="AB809" t="str">
        <f>IFERROR(VLOOKUP(A809,[3]库存使用数据!$A:$D,4,0),"")</f>
        <v/>
      </c>
      <c r="AC809" t="str">
        <f>IFERROR(VLOOKUP(A809,[3]库存使用数据!$A:$G,7,0),"")</f>
        <v/>
      </c>
      <c r="AD809" t="str">
        <f>IFERROR(VLOOKUP(A809,[3]库存使用数据!$A:$J,10,0),"")</f>
        <v/>
      </c>
      <c r="AE809" t="str">
        <f>IFERROR(VLOOKUP(A809,[3]库存使用数据!$A:$M,13,0),"")</f>
        <v/>
      </c>
      <c r="AF809" s="23" t="str">
        <f t="shared" si="216"/>
        <v/>
      </c>
      <c r="AG809" s="23" t="str">
        <f t="shared" si="217"/>
        <v/>
      </c>
      <c r="AH809" s="23" t="str">
        <f t="shared" si="218"/>
        <v/>
      </c>
      <c r="AI809" s="23" t="str">
        <f t="shared" si="219"/>
        <v/>
      </c>
      <c r="AJ809">
        <f>IFERROR(VLOOKUP($B809,[2]库存报告使用数据!$A$1:$B$65536,2,0),0)</f>
        <v>3</v>
      </c>
      <c r="AK809">
        <f>IFERROR(VLOOKUP($B809,[2]库存报告使用数据!$A$1:$C$65536,3,0),0)</f>
        <v>3</v>
      </c>
      <c r="AL809">
        <f>IFERROR(VLOOKUP($B809,[2]库存报告使用数据!$A$1:$D$65536,4,0),0)</f>
        <v>2</v>
      </c>
      <c r="AM809">
        <f>IFERROR(VLOOKUP($B809,[2]库存报告使用数据!$A$1:$E$65536,5,0),0)</f>
        <v>4</v>
      </c>
      <c r="AN809" s="23">
        <f t="shared" si="220"/>
        <v>0.333333333333333</v>
      </c>
      <c r="AO809" s="23">
        <f t="shared" si="221"/>
        <v>0</v>
      </c>
      <c r="AP809" s="23">
        <f t="shared" si="222"/>
        <v>0.5</v>
      </c>
      <c r="AQ809" s="23">
        <f t="shared" si="223"/>
        <v>0</v>
      </c>
      <c r="AR809" s="37">
        <f t="shared" si="208"/>
        <v>0.142857142857143</v>
      </c>
      <c r="AS809" s="37">
        <f t="shared" si="209"/>
        <v>8.57142857142857</v>
      </c>
      <c r="AT809" s="37">
        <f t="shared" si="210"/>
        <v>5.42857142857143</v>
      </c>
      <c r="AU809" s="33">
        <f t="shared" si="211"/>
        <v>98</v>
      </c>
      <c r="AV809" s="38">
        <f>IFERROR(时间!$B$4+AU809,"上周无销量")</f>
        <v>43381</v>
      </c>
    </row>
    <row r="810" spans="1:48">
      <c r="A810" s="21" t="s">
        <v>855</v>
      </c>
      <c r="B810" t="str">
        <f>VLOOKUP(A810,'[4]sku-asin（子）'!$A$1:$B$65536,2,0)</f>
        <v>B01MR44UPW</v>
      </c>
      <c r="C810" t="str">
        <f>VLOOKUP(A810,'[4]子sku-父sku'!$A$1:$B$65536,2,0)</f>
        <v>YZ-ZQ15827</v>
      </c>
      <c r="D810" s="33">
        <f>IFERROR(VLOOKUP(A810,[1]库存报告使用数据处理!$A:$C,3,0),0)</f>
        <v>0</v>
      </c>
      <c r="E810" s="33">
        <f>IFERROR(VLOOKUP(A810,[1]库存报告使用数据处理!$A:$D,4,0),0)</f>
        <v>1</v>
      </c>
      <c r="F810" s="33">
        <f>IFERROR(VLOOKUP(A810,[1]库存报告使用数据处理!$A:$E,5,0),0)</f>
        <v>0</v>
      </c>
      <c r="G810" s="33">
        <f>IFERROR(VLOOKUP(A810,[1]库存报告使用数据处理!$A:$F,6,0),0)</f>
        <v>0</v>
      </c>
      <c r="H810" s="34">
        <f>IFERROR(VLOOKUP(A810,[1]库存报告使用数据处理!$A:$G,7,0),0)</f>
        <v>20.99</v>
      </c>
      <c r="I810">
        <f>IFERROR(VLOOKUP(A810,[5]数据处理!$A:$B,2,0),0)</f>
        <v>0</v>
      </c>
      <c r="J810" s="35">
        <f>IFERROR(VLOOKUP(A810,[5]数据处理!$A:$D,4,0),0)</f>
        <v>0</v>
      </c>
      <c r="K810" s="35">
        <f>IFERROR(VLOOKUP(A810,[5]数据处理!$A:$E,5,0),0)</f>
        <v>0</v>
      </c>
      <c r="L810" s="35">
        <f>IFERROR(VLOOKUP(A810,[5]数据处理!$A:$G,7,0),0)</f>
        <v>0</v>
      </c>
      <c r="M810">
        <f t="shared" si="207"/>
        <v>0</v>
      </c>
      <c r="N810">
        <f>IFERROR(VLOOKUP(A810,[5]数据处理!$A:$C,3,0),0)</f>
        <v>0</v>
      </c>
      <c r="O810">
        <f>IFERROR(VLOOKUP(A810,[5]数据处理!$A:$N,14,0),0)</f>
        <v>0</v>
      </c>
      <c r="P810" t="str">
        <f>IFERROR(VLOOKUP(A810,[3]库存使用数据!$A:$B,2,0),"")</f>
        <v/>
      </c>
      <c r="Q810" t="str">
        <f>IFERROR(VLOOKUP(A810,[3]库存使用数据!$A:$E,5,0),"")</f>
        <v/>
      </c>
      <c r="R810" t="str">
        <f>IFERROR(VLOOKUP(A810,[3]库存使用数据!$A:$H,8,0),"")</f>
        <v/>
      </c>
      <c r="S810" t="str">
        <f>IFERROR(VLOOKUP(A810,[3]库存使用数据!$A:$K,11,0),"")</f>
        <v/>
      </c>
      <c r="T810" t="str">
        <f>IFERROR(VLOOKUP(A810,[3]库存使用数据!$A:$C,3,0),"")</f>
        <v/>
      </c>
      <c r="U810" t="str">
        <f>IFERROR(VLOOKUP(A810,[3]库存使用数据!$A:$F,6,0),"")</f>
        <v/>
      </c>
      <c r="V810" t="str">
        <f>IFERROR(VLOOKUP(A810,[3]库存使用数据!$A:$I,9,0),"")</f>
        <v/>
      </c>
      <c r="W810" t="str">
        <f>IFERROR(VLOOKUP(A810,[3]库存使用数据!$A:$L,12,0),"")</f>
        <v/>
      </c>
      <c r="X810" s="23" t="str">
        <f t="shared" si="212"/>
        <v/>
      </c>
      <c r="Y810" s="23" t="str">
        <f t="shared" si="213"/>
        <v/>
      </c>
      <c r="Z810" s="23" t="str">
        <f t="shared" si="214"/>
        <v/>
      </c>
      <c r="AA810" s="23" t="str">
        <f t="shared" si="215"/>
        <v/>
      </c>
      <c r="AB810" t="str">
        <f>IFERROR(VLOOKUP(A810,[3]库存使用数据!$A:$D,4,0),"")</f>
        <v/>
      </c>
      <c r="AC810" t="str">
        <f>IFERROR(VLOOKUP(A810,[3]库存使用数据!$A:$G,7,0),"")</f>
        <v/>
      </c>
      <c r="AD810" t="str">
        <f>IFERROR(VLOOKUP(A810,[3]库存使用数据!$A:$J,10,0),"")</f>
        <v/>
      </c>
      <c r="AE810" t="str">
        <f>IFERROR(VLOOKUP(A810,[3]库存使用数据!$A:$M,13,0),"")</f>
        <v/>
      </c>
      <c r="AF810" s="23" t="str">
        <f t="shared" si="216"/>
        <v/>
      </c>
      <c r="AG810" s="23" t="str">
        <f t="shared" si="217"/>
        <v/>
      </c>
      <c r="AH810" s="23" t="str">
        <f t="shared" si="218"/>
        <v/>
      </c>
      <c r="AI810" s="23" t="str">
        <f t="shared" si="219"/>
        <v/>
      </c>
      <c r="AJ810">
        <f>IFERROR(VLOOKUP($B810,[2]库存报告使用数据!$A$1:$B$65536,2,0),0)</f>
        <v>2</v>
      </c>
      <c r="AK810">
        <f>IFERROR(VLOOKUP($B810,[2]库存报告使用数据!$A$1:$C$65536,3,0),0)</f>
        <v>2</v>
      </c>
      <c r="AL810">
        <f>IFERROR(VLOOKUP($B810,[2]库存报告使用数据!$A$1:$D$65536,4,0),0)</f>
        <v>1</v>
      </c>
      <c r="AM810">
        <f>IFERROR(VLOOKUP($B810,[2]库存报告使用数据!$A$1:$E$65536,5,0),0)</f>
        <v>0</v>
      </c>
      <c r="AN810" s="23">
        <f t="shared" si="220"/>
        <v>0</v>
      </c>
      <c r="AO810" s="23">
        <f t="shared" si="221"/>
        <v>0.5</v>
      </c>
      <c r="AP810" s="23">
        <f t="shared" si="222"/>
        <v>0</v>
      </c>
      <c r="AQ810" s="23" t="str">
        <f t="shared" si="223"/>
        <v/>
      </c>
      <c r="AR810" s="37">
        <f t="shared" si="208"/>
        <v>0</v>
      </c>
      <c r="AS810" s="37">
        <f t="shared" si="209"/>
        <v>0</v>
      </c>
      <c r="AT810" s="37">
        <f t="shared" si="210"/>
        <v>0</v>
      </c>
      <c r="AU810" s="33" t="str">
        <f t="shared" si="211"/>
        <v>库存为0</v>
      </c>
      <c r="AV810" s="38" t="str">
        <f>IFERROR(时间!$B$4+AU810,"上周无销量")</f>
        <v>上周无销量</v>
      </c>
    </row>
    <row r="811" spans="1:48">
      <c r="A811" s="21" t="s">
        <v>856</v>
      </c>
      <c r="B811" t="str">
        <f>VLOOKUP(A811,'[4]sku-asin（子）'!$A$1:$B$65536,2,0)</f>
        <v>B01MS5K1L7</v>
      </c>
      <c r="C811" t="str">
        <f>VLOOKUP(A811,'[4]子sku-父sku'!$A$1:$B$65536,2,0)</f>
        <v>YZ-ZQ15827</v>
      </c>
      <c r="D811" s="33">
        <f>IFERROR(VLOOKUP(A811,[1]库存报告使用数据处理!$A:$C,3,0),0)</f>
        <v>0</v>
      </c>
      <c r="E811" s="33">
        <f>IFERROR(VLOOKUP(A811,[1]库存报告使用数据处理!$A:$D,4,0),0)</f>
        <v>0</v>
      </c>
      <c r="F811" s="33">
        <f>IFERROR(VLOOKUP(A811,[1]库存报告使用数据处理!$A:$E,5,0),0)</f>
        <v>0</v>
      </c>
      <c r="G811" s="33">
        <f>IFERROR(VLOOKUP(A811,[1]库存报告使用数据处理!$A:$F,6,0),0)</f>
        <v>0</v>
      </c>
      <c r="H811" s="34">
        <f>IFERROR(VLOOKUP(A811,[1]库存报告使用数据处理!$A:$G,7,0),0)</f>
        <v>0</v>
      </c>
      <c r="I811">
        <f>IFERROR(VLOOKUP(A811,[5]数据处理!$A:$B,2,0),0)</f>
        <v>12</v>
      </c>
      <c r="J811" s="35">
        <f>IFERROR(VLOOKUP(A811,[5]数据处理!$A:$D,4,0),0)</f>
        <v>0</v>
      </c>
      <c r="K811" s="35">
        <f>IFERROR(VLOOKUP(A811,[5]数据处理!$A:$E,5,0),0)</f>
        <v>0</v>
      </c>
      <c r="L811" s="35">
        <f>IFERROR(VLOOKUP(A811,[5]数据处理!$A:$G,7,0),0)</f>
        <v>0</v>
      </c>
      <c r="M811">
        <f t="shared" si="207"/>
        <v>12</v>
      </c>
      <c r="N811">
        <f>IFERROR(VLOOKUP(A811,[5]数据处理!$A:$C,3,0),0)</f>
        <v>0</v>
      </c>
      <c r="O811">
        <f>IFERROR(VLOOKUP(A811,[5]数据处理!$A:$N,14,0),0)</f>
        <v>12</v>
      </c>
      <c r="P811" t="str">
        <f>IFERROR(VLOOKUP(A811,[3]库存使用数据!$A:$B,2,0),"")</f>
        <v/>
      </c>
      <c r="Q811" t="str">
        <f>IFERROR(VLOOKUP(A811,[3]库存使用数据!$A:$E,5,0),"")</f>
        <v/>
      </c>
      <c r="R811" t="str">
        <f>IFERROR(VLOOKUP(A811,[3]库存使用数据!$A:$H,8,0),"")</f>
        <v/>
      </c>
      <c r="S811" t="str">
        <f>IFERROR(VLOOKUP(A811,[3]库存使用数据!$A:$K,11,0),"")</f>
        <v/>
      </c>
      <c r="T811" t="str">
        <f>IFERROR(VLOOKUP(A811,[3]库存使用数据!$A:$C,3,0),"")</f>
        <v/>
      </c>
      <c r="U811" t="str">
        <f>IFERROR(VLOOKUP(A811,[3]库存使用数据!$A:$F,6,0),"")</f>
        <v/>
      </c>
      <c r="V811" t="str">
        <f>IFERROR(VLOOKUP(A811,[3]库存使用数据!$A:$I,9,0),"")</f>
        <v/>
      </c>
      <c r="W811" t="str">
        <f>IFERROR(VLOOKUP(A811,[3]库存使用数据!$A:$L,12,0),"")</f>
        <v/>
      </c>
      <c r="X811" s="23" t="str">
        <f t="shared" si="212"/>
        <v/>
      </c>
      <c r="Y811" s="23" t="str">
        <f t="shared" si="213"/>
        <v/>
      </c>
      <c r="Z811" s="23" t="str">
        <f t="shared" si="214"/>
        <v/>
      </c>
      <c r="AA811" s="23" t="str">
        <f t="shared" si="215"/>
        <v/>
      </c>
      <c r="AB811" t="str">
        <f>IFERROR(VLOOKUP(A811,[3]库存使用数据!$A:$D,4,0),"")</f>
        <v/>
      </c>
      <c r="AC811" t="str">
        <f>IFERROR(VLOOKUP(A811,[3]库存使用数据!$A:$G,7,0),"")</f>
        <v/>
      </c>
      <c r="AD811" t="str">
        <f>IFERROR(VLOOKUP(A811,[3]库存使用数据!$A:$J,10,0),"")</f>
        <v/>
      </c>
      <c r="AE811" t="str">
        <f>IFERROR(VLOOKUP(A811,[3]库存使用数据!$A:$M,13,0),"")</f>
        <v/>
      </c>
      <c r="AF811" s="23" t="str">
        <f t="shared" si="216"/>
        <v/>
      </c>
      <c r="AG811" s="23" t="str">
        <f t="shared" si="217"/>
        <v/>
      </c>
      <c r="AH811" s="23" t="str">
        <f t="shared" si="218"/>
        <v/>
      </c>
      <c r="AI811" s="23" t="str">
        <f t="shared" si="219"/>
        <v/>
      </c>
      <c r="AJ811">
        <f>IFERROR(VLOOKUP($B811,[2]库存报告使用数据!$A$1:$B$65536,2,0),0)</f>
        <v>1</v>
      </c>
      <c r="AK811">
        <f>IFERROR(VLOOKUP($B811,[2]库存报告使用数据!$A$1:$C$65536,3,0),0)</f>
        <v>1</v>
      </c>
      <c r="AL811">
        <f>IFERROR(VLOOKUP($B811,[2]库存报告使用数据!$A$1:$D$65536,4,0),0)</f>
        <v>1</v>
      </c>
      <c r="AM811">
        <f>IFERROR(VLOOKUP($B811,[2]库存报告使用数据!$A$1:$E$65536,5,0),0)</f>
        <v>2</v>
      </c>
      <c r="AN811" s="23">
        <f t="shared" si="220"/>
        <v>0</v>
      </c>
      <c r="AO811" s="23">
        <f t="shared" si="221"/>
        <v>0</v>
      </c>
      <c r="AP811" s="23">
        <f t="shared" si="222"/>
        <v>0</v>
      </c>
      <c r="AQ811" s="23">
        <f t="shared" si="223"/>
        <v>0</v>
      </c>
      <c r="AR811" s="37">
        <f t="shared" si="208"/>
        <v>0</v>
      </c>
      <c r="AS811" s="37">
        <f t="shared" si="209"/>
        <v>0</v>
      </c>
      <c r="AT811" s="37">
        <f t="shared" si="210"/>
        <v>12</v>
      </c>
      <c r="AU811" s="33" t="str">
        <f t="shared" si="211"/>
        <v>库存为12</v>
      </c>
      <c r="AV811" s="38" t="str">
        <f>IFERROR(时间!$B$4+AU811,"上周无销量")</f>
        <v>上周无销量</v>
      </c>
    </row>
    <row r="812" spans="1:48">
      <c r="A812" s="21" t="s">
        <v>857</v>
      </c>
      <c r="B812" t="str">
        <f>VLOOKUP(A812,'[4]sku-asin（子）'!$A$1:$B$65536,2,0)</f>
        <v>B01MU8T1OI</v>
      </c>
      <c r="C812" t="str">
        <f>VLOOKUP(A812,'[4]子sku-父sku'!$A$1:$B$65536,2,0)</f>
        <v>YZ-ZQ15827</v>
      </c>
      <c r="D812" s="33">
        <f>IFERROR(VLOOKUP(A812,[1]库存报告使用数据处理!$A:$C,3,0),0)</f>
        <v>0</v>
      </c>
      <c r="E812" s="33">
        <f>IFERROR(VLOOKUP(A812,[1]库存报告使用数据处理!$A:$D,4,0),0)</f>
        <v>0</v>
      </c>
      <c r="F812" s="33">
        <f>IFERROR(VLOOKUP(A812,[1]库存报告使用数据处理!$A:$E,5,0),0)</f>
        <v>0</v>
      </c>
      <c r="G812" s="33">
        <f>IFERROR(VLOOKUP(A812,[1]库存报告使用数据处理!$A:$F,6,0),0)</f>
        <v>0</v>
      </c>
      <c r="H812" s="34">
        <f>IFERROR(VLOOKUP(A812,[1]库存报告使用数据处理!$A:$G,7,0),0)</f>
        <v>0</v>
      </c>
      <c r="I812">
        <f>IFERROR(VLOOKUP(A812,[5]数据处理!$A:$B,2,0),0)</f>
        <v>16</v>
      </c>
      <c r="J812" s="35">
        <f>IFERROR(VLOOKUP(A812,[5]数据处理!$A:$D,4,0),0)</f>
        <v>0</v>
      </c>
      <c r="K812" s="35">
        <f>IFERROR(VLOOKUP(A812,[5]数据处理!$A:$E,5,0),0)</f>
        <v>0</v>
      </c>
      <c r="L812" s="35">
        <f>IFERROR(VLOOKUP(A812,[5]数据处理!$A:$G,7,0),0)</f>
        <v>0</v>
      </c>
      <c r="M812">
        <f t="shared" si="207"/>
        <v>16</v>
      </c>
      <c r="N812">
        <f>IFERROR(VLOOKUP(A812,[5]数据处理!$A:$C,3,0),0)</f>
        <v>0</v>
      </c>
      <c r="O812">
        <f>IFERROR(VLOOKUP(A812,[5]数据处理!$A:$N,14,0),0)</f>
        <v>16</v>
      </c>
      <c r="P812" t="str">
        <f>IFERROR(VLOOKUP(A812,[3]库存使用数据!$A:$B,2,0),"")</f>
        <v/>
      </c>
      <c r="Q812" t="str">
        <f>IFERROR(VLOOKUP(A812,[3]库存使用数据!$A:$E,5,0),"")</f>
        <v/>
      </c>
      <c r="R812" t="str">
        <f>IFERROR(VLOOKUP(A812,[3]库存使用数据!$A:$H,8,0),"")</f>
        <v/>
      </c>
      <c r="S812" t="str">
        <f>IFERROR(VLOOKUP(A812,[3]库存使用数据!$A:$K,11,0),"")</f>
        <v/>
      </c>
      <c r="T812" t="str">
        <f>IFERROR(VLOOKUP(A812,[3]库存使用数据!$A:$C,3,0),"")</f>
        <v/>
      </c>
      <c r="U812" t="str">
        <f>IFERROR(VLOOKUP(A812,[3]库存使用数据!$A:$F,6,0),"")</f>
        <v/>
      </c>
      <c r="V812" t="str">
        <f>IFERROR(VLOOKUP(A812,[3]库存使用数据!$A:$I,9,0),"")</f>
        <v/>
      </c>
      <c r="W812" t="str">
        <f>IFERROR(VLOOKUP(A812,[3]库存使用数据!$A:$L,12,0),"")</f>
        <v/>
      </c>
      <c r="X812" s="23" t="str">
        <f t="shared" si="212"/>
        <v/>
      </c>
      <c r="Y812" s="23" t="str">
        <f t="shared" si="213"/>
        <v/>
      </c>
      <c r="Z812" s="23" t="str">
        <f t="shared" si="214"/>
        <v/>
      </c>
      <c r="AA812" s="23" t="str">
        <f t="shared" si="215"/>
        <v/>
      </c>
      <c r="AB812" t="str">
        <f>IFERROR(VLOOKUP(A812,[3]库存使用数据!$A:$D,4,0),"")</f>
        <v/>
      </c>
      <c r="AC812" t="str">
        <f>IFERROR(VLOOKUP(A812,[3]库存使用数据!$A:$G,7,0),"")</f>
        <v/>
      </c>
      <c r="AD812" t="str">
        <f>IFERROR(VLOOKUP(A812,[3]库存使用数据!$A:$J,10,0),"")</f>
        <v/>
      </c>
      <c r="AE812" t="str">
        <f>IFERROR(VLOOKUP(A812,[3]库存使用数据!$A:$M,13,0),"")</f>
        <v/>
      </c>
      <c r="AF812" s="23" t="str">
        <f t="shared" si="216"/>
        <v/>
      </c>
      <c r="AG812" s="23" t="str">
        <f t="shared" si="217"/>
        <v/>
      </c>
      <c r="AH812" s="23" t="str">
        <f t="shared" si="218"/>
        <v/>
      </c>
      <c r="AI812" s="23" t="str">
        <f t="shared" si="219"/>
        <v/>
      </c>
      <c r="AJ812">
        <f>IFERROR(VLOOKUP($B812,[2]库存报告使用数据!$A$1:$B$65536,2,0),0)</f>
        <v>2</v>
      </c>
      <c r="AK812">
        <f>IFERROR(VLOOKUP($B812,[2]库存报告使用数据!$A$1:$C$65536,3,0),0)</f>
        <v>2</v>
      </c>
      <c r="AL812">
        <f>IFERROR(VLOOKUP($B812,[2]库存报告使用数据!$A$1:$D$65536,4,0),0)</f>
        <v>3</v>
      </c>
      <c r="AM812">
        <f>IFERROR(VLOOKUP($B812,[2]库存报告使用数据!$A$1:$E$65536,5,0),0)</f>
        <v>3</v>
      </c>
      <c r="AN812" s="23">
        <f t="shared" si="220"/>
        <v>0</v>
      </c>
      <c r="AO812" s="23">
        <f t="shared" si="221"/>
        <v>0</v>
      </c>
      <c r="AP812" s="23">
        <f t="shared" si="222"/>
        <v>0</v>
      </c>
      <c r="AQ812" s="23">
        <f t="shared" si="223"/>
        <v>0</v>
      </c>
      <c r="AR812" s="37">
        <f t="shared" si="208"/>
        <v>0</v>
      </c>
      <c r="AS812" s="37">
        <f t="shared" si="209"/>
        <v>0</v>
      </c>
      <c r="AT812" s="37">
        <f t="shared" si="210"/>
        <v>16</v>
      </c>
      <c r="AU812" s="33" t="str">
        <f t="shared" si="211"/>
        <v>库存为16</v>
      </c>
      <c r="AV812" s="38" t="str">
        <f>IFERROR(时间!$B$4+AU812,"上周无销量")</f>
        <v>上周无销量</v>
      </c>
    </row>
    <row r="813" spans="1:48">
      <c r="A813" s="21" t="s">
        <v>858</v>
      </c>
      <c r="B813" t="str">
        <f>VLOOKUP(A813,'[4]sku-asin（子）'!$A$1:$B$65536,2,0)</f>
        <v>B01N4M5SU1</v>
      </c>
      <c r="C813" t="str">
        <f>VLOOKUP(A813,'[4]子sku-父sku'!$A$1:$B$65536,2,0)</f>
        <v>YZ-ZQ15827</v>
      </c>
      <c r="D813" s="33">
        <f>IFERROR(VLOOKUP(A813,[1]库存报告使用数据处理!$A:$C,3,0),0)</f>
        <v>0</v>
      </c>
      <c r="E813" s="33">
        <f>IFERROR(VLOOKUP(A813,[1]库存报告使用数据处理!$A:$D,4,0),0)</f>
        <v>0</v>
      </c>
      <c r="F813" s="33">
        <f>IFERROR(VLOOKUP(A813,[1]库存报告使用数据处理!$A:$E,5,0),0)</f>
        <v>0</v>
      </c>
      <c r="G813" s="33">
        <f>IFERROR(VLOOKUP(A813,[1]库存报告使用数据处理!$A:$F,6,0),0)</f>
        <v>0</v>
      </c>
      <c r="H813" s="34">
        <f>IFERROR(VLOOKUP(A813,[1]库存报告使用数据处理!$A:$G,7,0),0)</f>
        <v>0</v>
      </c>
      <c r="I813">
        <f>IFERROR(VLOOKUP(A813,[5]数据处理!$A:$B,2,0),0)</f>
        <v>13</v>
      </c>
      <c r="J813" s="35">
        <f>IFERROR(VLOOKUP(A813,[5]数据处理!$A:$D,4,0),0)</f>
        <v>0</v>
      </c>
      <c r="K813" s="35">
        <f>IFERROR(VLOOKUP(A813,[5]数据处理!$A:$E,5,0),0)</f>
        <v>0</v>
      </c>
      <c r="L813" s="35">
        <f>IFERROR(VLOOKUP(A813,[5]数据处理!$A:$G,7,0),0)</f>
        <v>0</v>
      </c>
      <c r="M813">
        <f t="shared" si="207"/>
        <v>13</v>
      </c>
      <c r="N813">
        <f>IFERROR(VLOOKUP(A813,[5]数据处理!$A:$C,3,0),0)</f>
        <v>0</v>
      </c>
      <c r="O813">
        <f>IFERROR(VLOOKUP(A813,[5]数据处理!$A:$N,14,0),0)</f>
        <v>8</v>
      </c>
      <c r="P813" t="str">
        <f>IFERROR(VLOOKUP(A813,[3]库存使用数据!$A:$B,2,0),"")</f>
        <v/>
      </c>
      <c r="Q813" t="str">
        <f>IFERROR(VLOOKUP(A813,[3]库存使用数据!$A:$E,5,0),"")</f>
        <v/>
      </c>
      <c r="R813" t="str">
        <f>IFERROR(VLOOKUP(A813,[3]库存使用数据!$A:$H,8,0),"")</f>
        <v/>
      </c>
      <c r="S813" t="str">
        <f>IFERROR(VLOOKUP(A813,[3]库存使用数据!$A:$K,11,0),"")</f>
        <v/>
      </c>
      <c r="T813" t="str">
        <f>IFERROR(VLOOKUP(A813,[3]库存使用数据!$A:$C,3,0),"")</f>
        <v/>
      </c>
      <c r="U813" t="str">
        <f>IFERROR(VLOOKUP(A813,[3]库存使用数据!$A:$F,6,0),"")</f>
        <v/>
      </c>
      <c r="V813" t="str">
        <f>IFERROR(VLOOKUP(A813,[3]库存使用数据!$A:$I,9,0),"")</f>
        <v/>
      </c>
      <c r="W813" t="str">
        <f>IFERROR(VLOOKUP(A813,[3]库存使用数据!$A:$L,12,0),"")</f>
        <v/>
      </c>
      <c r="X813" s="23" t="str">
        <f t="shared" si="212"/>
        <v/>
      </c>
      <c r="Y813" s="23" t="str">
        <f t="shared" si="213"/>
        <v/>
      </c>
      <c r="Z813" s="23" t="str">
        <f t="shared" si="214"/>
        <v/>
      </c>
      <c r="AA813" s="23" t="str">
        <f t="shared" si="215"/>
        <v/>
      </c>
      <c r="AB813" t="str">
        <f>IFERROR(VLOOKUP(A813,[3]库存使用数据!$A:$D,4,0),"")</f>
        <v/>
      </c>
      <c r="AC813" t="str">
        <f>IFERROR(VLOOKUP(A813,[3]库存使用数据!$A:$G,7,0),"")</f>
        <v/>
      </c>
      <c r="AD813" t="str">
        <f>IFERROR(VLOOKUP(A813,[3]库存使用数据!$A:$J,10,0),"")</f>
        <v/>
      </c>
      <c r="AE813" t="str">
        <f>IFERROR(VLOOKUP(A813,[3]库存使用数据!$A:$M,13,0),"")</f>
        <v/>
      </c>
      <c r="AF813" s="23" t="str">
        <f t="shared" si="216"/>
        <v/>
      </c>
      <c r="AG813" s="23" t="str">
        <f t="shared" si="217"/>
        <v/>
      </c>
      <c r="AH813" s="23" t="str">
        <f t="shared" si="218"/>
        <v/>
      </c>
      <c r="AI813" s="23" t="str">
        <f t="shared" si="219"/>
        <v/>
      </c>
      <c r="AJ813">
        <f>IFERROR(VLOOKUP($B813,[2]库存报告使用数据!$A$1:$B$65536,2,0),0)</f>
        <v>5</v>
      </c>
      <c r="AK813">
        <f>IFERROR(VLOOKUP($B813,[2]库存报告使用数据!$A$1:$C$65536,3,0),0)</f>
        <v>5</v>
      </c>
      <c r="AL813">
        <f>IFERROR(VLOOKUP($B813,[2]库存报告使用数据!$A$1:$D$65536,4,0),0)</f>
        <v>5</v>
      </c>
      <c r="AM813">
        <f>IFERROR(VLOOKUP($B813,[2]库存报告使用数据!$A$1:$E$65536,5,0),0)</f>
        <v>1</v>
      </c>
      <c r="AN813" s="23">
        <f t="shared" si="220"/>
        <v>0</v>
      </c>
      <c r="AO813" s="23">
        <f t="shared" si="221"/>
        <v>0</v>
      </c>
      <c r="AP813" s="23">
        <f t="shared" si="222"/>
        <v>0</v>
      </c>
      <c r="AQ813" s="23">
        <f t="shared" si="223"/>
        <v>0</v>
      </c>
      <c r="AR813" s="37">
        <f t="shared" si="208"/>
        <v>0</v>
      </c>
      <c r="AS813" s="37">
        <f t="shared" si="209"/>
        <v>0</v>
      </c>
      <c r="AT813" s="37">
        <f t="shared" si="210"/>
        <v>13</v>
      </c>
      <c r="AU813" s="33" t="str">
        <f t="shared" si="211"/>
        <v>库存为13</v>
      </c>
      <c r="AV813" s="38" t="str">
        <f>IFERROR(时间!$B$4+AU813,"上周无销量")</f>
        <v>上周无销量</v>
      </c>
    </row>
    <row r="814" spans="1:48">
      <c r="A814" s="21" t="s">
        <v>859</v>
      </c>
      <c r="B814" t="str">
        <f>VLOOKUP(A814,'[4]sku-asin（子）'!$A$1:$B$65536,2,0)</f>
        <v>B01N0Z0LFC</v>
      </c>
      <c r="C814" t="str">
        <f>VLOOKUP(A814,'[4]子sku-父sku'!$A$1:$B$65536,2,0)</f>
        <v>YZ-ZQ15827</v>
      </c>
      <c r="D814" s="33">
        <f>IFERROR(VLOOKUP(A814,[1]库存报告使用数据处理!$A:$C,3,0),0)</f>
        <v>0</v>
      </c>
      <c r="E814" s="33">
        <f>IFERROR(VLOOKUP(A814,[1]库存报告使用数据处理!$A:$D,4,0),0)</f>
        <v>0</v>
      </c>
      <c r="F814" s="33">
        <f>IFERROR(VLOOKUP(A814,[1]库存报告使用数据处理!$A:$E,5,0),0)</f>
        <v>0</v>
      </c>
      <c r="G814" s="33">
        <f>IFERROR(VLOOKUP(A814,[1]库存报告使用数据处理!$A:$F,6,0),0)</f>
        <v>0</v>
      </c>
      <c r="H814" s="34">
        <f>IFERROR(VLOOKUP(A814,[1]库存报告使用数据处理!$A:$G,7,0),0)</f>
        <v>0</v>
      </c>
      <c r="I814">
        <f>IFERROR(VLOOKUP(A814,[5]数据处理!$A:$B,2,0),0)</f>
        <v>0</v>
      </c>
      <c r="J814" s="35">
        <f>IFERROR(VLOOKUP(A814,[5]数据处理!$A:$D,4,0),0)</f>
        <v>0</v>
      </c>
      <c r="K814" s="35">
        <f>IFERROR(VLOOKUP(A814,[5]数据处理!$A:$E,5,0),0)</f>
        <v>0</v>
      </c>
      <c r="L814" s="35">
        <f>IFERROR(VLOOKUP(A814,[5]数据处理!$A:$G,7,0),0)</f>
        <v>0</v>
      </c>
      <c r="M814">
        <f t="shared" si="207"/>
        <v>0</v>
      </c>
      <c r="N814">
        <f>IFERROR(VLOOKUP(A814,[5]数据处理!$A:$C,3,0),0)</f>
        <v>0</v>
      </c>
      <c r="O814">
        <f>IFERROR(VLOOKUP(A814,[5]数据处理!$A:$N,14,0),0)</f>
        <v>0</v>
      </c>
      <c r="P814" t="str">
        <f>IFERROR(VLOOKUP(A814,[3]库存使用数据!$A:$B,2,0),"")</f>
        <v/>
      </c>
      <c r="Q814" t="str">
        <f>IFERROR(VLOOKUP(A814,[3]库存使用数据!$A:$E,5,0),"")</f>
        <v/>
      </c>
      <c r="R814" t="str">
        <f>IFERROR(VLOOKUP(A814,[3]库存使用数据!$A:$H,8,0),"")</f>
        <v/>
      </c>
      <c r="S814" t="str">
        <f>IFERROR(VLOOKUP(A814,[3]库存使用数据!$A:$K,11,0),"")</f>
        <v/>
      </c>
      <c r="T814" t="str">
        <f>IFERROR(VLOOKUP(A814,[3]库存使用数据!$A:$C,3,0),"")</f>
        <v/>
      </c>
      <c r="U814" t="str">
        <f>IFERROR(VLOOKUP(A814,[3]库存使用数据!$A:$F,6,0),"")</f>
        <v/>
      </c>
      <c r="V814" t="str">
        <f>IFERROR(VLOOKUP(A814,[3]库存使用数据!$A:$I,9,0),"")</f>
        <v/>
      </c>
      <c r="W814" t="str">
        <f>IFERROR(VLOOKUP(A814,[3]库存使用数据!$A:$L,12,0),"")</f>
        <v/>
      </c>
      <c r="X814" s="23" t="str">
        <f t="shared" si="212"/>
        <v/>
      </c>
      <c r="Y814" s="23" t="str">
        <f t="shared" si="213"/>
        <v/>
      </c>
      <c r="Z814" s="23" t="str">
        <f t="shared" si="214"/>
        <v/>
      </c>
      <c r="AA814" s="23" t="str">
        <f t="shared" si="215"/>
        <v/>
      </c>
      <c r="AB814" t="str">
        <f>IFERROR(VLOOKUP(A814,[3]库存使用数据!$A:$D,4,0),"")</f>
        <v/>
      </c>
      <c r="AC814" t="str">
        <f>IFERROR(VLOOKUP(A814,[3]库存使用数据!$A:$G,7,0),"")</f>
        <v/>
      </c>
      <c r="AD814" t="str">
        <f>IFERROR(VLOOKUP(A814,[3]库存使用数据!$A:$J,10,0),"")</f>
        <v/>
      </c>
      <c r="AE814" t="str">
        <f>IFERROR(VLOOKUP(A814,[3]库存使用数据!$A:$M,13,0),"")</f>
        <v/>
      </c>
      <c r="AF814" s="23" t="str">
        <f t="shared" si="216"/>
        <v/>
      </c>
      <c r="AG814" s="23" t="str">
        <f t="shared" si="217"/>
        <v/>
      </c>
      <c r="AH814" s="23" t="str">
        <f t="shared" si="218"/>
        <v/>
      </c>
      <c r="AI814" s="23" t="str">
        <f t="shared" si="219"/>
        <v/>
      </c>
      <c r="AJ814">
        <f>IFERROR(VLOOKUP($B814,[2]库存报告使用数据!$A$1:$B$65536,2,0),0)</f>
        <v>0</v>
      </c>
      <c r="AK814">
        <f>IFERROR(VLOOKUP($B814,[2]库存报告使用数据!$A$1:$C$65536,3,0),0)</f>
        <v>0</v>
      </c>
      <c r="AL814">
        <f>IFERROR(VLOOKUP($B814,[2]库存报告使用数据!$A$1:$D$65536,4,0),0)</f>
        <v>0</v>
      </c>
      <c r="AM814">
        <f>IFERROR(VLOOKUP($B814,[2]库存报告使用数据!$A$1:$E$65536,5,0),0)</f>
        <v>0</v>
      </c>
      <c r="AN814" s="23" t="str">
        <f t="shared" si="220"/>
        <v/>
      </c>
      <c r="AO814" s="23" t="str">
        <f t="shared" si="221"/>
        <v/>
      </c>
      <c r="AP814" s="23" t="str">
        <f t="shared" si="222"/>
        <v/>
      </c>
      <c r="AQ814" s="23" t="str">
        <f t="shared" si="223"/>
        <v/>
      </c>
      <c r="AR814" s="37">
        <f t="shared" si="208"/>
        <v>0</v>
      </c>
      <c r="AS814" s="37">
        <f t="shared" si="209"/>
        <v>0</v>
      </c>
      <c r="AT814" s="37">
        <f t="shared" si="210"/>
        <v>0</v>
      </c>
      <c r="AU814" s="33" t="str">
        <f t="shared" si="211"/>
        <v>库存为0</v>
      </c>
      <c r="AV814" s="38" t="str">
        <f>IFERROR(时间!$B$4+AU814,"上周无销量")</f>
        <v>上周无销量</v>
      </c>
    </row>
    <row r="815" spans="1:48">
      <c r="A815" s="21" t="s">
        <v>860</v>
      </c>
      <c r="B815" t="str">
        <f>VLOOKUP(A815,'[4]sku-asin（子）'!$A$1:$B$65536,2,0)</f>
        <v>B01ID5EIO2</v>
      </c>
      <c r="C815" t="str">
        <f>VLOOKUP(A815,'[4]子sku-父sku'!$A$1:$B$65536,2,0)</f>
        <v>YZ-ZQ15827</v>
      </c>
      <c r="D815" s="33">
        <f>IFERROR(VLOOKUP(A815,[1]库存报告使用数据处理!$A:$C,3,0),0)</f>
        <v>0</v>
      </c>
      <c r="E815" s="33">
        <f>IFERROR(VLOOKUP(A815,[1]库存报告使用数据处理!$A:$D,4,0),0)</f>
        <v>0</v>
      </c>
      <c r="F815" s="33">
        <f>IFERROR(VLOOKUP(A815,[1]库存报告使用数据处理!$A:$E,5,0),0)</f>
        <v>0</v>
      </c>
      <c r="G815" s="33">
        <f>IFERROR(VLOOKUP(A815,[1]库存报告使用数据处理!$A:$F,6,0),0)</f>
        <v>0</v>
      </c>
      <c r="H815" s="34">
        <f>IFERROR(VLOOKUP(A815,[1]库存报告使用数据处理!$A:$G,7,0),0)</f>
        <v>0</v>
      </c>
      <c r="I815">
        <f>IFERROR(VLOOKUP(A815,[5]数据处理!$A:$B,2,0),0)</f>
        <v>0</v>
      </c>
      <c r="J815" s="35">
        <f>IFERROR(VLOOKUP(A815,[5]数据处理!$A:$D,4,0),0)</f>
        <v>0</v>
      </c>
      <c r="K815" s="35">
        <f>IFERROR(VLOOKUP(A815,[5]数据处理!$A:$E,5,0),0)</f>
        <v>0</v>
      </c>
      <c r="L815" s="35">
        <f>IFERROR(VLOOKUP(A815,[5]数据处理!$A:$G,7,0),0)</f>
        <v>0</v>
      </c>
      <c r="M815">
        <f t="shared" si="207"/>
        <v>0</v>
      </c>
      <c r="N815">
        <f>IFERROR(VLOOKUP(A815,[5]数据处理!$A:$C,3,0),0)</f>
        <v>0</v>
      </c>
      <c r="O815">
        <f>IFERROR(VLOOKUP(A815,[5]数据处理!$A:$N,14,0),0)</f>
        <v>0</v>
      </c>
      <c r="P815" t="str">
        <f>IFERROR(VLOOKUP(A815,[3]库存使用数据!$A:$B,2,0),"")</f>
        <v/>
      </c>
      <c r="Q815" t="str">
        <f>IFERROR(VLOOKUP(A815,[3]库存使用数据!$A:$E,5,0),"")</f>
        <v/>
      </c>
      <c r="R815" t="str">
        <f>IFERROR(VLOOKUP(A815,[3]库存使用数据!$A:$H,8,0),"")</f>
        <v/>
      </c>
      <c r="S815" t="str">
        <f>IFERROR(VLOOKUP(A815,[3]库存使用数据!$A:$K,11,0),"")</f>
        <v/>
      </c>
      <c r="T815" t="str">
        <f>IFERROR(VLOOKUP(A815,[3]库存使用数据!$A:$C,3,0),"")</f>
        <v/>
      </c>
      <c r="U815" t="str">
        <f>IFERROR(VLOOKUP(A815,[3]库存使用数据!$A:$F,6,0),"")</f>
        <v/>
      </c>
      <c r="V815" t="str">
        <f>IFERROR(VLOOKUP(A815,[3]库存使用数据!$A:$I,9,0),"")</f>
        <v/>
      </c>
      <c r="W815" t="str">
        <f>IFERROR(VLOOKUP(A815,[3]库存使用数据!$A:$L,12,0),"")</f>
        <v/>
      </c>
      <c r="X815" s="23" t="str">
        <f t="shared" si="212"/>
        <v/>
      </c>
      <c r="Y815" s="23" t="str">
        <f t="shared" si="213"/>
        <v/>
      </c>
      <c r="Z815" s="23" t="str">
        <f t="shared" si="214"/>
        <v/>
      </c>
      <c r="AA815" s="23" t="str">
        <f t="shared" si="215"/>
        <v/>
      </c>
      <c r="AB815" t="str">
        <f>IFERROR(VLOOKUP(A815,[3]库存使用数据!$A:$D,4,0),"")</f>
        <v/>
      </c>
      <c r="AC815" t="str">
        <f>IFERROR(VLOOKUP(A815,[3]库存使用数据!$A:$G,7,0),"")</f>
        <v/>
      </c>
      <c r="AD815" t="str">
        <f>IFERROR(VLOOKUP(A815,[3]库存使用数据!$A:$J,10,0),"")</f>
        <v/>
      </c>
      <c r="AE815" t="str">
        <f>IFERROR(VLOOKUP(A815,[3]库存使用数据!$A:$M,13,0),"")</f>
        <v/>
      </c>
      <c r="AF815" s="23" t="str">
        <f t="shared" si="216"/>
        <v/>
      </c>
      <c r="AG815" s="23" t="str">
        <f t="shared" si="217"/>
        <v/>
      </c>
      <c r="AH815" s="23" t="str">
        <f t="shared" si="218"/>
        <v/>
      </c>
      <c r="AI815" s="23" t="str">
        <f t="shared" si="219"/>
        <v/>
      </c>
      <c r="AJ815">
        <f>IFERROR(VLOOKUP($B815,[2]库存报告使用数据!$A$1:$B$65536,2,0),0)</f>
        <v>0</v>
      </c>
      <c r="AK815">
        <f>IFERROR(VLOOKUP($B815,[2]库存报告使用数据!$A$1:$C$65536,3,0),0)</f>
        <v>0</v>
      </c>
      <c r="AL815">
        <f>IFERROR(VLOOKUP($B815,[2]库存报告使用数据!$A$1:$D$65536,4,0),0)</f>
        <v>0</v>
      </c>
      <c r="AM815">
        <f>IFERROR(VLOOKUP($B815,[2]库存报告使用数据!$A$1:$E$65536,5,0),0)</f>
        <v>0</v>
      </c>
      <c r="AN815" s="23" t="str">
        <f t="shared" si="220"/>
        <v/>
      </c>
      <c r="AO815" s="23" t="str">
        <f t="shared" si="221"/>
        <v/>
      </c>
      <c r="AP815" s="23" t="str">
        <f t="shared" si="222"/>
        <v/>
      </c>
      <c r="AQ815" s="23" t="str">
        <f t="shared" si="223"/>
        <v/>
      </c>
      <c r="AR815" s="37">
        <f t="shared" si="208"/>
        <v>0</v>
      </c>
      <c r="AS815" s="37">
        <f t="shared" si="209"/>
        <v>0</v>
      </c>
      <c r="AT815" s="37">
        <f t="shared" si="210"/>
        <v>0</v>
      </c>
      <c r="AU815" s="33" t="str">
        <f t="shared" si="211"/>
        <v>库存为0</v>
      </c>
      <c r="AV815" s="38" t="str">
        <f>IFERROR(时间!$B$4+AU815,"上周无销量")</f>
        <v>上周无销量</v>
      </c>
    </row>
    <row r="816" spans="1:48">
      <c r="A816" s="21" t="s">
        <v>861</v>
      </c>
      <c r="B816" t="str">
        <f>VLOOKUP(A816,'[4]sku-asin（子）'!$A$1:$B$65536,2,0)</f>
        <v>B01ID5EK2C</v>
      </c>
      <c r="C816" t="str">
        <f>VLOOKUP(A816,'[4]子sku-父sku'!$A$1:$B$65536,2,0)</f>
        <v>YZ-ZQ15827</v>
      </c>
      <c r="D816" s="33">
        <f>IFERROR(VLOOKUP(A816,[1]库存报告使用数据处理!$A:$C,3,0),0)</f>
        <v>0</v>
      </c>
      <c r="E816" s="33">
        <f>IFERROR(VLOOKUP(A816,[1]库存报告使用数据处理!$A:$D,4,0),0)</f>
        <v>0</v>
      </c>
      <c r="F816" s="33">
        <f>IFERROR(VLOOKUP(A816,[1]库存报告使用数据处理!$A:$E,5,0),0)</f>
        <v>0</v>
      </c>
      <c r="G816" s="33">
        <f>IFERROR(VLOOKUP(A816,[1]库存报告使用数据处理!$A:$F,6,0),0)</f>
        <v>0</v>
      </c>
      <c r="H816" s="34">
        <f>IFERROR(VLOOKUP(A816,[1]库存报告使用数据处理!$A:$G,7,0),0)</f>
        <v>0</v>
      </c>
      <c r="I816">
        <f>IFERROR(VLOOKUP(A816,[5]数据处理!$A:$B,2,0),0)</f>
        <v>0</v>
      </c>
      <c r="J816" s="35">
        <f>IFERROR(VLOOKUP(A816,[5]数据处理!$A:$D,4,0),0)</f>
        <v>0</v>
      </c>
      <c r="K816" s="35">
        <f>IFERROR(VLOOKUP(A816,[5]数据处理!$A:$E,5,0),0)</f>
        <v>0</v>
      </c>
      <c r="L816" s="35">
        <f>IFERROR(VLOOKUP(A816,[5]数据处理!$A:$G,7,0),0)</f>
        <v>0</v>
      </c>
      <c r="M816">
        <f t="shared" si="207"/>
        <v>0</v>
      </c>
      <c r="N816">
        <f>IFERROR(VLOOKUP(A816,[5]数据处理!$A:$C,3,0),0)</f>
        <v>2</v>
      </c>
      <c r="O816">
        <f>IFERROR(VLOOKUP(A816,[5]数据处理!$A:$N,14,0),0)</f>
        <v>0</v>
      </c>
      <c r="P816" t="str">
        <f>IFERROR(VLOOKUP(A816,[3]库存使用数据!$A:$B,2,0),"")</f>
        <v/>
      </c>
      <c r="Q816" t="str">
        <f>IFERROR(VLOOKUP(A816,[3]库存使用数据!$A:$E,5,0),"")</f>
        <v/>
      </c>
      <c r="R816" t="str">
        <f>IFERROR(VLOOKUP(A816,[3]库存使用数据!$A:$H,8,0),"")</f>
        <v/>
      </c>
      <c r="S816" t="str">
        <f>IFERROR(VLOOKUP(A816,[3]库存使用数据!$A:$K,11,0),"")</f>
        <v/>
      </c>
      <c r="T816" t="str">
        <f>IFERROR(VLOOKUP(A816,[3]库存使用数据!$A:$C,3,0),"")</f>
        <v/>
      </c>
      <c r="U816" t="str">
        <f>IFERROR(VLOOKUP(A816,[3]库存使用数据!$A:$F,6,0),"")</f>
        <v/>
      </c>
      <c r="V816" t="str">
        <f>IFERROR(VLOOKUP(A816,[3]库存使用数据!$A:$I,9,0),"")</f>
        <v/>
      </c>
      <c r="W816" t="str">
        <f>IFERROR(VLOOKUP(A816,[3]库存使用数据!$A:$L,12,0),"")</f>
        <v/>
      </c>
      <c r="X816" s="23" t="str">
        <f t="shared" si="212"/>
        <v/>
      </c>
      <c r="Y816" s="23" t="str">
        <f t="shared" si="213"/>
        <v/>
      </c>
      <c r="Z816" s="23" t="str">
        <f t="shared" si="214"/>
        <v/>
      </c>
      <c r="AA816" s="23" t="str">
        <f t="shared" si="215"/>
        <v/>
      </c>
      <c r="AB816" t="str">
        <f>IFERROR(VLOOKUP(A816,[3]库存使用数据!$A:$D,4,0),"")</f>
        <v/>
      </c>
      <c r="AC816" t="str">
        <f>IFERROR(VLOOKUP(A816,[3]库存使用数据!$A:$G,7,0),"")</f>
        <v/>
      </c>
      <c r="AD816" t="str">
        <f>IFERROR(VLOOKUP(A816,[3]库存使用数据!$A:$J,10,0),"")</f>
        <v/>
      </c>
      <c r="AE816" t="str">
        <f>IFERROR(VLOOKUP(A816,[3]库存使用数据!$A:$M,13,0),"")</f>
        <v/>
      </c>
      <c r="AF816" s="23" t="str">
        <f t="shared" si="216"/>
        <v/>
      </c>
      <c r="AG816" s="23" t="str">
        <f t="shared" si="217"/>
        <v/>
      </c>
      <c r="AH816" s="23" t="str">
        <f t="shared" si="218"/>
        <v/>
      </c>
      <c r="AI816" s="23" t="str">
        <f t="shared" si="219"/>
        <v/>
      </c>
      <c r="AJ816">
        <f>IFERROR(VLOOKUP($B816,[2]库存报告使用数据!$A$1:$B$65536,2,0),0)</f>
        <v>0</v>
      </c>
      <c r="AK816">
        <f>IFERROR(VLOOKUP($B816,[2]库存报告使用数据!$A$1:$C$65536,3,0),0)</f>
        <v>0</v>
      </c>
      <c r="AL816">
        <f>IFERROR(VLOOKUP($B816,[2]库存报告使用数据!$A$1:$D$65536,4,0),0)</f>
        <v>0</v>
      </c>
      <c r="AM816">
        <f>IFERROR(VLOOKUP($B816,[2]库存报告使用数据!$A$1:$E$65536,5,0),0)</f>
        <v>0</v>
      </c>
      <c r="AN816" s="23" t="str">
        <f t="shared" si="220"/>
        <v/>
      </c>
      <c r="AO816" s="23" t="str">
        <f t="shared" si="221"/>
        <v/>
      </c>
      <c r="AP816" s="23" t="str">
        <f t="shared" si="222"/>
        <v/>
      </c>
      <c r="AQ816" s="23" t="str">
        <f t="shared" si="223"/>
        <v/>
      </c>
      <c r="AR816" s="37">
        <f t="shared" si="208"/>
        <v>0</v>
      </c>
      <c r="AS816" s="37">
        <f t="shared" si="209"/>
        <v>0</v>
      </c>
      <c r="AT816" s="37">
        <f t="shared" si="210"/>
        <v>0</v>
      </c>
      <c r="AU816" s="33" t="str">
        <f t="shared" si="211"/>
        <v>库存为0</v>
      </c>
      <c r="AV816" s="38" t="str">
        <f>IFERROR(时间!$B$4+AU816,"上周无销量")</f>
        <v>上周无销量</v>
      </c>
    </row>
    <row r="817" spans="1:48">
      <c r="A817" s="21" t="s">
        <v>862</v>
      </c>
      <c r="B817" t="str">
        <f>VLOOKUP(A817,'[4]sku-asin（子）'!$A$1:$B$65536,2,0)</f>
        <v>B01ID5ENI8</v>
      </c>
      <c r="C817" t="str">
        <f>VLOOKUP(A817,'[4]子sku-父sku'!$A$1:$B$65536,2,0)</f>
        <v>YZ-ZQ15827</v>
      </c>
      <c r="D817" s="33">
        <f>IFERROR(VLOOKUP(A817,[1]库存报告使用数据处理!$A:$C,3,0),0)</f>
        <v>0</v>
      </c>
      <c r="E817" s="33">
        <f>IFERROR(VLOOKUP(A817,[1]库存报告使用数据处理!$A:$D,4,0),0)</f>
        <v>0</v>
      </c>
      <c r="F817" s="33">
        <f>IFERROR(VLOOKUP(A817,[1]库存报告使用数据处理!$A:$E,5,0),0)</f>
        <v>1</v>
      </c>
      <c r="G817" s="33">
        <f>IFERROR(VLOOKUP(A817,[1]库存报告使用数据处理!$A:$F,6,0),0)</f>
        <v>0</v>
      </c>
      <c r="H817" s="34">
        <f>IFERROR(VLOOKUP(A817,[1]库存报告使用数据处理!$A:$G,7,0),0)</f>
        <v>21.99</v>
      </c>
      <c r="I817">
        <f>IFERROR(VLOOKUP(A817,[5]数据处理!$A:$B,2,0),0)</f>
        <v>0</v>
      </c>
      <c r="J817" s="35">
        <f>IFERROR(VLOOKUP(A817,[5]数据处理!$A:$D,4,0),0)</f>
        <v>0</v>
      </c>
      <c r="K817" s="35">
        <f>IFERROR(VLOOKUP(A817,[5]数据处理!$A:$E,5,0),0)</f>
        <v>0</v>
      </c>
      <c r="L817" s="35">
        <f>IFERROR(VLOOKUP(A817,[5]数据处理!$A:$G,7,0),0)</f>
        <v>0</v>
      </c>
      <c r="M817">
        <f t="shared" si="207"/>
        <v>0</v>
      </c>
      <c r="N817">
        <f>IFERROR(VLOOKUP(A817,[5]数据处理!$A:$C,3,0),0)</f>
        <v>0</v>
      </c>
      <c r="O817">
        <f>IFERROR(VLOOKUP(A817,[5]数据处理!$A:$N,14,0),0)</f>
        <v>0</v>
      </c>
      <c r="P817" t="str">
        <f>IFERROR(VLOOKUP(A817,[3]库存使用数据!$A:$B,2,0),"")</f>
        <v/>
      </c>
      <c r="Q817" t="str">
        <f>IFERROR(VLOOKUP(A817,[3]库存使用数据!$A:$E,5,0),"")</f>
        <v/>
      </c>
      <c r="R817" t="str">
        <f>IFERROR(VLOOKUP(A817,[3]库存使用数据!$A:$H,8,0),"")</f>
        <v/>
      </c>
      <c r="S817" t="str">
        <f>IFERROR(VLOOKUP(A817,[3]库存使用数据!$A:$K,11,0),"")</f>
        <v/>
      </c>
      <c r="T817" t="str">
        <f>IFERROR(VLOOKUP(A817,[3]库存使用数据!$A:$C,3,0),"")</f>
        <v/>
      </c>
      <c r="U817" t="str">
        <f>IFERROR(VLOOKUP(A817,[3]库存使用数据!$A:$F,6,0),"")</f>
        <v/>
      </c>
      <c r="V817" t="str">
        <f>IFERROR(VLOOKUP(A817,[3]库存使用数据!$A:$I,9,0),"")</f>
        <v/>
      </c>
      <c r="W817" t="str">
        <f>IFERROR(VLOOKUP(A817,[3]库存使用数据!$A:$L,12,0),"")</f>
        <v/>
      </c>
      <c r="X817" s="23" t="str">
        <f t="shared" si="212"/>
        <v/>
      </c>
      <c r="Y817" s="23" t="str">
        <f t="shared" si="213"/>
        <v/>
      </c>
      <c r="Z817" s="23" t="str">
        <f t="shared" si="214"/>
        <v/>
      </c>
      <c r="AA817" s="23" t="str">
        <f t="shared" si="215"/>
        <v/>
      </c>
      <c r="AB817" t="str">
        <f>IFERROR(VLOOKUP(A817,[3]库存使用数据!$A:$D,4,0),"")</f>
        <v/>
      </c>
      <c r="AC817" t="str">
        <f>IFERROR(VLOOKUP(A817,[3]库存使用数据!$A:$G,7,0),"")</f>
        <v/>
      </c>
      <c r="AD817" t="str">
        <f>IFERROR(VLOOKUP(A817,[3]库存使用数据!$A:$J,10,0),"")</f>
        <v/>
      </c>
      <c r="AE817" t="str">
        <f>IFERROR(VLOOKUP(A817,[3]库存使用数据!$A:$M,13,0),"")</f>
        <v/>
      </c>
      <c r="AF817" s="23" t="str">
        <f t="shared" si="216"/>
        <v/>
      </c>
      <c r="AG817" s="23" t="str">
        <f t="shared" si="217"/>
        <v/>
      </c>
      <c r="AH817" s="23" t="str">
        <f t="shared" si="218"/>
        <v/>
      </c>
      <c r="AI817" s="23" t="str">
        <f t="shared" si="219"/>
        <v/>
      </c>
      <c r="AJ817">
        <f>IFERROR(VLOOKUP($B817,[2]库存报告使用数据!$A$1:$B$65536,2,0),0)</f>
        <v>0</v>
      </c>
      <c r="AK817">
        <f>IFERROR(VLOOKUP($B817,[2]库存报告使用数据!$A$1:$C$65536,3,0),0)</f>
        <v>0</v>
      </c>
      <c r="AL817">
        <f>IFERROR(VLOOKUP($B817,[2]库存报告使用数据!$A$1:$D$65536,4,0),0)</f>
        <v>2</v>
      </c>
      <c r="AM817">
        <f>IFERROR(VLOOKUP($B817,[2]库存报告使用数据!$A$1:$E$65536,5,0),0)</f>
        <v>6</v>
      </c>
      <c r="AN817" s="23" t="str">
        <f t="shared" si="220"/>
        <v/>
      </c>
      <c r="AO817" s="23" t="str">
        <f t="shared" si="221"/>
        <v/>
      </c>
      <c r="AP817" s="23">
        <f t="shared" si="222"/>
        <v>0.5</v>
      </c>
      <c r="AQ817" s="23">
        <f t="shared" si="223"/>
        <v>0</v>
      </c>
      <c r="AR817" s="37">
        <f t="shared" si="208"/>
        <v>0</v>
      </c>
      <c r="AS817" s="37">
        <f t="shared" si="209"/>
        <v>0</v>
      </c>
      <c r="AT817" s="37">
        <f t="shared" si="210"/>
        <v>0</v>
      </c>
      <c r="AU817" s="33" t="str">
        <f t="shared" si="211"/>
        <v>库存为0</v>
      </c>
      <c r="AV817" s="38" t="str">
        <f>IFERROR(时间!$B$4+AU817,"上周无销量")</f>
        <v>上周无销量</v>
      </c>
    </row>
    <row r="818" spans="1:48">
      <c r="A818" s="21" t="s">
        <v>863</v>
      </c>
      <c r="B818" t="str">
        <f>VLOOKUP(A818,'[4]sku-asin（子）'!$A$1:$B$65536,2,0)</f>
        <v>B01ID5EXA6</v>
      </c>
      <c r="C818" t="str">
        <f>VLOOKUP(A818,'[4]子sku-父sku'!$A$1:$B$65536,2,0)</f>
        <v>YZ-ZQ15827</v>
      </c>
      <c r="D818" s="33">
        <f>IFERROR(VLOOKUP(A818,[1]库存报告使用数据处理!$A:$C,3,0),0)</f>
        <v>0</v>
      </c>
      <c r="E818" s="33">
        <f>IFERROR(VLOOKUP(A818,[1]库存报告使用数据处理!$A:$D,4,0),0)</f>
        <v>0</v>
      </c>
      <c r="F818" s="33">
        <f>IFERROR(VLOOKUP(A818,[1]库存报告使用数据处理!$A:$E,5,0),0)</f>
        <v>0</v>
      </c>
      <c r="G818" s="33">
        <f>IFERROR(VLOOKUP(A818,[1]库存报告使用数据处理!$A:$F,6,0),0)</f>
        <v>0</v>
      </c>
      <c r="H818" s="34">
        <f>IFERROR(VLOOKUP(A818,[1]库存报告使用数据处理!$A:$G,7,0),0)</f>
        <v>0</v>
      </c>
      <c r="I818">
        <f>IFERROR(VLOOKUP(A818,[5]数据处理!$A:$B,2,0),0)</f>
        <v>0</v>
      </c>
      <c r="J818" s="35">
        <f>IFERROR(VLOOKUP(A818,[5]数据处理!$A:$D,4,0),0)</f>
        <v>0</v>
      </c>
      <c r="K818" s="35">
        <f>IFERROR(VLOOKUP(A818,[5]数据处理!$A:$E,5,0),0)</f>
        <v>0</v>
      </c>
      <c r="L818" s="35">
        <f>IFERROR(VLOOKUP(A818,[5]数据处理!$A:$G,7,0),0)</f>
        <v>0</v>
      </c>
      <c r="M818">
        <f t="shared" si="207"/>
        <v>0</v>
      </c>
      <c r="N818">
        <f>IFERROR(VLOOKUP(A818,[5]数据处理!$A:$C,3,0),0)</f>
        <v>0</v>
      </c>
      <c r="O818">
        <f>IFERROR(VLOOKUP(A818,[5]数据处理!$A:$N,14,0),0)</f>
        <v>0</v>
      </c>
      <c r="P818" t="str">
        <f>IFERROR(VLOOKUP(A818,[3]库存使用数据!$A:$B,2,0),"")</f>
        <v/>
      </c>
      <c r="Q818" t="str">
        <f>IFERROR(VLOOKUP(A818,[3]库存使用数据!$A:$E,5,0),"")</f>
        <v/>
      </c>
      <c r="R818" t="str">
        <f>IFERROR(VLOOKUP(A818,[3]库存使用数据!$A:$H,8,0),"")</f>
        <v/>
      </c>
      <c r="S818" t="str">
        <f>IFERROR(VLOOKUP(A818,[3]库存使用数据!$A:$K,11,0),"")</f>
        <v/>
      </c>
      <c r="T818" t="str">
        <f>IFERROR(VLOOKUP(A818,[3]库存使用数据!$A:$C,3,0),"")</f>
        <v/>
      </c>
      <c r="U818" t="str">
        <f>IFERROR(VLOOKUP(A818,[3]库存使用数据!$A:$F,6,0),"")</f>
        <v/>
      </c>
      <c r="V818" t="str">
        <f>IFERROR(VLOOKUP(A818,[3]库存使用数据!$A:$I,9,0),"")</f>
        <v/>
      </c>
      <c r="W818" t="str">
        <f>IFERROR(VLOOKUP(A818,[3]库存使用数据!$A:$L,12,0),"")</f>
        <v/>
      </c>
      <c r="X818" s="23" t="str">
        <f t="shared" si="212"/>
        <v/>
      </c>
      <c r="Y818" s="23" t="str">
        <f t="shared" si="213"/>
        <v/>
      </c>
      <c r="Z818" s="23" t="str">
        <f t="shared" si="214"/>
        <v/>
      </c>
      <c r="AA818" s="23" t="str">
        <f t="shared" si="215"/>
        <v/>
      </c>
      <c r="AB818" t="str">
        <f>IFERROR(VLOOKUP(A818,[3]库存使用数据!$A:$D,4,0),"")</f>
        <v/>
      </c>
      <c r="AC818" t="str">
        <f>IFERROR(VLOOKUP(A818,[3]库存使用数据!$A:$G,7,0),"")</f>
        <v/>
      </c>
      <c r="AD818" t="str">
        <f>IFERROR(VLOOKUP(A818,[3]库存使用数据!$A:$J,10,0),"")</f>
        <v/>
      </c>
      <c r="AE818" t="str">
        <f>IFERROR(VLOOKUP(A818,[3]库存使用数据!$A:$M,13,0),"")</f>
        <v/>
      </c>
      <c r="AF818" s="23" t="str">
        <f t="shared" si="216"/>
        <v/>
      </c>
      <c r="AG818" s="23" t="str">
        <f t="shared" si="217"/>
        <v/>
      </c>
      <c r="AH818" s="23" t="str">
        <f t="shared" si="218"/>
        <v/>
      </c>
      <c r="AI818" s="23" t="str">
        <f t="shared" si="219"/>
        <v/>
      </c>
      <c r="AJ818">
        <f>IFERROR(VLOOKUP($B818,[2]库存报告使用数据!$A$1:$B$65536,2,0),0)</f>
        <v>0</v>
      </c>
      <c r="AK818">
        <f>IFERROR(VLOOKUP($B818,[2]库存报告使用数据!$A$1:$C$65536,3,0),0)</f>
        <v>0</v>
      </c>
      <c r="AL818">
        <f>IFERROR(VLOOKUP($B818,[2]库存报告使用数据!$A$1:$D$65536,4,0),0)</f>
        <v>0</v>
      </c>
      <c r="AM818">
        <f>IFERROR(VLOOKUP($B818,[2]库存报告使用数据!$A$1:$E$65536,5,0),0)</f>
        <v>0</v>
      </c>
      <c r="AN818" s="23" t="str">
        <f t="shared" si="220"/>
        <v/>
      </c>
      <c r="AO818" s="23" t="str">
        <f t="shared" si="221"/>
        <v/>
      </c>
      <c r="AP818" s="23" t="str">
        <f t="shared" si="222"/>
        <v/>
      </c>
      <c r="AQ818" s="23" t="str">
        <f t="shared" si="223"/>
        <v/>
      </c>
      <c r="AR818" s="37">
        <f t="shared" si="208"/>
        <v>0</v>
      </c>
      <c r="AS818" s="37">
        <f t="shared" si="209"/>
        <v>0</v>
      </c>
      <c r="AT818" s="37">
        <f t="shared" si="210"/>
        <v>0</v>
      </c>
      <c r="AU818" s="33" t="str">
        <f t="shared" si="211"/>
        <v>库存为0</v>
      </c>
      <c r="AV818" s="38" t="str">
        <f>IFERROR(时间!$B$4+AU818,"上周无销量")</f>
        <v>上周无销量</v>
      </c>
    </row>
    <row r="819" spans="1:48">
      <c r="A819" s="21" t="s">
        <v>864</v>
      </c>
      <c r="B819" t="str">
        <f>VLOOKUP(A819,'[4]sku-asin（子）'!$A$1:$B$65536,2,0)</f>
        <v>B01ID5DUD2</v>
      </c>
      <c r="C819" t="str">
        <f>VLOOKUP(A819,'[4]子sku-父sku'!$A$1:$B$65536,2,0)</f>
        <v>YZ-ZQ15827</v>
      </c>
      <c r="D819" s="33">
        <f>IFERROR(VLOOKUP(A819,[1]库存报告使用数据处理!$A:$C,3,0),0)</f>
        <v>0</v>
      </c>
      <c r="E819" s="33">
        <f>IFERROR(VLOOKUP(A819,[1]库存报告使用数据处理!$A:$D,4,0),0)</f>
        <v>1</v>
      </c>
      <c r="F819" s="33">
        <f>IFERROR(VLOOKUP(A819,[1]库存报告使用数据处理!$A:$E,5,0),0)</f>
        <v>0</v>
      </c>
      <c r="G819" s="33">
        <f>IFERROR(VLOOKUP(A819,[1]库存报告使用数据处理!$A:$F,6,0),0)</f>
        <v>0</v>
      </c>
      <c r="H819" s="34">
        <f>IFERROR(VLOOKUP(A819,[1]库存报告使用数据处理!$A:$G,7,0),0)</f>
        <v>19.99</v>
      </c>
      <c r="I819">
        <f>IFERROR(VLOOKUP(A819,[5]数据处理!$A:$B,2,0),0)</f>
        <v>9</v>
      </c>
      <c r="J819" s="35">
        <f>IFERROR(VLOOKUP(A819,[5]数据处理!$A:$D,4,0),0)</f>
        <v>0</v>
      </c>
      <c r="K819" s="35">
        <f>IFERROR(VLOOKUP(A819,[5]数据处理!$A:$E,5,0),0)</f>
        <v>0</v>
      </c>
      <c r="L819" s="35">
        <f>IFERROR(VLOOKUP(A819,[5]数据处理!$A:$G,7,0),0)</f>
        <v>0</v>
      </c>
      <c r="M819">
        <f t="shared" si="207"/>
        <v>9</v>
      </c>
      <c r="N819">
        <f>IFERROR(VLOOKUP(A819,[5]数据处理!$A:$C,3,0),0)</f>
        <v>0</v>
      </c>
      <c r="O819">
        <f>IFERROR(VLOOKUP(A819,[5]数据处理!$A:$N,14,0),0)</f>
        <v>2</v>
      </c>
      <c r="P819">
        <f>IFERROR(VLOOKUP(A819,[3]库存使用数据!$A:$B,2,0),"")</f>
        <v>9</v>
      </c>
      <c r="Q819">
        <f>IFERROR(VLOOKUP(A819,[3]库存使用数据!$A:$E,5,0),"")</f>
        <v>16</v>
      </c>
      <c r="R819">
        <f>IFERROR(VLOOKUP(A819,[3]库存使用数据!$A:$H,8,0),"")</f>
        <v>49</v>
      </c>
      <c r="S819">
        <f>IFERROR(VLOOKUP(A819,[3]库存使用数据!$A:$K,11,0),"")</f>
        <v>86</v>
      </c>
      <c r="T819">
        <f>IFERROR(VLOOKUP(A819,[3]库存使用数据!$A:$C,3,0),"")</f>
        <v>0</v>
      </c>
      <c r="U819">
        <f>IFERROR(VLOOKUP(A819,[3]库存使用数据!$A:$F,6,0),"")</f>
        <v>0</v>
      </c>
      <c r="V819">
        <f>IFERROR(VLOOKUP(A819,[3]库存使用数据!$A:$I,9,0),"")</f>
        <v>0</v>
      </c>
      <c r="W819">
        <f>IFERROR(VLOOKUP(A819,[3]库存使用数据!$A:$L,12,0),"")</f>
        <v>1</v>
      </c>
      <c r="X819" s="23">
        <f t="shared" si="212"/>
        <v>0</v>
      </c>
      <c r="Y819" s="23">
        <f t="shared" si="213"/>
        <v>0</v>
      </c>
      <c r="Z819" s="23">
        <f t="shared" si="214"/>
        <v>0</v>
      </c>
      <c r="AA819" s="23">
        <f t="shared" si="215"/>
        <v>0.0116279069767442</v>
      </c>
      <c r="AB819">
        <f>IFERROR(VLOOKUP(A819,[3]库存使用数据!$A:$D,4,0),"")</f>
        <v>0</v>
      </c>
      <c r="AC819">
        <f>IFERROR(VLOOKUP(A819,[3]库存使用数据!$A:$G,7,0),"")</f>
        <v>0</v>
      </c>
      <c r="AD819">
        <f>IFERROR(VLOOKUP(A819,[3]库存使用数据!$A:$J,10,0),"")</f>
        <v>0</v>
      </c>
      <c r="AE819">
        <f>IFERROR(VLOOKUP(A819,[3]库存使用数据!$A:$M,13,0),"")</f>
        <v>0.04</v>
      </c>
      <c r="AF819" s="23" t="str">
        <f t="shared" si="216"/>
        <v/>
      </c>
      <c r="AG819" s="23" t="str">
        <f t="shared" si="217"/>
        <v/>
      </c>
      <c r="AH819" s="23" t="str">
        <f t="shared" si="218"/>
        <v/>
      </c>
      <c r="AI819" s="23">
        <f t="shared" si="219"/>
        <v>0</v>
      </c>
      <c r="AJ819">
        <f>IFERROR(VLOOKUP($B819,[2]库存报告使用数据!$A$1:$B$65536,2,0),0)</f>
        <v>4</v>
      </c>
      <c r="AK819">
        <f>IFERROR(VLOOKUP($B819,[2]库存报告使用数据!$A$1:$C$65536,3,0),0)</f>
        <v>4</v>
      </c>
      <c r="AL819">
        <f>IFERROR(VLOOKUP($B819,[2]库存报告使用数据!$A$1:$D$65536,4,0),0)</f>
        <v>7</v>
      </c>
      <c r="AM819">
        <f>IFERROR(VLOOKUP($B819,[2]库存报告使用数据!$A$1:$E$65536,5,0),0)</f>
        <v>4</v>
      </c>
      <c r="AN819" s="23">
        <f t="shared" si="220"/>
        <v>0</v>
      </c>
      <c r="AO819" s="23">
        <f t="shared" si="221"/>
        <v>0.25</v>
      </c>
      <c r="AP819" s="23">
        <f t="shared" si="222"/>
        <v>0</v>
      </c>
      <c r="AQ819" s="23">
        <f t="shared" si="223"/>
        <v>0</v>
      </c>
      <c r="AR819" s="37">
        <f t="shared" si="208"/>
        <v>0</v>
      </c>
      <c r="AS819" s="37">
        <f t="shared" si="209"/>
        <v>0</v>
      </c>
      <c r="AT819" s="37">
        <f t="shared" si="210"/>
        <v>9</v>
      </c>
      <c r="AU819" s="33" t="str">
        <f t="shared" si="211"/>
        <v>库存为9</v>
      </c>
      <c r="AV819" s="38" t="str">
        <f>IFERROR(时间!$B$4+AU819,"上周无销量")</f>
        <v>上周无销量</v>
      </c>
    </row>
    <row r="820" spans="1:48">
      <c r="A820" s="21" t="s">
        <v>865</v>
      </c>
      <c r="B820" t="str">
        <f>VLOOKUP(A820,'[4]sku-asin（子）'!$A$1:$B$65536,2,0)</f>
        <v>B01LWE20EB</v>
      </c>
      <c r="C820" t="str">
        <f>VLOOKUP(A820,'[4]子sku-父sku'!$A$1:$B$65536,2,0)</f>
        <v>YZ-ZQ15827</v>
      </c>
      <c r="D820" s="33">
        <f>IFERROR(VLOOKUP(A820,[1]库存报告使用数据处理!$A:$C,3,0),0)</f>
        <v>0</v>
      </c>
      <c r="E820" s="33">
        <f>IFERROR(VLOOKUP(A820,[1]库存报告使用数据处理!$A:$D,4,0),0)</f>
        <v>0</v>
      </c>
      <c r="F820" s="33">
        <f>IFERROR(VLOOKUP(A820,[1]库存报告使用数据处理!$A:$E,5,0),0)</f>
        <v>0</v>
      </c>
      <c r="G820" s="33">
        <f>IFERROR(VLOOKUP(A820,[1]库存报告使用数据处理!$A:$F,6,0),0)</f>
        <v>0</v>
      </c>
      <c r="H820" s="34">
        <f>IFERROR(VLOOKUP(A820,[1]库存报告使用数据处理!$A:$G,7,0),0)</f>
        <v>0</v>
      </c>
      <c r="I820">
        <f>IFERROR(VLOOKUP(A820,[5]数据处理!$A:$B,2,0),0)</f>
        <v>12</v>
      </c>
      <c r="J820" s="35">
        <f>IFERROR(VLOOKUP(A820,[5]数据处理!$A:$D,4,0),0)</f>
        <v>0</v>
      </c>
      <c r="K820" s="35">
        <f>IFERROR(VLOOKUP(A820,[5]数据处理!$A:$E,5,0),0)</f>
        <v>0</v>
      </c>
      <c r="L820" s="35">
        <f>IFERROR(VLOOKUP(A820,[5]数据处理!$A:$G,7,0),0)</f>
        <v>0</v>
      </c>
      <c r="M820">
        <f t="shared" si="207"/>
        <v>12</v>
      </c>
      <c r="N820">
        <f>IFERROR(VLOOKUP(A820,[5]数据处理!$A:$C,3,0),0)</f>
        <v>1</v>
      </c>
      <c r="O820">
        <f>IFERROR(VLOOKUP(A820,[5]数据处理!$A:$N,14,0),0)</f>
        <v>6</v>
      </c>
      <c r="P820" t="str">
        <f>IFERROR(VLOOKUP(A820,[3]库存使用数据!$A:$B,2,0),"")</f>
        <v/>
      </c>
      <c r="Q820" t="str">
        <f>IFERROR(VLOOKUP(A820,[3]库存使用数据!$A:$E,5,0),"")</f>
        <v/>
      </c>
      <c r="R820" t="str">
        <f>IFERROR(VLOOKUP(A820,[3]库存使用数据!$A:$H,8,0),"")</f>
        <v/>
      </c>
      <c r="S820" t="str">
        <f>IFERROR(VLOOKUP(A820,[3]库存使用数据!$A:$K,11,0),"")</f>
        <v/>
      </c>
      <c r="T820" t="str">
        <f>IFERROR(VLOOKUP(A820,[3]库存使用数据!$A:$C,3,0),"")</f>
        <v/>
      </c>
      <c r="U820" t="str">
        <f>IFERROR(VLOOKUP(A820,[3]库存使用数据!$A:$F,6,0),"")</f>
        <v/>
      </c>
      <c r="V820" t="str">
        <f>IFERROR(VLOOKUP(A820,[3]库存使用数据!$A:$I,9,0),"")</f>
        <v/>
      </c>
      <c r="W820" t="str">
        <f>IFERROR(VLOOKUP(A820,[3]库存使用数据!$A:$L,12,0),"")</f>
        <v/>
      </c>
      <c r="X820" s="23" t="str">
        <f t="shared" si="212"/>
        <v/>
      </c>
      <c r="Y820" s="23" t="str">
        <f t="shared" si="213"/>
        <v/>
      </c>
      <c r="Z820" s="23" t="str">
        <f t="shared" si="214"/>
        <v/>
      </c>
      <c r="AA820" s="23" t="str">
        <f t="shared" si="215"/>
        <v/>
      </c>
      <c r="AB820" t="str">
        <f>IFERROR(VLOOKUP(A820,[3]库存使用数据!$A:$D,4,0),"")</f>
        <v/>
      </c>
      <c r="AC820" t="str">
        <f>IFERROR(VLOOKUP(A820,[3]库存使用数据!$A:$G,7,0),"")</f>
        <v/>
      </c>
      <c r="AD820" t="str">
        <f>IFERROR(VLOOKUP(A820,[3]库存使用数据!$A:$J,10,0),"")</f>
        <v/>
      </c>
      <c r="AE820" t="str">
        <f>IFERROR(VLOOKUP(A820,[3]库存使用数据!$A:$M,13,0),"")</f>
        <v/>
      </c>
      <c r="AF820" s="23" t="str">
        <f t="shared" si="216"/>
        <v/>
      </c>
      <c r="AG820" s="23" t="str">
        <f t="shared" si="217"/>
        <v/>
      </c>
      <c r="AH820" s="23" t="str">
        <f t="shared" si="218"/>
        <v/>
      </c>
      <c r="AI820" s="23" t="str">
        <f t="shared" si="219"/>
        <v/>
      </c>
      <c r="AJ820">
        <f>IFERROR(VLOOKUP($B820,[2]库存报告使用数据!$A$1:$B$65536,2,0),0)</f>
        <v>5</v>
      </c>
      <c r="AK820">
        <f>IFERROR(VLOOKUP($B820,[2]库存报告使用数据!$A$1:$C$65536,3,0),0)</f>
        <v>5</v>
      </c>
      <c r="AL820">
        <f>IFERROR(VLOOKUP($B820,[2]库存报告使用数据!$A$1:$D$65536,4,0),0)</f>
        <v>6</v>
      </c>
      <c r="AM820">
        <f>IFERROR(VLOOKUP($B820,[2]库存报告使用数据!$A$1:$E$65536,5,0),0)</f>
        <v>2</v>
      </c>
      <c r="AN820" s="23">
        <f t="shared" si="220"/>
        <v>0</v>
      </c>
      <c r="AO820" s="23">
        <f t="shared" si="221"/>
        <v>0</v>
      </c>
      <c r="AP820" s="23">
        <f t="shared" si="222"/>
        <v>0</v>
      </c>
      <c r="AQ820" s="23">
        <f t="shared" si="223"/>
        <v>0</v>
      </c>
      <c r="AR820" s="37">
        <f t="shared" si="208"/>
        <v>0</v>
      </c>
      <c r="AS820" s="37">
        <f t="shared" si="209"/>
        <v>0</v>
      </c>
      <c r="AT820" s="37">
        <f t="shared" si="210"/>
        <v>12</v>
      </c>
      <c r="AU820" s="33" t="str">
        <f t="shared" si="211"/>
        <v>库存为12</v>
      </c>
      <c r="AV820" s="38" t="str">
        <f>IFERROR(时间!$B$4+AU820,"上周无销量")</f>
        <v>上周无销量</v>
      </c>
    </row>
    <row r="821" spans="1:48">
      <c r="A821" s="21" t="s">
        <v>866</v>
      </c>
      <c r="B821" t="str">
        <f>VLOOKUP(A821,'[4]sku-asin（子）'!$A$1:$B$65536,2,0)</f>
        <v>B01LW1G9P6</v>
      </c>
      <c r="C821" t="str">
        <f>VLOOKUP(A821,'[4]子sku-父sku'!$A$1:$B$65536,2,0)</f>
        <v>YZ-ZQ15827</v>
      </c>
      <c r="D821" s="33">
        <f>IFERROR(VLOOKUP(A821,[1]库存报告使用数据处理!$A:$C,3,0),0)</f>
        <v>0</v>
      </c>
      <c r="E821" s="33">
        <f>IFERROR(VLOOKUP(A821,[1]库存报告使用数据处理!$A:$D,4,0),0)</f>
        <v>0</v>
      </c>
      <c r="F821" s="33">
        <f>IFERROR(VLOOKUP(A821,[1]库存报告使用数据处理!$A:$E,5,0),0)</f>
        <v>0</v>
      </c>
      <c r="G821" s="33">
        <f>IFERROR(VLOOKUP(A821,[1]库存报告使用数据处理!$A:$F,6,0),0)</f>
        <v>0</v>
      </c>
      <c r="H821" s="34">
        <f>IFERROR(VLOOKUP(A821,[1]库存报告使用数据处理!$A:$G,7,0),0)</f>
        <v>0</v>
      </c>
      <c r="I821">
        <f>IFERROR(VLOOKUP(A821,[5]数据处理!$A:$B,2,0),0)</f>
        <v>9</v>
      </c>
      <c r="J821" s="35">
        <f>IFERROR(VLOOKUP(A821,[5]数据处理!$A:$D,4,0),0)</f>
        <v>0</v>
      </c>
      <c r="K821" s="35">
        <f>IFERROR(VLOOKUP(A821,[5]数据处理!$A:$E,5,0),0)</f>
        <v>0</v>
      </c>
      <c r="L821" s="35">
        <f>IFERROR(VLOOKUP(A821,[5]数据处理!$A:$G,7,0),0)</f>
        <v>0</v>
      </c>
      <c r="M821">
        <f t="shared" si="207"/>
        <v>9</v>
      </c>
      <c r="N821">
        <f>IFERROR(VLOOKUP(A821,[5]数据处理!$A:$C,3,0),0)</f>
        <v>0</v>
      </c>
      <c r="O821">
        <f>IFERROR(VLOOKUP(A821,[5]数据处理!$A:$N,14,0),0)</f>
        <v>9</v>
      </c>
      <c r="P821" t="str">
        <f>IFERROR(VLOOKUP(A821,[3]库存使用数据!$A:$B,2,0),"")</f>
        <v/>
      </c>
      <c r="Q821" t="str">
        <f>IFERROR(VLOOKUP(A821,[3]库存使用数据!$A:$E,5,0),"")</f>
        <v/>
      </c>
      <c r="R821" t="str">
        <f>IFERROR(VLOOKUP(A821,[3]库存使用数据!$A:$H,8,0),"")</f>
        <v/>
      </c>
      <c r="S821" t="str">
        <f>IFERROR(VLOOKUP(A821,[3]库存使用数据!$A:$K,11,0),"")</f>
        <v/>
      </c>
      <c r="T821" t="str">
        <f>IFERROR(VLOOKUP(A821,[3]库存使用数据!$A:$C,3,0),"")</f>
        <v/>
      </c>
      <c r="U821" t="str">
        <f>IFERROR(VLOOKUP(A821,[3]库存使用数据!$A:$F,6,0),"")</f>
        <v/>
      </c>
      <c r="V821" t="str">
        <f>IFERROR(VLOOKUP(A821,[3]库存使用数据!$A:$I,9,0),"")</f>
        <v/>
      </c>
      <c r="W821" t="str">
        <f>IFERROR(VLOOKUP(A821,[3]库存使用数据!$A:$L,12,0),"")</f>
        <v/>
      </c>
      <c r="X821" s="23" t="str">
        <f t="shared" si="212"/>
        <v/>
      </c>
      <c r="Y821" s="23" t="str">
        <f t="shared" si="213"/>
        <v/>
      </c>
      <c r="Z821" s="23" t="str">
        <f t="shared" si="214"/>
        <v/>
      </c>
      <c r="AA821" s="23" t="str">
        <f t="shared" si="215"/>
        <v/>
      </c>
      <c r="AB821" t="str">
        <f>IFERROR(VLOOKUP(A821,[3]库存使用数据!$A:$D,4,0),"")</f>
        <v/>
      </c>
      <c r="AC821" t="str">
        <f>IFERROR(VLOOKUP(A821,[3]库存使用数据!$A:$G,7,0),"")</f>
        <v/>
      </c>
      <c r="AD821" t="str">
        <f>IFERROR(VLOOKUP(A821,[3]库存使用数据!$A:$J,10,0),"")</f>
        <v/>
      </c>
      <c r="AE821" t="str">
        <f>IFERROR(VLOOKUP(A821,[3]库存使用数据!$A:$M,13,0),"")</f>
        <v/>
      </c>
      <c r="AF821" s="23" t="str">
        <f t="shared" si="216"/>
        <v/>
      </c>
      <c r="AG821" s="23" t="str">
        <f t="shared" si="217"/>
        <v/>
      </c>
      <c r="AH821" s="23" t="str">
        <f t="shared" si="218"/>
        <v/>
      </c>
      <c r="AI821" s="23" t="str">
        <f t="shared" si="219"/>
        <v/>
      </c>
      <c r="AJ821">
        <f>IFERROR(VLOOKUP($B821,[2]库存报告使用数据!$A$1:$B$65536,2,0),0)</f>
        <v>5</v>
      </c>
      <c r="AK821">
        <f>IFERROR(VLOOKUP($B821,[2]库存报告使用数据!$A$1:$C$65536,3,0),0)</f>
        <v>5</v>
      </c>
      <c r="AL821">
        <f>IFERROR(VLOOKUP($B821,[2]库存报告使用数据!$A$1:$D$65536,4,0),0)</f>
        <v>7</v>
      </c>
      <c r="AM821">
        <f>IFERROR(VLOOKUP($B821,[2]库存报告使用数据!$A$1:$E$65536,5,0),0)</f>
        <v>8</v>
      </c>
      <c r="AN821" s="23">
        <f t="shared" si="220"/>
        <v>0</v>
      </c>
      <c r="AO821" s="23">
        <f t="shared" si="221"/>
        <v>0</v>
      </c>
      <c r="AP821" s="23">
        <f t="shared" si="222"/>
        <v>0</v>
      </c>
      <c r="AQ821" s="23">
        <f t="shared" si="223"/>
        <v>0</v>
      </c>
      <c r="AR821" s="37">
        <f t="shared" si="208"/>
        <v>0</v>
      </c>
      <c r="AS821" s="37">
        <f t="shared" si="209"/>
        <v>0</v>
      </c>
      <c r="AT821" s="37">
        <f t="shared" si="210"/>
        <v>9</v>
      </c>
      <c r="AU821" s="33" t="str">
        <f t="shared" si="211"/>
        <v>库存为9</v>
      </c>
      <c r="AV821" s="38" t="str">
        <f>IFERROR(时间!$B$4+AU821,"上周无销量")</f>
        <v>上周无销量</v>
      </c>
    </row>
    <row r="822" spans="1:48">
      <c r="A822" s="21" t="s">
        <v>867</v>
      </c>
      <c r="B822" t="str">
        <f>VLOOKUP(A822,'[4]sku-asin（子）'!$A$1:$B$65536,2,0)</f>
        <v>B01ID5DXEI</v>
      </c>
      <c r="C822" t="str">
        <f>VLOOKUP(A822,'[4]子sku-父sku'!$A$1:$B$65536,2,0)</f>
        <v>YZ-ZQ15827</v>
      </c>
      <c r="D822" s="33">
        <f>IFERROR(VLOOKUP(A822,[1]库存报告使用数据处理!$A:$C,3,0),0)</f>
        <v>0</v>
      </c>
      <c r="E822" s="33">
        <f>IFERROR(VLOOKUP(A822,[1]库存报告使用数据处理!$A:$D,4,0),0)</f>
        <v>0</v>
      </c>
      <c r="F822" s="33">
        <f>IFERROR(VLOOKUP(A822,[1]库存报告使用数据处理!$A:$E,5,0),0)</f>
        <v>0</v>
      </c>
      <c r="G822" s="33">
        <f>IFERROR(VLOOKUP(A822,[1]库存报告使用数据处理!$A:$F,6,0),0)</f>
        <v>0</v>
      </c>
      <c r="H822" s="34">
        <f>IFERROR(VLOOKUP(A822,[1]库存报告使用数据处理!$A:$G,7,0),0)</f>
        <v>0</v>
      </c>
      <c r="I822">
        <f>IFERROR(VLOOKUP(A822,[5]数据处理!$A:$B,2,0),0)</f>
        <v>1</v>
      </c>
      <c r="J822" s="35">
        <f>IFERROR(VLOOKUP(A822,[5]数据处理!$A:$D,4,0),0)</f>
        <v>0</v>
      </c>
      <c r="K822" s="35">
        <f>IFERROR(VLOOKUP(A822,[5]数据处理!$A:$E,5,0),0)</f>
        <v>0</v>
      </c>
      <c r="L822" s="35">
        <f>IFERROR(VLOOKUP(A822,[5]数据处理!$A:$G,7,0),0)</f>
        <v>0</v>
      </c>
      <c r="M822">
        <f t="shared" si="207"/>
        <v>1</v>
      </c>
      <c r="N822">
        <f>IFERROR(VLOOKUP(A822,[5]数据处理!$A:$C,3,0),0)</f>
        <v>0</v>
      </c>
      <c r="O822">
        <f>IFERROR(VLOOKUP(A822,[5]数据处理!$A:$N,14,0),0)</f>
        <v>0</v>
      </c>
      <c r="P822" t="str">
        <f>IFERROR(VLOOKUP(A822,[3]库存使用数据!$A:$B,2,0),"")</f>
        <v/>
      </c>
      <c r="Q822" t="str">
        <f>IFERROR(VLOOKUP(A822,[3]库存使用数据!$A:$E,5,0),"")</f>
        <v/>
      </c>
      <c r="R822" t="str">
        <f>IFERROR(VLOOKUP(A822,[3]库存使用数据!$A:$H,8,0),"")</f>
        <v/>
      </c>
      <c r="S822" t="str">
        <f>IFERROR(VLOOKUP(A822,[3]库存使用数据!$A:$K,11,0),"")</f>
        <v/>
      </c>
      <c r="T822" t="str">
        <f>IFERROR(VLOOKUP(A822,[3]库存使用数据!$A:$C,3,0),"")</f>
        <v/>
      </c>
      <c r="U822" t="str">
        <f>IFERROR(VLOOKUP(A822,[3]库存使用数据!$A:$F,6,0),"")</f>
        <v/>
      </c>
      <c r="V822" t="str">
        <f>IFERROR(VLOOKUP(A822,[3]库存使用数据!$A:$I,9,0),"")</f>
        <v/>
      </c>
      <c r="W822" t="str">
        <f>IFERROR(VLOOKUP(A822,[3]库存使用数据!$A:$L,12,0),"")</f>
        <v/>
      </c>
      <c r="X822" s="23" t="str">
        <f t="shared" si="212"/>
        <v/>
      </c>
      <c r="Y822" s="23" t="str">
        <f t="shared" si="213"/>
        <v/>
      </c>
      <c r="Z822" s="23" t="str">
        <f t="shared" si="214"/>
        <v/>
      </c>
      <c r="AA822" s="23" t="str">
        <f t="shared" si="215"/>
        <v/>
      </c>
      <c r="AB822" t="str">
        <f>IFERROR(VLOOKUP(A822,[3]库存使用数据!$A:$D,4,0),"")</f>
        <v/>
      </c>
      <c r="AC822" t="str">
        <f>IFERROR(VLOOKUP(A822,[3]库存使用数据!$A:$G,7,0),"")</f>
        <v/>
      </c>
      <c r="AD822" t="str">
        <f>IFERROR(VLOOKUP(A822,[3]库存使用数据!$A:$J,10,0),"")</f>
        <v/>
      </c>
      <c r="AE822" t="str">
        <f>IFERROR(VLOOKUP(A822,[3]库存使用数据!$A:$M,13,0),"")</f>
        <v/>
      </c>
      <c r="AF822" s="23" t="str">
        <f t="shared" si="216"/>
        <v/>
      </c>
      <c r="AG822" s="23" t="str">
        <f t="shared" si="217"/>
        <v/>
      </c>
      <c r="AH822" s="23" t="str">
        <f t="shared" si="218"/>
        <v/>
      </c>
      <c r="AI822" s="23" t="str">
        <f t="shared" si="219"/>
        <v/>
      </c>
      <c r="AJ822">
        <f>IFERROR(VLOOKUP($B822,[2]库存报告使用数据!$A$1:$B$65536,2,0),0)</f>
        <v>3</v>
      </c>
      <c r="AK822">
        <f>IFERROR(VLOOKUP($B822,[2]库存报告使用数据!$A$1:$C$65536,3,0),0)</f>
        <v>3</v>
      </c>
      <c r="AL822">
        <f>IFERROR(VLOOKUP($B822,[2]库存报告使用数据!$A$1:$D$65536,4,0),0)</f>
        <v>2</v>
      </c>
      <c r="AM822">
        <f>IFERROR(VLOOKUP($B822,[2]库存报告使用数据!$A$1:$E$65536,5,0),0)</f>
        <v>2</v>
      </c>
      <c r="AN822" s="23">
        <f t="shared" si="220"/>
        <v>0</v>
      </c>
      <c r="AO822" s="23">
        <f t="shared" si="221"/>
        <v>0</v>
      </c>
      <c r="AP822" s="23">
        <f t="shared" si="222"/>
        <v>0</v>
      </c>
      <c r="AQ822" s="23">
        <f t="shared" si="223"/>
        <v>0</v>
      </c>
      <c r="AR822" s="37">
        <f t="shared" si="208"/>
        <v>0</v>
      </c>
      <c r="AS822" s="37">
        <f t="shared" si="209"/>
        <v>0</v>
      </c>
      <c r="AT822" s="37">
        <f t="shared" si="210"/>
        <v>1</v>
      </c>
      <c r="AU822" s="33" t="str">
        <f t="shared" si="211"/>
        <v>库存为1</v>
      </c>
      <c r="AV822" s="38" t="str">
        <f>IFERROR(时间!$B$4+AU822,"上周无销量")</f>
        <v>上周无销量</v>
      </c>
    </row>
    <row r="823" spans="1:48">
      <c r="A823" s="21" t="s">
        <v>868</v>
      </c>
      <c r="B823" t="str">
        <f>VLOOKUP(A823,'[4]sku-asin（子）'!$A$1:$B$65536,2,0)</f>
        <v>B01ID5E5ZY</v>
      </c>
      <c r="C823" t="str">
        <f>VLOOKUP(A823,'[4]子sku-父sku'!$A$1:$B$65536,2,0)</f>
        <v>YZ-ZQ15827</v>
      </c>
      <c r="D823" s="33">
        <f>IFERROR(VLOOKUP(A823,[1]库存报告使用数据处理!$A:$C,3,0),0)</f>
        <v>1</v>
      </c>
      <c r="E823" s="33">
        <f>IFERROR(VLOOKUP(A823,[1]库存报告使用数据处理!$A:$D,4,0),0)</f>
        <v>1</v>
      </c>
      <c r="F823" s="33">
        <f>IFERROR(VLOOKUP(A823,[1]库存报告使用数据处理!$A:$E,5,0),0)</f>
        <v>0</v>
      </c>
      <c r="G823" s="33">
        <f>IFERROR(VLOOKUP(A823,[1]库存报告使用数据处理!$A:$F,6,0),0)</f>
        <v>0</v>
      </c>
      <c r="H823" s="34">
        <f>IFERROR(VLOOKUP(A823,[1]库存报告使用数据处理!$A:$G,7,0),0)</f>
        <v>18.59</v>
      </c>
      <c r="I823">
        <f>IFERROR(VLOOKUP(A823,[5]数据处理!$A:$B,2,0),0)</f>
        <v>6</v>
      </c>
      <c r="J823" s="35">
        <f>IFERROR(VLOOKUP(A823,[5]数据处理!$A:$D,4,0),0)</f>
        <v>0</v>
      </c>
      <c r="K823" s="35">
        <f>IFERROR(VLOOKUP(A823,[5]数据处理!$A:$E,5,0),0)</f>
        <v>0</v>
      </c>
      <c r="L823" s="35">
        <f>IFERROR(VLOOKUP(A823,[5]数据处理!$A:$G,7,0),0)</f>
        <v>0</v>
      </c>
      <c r="M823">
        <f t="shared" si="207"/>
        <v>6</v>
      </c>
      <c r="N823">
        <f>IFERROR(VLOOKUP(A823,[5]数据处理!$A:$C,3,0),0)</f>
        <v>2</v>
      </c>
      <c r="O823">
        <f>IFERROR(VLOOKUP(A823,[5]数据处理!$A:$N,14,0),0)</f>
        <v>4</v>
      </c>
      <c r="P823" t="str">
        <f>IFERROR(VLOOKUP(A823,[3]库存使用数据!$A:$B,2,0),"")</f>
        <v/>
      </c>
      <c r="Q823" t="str">
        <f>IFERROR(VLOOKUP(A823,[3]库存使用数据!$A:$E,5,0),"")</f>
        <v/>
      </c>
      <c r="R823" t="str">
        <f>IFERROR(VLOOKUP(A823,[3]库存使用数据!$A:$H,8,0),"")</f>
        <v/>
      </c>
      <c r="S823" t="str">
        <f>IFERROR(VLOOKUP(A823,[3]库存使用数据!$A:$K,11,0),"")</f>
        <v/>
      </c>
      <c r="T823" t="str">
        <f>IFERROR(VLOOKUP(A823,[3]库存使用数据!$A:$C,3,0),"")</f>
        <v/>
      </c>
      <c r="U823" t="str">
        <f>IFERROR(VLOOKUP(A823,[3]库存使用数据!$A:$F,6,0),"")</f>
        <v/>
      </c>
      <c r="V823" t="str">
        <f>IFERROR(VLOOKUP(A823,[3]库存使用数据!$A:$I,9,0),"")</f>
        <v/>
      </c>
      <c r="W823" t="str">
        <f>IFERROR(VLOOKUP(A823,[3]库存使用数据!$A:$L,12,0),"")</f>
        <v/>
      </c>
      <c r="X823" s="23" t="str">
        <f t="shared" si="212"/>
        <v/>
      </c>
      <c r="Y823" s="23" t="str">
        <f t="shared" si="213"/>
        <v/>
      </c>
      <c r="Z823" s="23" t="str">
        <f t="shared" si="214"/>
        <v/>
      </c>
      <c r="AA823" s="23" t="str">
        <f t="shared" si="215"/>
        <v/>
      </c>
      <c r="AB823" t="str">
        <f>IFERROR(VLOOKUP(A823,[3]库存使用数据!$A:$D,4,0),"")</f>
        <v/>
      </c>
      <c r="AC823" t="str">
        <f>IFERROR(VLOOKUP(A823,[3]库存使用数据!$A:$G,7,0),"")</f>
        <v/>
      </c>
      <c r="AD823" t="str">
        <f>IFERROR(VLOOKUP(A823,[3]库存使用数据!$A:$J,10,0),"")</f>
        <v/>
      </c>
      <c r="AE823" t="str">
        <f>IFERROR(VLOOKUP(A823,[3]库存使用数据!$A:$M,13,0),"")</f>
        <v/>
      </c>
      <c r="AF823" s="23" t="str">
        <f t="shared" si="216"/>
        <v/>
      </c>
      <c r="AG823" s="23" t="str">
        <f t="shared" si="217"/>
        <v/>
      </c>
      <c r="AH823" s="23" t="str">
        <f t="shared" si="218"/>
        <v/>
      </c>
      <c r="AI823" s="23" t="str">
        <f t="shared" si="219"/>
        <v/>
      </c>
      <c r="AJ823">
        <f>IFERROR(VLOOKUP($B823,[2]库存报告使用数据!$A$1:$B$65536,2,0),0)</f>
        <v>3</v>
      </c>
      <c r="AK823">
        <f>IFERROR(VLOOKUP($B823,[2]库存报告使用数据!$A$1:$C$65536,3,0),0)</f>
        <v>3</v>
      </c>
      <c r="AL823">
        <f>IFERROR(VLOOKUP($B823,[2]库存报告使用数据!$A$1:$D$65536,4,0),0)</f>
        <v>2</v>
      </c>
      <c r="AM823">
        <f>IFERROR(VLOOKUP($B823,[2]库存报告使用数据!$A$1:$E$65536,5,0),0)</f>
        <v>5</v>
      </c>
      <c r="AN823" s="23">
        <f t="shared" si="220"/>
        <v>0.333333333333333</v>
      </c>
      <c r="AO823" s="23">
        <f t="shared" si="221"/>
        <v>0.333333333333333</v>
      </c>
      <c r="AP823" s="23">
        <f t="shared" si="222"/>
        <v>0</v>
      </c>
      <c r="AQ823" s="23">
        <f t="shared" si="223"/>
        <v>0</v>
      </c>
      <c r="AR823" s="37">
        <f t="shared" si="208"/>
        <v>0.142857142857143</v>
      </c>
      <c r="AS823" s="37">
        <f t="shared" si="209"/>
        <v>8.57142857142857</v>
      </c>
      <c r="AT823" s="37">
        <f t="shared" si="210"/>
        <v>-2.57142857142857</v>
      </c>
      <c r="AU823" s="33">
        <f t="shared" si="211"/>
        <v>42</v>
      </c>
      <c r="AV823" s="38">
        <f>IFERROR(时间!$B$4+AU823,"上周无销量")</f>
        <v>43325</v>
      </c>
    </row>
    <row r="824" spans="1:48">
      <c r="A824" s="21" t="s">
        <v>869</v>
      </c>
      <c r="B824" t="str">
        <f>VLOOKUP(A824,'[4]sku-asin（子）'!$A$1:$B$65536,2,0)</f>
        <v>B01ID5ECQ6</v>
      </c>
      <c r="C824" t="str">
        <f>VLOOKUP(A824,'[4]子sku-父sku'!$A$1:$B$65536,2,0)</f>
        <v>YZ-ZQ15827</v>
      </c>
      <c r="D824" s="33">
        <f>IFERROR(VLOOKUP(A824,[1]库存报告使用数据处理!$A:$C,3,0),0)</f>
        <v>0</v>
      </c>
      <c r="E824" s="33">
        <f>IFERROR(VLOOKUP(A824,[1]库存报告使用数据处理!$A:$D,4,0),0)</f>
        <v>0</v>
      </c>
      <c r="F824" s="33">
        <f>IFERROR(VLOOKUP(A824,[1]库存报告使用数据处理!$A:$E,5,0),0)</f>
        <v>0</v>
      </c>
      <c r="G824" s="33">
        <f>IFERROR(VLOOKUP(A824,[1]库存报告使用数据处理!$A:$F,6,0),0)</f>
        <v>0</v>
      </c>
      <c r="H824" s="34">
        <f>IFERROR(VLOOKUP(A824,[1]库存报告使用数据处理!$A:$G,7,0),0)</f>
        <v>0</v>
      </c>
      <c r="I824">
        <f>IFERROR(VLOOKUP(A824,[5]数据处理!$A:$B,2,0),0)</f>
        <v>0</v>
      </c>
      <c r="J824" s="35">
        <f>IFERROR(VLOOKUP(A824,[5]数据处理!$A:$D,4,0),0)</f>
        <v>0</v>
      </c>
      <c r="K824" s="35">
        <f>IFERROR(VLOOKUP(A824,[5]数据处理!$A:$E,5,0),0)</f>
        <v>0</v>
      </c>
      <c r="L824" s="35">
        <f>IFERROR(VLOOKUP(A824,[5]数据处理!$A:$G,7,0),0)</f>
        <v>0</v>
      </c>
      <c r="M824">
        <f t="shared" si="207"/>
        <v>0</v>
      </c>
      <c r="N824">
        <f>IFERROR(VLOOKUP(A824,[5]数据处理!$A:$C,3,0),0)</f>
        <v>0</v>
      </c>
      <c r="O824">
        <f>IFERROR(VLOOKUP(A824,[5]数据处理!$A:$N,14,0),0)</f>
        <v>0</v>
      </c>
      <c r="P824" t="str">
        <f>IFERROR(VLOOKUP(A824,[3]库存使用数据!$A:$B,2,0),"")</f>
        <v/>
      </c>
      <c r="Q824" t="str">
        <f>IFERROR(VLOOKUP(A824,[3]库存使用数据!$A:$E,5,0),"")</f>
        <v/>
      </c>
      <c r="R824" t="str">
        <f>IFERROR(VLOOKUP(A824,[3]库存使用数据!$A:$H,8,0),"")</f>
        <v/>
      </c>
      <c r="S824" t="str">
        <f>IFERROR(VLOOKUP(A824,[3]库存使用数据!$A:$K,11,0),"")</f>
        <v/>
      </c>
      <c r="T824" t="str">
        <f>IFERROR(VLOOKUP(A824,[3]库存使用数据!$A:$C,3,0),"")</f>
        <v/>
      </c>
      <c r="U824" t="str">
        <f>IFERROR(VLOOKUP(A824,[3]库存使用数据!$A:$F,6,0),"")</f>
        <v/>
      </c>
      <c r="V824" t="str">
        <f>IFERROR(VLOOKUP(A824,[3]库存使用数据!$A:$I,9,0),"")</f>
        <v/>
      </c>
      <c r="W824" t="str">
        <f>IFERROR(VLOOKUP(A824,[3]库存使用数据!$A:$L,12,0),"")</f>
        <v/>
      </c>
      <c r="X824" s="23" t="str">
        <f t="shared" si="212"/>
        <v/>
      </c>
      <c r="Y824" s="23" t="str">
        <f t="shared" si="213"/>
        <v/>
      </c>
      <c r="Z824" s="23" t="str">
        <f t="shared" si="214"/>
        <v/>
      </c>
      <c r="AA824" s="23" t="str">
        <f t="shared" si="215"/>
        <v/>
      </c>
      <c r="AB824" t="str">
        <f>IFERROR(VLOOKUP(A824,[3]库存使用数据!$A:$D,4,0),"")</f>
        <v/>
      </c>
      <c r="AC824" t="str">
        <f>IFERROR(VLOOKUP(A824,[3]库存使用数据!$A:$G,7,0),"")</f>
        <v/>
      </c>
      <c r="AD824" t="str">
        <f>IFERROR(VLOOKUP(A824,[3]库存使用数据!$A:$J,10,0),"")</f>
        <v/>
      </c>
      <c r="AE824" t="str">
        <f>IFERROR(VLOOKUP(A824,[3]库存使用数据!$A:$M,13,0),"")</f>
        <v/>
      </c>
      <c r="AF824" s="23" t="str">
        <f t="shared" si="216"/>
        <v/>
      </c>
      <c r="AG824" s="23" t="str">
        <f t="shared" si="217"/>
        <v/>
      </c>
      <c r="AH824" s="23" t="str">
        <f t="shared" si="218"/>
        <v/>
      </c>
      <c r="AI824" s="23" t="str">
        <f t="shared" si="219"/>
        <v/>
      </c>
      <c r="AJ824">
        <f>IFERROR(VLOOKUP($B824,[2]库存报告使用数据!$A$1:$B$65536,2,0),0)</f>
        <v>0</v>
      </c>
      <c r="AK824">
        <f>IFERROR(VLOOKUP($B824,[2]库存报告使用数据!$A$1:$C$65536,3,0),0)</f>
        <v>0</v>
      </c>
      <c r="AL824">
        <f>IFERROR(VLOOKUP($B824,[2]库存报告使用数据!$A$1:$D$65536,4,0),0)</f>
        <v>0</v>
      </c>
      <c r="AM824">
        <f>IFERROR(VLOOKUP($B824,[2]库存报告使用数据!$A$1:$E$65536,5,0),0)</f>
        <v>0</v>
      </c>
      <c r="AN824" s="23" t="str">
        <f t="shared" si="220"/>
        <v/>
      </c>
      <c r="AO824" s="23" t="str">
        <f t="shared" si="221"/>
        <v/>
      </c>
      <c r="AP824" s="23" t="str">
        <f t="shared" si="222"/>
        <v/>
      </c>
      <c r="AQ824" s="23" t="str">
        <f t="shared" si="223"/>
        <v/>
      </c>
      <c r="AR824" s="37">
        <f t="shared" si="208"/>
        <v>0</v>
      </c>
      <c r="AS824" s="37">
        <f t="shared" si="209"/>
        <v>0</v>
      </c>
      <c r="AT824" s="37">
        <f t="shared" si="210"/>
        <v>0</v>
      </c>
      <c r="AU824" s="33" t="str">
        <f t="shared" si="211"/>
        <v>库存为0</v>
      </c>
      <c r="AV824" s="38" t="str">
        <f>IFERROR(时间!$B$4+AU824,"上周无销量")</f>
        <v>上周无销量</v>
      </c>
    </row>
    <row r="825" spans="1:48">
      <c r="A825" s="21" t="s">
        <v>870</v>
      </c>
      <c r="B825" t="str">
        <f>VLOOKUP(A825,'[4]sku-asin（子）'!$A$1:$B$65536,2,0)</f>
        <v>B01ID5EFL8</v>
      </c>
      <c r="C825" t="str">
        <f>VLOOKUP(A825,'[4]子sku-父sku'!$A$1:$B$65536,2,0)</f>
        <v>YZ-ZQ15827</v>
      </c>
      <c r="D825" s="33">
        <f>IFERROR(VLOOKUP(A825,[1]库存报告使用数据处理!$A:$C,3,0),0)</f>
        <v>0</v>
      </c>
      <c r="E825" s="33">
        <f>IFERROR(VLOOKUP(A825,[1]库存报告使用数据处理!$A:$D,4,0),0)</f>
        <v>0</v>
      </c>
      <c r="F825" s="33">
        <f>IFERROR(VLOOKUP(A825,[1]库存报告使用数据处理!$A:$E,5,0),0)</f>
        <v>0</v>
      </c>
      <c r="G825" s="33">
        <f>IFERROR(VLOOKUP(A825,[1]库存报告使用数据处理!$A:$F,6,0),0)</f>
        <v>0</v>
      </c>
      <c r="H825" s="34">
        <f>IFERROR(VLOOKUP(A825,[1]库存报告使用数据处理!$A:$G,7,0),0)</f>
        <v>0</v>
      </c>
      <c r="I825">
        <f>IFERROR(VLOOKUP(A825,[5]数据处理!$A:$B,2,0),0)</f>
        <v>0</v>
      </c>
      <c r="J825" s="35">
        <f>IFERROR(VLOOKUP(A825,[5]数据处理!$A:$D,4,0),0)</f>
        <v>0</v>
      </c>
      <c r="K825" s="35">
        <f>IFERROR(VLOOKUP(A825,[5]数据处理!$A:$E,5,0),0)</f>
        <v>0</v>
      </c>
      <c r="L825" s="35">
        <f>IFERROR(VLOOKUP(A825,[5]数据处理!$A:$G,7,0),0)</f>
        <v>0</v>
      </c>
      <c r="M825">
        <f t="shared" si="207"/>
        <v>0</v>
      </c>
      <c r="N825">
        <f>IFERROR(VLOOKUP(A825,[5]数据处理!$A:$C,3,0),0)</f>
        <v>0</v>
      </c>
      <c r="O825">
        <f>IFERROR(VLOOKUP(A825,[5]数据处理!$A:$N,14,0),0)</f>
        <v>0</v>
      </c>
      <c r="P825" t="str">
        <f>IFERROR(VLOOKUP(A825,[3]库存使用数据!$A:$B,2,0),"")</f>
        <v/>
      </c>
      <c r="Q825" t="str">
        <f>IFERROR(VLOOKUP(A825,[3]库存使用数据!$A:$E,5,0),"")</f>
        <v/>
      </c>
      <c r="R825" t="str">
        <f>IFERROR(VLOOKUP(A825,[3]库存使用数据!$A:$H,8,0),"")</f>
        <v/>
      </c>
      <c r="S825" t="str">
        <f>IFERROR(VLOOKUP(A825,[3]库存使用数据!$A:$K,11,0),"")</f>
        <v/>
      </c>
      <c r="T825" t="str">
        <f>IFERROR(VLOOKUP(A825,[3]库存使用数据!$A:$C,3,0),"")</f>
        <v/>
      </c>
      <c r="U825" t="str">
        <f>IFERROR(VLOOKUP(A825,[3]库存使用数据!$A:$F,6,0),"")</f>
        <v/>
      </c>
      <c r="V825" t="str">
        <f>IFERROR(VLOOKUP(A825,[3]库存使用数据!$A:$I,9,0),"")</f>
        <v/>
      </c>
      <c r="W825" t="str">
        <f>IFERROR(VLOOKUP(A825,[3]库存使用数据!$A:$L,12,0),"")</f>
        <v/>
      </c>
      <c r="X825" s="23" t="str">
        <f t="shared" si="212"/>
        <v/>
      </c>
      <c r="Y825" s="23" t="str">
        <f t="shared" si="213"/>
        <v/>
      </c>
      <c r="Z825" s="23" t="str">
        <f t="shared" si="214"/>
        <v/>
      </c>
      <c r="AA825" s="23" t="str">
        <f t="shared" si="215"/>
        <v/>
      </c>
      <c r="AB825" t="str">
        <f>IFERROR(VLOOKUP(A825,[3]库存使用数据!$A:$D,4,0),"")</f>
        <v/>
      </c>
      <c r="AC825" t="str">
        <f>IFERROR(VLOOKUP(A825,[3]库存使用数据!$A:$G,7,0),"")</f>
        <v/>
      </c>
      <c r="AD825" t="str">
        <f>IFERROR(VLOOKUP(A825,[3]库存使用数据!$A:$J,10,0),"")</f>
        <v/>
      </c>
      <c r="AE825" t="str">
        <f>IFERROR(VLOOKUP(A825,[3]库存使用数据!$A:$M,13,0),"")</f>
        <v/>
      </c>
      <c r="AF825" s="23" t="str">
        <f t="shared" si="216"/>
        <v/>
      </c>
      <c r="AG825" s="23" t="str">
        <f t="shared" si="217"/>
        <v/>
      </c>
      <c r="AH825" s="23" t="str">
        <f t="shared" si="218"/>
        <v/>
      </c>
      <c r="AI825" s="23" t="str">
        <f t="shared" si="219"/>
        <v/>
      </c>
      <c r="AJ825">
        <f>IFERROR(VLOOKUP($B825,[2]库存报告使用数据!$A$1:$B$65536,2,0),0)</f>
        <v>0</v>
      </c>
      <c r="AK825">
        <f>IFERROR(VLOOKUP($B825,[2]库存报告使用数据!$A$1:$C$65536,3,0),0)</f>
        <v>0</v>
      </c>
      <c r="AL825">
        <f>IFERROR(VLOOKUP($B825,[2]库存报告使用数据!$A$1:$D$65536,4,0),0)</f>
        <v>0</v>
      </c>
      <c r="AM825">
        <f>IFERROR(VLOOKUP($B825,[2]库存报告使用数据!$A$1:$E$65536,5,0),0)</f>
        <v>0</v>
      </c>
      <c r="AN825" s="23" t="str">
        <f t="shared" si="220"/>
        <v/>
      </c>
      <c r="AO825" s="23" t="str">
        <f t="shared" si="221"/>
        <v/>
      </c>
      <c r="AP825" s="23" t="str">
        <f t="shared" si="222"/>
        <v/>
      </c>
      <c r="AQ825" s="23" t="str">
        <f t="shared" si="223"/>
        <v/>
      </c>
      <c r="AR825" s="37">
        <f t="shared" si="208"/>
        <v>0</v>
      </c>
      <c r="AS825" s="37">
        <f t="shared" si="209"/>
        <v>0</v>
      </c>
      <c r="AT825" s="37">
        <f t="shared" si="210"/>
        <v>0</v>
      </c>
      <c r="AU825" s="33" t="str">
        <f t="shared" si="211"/>
        <v>库存为0</v>
      </c>
      <c r="AV825" s="38" t="str">
        <f>IFERROR(时间!$B$4+AU825,"上周无销量")</f>
        <v>上周无销量</v>
      </c>
    </row>
    <row r="826" spans="1:48">
      <c r="A826" s="21" t="s">
        <v>871</v>
      </c>
      <c r="B826" t="str">
        <f>VLOOKUP(A826,'[4]sku-asin（子）'!$A$1:$B$65536,2,0)</f>
        <v>B01ID5EO6E</v>
      </c>
      <c r="C826" t="str">
        <f>VLOOKUP(A826,'[4]子sku-父sku'!$A$1:$B$65536,2,0)</f>
        <v>YZ-ZQ15827</v>
      </c>
      <c r="D826" s="33">
        <f>IFERROR(VLOOKUP(A826,[1]库存报告使用数据处理!$A:$C,3,0),0)</f>
        <v>0</v>
      </c>
      <c r="E826" s="33">
        <f>IFERROR(VLOOKUP(A826,[1]库存报告使用数据处理!$A:$D,4,0),0)</f>
        <v>2</v>
      </c>
      <c r="F826" s="33">
        <f>IFERROR(VLOOKUP(A826,[1]库存报告使用数据处理!$A:$E,5,0),0)</f>
        <v>0</v>
      </c>
      <c r="G826" s="33">
        <f>IFERROR(VLOOKUP(A826,[1]库存报告使用数据处理!$A:$F,6,0),0)</f>
        <v>0</v>
      </c>
      <c r="H826" s="34">
        <f>IFERROR(VLOOKUP(A826,[1]库存报告使用数据处理!$A:$G,7,0),0)</f>
        <v>20.99</v>
      </c>
      <c r="I826">
        <f>IFERROR(VLOOKUP(A826,[5]数据处理!$A:$B,2,0),0)</f>
        <v>7</v>
      </c>
      <c r="J826" s="35">
        <f>IFERROR(VLOOKUP(A826,[5]数据处理!$A:$D,4,0),0)</f>
        <v>0</v>
      </c>
      <c r="K826" s="35">
        <f>IFERROR(VLOOKUP(A826,[5]数据处理!$A:$E,5,0),0)</f>
        <v>0</v>
      </c>
      <c r="L826" s="35">
        <f>IFERROR(VLOOKUP(A826,[5]数据处理!$A:$G,7,0),0)</f>
        <v>0</v>
      </c>
      <c r="M826">
        <f t="shared" si="207"/>
        <v>7</v>
      </c>
      <c r="N826">
        <f>IFERROR(VLOOKUP(A826,[5]数据处理!$A:$C,3,0),0)</f>
        <v>0</v>
      </c>
      <c r="O826">
        <f>IFERROR(VLOOKUP(A826,[5]数据处理!$A:$N,14,0),0)</f>
        <v>3</v>
      </c>
      <c r="P826" t="str">
        <f>IFERROR(VLOOKUP(A826,[3]库存使用数据!$A:$B,2,0),"")</f>
        <v/>
      </c>
      <c r="Q826" t="str">
        <f>IFERROR(VLOOKUP(A826,[3]库存使用数据!$A:$E,5,0),"")</f>
        <v/>
      </c>
      <c r="R826" t="str">
        <f>IFERROR(VLOOKUP(A826,[3]库存使用数据!$A:$H,8,0),"")</f>
        <v/>
      </c>
      <c r="S826" t="str">
        <f>IFERROR(VLOOKUP(A826,[3]库存使用数据!$A:$K,11,0),"")</f>
        <v/>
      </c>
      <c r="T826" t="str">
        <f>IFERROR(VLOOKUP(A826,[3]库存使用数据!$A:$C,3,0),"")</f>
        <v/>
      </c>
      <c r="U826" t="str">
        <f>IFERROR(VLOOKUP(A826,[3]库存使用数据!$A:$F,6,0),"")</f>
        <v/>
      </c>
      <c r="V826" t="str">
        <f>IFERROR(VLOOKUP(A826,[3]库存使用数据!$A:$I,9,0),"")</f>
        <v/>
      </c>
      <c r="W826" t="str">
        <f>IFERROR(VLOOKUP(A826,[3]库存使用数据!$A:$L,12,0),"")</f>
        <v/>
      </c>
      <c r="X826" s="23" t="str">
        <f t="shared" si="212"/>
        <v/>
      </c>
      <c r="Y826" s="23" t="str">
        <f t="shared" si="213"/>
        <v/>
      </c>
      <c r="Z826" s="23" t="str">
        <f t="shared" si="214"/>
        <v/>
      </c>
      <c r="AA826" s="23" t="str">
        <f t="shared" si="215"/>
        <v/>
      </c>
      <c r="AB826" t="str">
        <f>IFERROR(VLOOKUP(A826,[3]库存使用数据!$A:$D,4,0),"")</f>
        <v/>
      </c>
      <c r="AC826" t="str">
        <f>IFERROR(VLOOKUP(A826,[3]库存使用数据!$A:$G,7,0),"")</f>
        <v/>
      </c>
      <c r="AD826" t="str">
        <f>IFERROR(VLOOKUP(A826,[3]库存使用数据!$A:$J,10,0),"")</f>
        <v/>
      </c>
      <c r="AE826" t="str">
        <f>IFERROR(VLOOKUP(A826,[3]库存使用数据!$A:$M,13,0),"")</f>
        <v/>
      </c>
      <c r="AF826" s="23" t="str">
        <f t="shared" si="216"/>
        <v/>
      </c>
      <c r="AG826" s="23" t="str">
        <f t="shared" si="217"/>
        <v/>
      </c>
      <c r="AH826" s="23" t="str">
        <f t="shared" si="218"/>
        <v/>
      </c>
      <c r="AI826" s="23" t="str">
        <f t="shared" si="219"/>
        <v/>
      </c>
      <c r="AJ826">
        <f>IFERROR(VLOOKUP($B826,[2]库存报告使用数据!$A$1:$B$65536,2,0),0)</f>
        <v>6</v>
      </c>
      <c r="AK826">
        <f>IFERROR(VLOOKUP($B826,[2]库存报告使用数据!$A$1:$C$65536,3,0),0)</f>
        <v>6</v>
      </c>
      <c r="AL826">
        <f>IFERROR(VLOOKUP($B826,[2]库存报告使用数据!$A$1:$D$65536,4,0),0)</f>
        <v>4</v>
      </c>
      <c r="AM826">
        <f>IFERROR(VLOOKUP($B826,[2]库存报告使用数据!$A$1:$E$65536,5,0),0)</f>
        <v>8</v>
      </c>
      <c r="AN826" s="23">
        <f t="shared" si="220"/>
        <v>0</v>
      </c>
      <c r="AO826" s="23">
        <f t="shared" si="221"/>
        <v>0.333333333333333</v>
      </c>
      <c r="AP826" s="23">
        <f t="shared" si="222"/>
        <v>0</v>
      </c>
      <c r="AQ826" s="23">
        <f t="shared" si="223"/>
        <v>0</v>
      </c>
      <c r="AR826" s="37">
        <f t="shared" si="208"/>
        <v>0</v>
      </c>
      <c r="AS826" s="37">
        <f t="shared" si="209"/>
        <v>0</v>
      </c>
      <c r="AT826" s="37">
        <f t="shared" si="210"/>
        <v>7</v>
      </c>
      <c r="AU826" s="33" t="str">
        <f t="shared" si="211"/>
        <v>库存为7</v>
      </c>
      <c r="AV826" s="38" t="str">
        <f>IFERROR(时间!$B$4+AU826,"上周无销量")</f>
        <v>上周无销量</v>
      </c>
    </row>
    <row r="827" spans="1:48">
      <c r="A827" s="21" t="s">
        <v>872</v>
      </c>
      <c r="B827" t="str">
        <f>VLOOKUP(A827,'[4]sku-asin（子）'!$A$1:$B$65536,2,0)</f>
        <v>B01ID5DVN6</v>
      </c>
      <c r="C827" t="str">
        <f>VLOOKUP(A827,'[4]子sku-父sku'!$A$1:$B$65536,2,0)</f>
        <v>YZ-ZQ15827</v>
      </c>
      <c r="D827" s="33">
        <f>IFERROR(VLOOKUP(A827,[1]库存报告使用数据处理!$A:$C,3,0),0)</f>
        <v>0</v>
      </c>
      <c r="E827" s="33">
        <f>IFERROR(VLOOKUP(A827,[1]库存报告使用数据处理!$A:$D,4,0),0)</f>
        <v>1</v>
      </c>
      <c r="F827" s="33">
        <f>IFERROR(VLOOKUP(A827,[1]库存报告使用数据处理!$A:$E,5,0),0)</f>
        <v>0</v>
      </c>
      <c r="G827" s="33">
        <f>IFERROR(VLOOKUP(A827,[1]库存报告使用数据处理!$A:$F,6,0),0)</f>
        <v>0</v>
      </c>
      <c r="H827" s="34">
        <f>IFERROR(VLOOKUP(A827,[1]库存报告使用数据处理!$A:$G,7,0),0)</f>
        <v>20.99</v>
      </c>
      <c r="I827">
        <f>IFERROR(VLOOKUP(A827,[5]数据处理!$A:$B,2,0),0)</f>
        <v>6</v>
      </c>
      <c r="J827" s="35">
        <f>IFERROR(VLOOKUP(A827,[5]数据处理!$A:$D,4,0),0)</f>
        <v>0</v>
      </c>
      <c r="K827" s="35">
        <f>IFERROR(VLOOKUP(A827,[5]数据处理!$A:$E,5,0),0)</f>
        <v>0</v>
      </c>
      <c r="L827" s="35">
        <f>IFERROR(VLOOKUP(A827,[5]数据处理!$A:$G,7,0),0)</f>
        <v>0</v>
      </c>
      <c r="M827">
        <f t="shared" si="207"/>
        <v>6</v>
      </c>
      <c r="N827">
        <f>IFERROR(VLOOKUP(A827,[5]数据处理!$A:$C,3,0),0)</f>
        <v>1</v>
      </c>
      <c r="O827">
        <f>IFERROR(VLOOKUP(A827,[5]数据处理!$A:$N,14,0),0)</f>
        <v>6</v>
      </c>
      <c r="P827" t="str">
        <f>IFERROR(VLOOKUP(A827,[3]库存使用数据!$A:$B,2,0),"")</f>
        <v/>
      </c>
      <c r="Q827" t="str">
        <f>IFERROR(VLOOKUP(A827,[3]库存使用数据!$A:$E,5,0),"")</f>
        <v/>
      </c>
      <c r="R827" t="str">
        <f>IFERROR(VLOOKUP(A827,[3]库存使用数据!$A:$H,8,0),"")</f>
        <v/>
      </c>
      <c r="S827" t="str">
        <f>IFERROR(VLOOKUP(A827,[3]库存使用数据!$A:$K,11,0),"")</f>
        <v/>
      </c>
      <c r="T827" t="str">
        <f>IFERROR(VLOOKUP(A827,[3]库存使用数据!$A:$C,3,0),"")</f>
        <v/>
      </c>
      <c r="U827" t="str">
        <f>IFERROR(VLOOKUP(A827,[3]库存使用数据!$A:$F,6,0),"")</f>
        <v/>
      </c>
      <c r="V827" t="str">
        <f>IFERROR(VLOOKUP(A827,[3]库存使用数据!$A:$I,9,0),"")</f>
        <v/>
      </c>
      <c r="W827" t="str">
        <f>IFERROR(VLOOKUP(A827,[3]库存使用数据!$A:$L,12,0),"")</f>
        <v/>
      </c>
      <c r="X827" s="23" t="str">
        <f t="shared" si="212"/>
        <v/>
      </c>
      <c r="Y827" s="23" t="str">
        <f t="shared" si="213"/>
        <v/>
      </c>
      <c r="Z827" s="23" t="str">
        <f t="shared" si="214"/>
        <v/>
      </c>
      <c r="AA827" s="23" t="str">
        <f t="shared" si="215"/>
        <v/>
      </c>
      <c r="AB827" t="str">
        <f>IFERROR(VLOOKUP(A827,[3]库存使用数据!$A:$D,4,0),"")</f>
        <v/>
      </c>
      <c r="AC827" t="str">
        <f>IFERROR(VLOOKUP(A827,[3]库存使用数据!$A:$G,7,0),"")</f>
        <v/>
      </c>
      <c r="AD827" t="str">
        <f>IFERROR(VLOOKUP(A827,[3]库存使用数据!$A:$J,10,0),"")</f>
        <v/>
      </c>
      <c r="AE827" t="str">
        <f>IFERROR(VLOOKUP(A827,[3]库存使用数据!$A:$M,13,0),"")</f>
        <v/>
      </c>
      <c r="AF827" s="23" t="str">
        <f t="shared" si="216"/>
        <v/>
      </c>
      <c r="AG827" s="23" t="str">
        <f t="shared" si="217"/>
        <v/>
      </c>
      <c r="AH827" s="23" t="str">
        <f t="shared" si="218"/>
        <v/>
      </c>
      <c r="AI827" s="23" t="str">
        <f t="shared" si="219"/>
        <v/>
      </c>
      <c r="AJ827">
        <f>IFERROR(VLOOKUP($B827,[2]库存报告使用数据!$A$1:$B$65536,2,0),0)</f>
        <v>4</v>
      </c>
      <c r="AK827">
        <f>IFERROR(VLOOKUP($B827,[2]库存报告使用数据!$A$1:$C$65536,3,0),0)</f>
        <v>4</v>
      </c>
      <c r="AL827">
        <f>IFERROR(VLOOKUP($B827,[2]库存报告使用数据!$A$1:$D$65536,4,0),0)</f>
        <v>3</v>
      </c>
      <c r="AM827">
        <f>IFERROR(VLOOKUP($B827,[2]库存报告使用数据!$A$1:$E$65536,5,0),0)</f>
        <v>2</v>
      </c>
      <c r="AN827" s="23">
        <f t="shared" si="220"/>
        <v>0</v>
      </c>
      <c r="AO827" s="23">
        <f t="shared" si="221"/>
        <v>0.25</v>
      </c>
      <c r="AP827" s="23">
        <f t="shared" si="222"/>
        <v>0</v>
      </c>
      <c r="AQ827" s="23">
        <f t="shared" si="223"/>
        <v>0</v>
      </c>
      <c r="AR827" s="37">
        <f t="shared" si="208"/>
        <v>0</v>
      </c>
      <c r="AS827" s="37">
        <f t="shared" si="209"/>
        <v>0</v>
      </c>
      <c r="AT827" s="37">
        <f t="shared" si="210"/>
        <v>6</v>
      </c>
      <c r="AU827" s="33" t="str">
        <f t="shared" si="211"/>
        <v>库存为6</v>
      </c>
      <c r="AV827" s="38" t="str">
        <f>IFERROR(时间!$B$4+AU827,"上周无销量")</f>
        <v>上周无销量</v>
      </c>
    </row>
    <row r="828" spans="1:48">
      <c r="A828" s="21" t="s">
        <v>873</v>
      </c>
      <c r="B828" t="str">
        <f>VLOOKUP(A828,'[4]sku-asin（子）'!$A$1:$B$65536,2,0)</f>
        <v>B01LVXE7OG</v>
      </c>
      <c r="C828" t="str">
        <f>VLOOKUP(A828,'[4]子sku-父sku'!$A$1:$B$65536,2,0)</f>
        <v>YZ-ZQ15827</v>
      </c>
      <c r="D828" s="33">
        <f>IFERROR(VLOOKUP(A828,[1]库存报告使用数据处理!$A:$C,3,0),0)</f>
        <v>0</v>
      </c>
      <c r="E828" s="33">
        <f>IFERROR(VLOOKUP(A828,[1]库存报告使用数据处理!$A:$D,4,0),0)</f>
        <v>0</v>
      </c>
      <c r="F828" s="33">
        <f>IFERROR(VLOOKUP(A828,[1]库存报告使用数据处理!$A:$E,5,0),0)</f>
        <v>0</v>
      </c>
      <c r="G828" s="33">
        <f>IFERROR(VLOOKUP(A828,[1]库存报告使用数据处理!$A:$F,6,0),0)</f>
        <v>0</v>
      </c>
      <c r="H828" s="34">
        <f>IFERROR(VLOOKUP(A828,[1]库存报告使用数据处理!$A:$G,7,0),0)</f>
        <v>0</v>
      </c>
      <c r="I828">
        <f>IFERROR(VLOOKUP(A828,[5]数据处理!$A:$B,2,0),0)</f>
        <v>14</v>
      </c>
      <c r="J828" s="35">
        <f>IFERROR(VLOOKUP(A828,[5]数据处理!$A:$D,4,0),0)</f>
        <v>0</v>
      </c>
      <c r="K828" s="35">
        <f>IFERROR(VLOOKUP(A828,[5]数据处理!$A:$E,5,0),0)</f>
        <v>0</v>
      </c>
      <c r="L828" s="35">
        <f>IFERROR(VLOOKUP(A828,[5]数据处理!$A:$G,7,0),0)</f>
        <v>0</v>
      </c>
      <c r="M828">
        <f t="shared" si="207"/>
        <v>14</v>
      </c>
      <c r="N828">
        <f>IFERROR(VLOOKUP(A828,[5]数据处理!$A:$C,3,0),0)</f>
        <v>0</v>
      </c>
      <c r="O828">
        <f>IFERROR(VLOOKUP(A828,[5]数据处理!$A:$N,14,0),0)</f>
        <v>9</v>
      </c>
      <c r="P828" t="str">
        <f>IFERROR(VLOOKUP(A828,[3]库存使用数据!$A:$B,2,0),"")</f>
        <v/>
      </c>
      <c r="Q828" t="str">
        <f>IFERROR(VLOOKUP(A828,[3]库存使用数据!$A:$E,5,0),"")</f>
        <v/>
      </c>
      <c r="R828" t="str">
        <f>IFERROR(VLOOKUP(A828,[3]库存使用数据!$A:$H,8,0),"")</f>
        <v/>
      </c>
      <c r="S828" t="str">
        <f>IFERROR(VLOOKUP(A828,[3]库存使用数据!$A:$K,11,0),"")</f>
        <v/>
      </c>
      <c r="T828" t="str">
        <f>IFERROR(VLOOKUP(A828,[3]库存使用数据!$A:$C,3,0),"")</f>
        <v/>
      </c>
      <c r="U828" t="str">
        <f>IFERROR(VLOOKUP(A828,[3]库存使用数据!$A:$F,6,0),"")</f>
        <v/>
      </c>
      <c r="V828" t="str">
        <f>IFERROR(VLOOKUP(A828,[3]库存使用数据!$A:$I,9,0),"")</f>
        <v/>
      </c>
      <c r="W828" t="str">
        <f>IFERROR(VLOOKUP(A828,[3]库存使用数据!$A:$L,12,0),"")</f>
        <v/>
      </c>
      <c r="X828" s="23" t="str">
        <f t="shared" si="212"/>
        <v/>
      </c>
      <c r="Y828" s="23" t="str">
        <f t="shared" si="213"/>
        <v/>
      </c>
      <c r="Z828" s="23" t="str">
        <f t="shared" si="214"/>
        <v/>
      </c>
      <c r="AA828" s="23" t="str">
        <f t="shared" si="215"/>
        <v/>
      </c>
      <c r="AB828" t="str">
        <f>IFERROR(VLOOKUP(A828,[3]库存使用数据!$A:$D,4,0),"")</f>
        <v/>
      </c>
      <c r="AC828" t="str">
        <f>IFERROR(VLOOKUP(A828,[3]库存使用数据!$A:$G,7,0),"")</f>
        <v/>
      </c>
      <c r="AD828" t="str">
        <f>IFERROR(VLOOKUP(A828,[3]库存使用数据!$A:$J,10,0),"")</f>
        <v/>
      </c>
      <c r="AE828" t="str">
        <f>IFERROR(VLOOKUP(A828,[3]库存使用数据!$A:$M,13,0),"")</f>
        <v/>
      </c>
      <c r="AF828" s="23" t="str">
        <f t="shared" si="216"/>
        <v/>
      </c>
      <c r="AG828" s="23" t="str">
        <f t="shared" si="217"/>
        <v/>
      </c>
      <c r="AH828" s="23" t="str">
        <f t="shared" si="218"/>
        <v/>
      </c>
      <c r="AI828" s="23" t="str">
        <f t="shared" si="219"/>
        <v/>
      </c>
      <c r="AJ828">
        <f>IFERROR(VLOOKUP($B828,[2]库存报告使用数据!$A$1:$B$65536,2,0),0)</f>
        <v>1</v>
      </c>
      <c r="AK828">
        <f>IFERROR(VLOOKUP($B828,[2]库存报告使用数据!$A$1:$C$65536,3,0),0)</f>
        <v>1</v>
      </c>
      <c r="AL828">
        <f>IFERROR(VLOOKUP($B828,[2]库存报告使用数据!$A$1:$D$65536,4,0),0)</f>
        <v>5</v>
      </c>
      <c r="AM828">
        <f>IFERROR(VLOOKUP($B828,[2]库存报告使用数据!$A$1:$E$65536,5,0),0)</f>
        <v>2</v>
      </c>
      <c r="AN828" s="23">
        <f t="shared" si="220"/>
        <v>0</v>
      </c>
      <c r="AO828" s="23">
        <f t="shared" si="221"/>
        <v>0</v>
      </c>
      <c r="AP828" s="23">
        <f t="shared" si="222"/>
        <v>0</v>
      </c>
      <c r="AQ828" s="23">
        <f t="shared" si="223"/>
        <v>0</v>
      </c>
      <c r="AR828" s="37">
        <f t="shared" si="208"/>
        <v>0</v>
      </c>
      <c r="AS828" s="37">
        <f t="shared" si="209"/>
        <v>0</v>
      </c>
      <c r="AT828" s="37">
        <f t="shared" si="210"/>
        <v>14</v>
      </c>
      <c r="AU828" s="33" t="str">
        <f t="shared" si="211"/>
        <v>库存为14</v>
      </c>
      <c r="AV828" s="38" t="str">
        <f>IFERROR(时间!$B$4+AU828,"上周无销量")</f>
        <v>上周无销量</v>
      </c>
    </row>
    <row r="829" spans="1:48">
      <c r="A829" s="21" t="s">
        <v>874</v>
      </c>
      <c r="B829" t="str">
        <f>VLOOKUP(A829,'[4]sku-asin（子）'!$A$1:$B$65536,2,0)</f>
        <v>B01LVUY9NL</v>
      </c>
      <c r="C829" t="str">
        <f>VLOOKUP(A829,'[4]子sku-父sku'!$A$1:$B$65536,2,0)</f>
        <v>YZ-ZQ15827</v>
      </c>
      <c r="D829" s="33">
        <f>IFERROR(VLOOKUP(A829,[1]库存报告使用数据处理!$A:$C,3,0),0)</f>
        <v>0</v>
      </c>
      <c r="E829" s="33">
        <f>IFERROR(VLOOKUP(A829,[1]库存报告使用数据处理!$A:$D,4,0),0)</f>
        <v>0</v>
      </c>
      <c r="F829" s="33">
        <f>IFERROR(VLOOKUP(A829,[1]库存报告使用数据处理!$A:$E,5,0),0)</f>
        <v>0</v>
      </c>
      <c r="G829" s="33">
        <f>IFERROR(VLOOKUP(A829,[1]库存报告使用数据处理!$A:$F,6,0),0)</f>
        <v>0</v>
      </c>
      <c r="H829" s="34">
        <f>IFERROR(VLOOKUP(A829,[1]库存报告使用数据处理!$A:$G,7,0),0)</f>
        <v>0</v>
      </c>
      <c r="I829">
        <f>IFERROR(VLOOKUP(A829,[5]数据处理!$A:$B,2,0),0)</f>
        <v>12</v>
      </c>
      <c r="J829" s="35">
        <f>IFERROR(VLOOKUP(A829,[5]数据处理!$A:$D,4,0),0)</f>
        <v>0</v>
      </c>
      <c r="K829" s="35">
        <f>IFERROR(VLOOKUP(A829,[5]数据处理!$A:$E,5,0),0)</f>
        <v>0</v>
      </c>
      <c r="L829" s="35">
        <f>IFERROR(VLOOKUP(A829,[5]数据处理!$A:$G,7,0),0)</f>
        <v>0</v>
      </c>
      <c r="M829">
        <f t="shared" si="207"/>
        <v>12</v>
      </c>
      <c r="N829">
        <f>IFERROR(VLOOKUP(A829,[5]数据处理!$A:$C,3,0),0)</f>
        <v>0</v>
      </c>
      <c r="O829">
        <f>IFERROR(VLOOKUP(A829,[5]数据处理!$A:$N,14,0),0)</f>
        <v>11</v>
      </c>
      <c r="P829" t="str">
        <f>IFERROR(VLOOKUP(A829,[3]库存使用数据!$A:$B,2,0),"")</f>
        <v/>
      </c>
      <c r="Q829" t="str">
        <f>IFERROR(VLOOKUP(A829,[3]库存使用数据!$A:$E,5,0),"")</f>
        <v/>
      </c>
      <c r="R829" t="str">
        <f>IFERROR(VLOOKUP(A829,[3]库存使用数据!$A:$H,8,0),"")</f>
        <v/>
      </c>
      <c r="S829" t="str">
        <f>IFERROR(VLOOKUP(A829,[3]库存使用数据!$A:$K,11,0),"")</f>
        <v/>
      </c>
      <c r="T829" t="str">
        <f>IFERROR(VLOOKUP(A829,[3]库存使用数据!$A:$C,3,0),"")</f>
        <v/>
      </c>
      <c r="U829" t="str">
        <f>IFERROR(VLOOKUP(A829,[3]库存使用数据!$A:$F,6,0),"")</f>
        <v/>
      </c>
      <c r="V829" t="str">
        <f>IFERROR(VLOOKUP(A829,[3]库存使用数据!$A:$I,9,0),"")</f>
        <v/>
      </c>
      <c r="W829" t="str">
        <f>IFERROR(VLOOKUP(A829,[3]库存使用数据!$A:$L,12,0),"")</f>
        <v/>
      </c>
      <c r="X829" s="23" t="str">
        <f t="shared" si="212"/>
        <v/>
      </c>
      <c r="Y829" s="23" t="str">
        <f t="shared" si="213"/>
        <v/>
      </c>
      <c r="Z829" s="23" t="str">
        <f t="shared" si="214"/>
        <v/>
      </c>
      <c r="AA829" s="23" t="str">
        <f t="shared" si="215"/>
        <v/>
      </c>
      <c r="AB829" t="str">
        <f>IFERROR(VLOOKUP(A829,[3]库存使用数据!$A:$D,4,0),"")</f>
        <v/>
      </c>
      <c r="AC829" t="str">
        <f>IFERROR(VLOOKUP(A829,[3]库存使用数据!$A:$G,7,0),"")</f>
        <v/>
      </c>
      <c r="AD829" t="str">
        <f>IFERROR(VLOOKUP(A829,[3]库存使用数据!$A:$J,10,0),"")</f>
        <v/>
      </c>
      <c r="AE829" t="str">
        <f>IFERROR(VLOOKUP(A829,[3]库存使用数据!$A:$M,13,0),"")</f>
        <v/>
      </c>
      <c r="AF829" s="23" t="str">
        <f t="shared" si="216"/>
        <v/>
      </c>
      <c r="AG829" s="23" t="str">
        <f t="shared" si="217"/>
        <v/>
      </c>
      <c r="AH829" s="23" t="str">
        <f t="shared" si="218"/>
        <v/>
      </c>
      <c r="AI829" s="23" t="str">
        <f t="shared" si="219"/>
        <v/>
      </c>
      <c r="AJ829">
        <f>IFERROR(VLOOKUP($B829,[2]库存报告使用数据!$A$1:$B$65536,2,0),0)</f>
        <v>3</v>
      </c>
      <c r="AK829">
        <f>IFERROR(VLOOKUP($B829,[2]库存报告使用数据!$A$1:$C$65536,3,0),0)</f>
        <v>3</v>
      </c>
      <c r="AL829">
        <f>IFERROR(VLOOKUP($B829,[2]库存报告使用数据!$A$1:$D$65536,4,0),0)</f>
        <v>11</v>
      </c>
      <c r="AM829">
        <f>IFERROR(VLOOKUP($B829,[2]库存报告使用数据!$A$1:$E$65536,5,0),0)</f>
        <v>7</v>
      </c>
      <c r="AN829" s="23">
        <f t="shared" si="220"/>
        <v>0</v>
      </c>
      <c r="AO829" s="23">
        <f t="shared" si="221"/>
        <v>0</v>
      </c>
      <c r="AP829" s="23">
        <f t="shared" si="222"/>
        <v>0</v>
      </c>
      <c r="AQ829" s="23">
        <f t="shared" si="223"/>
        <v>0</v>
      </c>
      <c r="AR829" s="37">
        <f t="shared" si="208"/>
        <v>0</v>
      </c>
      <c r="AS829" s="37">
        <f t="shared" si="209"/>
        <v>0</v>
      </c>
      <c r="AT829" s="37">
        <f t="shared" si="210"/>
        <v>12</v>
      </c>
      <c r="AU829" s="33" t="str">
        <f t="shared" si="211"/>
        <v>库存为12</v>
      </c>
      <c r="AV829" s="38" t="str">
        <f>IFERROR(时间!$B$4+AU829,"上周无销量")</f>
        <v>上周无销量</v>
      </c>
    </row>
    <row r="830" spans="1:48">
      <c r="A830" s="21" t="s">
        <v>875</v>
      </c>
      <c r="B830" t="str">
        <f>VLOOKUP(A830,'[4]sku-asin（子）'!$A$1:$B$65536,2,0)</f>
        <v>B01ID5DYO2</v>
      </c>
      <c r="C830" t="str">
        <f>VLOOKUP(A830,'[4]子sku-父sku'!$A$1:$B$65536,2,0)</f>
        <v>YZ-ZQ15827</v>
      </c>
      <c r="D830" s="33">
        <f>IFERROR(VLOOKUP(A830,[1]库存报告使用数据处理!$A:$C,3,0),0)</f>
        <v>2</v>
      </c>
      <c r="E830" s="33">
        <f>IFERROR(VLOOKUP(A830,[1]库存报告使用数据处理!$A:$D,4,0),0)</f>
        <v>1</v>
      </c>
      <c r="F830" s="33">
        <f>IFERROR(VLOOKUP(A830,[1]库存报告使用数据处理!$A:$E,5,0),0)</f>
        <v>1</v>
      </c>
      <c r="G830" s="33">
        <f>IFERROR(VLOOKUP(A830,[1]库存报告使用数据处理!$A:$F,6,0),0)</f>
        <v>0</v>
      </c>
      <c r="H830" s="34">
        <f>IFERROR(VLOOKUP(A830,[1]库存报告使用数据处理!$A:$G,7,0),0)</f>
        <v>20.99</v>
      </c>
      <c r="I830">
        <f>IFERROR(VLOOKUP(A830,[5]数据处理!$A:$B,2,0),0)</f>
        <v>3</v>
      </c>
      <c r="J830" s="35">
        <f>IFERROR(VLOOKUP(A830,[5]数据处理!$A:$D,4,0),0)</f>
        <v>0</v>
      </c>
      <c r="K830" s="35">
        <f>IFERROR(VLOOKUP(A830,[5]数据处理!$A:$E,5,0),0)</f>
        <v>0</v>
      </c>
      <c r="L830" s="35">
        <f>IFERROR(VLOOKUP(A830,[5]数据处理!$A:$G,7,0),0)</f>
        <v>0</v>
      </c>
      <c r="M830">
        <f t="shared" si="207"/>
        <v>3</v>
      </c>
      <c r="N830">
        <f>IFERROR(VLOOKUP(A830,[5]数据处理!$A:$C,3,0),0)</f>
        <v>0</v>
      </c>
      <c r="O830">
        <f>IFERROR(VLOOKUP(A830,[5]数据处理!$A:$N,14,0),0)</f>
        <v>3</v>
      </c>
      <c r="P830" t="str">
        <f>IFERROR(VLOOKUP(A830,[3]库存使用数据!$A:$B,2,0),"")</f>
        <v/>
      </c>
      <c r="Q830" t="str">
        <f>IFERROR(VLOOKUP(A830,[3]库存使用数据!$A:$E,5,0),"")</f>
        <v/>
      </c>
      <c r="R830" t="str">
        <f>IFERROR(VLOOKUP(A830,[3]库存使用数据!$A:$H,8,0),"")</f>
        <v/>
      </c>
      <c r="S830" t="str">
        <f>IFERROR(VLOOKUP(A830,[3]库存使用数据!$A:$K,11,0),"")</f>
        <v/>
      </c>
      <c r="T830" t="str">
        <f>IFERROR(VLOOKUP(A830,[3]库存使用数据!$A:$C,3,0),"")</f>
        <v/>
      </c>
      <c r="U830" t="str">
        <f>IFERROR(VLOOKUP(A830,[3]库存使用数据!$A:$F,6,0),"")</f>
        <v/>
      </c>
      <c r="V830" t="str">
        <f>IFERROR(VLOOKUP(A830,[3]库存使用数据!$A:$I,9,0),"")</f>
        <v/>
      </c>
      <c r="W830" t="str">
        <f>IFERROR(VLOOKUP(A830,[3]库存使用数据!$A:$L,12,0),"")</f>
        <v/>
      </c>
      <c r="X830" s="23" t="str">
        <f t="shared" si="212"/>
        <v/>
      </c>
      <c r="Y830" s="23" t="str">
        <f t="shared" si="213"/>
        <v/>
      </c>
      <c r="Z830" s="23" t="str">
        <f t="shared" si="214"/>
        <v/>
      </c>
      <c r="AA830" s="23" t="str">
        <f t="shared" si="215"/>
        <v/>
      </c>
      <c r="AB830" t="str">
        <f>IFERROR(VLOOKUP(A830,[3]库存使用数据!$A:$D,4,0),"")</f>
        <v/>
      </c>
      <c r="AC830" t="str">
        <f>IFERROR(VLOOKUP(A830,[3]库存使用数据!$A:$G,7,0),"")</f>
        <v/>
      </c>
      <c r="AD830" t="str">
        <f>IFERROR(VLOOKUP(A830,[3]库存使用数据!$A:$J,10,0),"")</f>
        <v/>
      </c>
      <c r="AE830" t="str">
        <f>IFERROR(VLOOKUP(A830,[3]库存使用数据!$A:$M,13,0),"")</f>
        <v/>
      </c>
      <c r="AF830" s="23" t="str">
        <f t="shared" si="216"/>
        <v/>
      </c>
      <c r="AG830" s="23" t="str">
        <f t="shared" si="217"/>
        <v/>
      </c>
      <c r="AH830" s="23" t="str">
        <f t="shared" si="218"/>
        <v/>
      </c>
      <c r="AI830" s="23" t="str">
        <f t="shared" si="219"/>
        <v/>
      </c>
      <c r="AJ830">
        <f>IFERROR(VLOOKUP($B830,[2]库存报告使用数据!$A$1:$B$65536,2,0),0)</f>
        <v>3</v>
      </c>
      <c r="AK830">
        <f>IFERROR(VLOOKUP($B830,[2]库存报告使用数据!$A$1:$C$65536,3,0),0)</f>
        <v>3</v>
      </c>
      <c r="AL830">
        <f>IFERROR(VLOOKUP($B830,[2]库存报告使用数据!$A$1:$D$65536,4,0),0)</f>
        <v>3</v>
      </c>
      <c r="AM830">
        <f>IFERROR(VLOOKUP($B830,[2]库存报告使用数据!$A$1:$E$65536,5,0),0)</f>
        <v>3</v>
      </c>
      <c r="AN830" s="23">
        <f t="shared" si="220"/>
        <v>0.666666666666667</v>
      </c>
      <c r="AO830" s="23">
        <f t="shared" si="221"/>
        <v>0.333333333333333</v>
      </c>
      <c r="AP830" s="23">
        <f t="shared" si="222"/>
        <v>0.333333333333333</v>
      </c>
      <c r="AQ830" s="23">
        <f t="shared" si="223"/>
        <v>0</v>
      </c>
      <c r="AR830" s="37">
        <f t="shared" si="208"/>
        <v>0.285714285714286</v>
      </c>
      <c r="AS830" s="37">
        <f t="shared" si="209"/>
        <v>17.1428571428571</v>
      </c>
      <c r="AT830" s="37">
        <f t="shared" si="210"/>
        <v>-14.1428571428571</v>
      </c>
      <c r="AU830" s="33">
        <f t="shared" si="211"/>
        <v>10</v>
      </c>
      <c r="AV830" s="38">
        <f>IFERROR(时间!$B$4+AU830,"上周无销量")</f>
        <v>43293</v>
      </c>
    </row>
    <row r="831" spans="1:48">
      <c r="A831" s="21" t="s">
        <v>876</v>
      </c>
      <c r="B831" t="str">
        <f>VLOOKUP(A831,'[4]sku-asin（子）'!$A$1:$B$65536,2,0)</f>
        <v>B06ZZ5TKNQ</v>
      </c>
      <c r="C831" t="str">
        <f>VLOOKUP(A831,'[4]子sku-父sku'!$A$1:$B$65536,2,0)</f>
        <v>YZ-ZQ15905</v>
      </c>
      <c r="D831" s="33">
        <f>IFERROR(VLOOKUP(A831,[1]库存报告使用数据处理!$A:$C,3,0),0)</f>
        <v>0</v>
      </c>
      <c r="E831" s="33">
        <f>IFERROR(VLOOKUP(A831,[1]库存报告使用数据处理!$A:$D,4,0),0)</f>
        <v>0</v>
      </c>
      <c r="F831" s="33">
        <f>IFERROR(VLOOKUP(A831,[1]库存报告使用数据处理!$A:$E,5,0),0)</f>
        <v>0</v>
      </c>
      <c r="G831" s="33">
        <f>IFERROR(VLOOKUP(A831,[1]库存报告使用数据处理!$A:$F,6,0),0)</f>
        <v>0</v>
      </c>
      <c r="H831" s="34">
        <f>IFERROR(VLOOKUP(A831,[1]库存报告使用数据处理!$A:$G,7,0),0)</f>
        <v>0</v>
      </c>
      <c r="I831">
        <f>IFERROR(VLOOKUP(A831,[5]数据处理!$A:$B,2,0),0)</f>
        <v>0</v>
      </c>
      <c r="J831" s="35">
        <f>IFERROR(VLOOKUP(A831,[5]数据处理!$A:$D,4,0),0)</f>
        <v>0</v>
      </c>
      <c r="K831" s="35">
        <f>IFERROR(VLOOKUP(A831,[5]数据处理!$A:$E,5,0),0)</f>
        <v>0</v>
      </c>
      <c r="L831" s="35">
        <f>IFERROR(VLOOKUP(A831,[5]数据处理!$A:$G,7,0),0)</f>
        <v>0</v>
      </c>
      <c r="M831">
        <f t="shared" si="207"/>
        <v>0</v>
      </c>
      <c r="N831">
        <f>IFERROR(VLOOKUP(A831,[5]数据处理!$A:$C,3,0),0)</f>
        <v>0</v>
      </c>
      <c r="O831">
        <f>IFERROR(VLOOKUP(A831,[5]数据处理!$A:$N,14,0),0)</f>
        <v>0</v>
      </c>
      <c r="P831" t="str">
        <f>IFERROR(VLOOKUP(A831,[3]库存使用数据!$A:$B,2,0),"")</f>
        <v/>
      </c>
      <c r="Q831" t="str">
        <f>IFERROR(VLOOKUP(A831,[3]库存使用数据!$A:$E,5,0),"")</f>
        <v/>
      </c>
      <c r="R831" t="str">
        <f>IFERROR(VLOOKUP(A831,[3]库存使用数据!$A:$H,8,0),"")</f>
        <v/>
      </c>
      <c r="S831" t="str">
        <f>IFERROR(VLOOKUP(A831,[3]库存使用数据!$A:$K,11,0),"")</f>
        <v/>
      </c>
      <c r="T831" t="str">
        <f>IFERROR(VLOOKUP(A831,[3]库存使用数据!$A:$C,3,0),"")</f>
        <v/>
      </c>
      <c r="U831" t="str">
        <f>IFERROR(VLOOKUP(A831,[3]库存使用数据!$A:$F,6,0),"")</f>
        <v/>
      </c>
      <c r="V831" t="str">
        <f>IFERROR(VLOOKUP(A831,[3]库存使用数据!$A:$I,9,0),"")</f>
        <v/>
      </c>
      <c r="W831" t="str">
        <f>IFERROR(VLOOKUP(A831,[3]库存使用数据!$A:$L,12,0),"")</f>
        <v/>
      </c>
      <c r="X831" s="23" t="str">
        <f t="shared" si="212"/>
        <v/>
      </c>
      <c r="Y831" s="23" t="str">
        <f t="shared" si="213"/>
        <v/>
      </c>
      <c r="Z831" s="23" t="str">
        <f t="shared" si="214"/>
        <v/>
      </c>
      <c r="AA831" s="23" t="str">
        <f t="shared" si="215"/>
        <v/>
      </c>
      <c r="AB831" t="str">
        <f>IFERROR(VLOOKUP(A831,[3]库存使用数据!$A:$D,4,0),"")</f>
        <v/>
      </c>
      <c r="AC831" t="str">
        <f>IFERROR(VLOOKUP(A831,[3]库存使用数据!$A:$G,7,0),"")</f>
        <v/>
      </c>
      <c r="AD831" t="str">
        <f>IFERROR(VLOOKUP(A831,[3]库存使用数据!$A:$J,10,0),"")</f>
        <v/>
      </c>
      <c r="AE831" t="str">
        <f>IFERROR(VLOOKUP(A831,[3]库存使用数据!$A:$M,13,0),"")</f>
        <v/>
      </c>
      <c r="AF831" s="23" t="str">
        <f t="shared" si="216"/>
        <v/>
      </c>
      <c r="AG831" s="23" t="str">
        <f t="shared" si="217"/>
        <v/>
      </c>
      <c r="AH831" s="23" t="str">
        <f t="shared" si="218"/>
        <v/>
      </c>
      <c r="AI831" s="23" t="str">
        <f t="shared" si="219"/>
        <v/>
      </c>
      <c r="AJ831">
        <f>IFERROR(VLOOKUP($B831,[2]库存报告使用数据!$A$1:$B$65536,2,0),0)</f>
        <v>0</v>
      </c>
      <c r="AK831">
        <f>IFERROR(VLOOKUP($B831,[2]库存报告使用数据!$A$1:$C$65536,3,0),0)</f>
        <v>0</v>
      </c>
      <c r="AL831">
        <f>IFERROR(VLOOKUP($B831,[2]库存报告使用数据!$A$1:$D$65536,4,0),0)</f>
        <v>0</v>
      </c>
      <c r="AM831">
        <f>IFERROR(VLOOKUP($B831,[2]库存报告使用数据!$A$1:$E$65536,5,0),0)</f>
        <v>0</v>
      </c>
      <c r="AN831" s="23" t="str">
        <f t="shared" si="220"/>
        <v/>
      </c>
      <c r="AO831" s="23" t="str">
        <f t="shared" si="221"/>
        <v/>
      </c>
      <c r="AP831" s="23" t="str">
        <f t="shared" si="222"/>
        <v/>
      </c>
      <c r="AQ831" s="23" t="str">
        <f t="shared" si="223"/>
        <v/>
      </c>
      <c r="AR831" s="37">
        <f t="shared" si="208"/>
        <v>0</v>
      </c>
      <c r="AS831" s="37">
        <f t="shared" si="209"/>
        <v>0</v>
      </c>
      <c r="AT831" s="37">
        <f t="shared" si="210"/>
        <v>0</v>
      </c>
      <c r="AU831" s="33" t="str">
        <f t="shared" si="211"/>
        <v>库存为0</v>
      </c>
      <c r="AV831" s="38" t="str">
        <f>IFERROR(时间!$B$4+AU831,"上周无销量")</f>
        <v>上周无销量</v>
      </c>
    </row>
    <row r="832" spans="1:48">
      <c r="A832" s="21" t="s">
        <v>877</v>
      </c>
      <c r="B832" t="str">
        <f>VLOOKUP(A832,'[4]sku-asin（子）'!$A$1:$B$65536,2,0)</f>
        <v>B06ZZGDL5P</v>
      </c>
      <c r="C832" t="str">
        <f>VLOOKUP(A832,'[4]子sku-父sku'!$A$1:$B$65536,2,0)</f>
        <v>YZ-ZQ15905</v>
      </c>
      <c r="D832" s="33">
        <f>IFERROR(VLOOKUP(A832,[1]库存报告使用数据处理!$A:$C,3,0),0)</f>
        <v>0</v>
      </c>
      <c r="E832" s="33">
        <f>IFERROR(VLOOKUP(A832,[1]库存报告使用数据处理!$A:$D,4,0),0)</f>
        <v>0</v>
      </c>
      <c r="F832" s="33">
        <f>IFERROR(VLOOKUP(A832,[1]库存报告使用数据处理!$A:$E,5,0),0)</f>
        <v>0</v>
      </c>
      <c r="G832" s="33">
        <f>IFERROR(VLOOKUP(A832,[1]库存报告使用数据处理!$A:$F,6,0),0)</f>
        <v>0</v>
      </c>
      <c r="H832" s="34">
        <f>IFERROR(VLOOKUP(A832,[1]库存报告使用数据处理!$A:$G,7,0),0)</f>
        <v>0</v>
      </c>
      <c r="I832">
        <f>IFERROR(VLOOKUP(A832,[5]数据处理!$A:$B,2,0),0)</f>
        <v>0</v>
      </c>
      <c r="J832" s="35">
        <f>IFERROR(VLOOKUP(A832,[5]数据处理!$A:$D,4,0),0)</f>
        <v>0</v>
      </c>
      <c r="K832" s="35">
        <f>IFERROR(VLOOKUP(A832,[5]数据处理!$A:$E,5,0),0)</f>
        <v>0</v>
      </c>
      <c r="L832" s="35">
        <f>IFERROR(VLOOKUP(A832,[5]数据处理!$A:$G,7,0),0)</f>
        <v>0</v>
      </c>
      <c r="M832">
        <f t="shared" si="207"/>
        <v>0</v>
      </c>
      <c r="N832">
        <f>IFERROR(VLOOKUP(A832,[5]数据处理!$A:$C,3,0),0)</f>
        <v>0</v>
      </c>
      <c r="O832">
        <f>IFERROR(VLOOKUP(A832,[5]数据处理!$A:$N,14,0),0)</f>
        <v>0</v>
      </c>
      <c r="P832" t="str">
        <f>IFERROR(VLOOKUP(A832,[3]库存使用数据!$A:$B,2,0),"")</f>
        <v/>
      </c>
      <c r="Q832" t="str">
        <f>IFERROR(VLOOKUP(A832,[3]库存使用数据!$A:$E,5,0),"")</f>
        <v/>
      </c>
      <c r="R832" t="str">
        <f>IFERROR(VLOOKUP(A832,[3]库存使用数据!$A:$H,8,0),"")</f>
        <v/>
      </c>
      <c r="S832" t="str">
        <f>IFERROR(VLOOKUP(A832,[3]库存使用数据!$A:$K,11,0),"")</f>
        <v/>
      </c>
      <c r="T832" t="str">
        <f>IFERROR(VLOOKUP(A832,[3]库存使用数据!$A:$C,3,0),"")</f>
        <v/>
      </c>
      <c r="U832" t="str">
        <f>IFERROR(VLOOKUP(A832,[3]库存使用数据!$A:$F,6,0),"")</f>
        <v/>
      </c>
      <c r="V832" t="str">
        <f>IFERROR(VLOOKUP(A832,[3]库存使用数据!$A:$I,9,0),"")</f>
        <v/>
      </c>
      <c r="W832" t="str">
        <f>IFERROR(VLOOKUP(A832,[3]库存使用数据!$A:$L,12,0),"")</f>
        <v/>
      </c>
      <c r="X832" s="23" t="str">
        <f t="shared" si="212"/>
        <v/>
      </c>
      <c r="Y832" s="23" t="str">
        <f t="shared" si="213"/>
        <v/>
      </c>
      <c r="Z832" s="23" t="str">
        <f t="shared" si="214"/>
        <v/>
      </c>
      <c r="AA832" s="23" t="str">
        <f t="shared" si="215"/>
        <v/>
      </c>
      <c r="AB832" t="str">
        <f>IFERROR(VLOOKUP(A832,[3]库存使用数据!$A:$D,4,0),"")</f>
        <v/>
      </c>
      <c r="AC832" t="str">
        <f>IFERROR(VLOOKUP(A832,[3]库存使用数据!$A:$G,7,0),"")</f>
        <v/>
      </c>
      <c r="AD832" t="str">
        <f>IFERROR(VLOOKUP(A832,[3]库存使用数据!$A:$J,10,0),"")</f>
        <v/>
      </c>
      <c r="AE832" t="str">
        <f>IFERROR(VLOOKUP(A832,[3]库存使用数据!$A:$M,13,0),"")</f>
        <v/>
      </c>
      <c r="AF832" s="23" t="str">
        <f t="shared" si="216"/>
        <v/>
      </c>
      <c r="AG832" s="23" t="str">
        <f t="shared" si="217"/>
        <v/>
      </c>
      <c r="AH832" s="23" t="str">
        <f t="shared" si="218"/>
        <v/>
      </c>
      <c r="AI832" s="23" t="str">
        <f t="shared" si="219"/>
        <v/>
      </c>
      <c r="AJ832">
        <f>IFERROR(VLOOKUP($B832,[2]库存报告使用数据!$A$1:$B$65536,2,0),0)</f>
        <v>0</v>
      </c>
      <c r="AK832">
        <f>IFERROR(VLOOKUP($B832,[2]库存报告使用数据!$A$1:$C$65536,3,0),0)</f>
        <v>0</v>
      </c>
      <c r="AL832">
        <f>IFERROR(VLOOKUP($B832,[2]库存报告使用数据!$A$1:$D$65536,4,0),0)</f>
        <v>0</v>
      </c>
      <c r="AM832">
        <f>IFERROR(VLOOKUP($B832,[2]库存报告使用数据!$A$1:$E$65536,5,0),0)</f>
        <v>0</v>
      </c>
      <c r="AN832" s="23" t="str">
        <f t="shared" si="220"/>
        <v/>
      </c>
      <c r="AO832" s="23" t="str">
        <f t="shared" si="221"/>
        <v/>
      </c>
      <c r="AP832" s="23" t="str">
        <f t="shared" si="222"/>
        <v/>
      </c>
      <c r="AQ832" s="23" t="str">
        <f t="shared" si="223"/>
        <v/>
      </c>
      <c r="AR832" s="37">
        <f t="shared" si="208"/>
        <v>0</v>
      </c>
      <c r="AS832" s="37">
        <f t="shared" si="209"/>
        <v>0</v>
      </c>
      <c r="AT832" s="37">
        <f t="shared" si="210"/>
        <v>0</v>
      </c>
      <c r="AU832" s="33" t="str">
        <f t="shared" si="211"/>
        <v>库存为0</v>
      </c>
      <c r="AV832" s="38" t="str">
        <f>IFERROR(时间!$B$4+AU832,"上周无销量")</f>
        <v>上周无销量</v>
      </c>
    </row>
    <row r="833" spans="1:48">
      <c r="A833" s="21" t="s">
        <v>878</v>
      </c>
      <c r="B833" t="str">
        <f>VLOOKUP(A833,'[4]sku-asin（子）'!$A$1:$B$65536,2,0)</f>
        <v>B06Y62MZM6</v>
      </c>
      <c r="C833" t="str">
        <f>VLOOKUP(A833,'[4]子sku-父sku'!$A$1:$B$65536,2,0)</f>
        <v>YZ-ZQ15905</v>
      </c>
      <c r="D833" s="33">
        <f>IFERROR(VLOOKUP(A833,[1]库存报告使用数据处理!$A:$C,3,0),0)</f>
        <v>0</v>
      </c>
      <c r="E833" s="33">
        <f>IFERROR(VLOOKUP(A833,[1]库存报告使用数据处理!$A:$D,4,0),0)</f>
        <v>0</v>
      </c>
      <c r="F833" s="33">
        <f>IFERROR(VLOOKUP(A833,[1]库存报告使用数据处理!$A:$E,5,0),0)</f>
        <v>0</v>
      </c>
      <c r="G833" s="33">
        <f>IFERROR(VLOOKUP(A833,[1]库存报告使用数据处理!$A:$F,6,0),0)</f>
        <v>0</v>
      </c>
      <c r="H833" s="34">
        <f>IFERROR(VLOOKUP(A833,[1]库存报告使用数据处理!$A:$G,7,0),0)</f>
        <v>0</v>
      </c>
      <c r="I833">
        <f>IFERROR(VLOOKUP(A833,[5]数据处理!$A:$B,2,0),0)</f>
        <v>0</v>
      </c>
      <c r="J833" s="35">
        <f>IFERROR(VLOOKUP(A833,[5]数据处理!$A:$D,4,0),0)</f>
        <v>0</v>
      </c>
      <c r="K833" s="35">
        <f>IFERROR(VLOOKUP(A833,[5]数据处理!$A:$E,5,0),0)</f>
        <v>0</v>
      </c>
      <c r="L833" s="35">
        <f>IFERROR(VLOOKUP(A833,[5]数据处理!$A:$G,7,0),0)</f>
        <v>0</v>
      </c>
      <c r="M833">
        <f t="shared" si="207"/>
        <v>0</v>
      </c>
      <c r="N833">
        <f>IFERROR(VLOOKUP(A833,[5]数据处理!$A:$C,3,0),0)</f>
        <v>0</v>
      </c>
      <c r="O833">
        <f>IFERROR(VLOOKUP(A833,[5]数据处理!$A:$N,14,0),0)</f>
        <v>0</v>
      </c>
      <c r="P833" t="str">
        <f>IFERROR(VLOOKUP(A833,[3]库存使用数据!$A:$B,2,0),"")</f>
        <v/>
      </c>
      <c r="Q833" t="str">
        <f>IFERROR(VLOOKUP(A833,[3]库存使用数据!$A:$E,5,0),"")</f>
        <v/>
      </c>
      <c r="R833" t="str">
        <f>IFERROR(VLOOKUP(A833,[3]库存使用数据!$A:$H,8,0),"")</f>
        <v/>
      </c>
      <c r="S833" t="str">
        <f>IFERROR(VLOOKUP(A833,[3]库存使用数据!$A:$K,11,0),"")</f>
        <v/>
      </c>
      <c r="T833" t="str">
        <f>IFERROR(VLOOKUP(A833,[3]库存使用数据!$A:$C,3,0),"")</f>
        <v/>
      </c>
      <c r="U833" t="str">
        <f>IFERROR(VLOOKUP(A833,[3]库存使用数据!$A:$F,6,0),"")</f>
        <v/>
      </c>
      <c r="V833" t="str">
        <f>IFERROR(VLOOKUP(A833,[3]库存使用数据!$A:$I,9,0),"")</f>
        <v/>
      </c>
      <c r="W833" t="str">
        <f>IFERROR(VLOOKUP(A833,[3]库存使用数据!$A:$L,12,0),"")</f>
        <v/>
      </c>
      <c r="X833" s="23" t="str">
        <f t="shared" si="212"/>
        <v/>
      </c>
      <c r="Y833" s="23" t="str">
        <f t="shared" si="213"/>
        <v/>
      </c>
      <c r="Z833" s="23" t="str">
        <f t="shared" si="214"/>
        <v/>
      </c>
      <c r="AA833" s="23" t="str">
        <f t="shared" si="215"/>
        <v/>
      </c>
      <c r="AB833" t="str">
        <f>IFERROR(VLOOKUP(A833,[3]库存使用数据!$A:$D,4,0),"")</f>
        <v/>
      </c>
      <c r="AC833" t="str">
        <f>IFERROR(VLOOKUP(A833,[3]库存使用数据!$A:$G,7,0),"")</f>
        <v/>
      </c>
      <c r="AD833" t="str">
        <f>IFERROR(VLOOKUP(A833,[3]库存使用数据!$A:$J,10,0),"")</f>
        <v/>
      </c>
      <c r="AE833" t="str">
        <f>IFERROR(VLOOKUP(A833,[3]库存使用数据!$A:$M,13,0),"")</f>
        <v/>
      </c>
      <c r="AF833" s="23" t="str">
        <f t="shared" si="216"/>
        <v/>
      </c>
      <c r="AG833" s="23" t="str">
        <f t="shared" si="217"/>
        <v/>
      </c>
      <c r="AH833" s="23" t="str">
        <f t="shared" si="218"/>
        <v/>
      </c>
      <c r="AI833" s="23" t="str">
        <f t="shared" si="219"/>
        <v/>
      </c>
      <c r="AJ833">
        <f>IFERROR(VLOOKUP($B833,[2]库存报告使用数据!$A$1:$B$65536,2,0),0)</f>
        <v>0</v>
      </c>
      <c r="AK833">
        <f>IFERROR(VLOOKUP($B833,[2]库存报告使用数据!$A$1:$C$65536,3,0),0)</f>
        <v>0</v>
      </c>
      <c r="AL833">
        <f>IFERROR(VLOOKUP($B833,[2]库存报告使用数据!$A$1:$D$65536,4,0),0)</f>
        <v>0</v>
      </c>
      <c r="AM833">
        <f>IFERROR(VLOOKUP($B833,[2]库存报告使用数据!$A$1:$E$65536,5,0),0)</f>
        <v>0</v>
      </c>
      <c r="AN833" s="23" t="str">
        <f t="shared" si="220"/>
        <v/>
      </c>
      <c r="AO833" s="23" t="str">
        <f t="shared" si="221"/>
        <v/>
      </c>
      <c r="AP833" s="23" t="str">
        <f t="shared" si="222"/>
        <v/>
      </c>
      <c r="AQ833" s="23" t="str">
        <f t="shared" si="223"/>
        <v/>
      </c>
      <c r="AR833" s="37">
        <f t="shared" si="208"/>
        <v>0</v>
      </c>
      <c r="AS833" s="37">
        <f t="shared" si="209"/>
        <v>0</v>
      </c>
      <c r="AT833" s="37">
        <f t="shared" si="210"/>
        <v>0</v>
      </c>
      <c r="AU833" s="33" t="str">
        <f t="shared" si="211"/>
        <v>库存为0</v>
      </c>
      <c r="AV833" s="38" t="str">
        <f>IFERROR(时间!$B$4+AU833,"上周无销量")</f>
        <v>上周无销量</v>
      </c>
    </row>
    <row r="834" spans="1:48">
      <c r="A834" s="21" t="s">
        <v>879</v>
      </c>
      <c r="B834" t="str">
        <f>VLOOKUP(A834,'[4]sku-asin（子）'!$A$1:$B$65536,2,0)</f>
        <v>B071CDFSFR</v>
      </c>
      <c r="C834" t="str">
        <f>VLOOKUP(A834,'[4]子sku-父sku'!$A$1:$B$65536,2,0)</f>
        <v>YZ-ZQ15905</v>
      </c>
      <c r="D834" s="33">
        <f>IFERROR(VLOOKUP(A834,[1]库存报告使用数据处理!$A:$C,3,0),0)</f>
        <v>0</v>
      </c>
      <c r="E834" s="33">
        <f>IFERROR(VLOOKUP(A834,[1]库存报告使用数据处理!$A:$D,4,0),0)</f>
        <v>0</v>
      </c>
      <c r="F834" s="33">
        <f>IFERROR(VLOOKUP(A834,[1]库存报告使用数据处理!$A:$E,5,0),0)</f>
        <v>0</v>
      </c>
      <c r="G834" s="33">
        <f>IFERROR(VLOOKUP(A834,[1]库存报告使用数据处理!$A:$F,6,0),0)</f>
        <v>0</v>
      </c>
      <c r="H834" s="34">
        <f>IFERROR(VLOOKUP(A834,[1]库存报告使用数据处理!$A:$G,7,0),0)</f>
        <v>0</v>
      </c>
      <c r="I834">
        <f>IFERROR(VLOOKUP(A834,[5]数据处理!$A:$B,2,0),0)</f>
        <v>0</v>
      </c>
      <c r="J834" s="35">
        <f>IFERROR(VLOOKUP(A834,[5]数据处理!$A:$D,4,0),0)</f>
        <v>0</v>
      </c>
      <c r="K834" s="35">
        <f>IFERROR(VLOOKUP(A834,[5]数据处理!$A:$E,5,0),0)</f>
        <v>0</v>
      </c>
      <c r="L834" s="35">
        <f>IFERROR(VLOOKUP(A834,[5]数据处理!$A:$G,7,0),0)</f>
        <v>0</v>
      </c>
      <c r="M834">
        <f t="shared" si="207"/>
        <v>0</v>
      </c>
      <c r="N834">
        <f>IFERROR(VLOOKUP(A834,[5]数据处理!$A:$C,3,0),0)</f>
        <v>0</v>
      </c>
      <c r="O834">
        <f>IFERROR(VLOOKUP(A834,[5]数据处理!$A:$N,14,0),0)</f>
        <v>0</v>
      </c>
      <c r="P834" t="str">
        <f>IFERROR(VLOOKUP(A834,[3]库存使用数据!$A:$B,2,0),"")</f>
        <v/>
      </c>
      <c r="Q834" t="str">
        <f>IFERROR(VLOOKUP(A834,[3]库存使用数据!$A:$E,5,0),"")</f>
        <v/>
      </c>
      <c r="R834" t="str">
        <f>IFERROR(VLOOKUP(A834,[3]库存使用数据!$A:$H,8,0),"")</f>
        <v/>
      </c>
      <c r="S834" t="str">
        <f>IFERROR(VLOOKUP(A834,[3]库存使用数据!$A:$K,11,0),"")</f>
        <v/>
      </c>
      <c r="T834" t="str">
        <f>IFERROR(VLOOKUP(A834,[3]库存使用数据!$A:$C,3,0),"")</f>
        <v/>
      </c>
      <c r="U834" t="str">
        <f>IFERROR(VLOOKUP(A834,[3]库存使用数据!$A:$F,6,0),"")</f>
        <v/>
      </c>
      <c r="V834" t="str">
        <f>IFERROR(VLOOKUP(A834,[3]库存使用数据!$A:$I,9,0),"")</f>
        <v/>
      </c>
      <c r="W834" t="str">
        <f>IFERROR(VLOOKUP(A834,[3]库存使用数据!$A:$L,12,0),"")</f>
        <v/>
      </c>
      <c r="X834" s="23" t="str">
        <f t="shared" si="212"/>
        <v/>
      </c>
      <c r="Y834" s="23" t="str">
        <f t="shared" si="213"/>
        <v/>
      </c>
      <c r="Z834" s="23" t="str">
        <f t="shared" si="214"/>
        <v/>
      </c>
      <c r="AA834" s="23" t="str">
        <f t="shared" si="215"/>
        <v/>
      </c>
      <c r="AB834" t="str">
        <f>IFERROR(VLOOKUP(A834,[3]库存使用数据!$A:$D,4,0),"")</f>
        <v/>
      </c>
      <c r="AC834" t="str">
        <f>IFERROR(VLOOKUP(A834,[3]库存使用数据!$A:$G,7,0),"")</f>
        <v/>
      </c>
      <c r="AD834" t="str">
        <f>IFERROR(VLOOKUP(A834,[3]库存使用数据!$A:$J,10,0),"")</f>
        <v/>
      </c>
      <c r="AE834" t="str">
        <f>IFERROR(VLOOKUP(A834,[3]库存使用数据!$A:$M,13,0),"")</f>
        <v/>
      </c>
      <c r="AF834" s="23" t="str">
        <f t="shared" si="216"/>
        <v/>
      </c>
      <c r="AG834" s="23" t="str">
        <f t="shared" si="217"/>
        <v/>
      </c>
      <c r="AH834" s="23" t="str">
        <f t="shared" si="218"/>
        <v/>
      </c>
      <c r="AI834" s="23" t="str">
        <f t="shared" si="219"/>
        <v/>
      </c>
      <c r="AJ834">
        <f>IFERROR(VLOOKUP($B834,[2]库存报告使用数据!$A$1:$B$65536,2,0),0)</f>
        <v>0</v>
      </c>
      <c r="AK834">
        <f>IFERROR(VLOOKUP($B834,[2]库存报告使用数据!$A$1:$C$65536,3,0),0)</f>
        <v>0</v>
      </c>
      <c r="AL834">
        <f>IFERROR(VLOOKUP($B834,[2]库存报告使用数据!$A$1:$D$65536,4,0),0)</f>
        <v>0</v>
      </c>
      <c r="AM834">
        <f>IFERROR(VLOOKUP($B834,[2]库存报告使用数据!$A$1:$E$65536,5,0),0)</f>
        <v>0</v>
      </c>
      <c r="AN834" s="23" t="str">
        <f t="shared" si="220"/>
        <v/>
      </c>
      <c r="AO834" s="23" t="str">
        <f t="shared" si="221"/>
        <v/>
      </c>
      <c r="AP834" s="23" t="str">
        <f t="shared" si="222"/>
        <v/>
      </c>
      <c r="AQ834" s="23" t="str">
        <f t="shared" si="223"/>
        <v/>
      </c>
      <c r="AR834" s="37">
        <f t="shared" si="208"/>
        <v>0</v>
      </c>
      <c r="AS834" s="37">
        <f t="shared" si="209"/>
        <v>0</v>
      </c>
      <c r="AT834" s="37">
        <f t="shared" si="210"/>
        <v>0</v>
      </c>
      <c r="AU834" s="33" t="str">
        <f t="shared" si="211"/>
        <v>库存为0</v>
      </c>
      <c r="AV834" s="38" t="str">
        <f>IFERROR(时间!$B$4+AU834,"上周无销量")</f>
        <v>上周无销量</v>
      </c>
    </row>
    <row r="835" spans="1:48">
      <c r="A835" s="21" t="s">
        <v>880</v>
      </c>
      <c r="B835" t="str">
        <f>VLOOKUP(A835,'[4]sku-asin（子）'!$A$1:$B$65536,2,0)</f>
        <v>B071CDC3YZ</v>
      </c>
      <c r="C835" t="str">
        <f>VLOOKUP(A835,'[4]子sku-父sku'!$A$1:$B$65536,2,0)</f>
        <v>YZ-ZQ15905</v>
      </c>
      <c r="D835" s="33">
        <f>IFERROR(VLOOKUP(A835,[1]库存报告使用数据处理!$A:$C,3,0),0)</f>
        <v>0</v>
      </c>
      <c r="E835" s="33">
        <f>IFERROR(VLOOKUP(A835,[1]库存报告使用数据处理!$A:$D,4,0),0)</f>
        <v>0</v>
      </c>
      <c r="F835" s="33">
        <f>IFERROR(VLOOKUP(A835,[1]库存报告使用数据处理!$A:$E,5,0),0)</f>
        <v>0</v>
      </c>
      <c r="G835" s="33">
        <f>IFERROR(VLOOKUP(A835,[1]库存报告使用数据处理!$A:$F,6,0),0)</f>
        <v>0</v>
      </c>
      <c r="H835" s="34">
        <f>IFERROR(VLOOKUP(A835,[1]库存报告使用数据处理!$A:$G,7,0),0)</f>
        <v>0</v>
      </c>
      <c r="I835">
        <f>IFERROR(VLOOKUP(A835,[5]数据处理!$A:$B,2,0),0)</f>
        <v>0</v>
      </c>
      <c r="J835" s="35">
        <f>IFERROR(VLOOKUP(A835,[5]数据处理!$A:$D,4,0),0)</f>
        <v>0</v>
      </c>
      <c r="K835" s="35">
        <f>IFERROR(VLOOKUP(A835,[5]数据处理!$A:$E,5,0),0)</f>
        <v>0</v>
      </c>
      <c r="L835" s="35">
        <f>IFERROR(VLOOKUP(A835,[5]数据处理!$A:$G,7,0),0)</f>
        <v>0</v>
      </c>
      <c r="M835">
        <f t="shared" si="207"/>
        <v>0</v>
      </c>
      <c r="N835">
        <f>IFERROR(VLOOKUP(A835,[5]数据处理!$A:$C,3,0),0)</f>
        <v>0</v>
      </c>
      <c r="O835">
        <f>IFERROR(VLOOKUP(A835,[5]数据处理!$A:$N,14,0),0)</f>
        <v>0</v>
      </c>
      <c r="P835" t="str">
        <f>IFERROR(VLOOKUP(A835,[3]库存使用数据!$A:$B,2,0),"")</f>
        <v/>
      </c>
      <c r="Q835" t="str">
        <f>IFERROR(VLOOKUP(A835,[3]库存使用数据!$A:$E,5,0),"")</f>
        <v/>
      </c>
      <c r="R835" t="str">
        <f>IFERROR(VLOOKUP(A835,[3]库存使用数据!$A:$H,8,0),"")</f>
        <v/>
      </c>
      <c r="S835" t="str">
        <f>IFERROR(VLOOKUP(A835,[3]库存使用数据!$A:$K,11,0),"")</f>
        <v/>
      </c>
      <c r="T835" t="str">
        <f>IFERROR(VLOOKUP(A835,[3]库存使用数据!$A:$C,3,0),"")</f>
        <v/>
      </c>
      <c r="U835" t="str">
        <f>IFERROR(VLOOKUP(A835,[3]库存使用数据!$A:$F,6,0),"")</f>
        <v/>
      </c>
      <c r="V835" t="str">
        <f>IFERROR(VLOOKUP(A835,[3]库存使用数据!$A:$I,9,0),"")</f>
        <v/>
      </c>
      <c r="W835" t="str">
        <f>IFERROR(VLOOKUP(A835,[3]库存使用数据!$A:$L,12,0),"")</f>
        <v/>
      </c>
      <c r="X835" s="23" t="str">
        <f t="shared" si="212"/>
        <v/>
      </c>
      <c r="Y835" s="23" t="str">
        <f t="shared" si="213"/>
        <v/>
      </c>
      <c r="Z835" s="23" t="str">
        <f t="shared" si="214"/>
        <v/>
      </c>
      <c r="AA835" s="23" t="str">
        <f t="shared" si="215"/>
        <v/>
      </c>
      <c r="AB835" t="str">
        <f>IFERROR(VLOOKUP(A835,[3]库存使用数据!$A:$D,4,0),"")</f>
        <v/>
      </c>
      <c r="AC835" t="str">
        <f>IFERROR(VLOOKUP(A835,[3]库存使用数据!$A:$G,7,0),"")</f>
        <v/>
      </c>
      <c r="AD835" t="str">
        <f>IFERROR(VLOOKUP(A835,[3]库存使用数据!$A:$J,10,0),"")</f>
        <v/>
      </c>
      <c r="AE835" t="str">
        <f>IFERROR(VLOOKUP(A835,[3]库存使用数据!$A:$M,13,0),"")</f>
        <v/>
      </c>
      <c r="AF835" s="23" t="str">
        <f t="shared" si="216"/>
        <v/>
      </c>
      <c r="AG835" s="23" t="str">
        <f t="shared" si="217"/>
        <v/>
      </c>
      <c r="AH835" s="23" t="str">
        <f t="shared" si="218"/>
        <v/>
      </c>
      <c r="AI835" s="23" t="str">
        <f t="shared" si="219"/>
        <v/>
      </c>
      <c r="AJ835">
        <f>IFERROR(VLOOKUP($B835,[2]库存报告使用数据!$A$1:$B$65536,2,0),0)</f>
        <v>0</v>
      </c>
      <c r="AK835">
        <f>IFERROR(VLOOKUP($B835,[2]库存报告使用数据!$A$1:$C$65536,3,0),0)</f>
        <v>0</v>
      </c>
      <c r="AL835">
        <f>IFERROR(VLOOKUP($B835,[2]库存报告使用数据!$A$1:$D$65536,4,0),0)</f>
        <v>0</v>
      </c>
      <c r="AM835">
        <f>IFERROR(VLOOKUP($B835,[2]库存报告使用数据!$A$1:$E$65536,5,0),0)</f>
        <v>0</v>
      </c>
      <c r="AN835" s="23" t="str">
        <f t="shared" si="220"/>
        <v/>
      </c>
      <c r="AO835" s="23" t="str">
        <f t="shared" si="221"/>
        <v/>
      </c>
      <c r="AP835" s="23" t="str">
        <f t="shared" si="222"/>
        <v/>
      </c>
      <c r="AQ835" s="23" t="str">
        <f t="shared" si="223"/>
        <v/>
      </c>
      <c r="AR835" s="37">
        <f t="shared" si="208"/>
        <v>0</v>
      </c>
      <c r="AS835" s="37">
        <f t="shared" si="209"/>
        <v>0</v>
      </c>
      <c r="AT835" s="37">
        <f t="shared" si="210"/>
        <v>0</v>
      </c>
      <c r="AU835" s="33" t="str">
        <f t="shared" si="211"/>
        <v>库存为0</v>
      </c>
      <c r="AV835" s="38" t="str">
        <f>IFERROR(时间!$B$4+AU835,"上周无销量")</f>
        <v>上周无销量</v>
      </c>
    </row>
    <row r="836" spans="1:48">
      <c r="A836" s="21" t="s">
        <v>881</v>
      </c>
      <c r="B836" t="str">
        <f>VLOOKUP(A836,'[4]sku-asin（子）'!$A$1:$B$65536,2,0)</f>
        <v>B071CDDRHX</v>
      </c>
      <c r="C836" t="str">
        <f>VLOOKUP(A836,'[4]子sku-父sku'!$A$1:$B$65536,2,0)</f>
        <v>YZ-ZQ15905</v>
      </c>
      <c r="D836" s="33">
        <f>IFERROR(VLOOKUP(A836,[1]库存报告使用数据处理!$A:$C,3,0),0)</f>
        <v>0</v>
      </c>
      <c r="E836" s="33">
        <f>IFERROR(VLOOKUP(A836,[1]库存报告使用数据处理!$A:$D,4,0),0)</f>
        <v>0</v>
      </c>
      <c r="F836" s="33">
        <f>IFERROR(VLOOKUP(A836,[1]库存报告使用数据处理!$A:$E,5,0),0)</f>
        <v>0</v>
      </c>
      <c r="G836" s="33">
        <f>IFERROR(VLOOKUP(A836,[1]库存报告使用数据处理!$A:$F,6,0),0)</f>
        <v>0</v>
      </c>
      <c r="H836" s="34">
        <f>IFERROR(VLOOKUP(A836,[1]库存报告使用数据处理!$A:$G,7,0),0)</f>
        <v>0</v>
      </c>
      <c r="I836">
        <f>IFERROR(VLOOKUP(A836,[5]数据处理!$A:$B,2,0),0)</f>
        <v>0</v>
      </c>
      <c r="J836" s="35">
        <f>IFERROR(VLOOKUP(A836,[5]数据处理!$A:$D,4,0),0)</f>
        <v>0</v>
      </c>
      <c r="K836" s="35">
        <f>IFERROR(VLOOKUP(A836,[5]数据处理!$A:$E,5,0),0)</f>
        <v>0</v>
      </c>
      <c r="L836" s="35">
        <f>IFERROR(VLOOKUP(A836,[5]数据处理!$A:$G,7,0),0)</f>
        <v>0</v>
      </c>
      <c r="M836">
        <f t="shared" si="207"/>
        <v>0</v>
      </c>
      <c r="N836">
        <f>IFERROR(VLOOKUP(A836,[5]数据处理!$A:$C,3,0),0)</f>
        <v>0</v>
      </c>
      <c r="O836">
        <f>IFERROR(VLOOKUP(A836,[5]数据处理!$A:$N,14,0),0)</f>
        <v>0</v>
      </c>
      <c r="P836" t="str">
        <f>IFERROR(VLOOKUP(A836,[3]库存使用数据!$A:$B,2,0),"")</f>
        <v/>
      </c>
      <c r="Q836" t="str">
        <f>IFERROR(VLOOKUP(A836,[3]库存使用数据!$A:$E,5,0),"")</f>
        <v/>
      </c>
      <c r="R836" t="str">
        <f>IFERROR(VLOOKUP(A836,[3]库存使用数据!$A:$H,8,0),"")</f>
        <v/>
      </c>
      <c r="S836" t="str">
        <f>IFERROR(VLOOKUP(A836,[3]库存使用数据!$A:$K,11,0),"")</f>
        <v/>
      </c>
      <c r="T836" t="str">
        <f>IFERROR(VLOOKUP(A836,[3]库存使用数据!$A:$C,3,0),"")</f>
        <v/>
      </c>
      <c r="U836" t="str">
        <f>IFERROR(VLOOKUP(A836,[3]库存使用数据!$A:$F,6,0),"")</f>
        <v/>
      </c>
      <c r="V836" t="str">
        <f>IFERROR(VLOOKUP(A836,[3]库存使用数据!$A:$I,9,0),"")</f>
        <v/>
      </c>
      <c r="W836" t="str">
        <f>IFERROR(VLOOKUP(A836,[3]库存使用数据!$A:$L,12,0),"")</f>
        <v/>
      </c>
      <c r="X836" s="23" t="str">
        <f t="shared" si="212"/>
        <v/>
      </c>
      <c r="Y836" s="23" t="str">
        <f t="shared" si="213"/>
        <v/>
      </c>
      <c r="Z836" s="23" t="str">
        <f t="shared" si="214"/>
        <v/>
      </c>
      <c r="AA836" s="23" t="str">
        <f t="shared" si="215"/>
        <v/>
      </c>
      <c r="AB836" t="str">
        <f>IFERROR(VLOOKUP(A836,[3]库存使用数据!$A:$D,4,0),"")</f>
        <v/>
      </c>
      <c r="AC836" t="str">
        <f>IFERROR(VLOOKUP(A836,[3]库存使用数据!$A:$G,7,0),"")</f>
        <v/>
      </c>
      <c r="AD836" t="str">
        <f>IFERROR(VLOOKUP(A836,[3]库存使用数据!$A:$J,10,0),"")</f>
        <v/>
      </c>
      <c r="AE836" t="str">
        <f>IFERROR(VLOOKUP(A836,[3]库存使用数据!$A:$M,13,0),"")</f>
        <v/>
      </c>
      <c r="AF836" s="23" t="str">
        <f t="shared" si="216"/>
        <v/>
      </c>
      <c r="AG836" s="23" t="str">
        <f t="shared" si="217"/>
        <v/>
      </c>
      <c r="AH836" s="23" t="str">
        <f t="shared" si="218"/>
        <v/>
      </c>
      <c r="AI836" s="23" t="str">
        <f t="shared" si="219"/>
        <v/>
      </c>
      <c r="AJ836">
        <f>IFERROR(VLOOKUP($B836,[2]库存报告使用数据!$A$1:$B$65536,2,0),0)</f>
        <v>8</v>
      </c>
      <c r="AK836">
        <f>IFERROR(VLOOKUP($B836,[2]库存报告使用数据!$A$1:$C$65536,3,0),0)</f>
        <v>8</v>
      </c>
      <c r="AL836">
        <f>IFERROR(VLOOKUP($B836,[2]库存报告使用数据!$A$1:$D$65536,4,0),0)</f>
        <v>11</v>
      </c>
      <c r="AM836">
        <f>IFERROR(VLOOKUP($B836,[2]库存报告使用数据!$A$1:$E$65536,5,0),0)</f>
        <v>6</v>
      </c>
      <c r="AN836" s="23">
        <f t="shared" si="220"/>
        <v>0</v>
      </c>
      <c r="AO836" s="23">
        <f t="shared" si="221"/>
        <v>0</v>
      </c>
      <c r="AP836" s="23">
        <f t="shared" si="222"/>
        <v>0</v>
      </c>
      <c r="AQ836" s="23">
        <f t="shared" si="223"/>
        <v>0</v>
      </c>
      <c r="AR836" s="37">
        <f t="shared" si="208"/>
        <v>0</v>
      </c>
      <c r="AS836" s="37">
        <f t="shared" si="209"/>
        <v>0</v>
      </c>
      <c r="AT836" s="37">
        <f t="shared" si="210"/>
        <v>0</v>
      </c>
      <c r="AU836" s="33" t="str">
        <f t="shared" si="211"/>
        <v>库存为0</v>
      </c>
      <c r="AV836" s="38" t="str">
        <f>IFERROR(时间!$B$4+AU836,"上周无销量")</f>
        <v>上周无销量</v>
      </c>
    </row>
    <row r="837" spans="1:48">
      <c r="A837" s="21" t="s">
        <v>882</v>
      </c>
      <c r="B837" t="str">
        <f>VLOOKUP(A837,'[4]sku-asin（子）'!$A$1:$B$65536,2,0)</f>
        <v>B06ZYW3BC1</v>
      </c>
      <c r="C837" t="str">
        <f>VLOOKUP(A837,'[4]子sku-父sku'!$A$1:$B$65536,2,0)</f>
        <v>YZ-ZQ15905</v>
      </c>
      <c r="D837" s="33">
        <f>IFERROR(VLOOKUP(A837,[1]库存报告使用数据处理!$A:$C,3,0),0)</f>
        <v>0</v>
      </c>
      <c r="E837" s="33">
        <f>IFERROR(VLOOKUP(A837,[1]库存报告使用数据处理!$A:$D,4,0),0)</f>
        <v>0</v>
      </c>
      <c r="F837" s="33">
        <f>IFERROR(VLOOKUP(A837,[1]库存报告使用数据处理!$A:$E,5,0),0)</f>
        <v>0</v>
      </c>
      <c r="G837" s="33">
        <f>IFERROR(VLOOKUP(A837,[1]库存报告使用数据处理!$A:$F,6,0),0)</f>
        <v>0</v>
      </c>
      <c r="H837" s="34">
        <f>IFERROR(VLOOKUP(A837,[1]库存报告使用数据处理!$A:$G,7,0),0)</f>
        <v>0</v>
      </c>
      <c r="I837">
        <f>IFERROR(VLOOKUP(A837,[5]数据处理!$A:$B,2,0),0)</f>
        <v>3</v>
      </c>
      <c r="J837" s="35">
        <f>IFERROR(VLOOKUP(A837,[5]数据处理!$A:$D,4,0),0)</f>
        <v>0</v>
      </c>
      <c r="K837" s="35">
        <f>IFERROR(VLOOKUP(A837,[5]数据处理!$A:$E,5,0),0)</f>
        <v>0</v>
      </c>
      <c r="L837" s="35">
        <f>IFERROR(VLOOKUP(A837,[5]数据处理!$A:$G,7,0),0)</f>
        <v>0</v>
      </c>
      <c r="M837">
        <f t="shared" ref="M837:M900" si="224">SUM(I837:L837)</f>
        <v>3</v>
      </c>
      <c r="N837">
        <f>IFERROR(VLOOKUP(A837,[5]数据处理!$A:$C,3,0),0)</f>
        <v>1</v>
      </c>
      <c r="O837">
        <f>IFERROR(VLOOKUP(A837,[5]数据处理!$A:$N,14,0),0)</f>
        <v>2</v>
      </c>
      <c r="P837" t="str">
        <f>IFERROR(VLOOKUP(A837,[3]库存使用数据!$A:$B,2,0),"")</f>
        <v/>
      </c>
      <c r="Q837" t="str">
        <f>IFERROR(VLOOKUP(A837,[3]库存使用数据!$A:$E,5,0),"")</f>
        <v/>
      </c>
      <c r="R837" t="str">
        <f>IFERROR(VLOOKUP(A837,[3]库存使用数据!$A:$H,8,0),"")</f>
        <v/>
      </c>
      <c r="S837" t="str">
        <f>IFERROR(VLOOKUP(A837,[3]库存使用数据!$A:$K,11,0),"")</f>
        <v/>
      </c>
      <c r="T837" t="str">
        <f>IFERROR(VLOOKUP(A837,[3]库存使用数据!$A:$C,3,0),"")</f>
        <v/>
      </c>
      <c r="U837" t="str">
        <f>IFERROR(VLOOKUP(A837,[3]库存使用数据!$A:$F,6,0),"")</f>
        <v/>
      </c>
      <c r="V837" t="str">
        <f>IFERROR(VLOOKUP(A837,[3]库存使用数据!$A:$I,9,0),"")</f>
        <v/>
      </c>
      <c r="W837" t="str">
        <f>IFERROR(VLOOKUP(A837,[3]库存使用数据!$A:$L,12,0),"")</f>
        <v/>
      </c>
      <c r="X837" s="23" t="str">
        <f t="shared" si="212"/>
        <v/>
      </c>
      <c r="Y837" s="23" t="str">
        <f t="shared" si="213"/>
        <v/>
      </c>
      <c r="Z837" s="23" t="str">
        <f t="shared" si="214"/>
        <v/>
      </c>
      <c r="AA837" s="23" t="str">
        <f t="shared" si="215"/>
        <v/>
      </c>
      <c r="AB837" t="str">
        <f>IFERROR(VLOOKUP(A837,[3]库存使用数据!$A:$D,4,0),"")</f>
        <v/>
      </c>
      <c r="AC837" t="str">
        <f>IFERROR(VLOOKUP(A837,[3]库存使用数据!$A:$G,7,0),"")</f>
        <v/>
      </c>
      <c r="AD837" t="str">
        <f>IFERROR(VLOOKUP(A837,[3]库存使用数据!$A:$J,10,0),"")</f>
        <v/>
      </c>
      <c r="AE837" t="str">
        <f>IFERROR(VLOOKUP(A837,[3]库存使用数据!$A:$M,13,0),"")</f>
        <v/>
      </c>
      <c r="AF837" s="23" t="str">
        <f t="shared" si="216"/>
        <v/>
      </c>
      <c r="AG837" s="23" t="str">
        <f t="shared" si="217"/>
        <v/>
      </c>
      <c r="AH837" s="23" t="str">
        <f t="shared" si="218"/>
        <v/>
      </c>
      <c r="AI837" s="23" t="str">
        <f t="shared" si="219"/>
        <v/>
      </c>
      <c r="AJ837">
        <f>IFERROR(VLOOKUP($B837,[2]库存报告使用数据!$A$1:$B$65536,2,0),0)</f>
        <v>18</v>
      </c>
      <c r="AK837">
        <f>IFERROR(VLOOKUP($B837,[2]库存报告使用数据!$A$1:$C$65536,3,0),0)</f>
        <v>18</v>
      </c>
      <c r="AL837">
        <f>IFERROR(VLOOKUP($B837,[2]库存报告使用数据!$A$1:$D$65536,4,0),0)</f>
        <v>15</v>
      </c>
      <c r="AM837">
        <f>IFERROR(VLOOKUP($B837,[2]库存报告使用数据!$A$1:$E$65536,5,0),0)</f>
        <v>18</v>
      </c>
      <c r="AN837" s="23">
        <f t="shared" si="220"/>
        <v>0</v>
      </c>
      <c r="AO837" s="23">
        <f t="shared" si="221"/>
        <v>0</v>
      </c>
      <c r="AP837" s="23">
        <f t="shared" si="222"/>
        <v>0</v>
      </c>
      <c r="AQ837" s="23">
        <f t="shared" si="223"/>
        <v>0</v>
      </c>
      <c r="AR837" s="37">
        <f t="shared" ref="AR837:AR900" si="225">IFERROR(D837/7,"")</f>
        <v>0</v>
      </c>
      <c r="AS837" s="37">
        <f t="shared" ref="AS837:AS900" si="226">IF(AR837="","上周无销量",60*AR837)</f>
        <v>0</v>
      </c>
      <c r="AT837" s="37">
        <f t="shared" ref="AT837:AT900" si="227">IF(AS837="上周无销量","上周无销量/总库存"&amp;M837,M837-AS837)</f>
        <v>3</v>
      </c>
      <c r="AU837" s="33" t="str">
        <f t="shared" ref="AU837:AU900" si="228">IF(AR837="","库存为"&amp;M837,IF(AS837=0,"库存为"&amp;M837,INT(M837/AR837)))</f>
        <v>库存为3</v>
      </c>
      <c r="AV837" s="38" t="str">
        <f>IFERROR(时间!$B$4+AU837,"上周无销量")</f>
        <v>上周无销量</v>
      </c>
    </row>
    <row r="838" spans="1:48">
      <c r="A838" s="21" t="s">
        <v>883</v>
      </c>
      <c r="B838" t="str">
        <f>VLOOKUP(A838,'[4]sku-asin（子）'!$A$1:$B$65536,2,0)</f>
        <v>B06Y6NFQS5</v>
      </c>
      <c r="C838" t="str">
        <f>VLOOKUP(A838,'[4]子sku-父sku'!$A$1:$B$65536,2,0)</f>
        <v>YZ-ZQ15905</v>
      </c>
      <c r="D838" s="33">
        <f>IFERROR(VLOOKUP(A838,[1]库存报告使用数据处理!$A:$C,3,0),0)</f>
        <v>0</v>
      </c>
      <c r="E838" s="33">
        <f>IFERROR(VLOOKUP(A838,[1]库存报告使用数据处理!$A:$D,4,0),0)</f>
        <v>0</v>
      </c>
      <c r="F838" s="33">
        <f>IFERROR(VLOOKUP(A838,[1]库存报告使用数据处理!$A:$E,5,0),0)</f>
        <v>0</v>
      </c>
      <c r="G838" s="33">
        <f>IFERROR(VLOOKUP(A838,[1]库存报告使用数据处理!$A:$F,6,0),0)</f>
        <v>0</v>
      </c>
      <c r="H838" s="34">
        <f>IFERROR(VLOOKUP(A838,[1]库存报告使用数据处理!$A:$G,7,0),0)</f>
        <v>0</v>
      </c>
      <c r="I838">
        <f>IFERROR(VLOOKUP(A838,[5]数据处理!$A:$B,2,0),0)</f>
        <v>0</v>
      </c>
      <c r="J838" s="35">
        <f>IFERROR(VLOOKUP(A838,[5]数据处理!$A:$D,4,0),0)</f>
        <v>0</v>
      </c>
      <c r="K838" s="35">
        <f>IFERROR(VLOOKUP(A838,[5]数据处理!$A:$E,5,0),0)</f>
        <v>0</v>
      </c>
      <c r="L838" s="35">
        <f>IFERROR(VLOOKUP(A838,[5]数据处理!$A:$G,7,0),0)</f>
        <v>0</v>
      </c>
      <c r="M838">
        <f t="shared" si="224"/>
        <v>0</v>
      </c>
      <c r="N838">
        <f>IFERROR(VLOOKUP(A838,[5]数据处理!$A:$C,3,0),0)</f>
        <v>0</v>
      </c>
      <c r="O838">
        <f>IFERROR(VLOOKUP(A838,[5]数据处理!$A:$N,14,0),0)</f>
        <v>0</v>
      </c>
      <c r="P838" t="str">
        <f>IFERROR(VLOOKUP(A838,[3]库存使用数据!$A:$B,2,0),"")</f>
        <v/>
      </c>
      <c r="Q838" t="str">
        <f>IFERROR(VLOOKUP(A838,[3]库存使用数据!$A:$E,5,0),"")</f>
        <v/>
      </c>
      <c r="R838" t="str">
        <f>IFERROR(VLOOKUP(A838,[3]库存使用数据!$A:$H,8,0),"")</f>
        <v/>
      </c>
      <c r="S838" t="str">
        <f>IFERROR(VLOOKUP(A838,[3]库存使用数据!$A:$K,11,0),"")</f>
        <v/>
      </c>
      <c r="T838" t="str">
        <f>IFERROR(VLOOKUP(A838,[3]库存使用数据!$A:$C,3,0),"")</f>
        <v/>
      </c>
      <c r="U838" t="str">
        <f>IFERROR(VLOOKUP(A838,[3]库存使用数据!$A:$F,6,0),"")</f>
        <v/>
      </c>
      <c r="V838" t="str">
        <f>IFERROR(VLOOKUP(A838,[3]库存使用数据!$A:$I,9,0),"")</f>
        <v/>
      </c>
      <c r="W838" t="str">
        <f>IFERROR(VLOOKUP(A838,[3]库存使用数据!$A:$L,12,0),"")</f>
        <v/>
      </c>
      <c r="X838" s="23" t="str">
        <f t="shared" ref="X838:X901" si="229">IFERROR(T838/P838,"")</f>
        <v/>
      </c>
      <c r="Y838" s="23" t="str">
        <f t="shared" ref="Y838:Y901" si="230">IFERROR(U838/Q838,"")</f>
        <v/>
      </c>
      <c r="Z838" s="23" t="str">
        <f t="shared" ref="Z838:Z901" si="231">IFERROR(V838/R838,"")</f>
        <v/>
      </c>
      <c r="AA838" s="23" t="str">
        <f t="shared" ref="AA838:AA901" si="232">IFERROR(W838/S838,"")</f>
        <v/>
      </c>
      <c r="AB838" t="str">
        <f>IFERROR(VLOOKUP(A838,[3]库存使用数据!$A:$D,4,0),"")</f>
        <v/>
      </c>
      <c r="AC838" t="str">
        <f>IFERROR(VLOOKUP(A838,[3]库存使用数据!$A:$G,7,0),"")</f>
        <v/>
      </c>
      <c r="AD838" t="str">
        <f>IFERROR(VLOOKUP(A838,[3]库存使用数据!$A:$J,10,0),"")</f>
        <v/>
      </c>
      <c r="AE838" t="str">
        <f>IFERROR(VLOOKUP(A838,[3]库存使用数据!$A:$M,13,0),"")</f>
        <v/>
      </c>
      <c r="AF838" s="23" t="str">
        <f t="shared" ref="AF838:AF901" si="233">IF(OR(AB838="",AB838=0),"",IF(AND(D838*$H838=0,AB838&gt;0),0,AB838/(D838*$H838)))</f>
        <v/>
      </c>
      <c r="AG838" s="23" t="str">
        <f t="shared" ref="AG838:AG901" si="234">IF(OR(AC838="",AC838=0),"",IF(AND(E838*$H838=0,AC838&gt;0),0,AC838/(E838*$H838)))</f>
        <v/>
      </c>
      <c r="AH838" s="23" t="str">
        <f t="shared" ref="AH838:AH901" si="235">IF(OR(AD838="",AD838=0),"",IF(AND(F838*$H838=0,AD838&gt;0),0,AD838/(F838*$H838)))</f>
        <v/>
      </c>
      <c r="AI838" s="23" t="str">
        <f t="shared" ref="AI838:AI901" si="236">IF(OR(AE838="",AE838=0),"",IF(AND(G838*$H838=0,AE838&gt;0),0,AE838/(G838*$H838)))</f>
        <v/>
      </c>
      <c r="AJ838">
        <f>IFERROR(VLOOKUP($B838,[2]库存报告使用数据!$A$1:$B$65536,2,0),0)</f>
        <v>0</v>
      </c>
      <c r="AK838">
        <f>IFERROR(VLOOKUP($B838,[2]库存报告使用数据!$A$1:$C$65536,3,0),0)</f>
        <v>0</v>
      </c>
      <c r="AL838">
        <f>IFERROR(VLOOKUP($B838,[2]库存报告使用数据!$A$1:$D$65536,4,0),0)</f>
        <v>0</v>
      </c>
      <c r="AM838">
        <f>IFERROR(VLOOKUP($B838,[2]库存报告使用数据!$A$1:$E$65536,5,0),0)</f>
        <v>0</v>
      </c>
      <c r="AN838" s="23" t="str">
        <f t="shared" ref="AN838:AN901" si="237">IFERROR(D838/AJ838,"")</f>
        <v/>
      </c>
      <c r="AO838" s="23" t="str">
        <f t="shared" ref="AO838:AO901" si="238">IFERROR(E838/AK838,"")</f>
        <v/>
      </c>
      <c r="AP838" s="23" t="str">
        <f t="shared" ref="AP838:AP901" si="239">IFERROR(F838/AL838,"")</f>
        <v/>
      </c>
      <c r="AQ838" s="23" t="str">
        <f t="shared" ref="AQ838:AQ901" si="240">IFERROR(G838/AM838,"")</f>
        <v/>
      </c>
      <c r="AR838" s="37">
        <f t="shared" si="225"/>
        <v>0</v>
      </c>
      <c r="AS838" s="37">
        <f t="shared" si="226"/>
        <v>0</v>
      </c>
      <c r="AT838" s="37">
        <f t="shared" si="227"/>
        <v>0</v>
      </c>
      <c r="AU838" s="33" t="str">
        <f t="shared" si="228"/>
        <v>库存为0</v>
      </c>
      <c r="AV838" s="38" t="str">
        <f>IFERROR(时间!$B$4+AU838,"上周无销量")</f>
        <v>上周无销量</v>
      </c>
    </row>
    <row r="839" spans="1:48">
      <c r="A839" s="21" t="s">
        <v>884</v>
      </c>
      <c r="B839" t="str">
        <f>VLOOKUP(A839,'[4]sku-asin（子）'!$A$1:$B$65536,2,0)</f>
        <v>B06ZZG49ZW</v>
      </c>
      <c r="C839" t="str">
        <f>VLOOKUP(A839,'[4]子sku-父sku'!$A$1:$B$65536,2,0)</f>
        <v>YZ-ZQ15905</v>
      </c>
      <c r="D839" s="33">
        <f>IFERROR(VLOOKUP(A839,[1]库存报告使用数据处理!$A:$C,3,0),0)</f>
        <v>0</v>
      </c>
      <c r="E839" s="33">
        <f>IFERROR(VLOOKUP(A839,[1]库存报告使用数据处理!$A:$D,4,0),0)</f>
        <v>0</v>
      </c>
      <c r="F839" s="33">
        <f>IFERROR(VLOOKUP(A839,[1]库存报告使用数据处理!$A:$E,5,0),0)</f>
        <v>0</v>
      </c>
      <c r="G839" s="33">
        <f>IFERROR(VLOOKUP(A839,[1]库存报告使用数据处理!$A:$F,6,0),0)</f>
        <v>0</v>
      </c>
      <c r="H839" s="34">
        <f>IFERROR(VLOOKUP(A839,[1]库存报告使用数据处理!$A:$G,7,0),0)</f>
        <v>0</v>
      </c>
      <c r="I839">
        <f>IFERROR(VLOOKUP(A839,[5]数据处理!$A:$B,2,0),0)</f>
        <v>0</v>
      </c>
      <c r="J839" s="35">
        <f>IFERROR(VLOOKUP(A839,[5]数据处理!$A:$D,4,0),0)</f>
        <v>0</v>
      </c>
      <c r="K839" s="35">
        <f>IFERROR(VLOOKUP(A839,[5]数据处理!$A:$E,5,0),0)</f>
        <v>0</v>
      </c>
      <c r="L839" s="35">
        <f>IFERROR(VLOOKUP(A839,[5]数据处理!$A:$G,7,0),0)</f>
        <v>0</v>
      </c>
      <c r="M839">
        <f t="shared" si="224"/>
        <v>0</v>
      </c>
      <c r="N839">
        <f>IFERROR(VLOOKUP(A839,[5]数据处理!$A:$C,3,0),0)</f>
        <v>0</v>
      </c>
      <c r="O839">
        <f>IFERROR(VLOOKUP(A839,[5]数据处理!$A:$N,14,0),0)</f>
        <v>0</v>
      </c>
      <c r="P839" t="str">
        <f>IFERROR(VLOOKUP(A839,[3]库存使用数据!$A:$B,2,0),"")</f>
        <v/>
      </c>
      <c r="Q839" t="str">
        <f>IFERROR(VLOOKUP(A839,[3]库存使用数据!$A:$E,5,0),"")</f>
        <v/>
      </c>
      <c r="R839" t="str">
        <f>IFERROR(VLOOKUP(A839,[3]库存使用数据!$A:$H,8,0),"")</f>
        <v/>
      </c>
      <c r="S839" t="str">
        <f>IFERROR(VLOOKUP(A839,[3]库存使用数据!$A:$K,11,0),"")</f>
        <v/>
      </c>
      <c r="T839" t="str">
        <f>IFERROR(VLOOKUP(A839,[3]库存使用数据!$A:$C,3,0),"")</f>
        <v/>
      </c>
      <c r="U839" t="str">
        <f>IFERROR(VLOOKUP(A839,[3]库存使用数据!$A:$F,6,0),"")</f>
        <v/>
      </c>
      <c r="V839" t="str">
        <f>IFERROR(VLOOKUP(A839,[3]库存使用数据!$A:$I,9,0),"")</f>
        <v/>
      </c>
      <c r="W839" t="str">
        <f>IFERROR(VLOOKUP(A839,[3]库存使用数据!$A:$L,12,0),"")</f>
        <v/>
      </c>
      <c r="X839" s="23" t="str">
        <f t="shared" si="229"/>
        <v/>
      </c>
      <c r="Y839" s="23" t="str">
        <f t="shared" si="230"/>
        <v/>
      </c>
      <c r="Z839" s="23" t="str">
        <f t="shared" si="231"/>
        <v/>
      </c>
      <c r="AA839" s="23" t="str">
        <f t="shared" si="232"/>
        <v/>
      </c>
      <c r="AB839" t="str">
        <f>IFERROR(VLOOKUP(A839,[3]库存使用数据!$A:$D,4,0),"")</f>
        <v/>
      </c>
      <c r="AC839" t="str">
        <f>IFERROR(VLOOKUP(A839,[3]库存使用数据!$A:$G,7,0),"")</f>
        <v/>
      </c>
      <c r="AD839" t="str">
        <f>IFERROR(VLOOKUP(A839,[3]库存使用数据!$A:$J,10,0),"")</f>
        <v/>
      </c>
      <c r="AE839" t="str">
        <f>IFERROR(VLOOKUP(A839,[3]库存使用数据!$A:$M,13,0),"")</f>
        <v/>
      </c>
      <c r="AF839" s="23" t="str">
        <f t="shared" si="233"/>
        <v/>
      </c>
      <c r="AG839" s="23" t="str">
        <f t="shared" si="234"/>
        <v/>
      </c>
      <c r="AH839" s="23" t="str">
        <f t="shared" si="235"/>
        <v/>
      </c>
      <c r="AI839" s="23" t="str">
        <f t="shared" si="236"/>
        <v/>
      </c>
      <c r="AJ839">
        <f>IFERROR(VLOOKUP($B839,[2]库存报告使用数据!$A$1:$B$65536,2,0),0)</f>
        <v>0</v>
      </c>
      <c r="AK839">
        <f>IFERROR(VLOOKUP($B839,[2]库存报告使用数据!$A$1:$C$65536,3,0),0)</f>
        <v>0</v>
      </c>
      <c r="AL839">
        <f>IFERROR(VLOOKUP($B839,[2]库存报告使用数据!$A$1:$D$65536,4,0),0)</f>
        <v>0</v>
      </c>
      <c r="AM839">
        <f>IFERROR(VLOOKUP($B839,[2]库存报告使用数据!$A$1:$E$65536,5,0),0)</f>
        <v>0</v>
      </c>
      <c r="AN839" s="23" t="str">
        <f t="shared" si="237"/>
        <v/>
      </c>
      <c r="AO839" s="23" t="str">
        <f t="shared" si="238"/>
        <v/>
      </c>
      <c r="AP839" s="23" t="str">
        <f t="shared" si="239"/>
        <v/>
      </c>
      <c r="AQ839" s="23" t="str">
        <f t="shared" si="240"/>
        <v/>
      </c>
      <c r="AR839" s="37">
        <f t="shared" si="225"/>
        <v>0</v>
      </c>
      <c r="AS839" s="37">
        <f t="shared" si="226"/>
        <v>0</v>
      </c>
      <c r="AT839" s="37">
        <f t="shared" si="227"/>
        <v>0</v>
      </c>
      <c r="AU839" s="33" t="str">
        <f t="shared" si="228"/>
        <v>库存为0</v>
      </c>
      <c r="AV839" s="38" t="str">
        <f>IFERROR(时间!$B$4+AU839,"上周无销量")</f>
        <v>上周无销量</v>
      </c>
    </row>
    <row r="840" spans="1:48">
      <c r="A840" s="21" t="s">
        <v>885</v>
      </c>
      <c r="B840" t="str">
        <f>VLOOKUP(A840,'[4]sku-asin（子）'!$A$1:$B$65536,2,0)</f>
        <v>B06Y66Z7N5</v>
      </c>
      <c r="C840" t="str">
        <f>VLOOKUP(A840,'[4]子sku-父sku'!$A$1:$B$65536,2,0)</f>
        <v>YZ-ZQ15905</v>
      </c>
      <c r="D840" s="33">
        <f>IFERROR(VLOOKUP(A840,[1]库存报告使用数据处理!$A:$C,3,0),0)</f>
        <v>0</v>
      </c>
      <c r="E840" s="33">
        <f>IFERROR(VLOOKUP(A840,[1]库存报告使用数据处理!$A:$D,4,0),0)</f>
        <v>0</v>
      </c>
      <c r="F840" s="33">
        <f>IFERROR(VLOOKUP(A840,[1]库存报告使用数据处理!$A:$E,5,0),0)</f>
        <v>0</v>
      </c>
      <c r="G840" s="33">
        <f>IFERROR(VLOOKUP(A840,[1]库存报告使用数据处理!$A:$F,6,0),0)</f>
        <v>0</v>
      </c>
      <c r="H840" s="34">
        <f>IFERROR(VLOOKUP(A840,[1]库存报告使用数据处理!$A:$G,7,0),0)</f>
        <v>0</v>
      </c>
      <c r="I840">
        <f>IFERROR(VLOOKUP(A840,[5]数据处理!$A:$B,2,0),0)</f>
        <v>0</v>
      </c>
      <c r="J840" s="35">
        <f>IFERROR(VLOOKUP(A840,[5]数据处理!$A:$D,4,0),0)</f>
        <v>0</v>
      </c>
      <c r="K840" s="35">
        <f>IFERROR(VLOOKUP(A840,[5]数据处理!$A:$E,5,0),0)</f>
        <v>0</v>
      </c>
      <c r="L840" s="35">
        <f>IFERROR(VLOOKUP(A840,[5]数据处理!$A:$G,7,0),0)</f>
        <v>0</v>
      </c>
      <c r="M840">
        <f t="shared" si="224"/>
        <v>0</v>
      </c>
      <c r="N840">
        <f>IFERROR(VLOOKUP(A840,[5]数据处理!$A:$C,3,0),0)</f>
        <v>0</v>
      </c>
      <c r="O840">
        <f>IFERROR(VLOOKUP(A840,[5]数据处理!$A:$N,14,0),0)</f>
        <v>0</v>
      </c>
      <c r="P840" t="str">
        <f>IFERROR(VLOOKUP(A840,[3]库存使用数据!$A:$B,2,0),"")</f>
        <v/>
      </c>
      <c r="Q840" t="str">
        <f>IFERROR(VLOOKUP(A840,[3]库存使用数据!$A:$E,5,0),"")</f>
        <v/>
      </c>
      <c r="R840" t="str">
        <f>IFERROR(VLOOKUP(A840,[3]库存使用数据!$A:$H,8,0),"")</f>
        <v/>
      </c>
      <c r="S840" t="str">
        <f>IFERROR(VLOOKUP(A840,[3]库存使用数据!$A:$K,11,0),"")</f>
        <v/>
      </c>
      <c r="T840" t="str">
        <f>IFERROR(VLOOKUP(A840,[3]库存使用数据!$A:$C,3,0),"")</f>
        <v/>
      </c>
      <c r="U840" t="str">
        <f>IFERROR(VLOOKUP(A840,[3]库存使用数据!$A:$F,6,0),"")</f>
        <v/>
      </c>
      <c r="V840" t="str">
        <f>IFERROR(VLOOKUP(A840,[3]库存使用数据!$A:$I,9,0),"")</f>
        <v/>
      </c>
      <c r="W840" t="str">
        <f>IFERROR(VLOOKUP(A840,[3]库存使用数据!$A:$L,12,0),"")</f>
        <v/>
      </c>
      <c r="X840" s="23" t="str">
        <f t="shared" si="229"/>
        <v/>
      </c>
      <c r="Y840" s="23" t="str">
        <f t="shared" si="230"/>
        <v/>
      </c>
      <c r="Z840" s="23" t="str">
        <f t="shared" si="231"/>
        <v/>
      </c>
      <c r="AA840" s="23" t="str">
        <f t="shared" si="232"/>
        <v/>
      </c>
      <c r="AB840" t="str">
        <f>IFERROR(VLOOKUP(A840,[3]库存使用数据!$A:$D,4,0),"")</f>
        <v/>
      </c>
      <c r="AC840" t="str">
        <f>IFERROR(VLOOKUP(A840,[3]库存使用数据!$A:$G,7,0),"")</f>
        <v/>
      </c>
      <c r="AD840" t="str">
        <f>IFERROR(VLOOKUP(A840,[3]库存使用数据!$A:$J,10,0),"")</f>
        <v/>
      </c>
      <c r="AE840" t="str">
        <f>IFERROR(VLOOKUP(A840,[3]库存使用数据!$A:$M,13,0),"")</f>
        <v/>
      </c>
      <c r="AF840" s="23" t="str">
        <f t="shared" si="233"/>
        <v/>
      </c>
      <c r="AG840" s="23" t="str">
        <f t="shared" si="234"/>
        <v/>
      </c>
      <c r="AH840" s="23" t="str">
        <f t="shared" si="235"/>
        <v/>
      </c>
      <c r="AI840" s="23" t="str">
        <f t="shared" si="236"/>
        <v/>
      </c>
      <c r="AJ840">
        <f>IFERROR(VLOOKUP($B840,[2]库存报告使用数据!$A$1:$B$65536,2,0),0)</f>
        <v>0</v>
      </c>
      <c r="AK840">
        <f>IFERROR(VLOOKUP($B840,[2]库存报告使用数据!$A$1:$C$65536,3,0),0)</f>
        <v>0</v>
      </c>
      <c r="AL840">
        <f>IFERROR(VLOOKUP($B840,[2]库存报告使用数据!$A$1:$D$65536,4,0),0)</f>
        <v>0</v>
      </c>
      <c r="AM840">
        <f>IFERROR(VLOOKUP($B840,[2]库存报告使用数据!$A$1:$E$65536,5,0),0)</f>
        <v>0</v>
      </c>
      <c r="AN840" s="23" t="str">
        <f t="shared" si="237"/>
        <v/>
      </c>
      <c r="AO840" s="23" t="str">
        <f t="shared" si="238"/>
        <v/>
      </c>
      <c r="AP840" s="23" t="str">
        <f t="shared" si="239"/>
        <v/>
      </c>
      <c r="AQ840" s="23" t="str">
        <f t="shared" si="240"/>
        <v/>
      </c>
      <c r="AR840" s="37">
        <f t="shared" si="225"/>
        <v>0</v>
      </c>
      <c r="AS840" s="37">
        <f t="shared" si="226"/>
        <v>0</v>
      </c>
      <c r="AT840" s="37">
        <f t="shared" si="227"/>
        <v>0</v>
      </c>
      <c r="AU840" s="33" t="str">
        <f t="shared" si="228"/>
        <v>库存为0</v>
      </c>
      <c r="AV840" s="38" t="str">
        <f>IFERROR(时间!$B$4+AU840,"上周无销量")</f>
        <v>上周无销量</v>
      </c>
    </row>
    <row r="841" spans="1:48">
      <c r="A841" s="21" t="s">
        <v>886</v>
      </c>
      <c r="B841" t="str">
        <f>VLOOKUP(A841,'[4]sku-asin（子）'!$A$1:$B$65536,2,0)</f>
        <v>B06ZZG6KGY</v>
      </c>
      <c r="C841" t="str">
        <f>VLOOKUP(A841,'[4]子sku-父sku'!$A$1:$B$65536,2,0)</f>
        <v>YZ-ZQ15905</v>
      </c>
      <c r="D841" s="33">
        <f>IFERROR(VLOOKUP(A841,[1]库存报告使用数据处理!$A:$C,3,0),0)</f>
        <v>0</v>
      </c>
      <c r="E841" s="33">
        <f>IFERROR(VLOOKUP(A841,[1]库存报告使用数据处理!$A:$D,4,0),0)</f>
        <v>0</v>
      </c>
      <c r="F841" s="33">
        <f>IFERROR(VLOOKUP(A841,[1]库存报告使用数据处理!$A:$E,5,0),0)</f>
        <v>0</v>
      </c>
      <c r="G841" s="33">
        <f>IFERROR(VLOOKUP(A841,[1]库存报告使用数据处理!$A:$F,6,0),0)</f>
        <v>1</v>
      </c>
      <c r="H841" s="34">
        <f>IFERROR(VLOOKUP(A841,[1]库存报告使用数据处理!$A:$G,7,0),0)</f>
        <v>19.99</v>
      </c>
      <c r="I841">
        <f>IFERROR(VLOOKUP(A841,[5]数据处理!$A:$B,2,0),0)</f>
        <v>0</v>
      </c>
      <c r="J841" s="35">
        <f>IFERROR(VLOOKUP(A841,[5]数据处理!$A:$D,4,0),0)</f>
        <v>0</v>
      </c>
      <c r="K841" s="35">
        <f>IFERROR(VLOOKUP(A841,[5]数据处理!$A:$E,5,0),0)</f>
        <v>0</v>
      </c>
      <c r="L841" s="35">
        <f>IFERROR(VLOOKUP(A841,[5]数据处理!$A:$G,7,0),0)</f>
        <v>0</v>
      </c>
      <c r="M841">
        <f t="shared" si="224"/>
        <v>0</v>
      </c>
      <c r="N841">
        <f>IFERROR(VLOOKUP(A841,[5]数据处理!$A:$C,3,0),0)</f>
        <v>0</v>
      </c>
      <c r="O841">
        <f>IFERROR(VLOOKUP(A841,[5]数据处理!$A:$N,14,0),0)</f>
        <v>0</v>
      </c>
      <c r="P841" t="str">
        <f>IFERROR(VLOOKUP(A841,[3]库存使用数据!$A:$B,2,0),"")</f>
        <v/>
      </c>
      <c r="Q841" t="str">
        <f>IFERROR(VLOOKUP(A841,[3]库存使用数据!$A:$E,5,0),"")</f>
        <v/>
      </c>
      <c r="R841" t="str">
        <f>IFERROR(VLOOKUP(A841,[3]库存使用数据!$A:$H,8,0),"")</f>
        <v/>
      </c>
      <c r="S841" t="str">
        <f>IFERROR(VLOOKUP(A841,[3]库存使用数据!$A:$K,11,0),"")</f>
        <v/>
      </c>
      <c r="T841" t="str">
        <f>IFERROR(VLOOKUP(A841,[3]库存使用数据!$A:$C,3,0),"")</f>
        <v/>
      </c>
      <c r="U841" t="str">
        <f>IFERROR(VLOOKUP(A841,[3]库存使用数据!$A:$F,6,0),"")</f>
        <v/>
      </c>
      <c r="V841" t="str">
        <f>IFERROR(VLOOKUP(A841,[3]库存使用数据!$A:$I,9,0),"")</f>
        <v/>
      </c>
      <c r="W841" t="str">
        <f>IFERROR(VLOOKUP(A841,[3]库存使用数据!$A:$L,12,0),"")</f>
        <v/>
      </c>
      <c r="X841" s="23" t="str">
        <f t="shared" si="229"/>
        <v/>
      </c>
      <c r="Y841" s="23" t="str">
        <f t="shared" si="230"/>
        <v/>
      </c>
      <c r="Z841" s="23" t="str">
        <f t="shared" si="231"/>
        <v/>
      </c>
      <c r="AA841" s="23" t="str">
        <f t="shared" si="232"/>
        <v/>
      </c>
      <c r="AB841" t="str">
        <f>IFERROR(VLOOKUP(A841,[3]库存使用数据!$A:$D,4,0),"")</f>
        <v/>
      </c>
      <c r="AC841" t="str">
        <f>IFERROR(VLOOKUP(A841,[3]库存使用数据!$A:$G,7,0),"")</f>
        <v/>
      </c>
      <c r="AD841" t="str">
        <f>IFERROR(VLOOKUP(A841,[3]库存使用数据!$A:$J,10,0),"")</f>
        <v/>
      </c>
      <c r="AE841" t="str">
        <f>IFERROR(VLOOKUP(A841,[3]库存使用数据!$A:$M,13,0),"")</f>
        <v/>
      </c>
      <c r="AF841" s="23" t="str">
        <f t="shared" si="233"/>
        <v/>
      </c>
      <c r="AG841" s="23" t="str">
        <f t="shared" si="234"/>
        <v/>
      </c>
      <c r="AH841" s="23" t="str">
        <f t="shared" si="235"/>
        <v/>
      </c>
      <c r="AI841" s="23" t="str">
        <f t="shared" si="236"/>
        <v/>
      </c>
      <c r="AJ841">
        <f>IFERROR(VLOOKUP($B841,[2]库存报告使用数据!$A$1:$B$65536,2,0),0)</f>
        <v>0</v>
      </c>
      <c r="AK841">
        <f>IFERROR(VLOOKUP($B841,[2]库存报告使用数据!$A$1:$C$65536,3,0),0)</f>
        <v>0</v>
      </c>
      <c r="AL841">
        <f>IFERROR(VLOOKUP($B841,[2]库存报告使用数据!$A$1:$D$65536,4,0),0)</f>
        <v>0</v>
      </c>
      <c r="AM841">
        <f>IFERROR(VLOOKUP($B841,[2]库存报告使用数据!$A$1:$E$65536,5,0),0)</f>
        <v>3</v>
      </c>
      <c r="AN841" s="23" t="str">
        <f t="shared" si="237"/>
        <v/>
      </c>
      <c r="AO841" s="23" t="str">
        <f t="shared" si="238"/>
        <v/>
      </c>
      <c r="AP841" s="23" t="str">
        <f t="shared" si="239"/>
        <v/>
      </c>
      <c r="AQ841" s="23">
        <f t="shared" si="240"/>
        <v>0.333333333333333</v>
      </c>
      <c r="AR841" s="37">
        <f t="shared" si="225"/>
        <v>0</v>
      </c>
      <c r="AS841" s="37">
        <f t="shared" si="226"/>
        <v>0</v>
      </c>
      <c r="AT841" s="37">
        <f t="shared" si="227"/>
        <v>0</v>
      </c>
      <c r="AU841" s="33" t="str">
        <f t="shared" si="228"/>
        <v>库存为0</v>
      </c>
      <c r="AV841" s="38" t="str">
        <f>IFERROR(时间!$B$4+AU841,"上周无销量")</f>
        <v>上周无销量</v>
      </c>
    </row>
    <row r="842" spans="1:48">
      <c r="A842" s="21" t="s">
        <v>887</v>
      </c>
      <c r="B842" t="str">
        <f>VLOOKUP(A842,'[4]sku-asin（子）'!$A$1:$B$65536,2,0)</f>
        <v>B06Y6L14GL</v>
      </c>
      <c r="C842" t="str">
        <f>VLOOKUP(A842,'[4]子sku-父sku'!$A$1:$B$65536,2,0)</f>
        <v>YZ-ZQ15905</v>
      </c>
      <c r="D842" s="33">
        <f>IFERROR(VLOOKUP(A842,[1]库存报告使用数据处理!$A:$C,3,0),0)</f>
        <v>0</v>
      </c>
      <c r="E842" s="33">
        <f>IFERROR(VLOOKUP(A842,[1]库存报告使用数据处理!$A:$D,4,0),0)</f>
        <v>0</v>
      </c>
      <c r="F842" s="33">
        <f>IFERROR(VLOOKUP(A842,[1]库存报告使用数据处理!$A:$E,5,0),0)</f>
        <v>0</v>
      </c>
      <c r="G842" s="33">
        <f>IFERROR(VLOOKUP(A842,[1]库存报告使用数据处理!$A:$F,6,0),0)</f>
        <v>0</v>
      </c>
      <c r="H842" s="34">
        <f>IFERROR(VLOOKUP(A842,[1]库存报告使用数据处理!$A:$G,7,0),0)</f>
        <v>0</v>
      </c>
      <c r="I842">
        <f>IFERROR(VLOOKUP(A842,[5]数据处理!$A:$B,2,0),0)</f>
        <v>0</v>
      </c>
      <c r="J842" s="35">
        <f>IFERROR(VLOOKUP(A842,[5]数据处理!$A:$D,4,0),0)</f>
        <v>0</v>
      </c>
      <c r="K842" s="35">
        <f>IFERROR(VLOOKUP(A842,[5]数据处理!$A:$E,5,0),0)</f>
        <v>0</v>
      </c>
      <c r="L842" s="35">
        <f>IFERROR(VLOOKUP(A842,[5]数据处理!$A:$G,7,0),0)</f>
        <v>0</v>
      </c>
      <c r="M842">
        <f t="shared" si="224"/>
        <v>0</v>
      </c>
      <c r="N842">
        <f>IFERROR(VLOOKUP(A842,[5]数据处理!$A:$C,3,0),0)</f>
        <v>0</v>
      </c>
      <c r="O842">
        <f>IFERROR(VLOOKUP(A842,[5]数据处理!$A:$N,14,0),0)</f>
        <v>0</v>
      </c>
      <c r="P842" t="str">
        <f>IFERROR(VLOOKUP(A842,[3]库存使用数据!$A:$B,2,0),"")</f>
        <v/>
      </c>
      <c r="Q842" t="str">
        <f>IFERROR(VLOOKUP(A842,[3]库存使用数据!$A:$E,5,0),"")</f>
        <v/>
      </c>
      <c r="R842" t="str">
        <f>IFERROR(VLOOKUP(A842,[3]库存使用数据!$A:$H,8,0),"")</f>
        <v/>
      </c>
      <c r="S842" t="str">
        <f>IFERROR(VLOOKUP(A842,[3]库存使用数据!$A:$K,11,0),"")</f>
        <v/>
      </c>
      <c r="T842" t="str">
        <f>IFERROR(VLOOKUP(A842,[3]库存使用数据!$A:$C,3,0),"")</f>
        <v/>
      </c>
      <c r="U842" t="str">
        <f>IFERROR(VLOOKUP(A842,[3]库存使用数据!$A:$F,6,0),"")</f>
        <v/>
      </c>
      <c r="V842" t="str">
        <f>IFERROR(VLOOKUP(A842,[3]库存使用数据!$A:$I,9,0),"")</f>
        <v/>
      </c>
      <c r="W842" t="str">
        <f>IFERROR(VLOOKUP(A842,[3]库存使用数据!$A:$L,12,0),"")</f>
        <v/>
      </c>
      <c r="X842" s="23" t="str">
        <f t="shared" si="229"/>
        <v/>
      </c>
      <c r="Y842" s="23" t="str">
        <f t="shared" si="230"/>
        <v/>
      </c>
      <c r="Z842" s="23" t="str">
        <f t="shared" si="231"/>
        <v/>
      </c>
      <c r="AA842" s="23" t="str">
        <f t="shared" si="232"/>
        <v/>
      </c>
      <c r="AB842" t="str">
        <f>IFERROR(VLOOKUP(A842,[3]库存使用数据!$A:$D,4,0),"")</f>
        <v/>
      </c>
      <c r="AC842" t="str">
        <f>IFERROR(VLOOKUP(A842,[3]库存使用数据!$A:$G,7,0),"")</f>
        <v/>
      </c>
      <c r="AD842" t="str">
        <f>IFERROR(VLOOKUP(A842,[3]库存使用数据!$A:$J,10,0),"")</f>
        <v/>
      </c>
      <c r="AE842" t="str">
        <f>IFERROR(VLOOKUP(A842,[3]库存使用数据!$A:$M,13,0),"")</f>
        <v/>
      </c>
      <c r="AF842" s="23" t="str">
        <f t="shared" si="233"/>
        <v/>
      </c>
      <c r="AG842" s="23" t="str">
        <f t="shared" si="234"/>
        <v/>
      </c>
      <c r="AH842" s="23" t="str">
        <f t="shared" si="235"/>
        <v/>
      </c>
      <c r="AI842" s="23" t="str">
        <f t="shared" si="236"/>
        <v/>
      </c>
      <c r="AJ842">
        <f>IFERROR(VLOOKUP($B842,[2]库存报告使用数据!$A$1:$B$65536,2,0),0)</f>
        <v>0</v>
      </c>
      <c r="AK842">
        <f>IFERROR(VLOOKUP($B842,[2]库存报告使用数据!$A$1:$C$65536,3,0),0)</f>
        <v>0</v>
      </c>
      <c r="AL842">
        <f>IFERROR(VLOOKUP($B842,[2]库存报告使用数据!$A$1:$D$65536,4,0),0)</f>
        <v>0</v>
      </c>
      <c r="AM842">
        <f>IFERROR(VLOOKUP($B842,[2]库存报告使用数据!$A$1:$E$65536,5,0),0)</f>
        <v>0</v>
      </c>
      <c r="AN842" s="23" t="str">
        <f t="shared" si="237"/>
        <v/>
      </c>
      <c r="AO842" s="23" t="str">
        <f t="shared" si="238"/>
        <v/>
      </c>
      <c r="AP842" s="23" t="str">
        <f t="shared" si="239"/>
        <v/>
      </c>
      <c r="AQ842" s="23" t="str">
        <f t="shared" si="240"/>
        <v/>
      </c>
      <c r="AR842" s="37">
        <f t="shared" si="225"/>
        <v>0</v>
      </c>
      <c r="AS842" s="37">
        <f t="shared" si="226"/>
        <v>0</v>
      </c>
      <c r="AT842" s="37">
        <f t="shared" si="227"/>
        <v>0</v>
      </c>
      <c r="AU842" s="33" t="str">
        <f t="shared" si="228"/>
        <v>库存为0</v>
      </c>
      <c r="AV842" s="38" t="str">
        <f>IFERROR(时间!$B$4+AU842,"上周无销量")</f>
        <v>上周无销量</v>
      </c>
    </row>
    <row r="843" spans="1:48">
      <c r="A843" s="21" t="s">
        <v>888</v>
      </c>
      <c r="B843" t="str">
        <f>VLOOKUP(A843,'[4]sku-asin（子）'!$A$1:$B$65536,2,0)</f>
        <v>B06Y62FS9M</v>
      </c>
      <c r="C843" t="str">
        <f>VLOOKUP(A843,'[4]子sku-父sku'!$A$1:$B$65536,2,0)</f>
        <v>YZ-ZQ15905</v>
      </c>
      <c r="D843" s="33">
        <f>IFERROR(VLOOKUP(A843,[1]库存报告使用数据处理!$A:$C,3,0),0)</f>
        <v>0</v>
      </c>
      <c r="E843" s="33">
        <f>IFERROR(VLOOKUP(A843,[1]库存报告使用数据处理!$A:$D,4,0),0)</f>
        <v>0</v>
      </c>
      <c r="F843" s="33">
        <f>IFERROR(VLOOKUP(A843,[1]库存报告使用数据处理!$A:$E,5,0),0)</f>
        <v>0</v>
      </c>
      <c r="G843" s="33">
        <f>IFERROR(VLOOKUP(A843,[1]库存报告使用数据处理!$A:$F,6,0),0)</f>
        <v>0</v>
      </c>
      <c r="H843" s="34">
        <f>IFERROR(VLOOKUP(A843,[1]库存报告使用数据处理!$A:$G,7,0),0)</f>
        <v>0</v>
      </c>
      <c r="I843">
        <f>IFERROR(VLOOKUP(A843,[5]数据处理!$A:$B,2,0),0)</f>
        <v>0</v>
      </c>
      <c r="J843" s="35">
        <f>IFERROR(VLOOKUP(A843,[5]数据处理!$A:$D,4,0),0)</f>
        <v>0</v>
      </c>
      <c r="K843" s="35">
        <f>IFERROR(VLOOKUP(A843,[5]数据处理!$A:$E,5,0),0)</f>
        <v>0</v>
      </c>
      <c r="L843" s="35">
        <f>IFERROR(VLOOKUP(A843,[5]数据处理!$A:$G,7,0),0)</f>
        <v>0</v>
      </c>
      <c r="M843">
        <f t="shared" si="224"/>
        <v>0</v>
      </c>
      <c r="N843">
        <f>IFERROR(VLOOKUP(A843,[5]数据处理!$A:$C,3,0),0)</f>
        <v>0</v>
      </c>
      <c r="O843">
        <f>IFERROR(VLOOKUP(A843,[5]数据处理!$A:$N,14,0),0)</f>
        <v>0</v>
      </c>
      <c r="P843" t="str">
        <f>IFERROR(VLOOKUP(A843,[3]库存使用数据!$A:$B,2,0),"")</f>
        <v/>
      </c>
      <c r="Q843" t="str">
        <f>IFERROR(VLOOKUP(A843,[3]库存使用数据!$A:$E,5,0),"")</f>
        <v/>
      </c>
      <c r="R843" t="str">
        <f>IFERROR(VLOOKUP(A843,[3]库存使用数据!$A:$H,8,0),"")</f>
        <v/>
      </c>
      <c r="S843" t="str">
        <f>IFERROR(VLOOKUP(A843,[3]库存使用数据!$A:$K,11,0),"")</f>
        <v/>
      </c>
      <c r="T843" t="str">
        <f>IFERROR(VLOOKUP(A843,[3]库存使用数据!$A:$C,3,0),"")</f>
        <v/>
      </c>
      <c r="U843" t="str">
        <f>IFERROR(VLOOKUP(A843,[3]库存使用数据!$A:$F,6,0),"")</f>
        <v/>
      </c>
      <c r="V843" t="str">
        <f>IFERROR(VLOOKUP(A843,[3]库存使用数据!$A:$I,9,0),"")</f>
        <v/>
      </c>
      <c r="W843" t="str">
        <f>IFERROR(VLOOKUP(A843,[3]库存使用数据!$A:$L,12,0),"")</f>
        <v/>
      </c>
      <c r="X843" s="23" t="str">
        <f t="shared" si="229"/>
        <v/>
      </c>
      <c r="Y843" s="23" t="str">
        <f t="shared" si="230"/>
        <v/>
      </c>
      <c r="Z843" s="23" t="str">
        <f t="shared" si="231"/>
        <v/>
      </c>
      <c r="AA843" s="23" t="str">
        <f t="shared" si="232"/>
        <v/>
      </c>
      <c r="AB843" t="str">
        <f>IFERROR(VLOOKUP(A843,[3]库存使用数据!$A:$D,4,0),"")</f>
        <v/>
      </c>
      <c r="AC843" t="str">
        <f>IFERROR(VLOOKUP(A843,[3]库存使用数据!$A:$G,7,0),"")</f>
        <v/>
      </c>
      <c r="AD843" t="str">
        <f>IFERROR(VLOOKUP(A843,[3]库存使用数据!$A:$J,10,0),"")</f>
        <v/>
      </c>
      <c r="AE843" t="str">
        <f>IFERROR(VLOOKUP(A843,[3]库存使用数据!$A:$M,13,0),"")</f>
        <v/>
      </c>
      <c r="AF843" s="23" t="str">
        <f t="shared" si="233"/>
        <v/>
      </c>
      <c r="AG843" s="23" t="str">
        <f t="shared" si="234"/>
        <v/>
      </c>
      <c r="AH843" s="23" t="str">
        <f t="shared" si="235"/>
        <v/>
      </c>
      <c r="AI843" s="23" t="str">
        <f t="shared" si="236"/>
        <v/>
      </c>
      <c r="AJ843">
        <f>IFERROR(VLOOKUP($B843,[2]库存报告使用数据!$A$1:$B$65536,2,0),0)</f>
        <v>0</v>
      </c>
      <c r="AK843">
        <f>IFERROR(VLOOKUP($B843,[2]库存报告使用数据!$A$1:$C$65536,3,0),0)</f>
        <v>0</v>
      </c>
      <c r="AL843">
        <f>IFERROR(VLOOKUP($B843,[2]库存报告使用数据!$A$1:$D$65536,4,0),0)</f>
        <v>0</v>
      </c>
      <c r="AM843">
        <f>IFERROR(VLOOKUP($B843,[2]库存报告使用数据!$A$1:$E$65536,5,0),0)</f>
        <v>0</v>
      </c>
      <c r="AN843" s="23" t="str">
        <f t="shared" si="237"/>
        <v/>
      </c>
      <c r="AO843" s="23" t="str">
        <f t="shared" si="238"/>
        <v/>
      </c>
      <c r="AP843" s="23" t="str">
        <f t="shared" si="239"/>
        <v/>
      </c>
      <c r="AQ843" s="23" t="str">
        <f t="shared" si="240"/>
        <v/>
      </c>
      <c r="AR843" s="37">
        <f t="shared" si="225"/>
        <v>0</v>
      </c>
      <c r="AS843" s="37">
        <f t="shared" si="226"/>
        <v>0</v>
      </c>
      <c r="AT843" s="37">
        <f t="shared" si="227"/>
        <v>0</v>
      </c>
      <c r="AU843" s="33" t="str">
        <f t="shared" si="228"/>
        <v>库存为0</v>
      </c>
      <c r="AV843" s="38" t="str">
        <f>IFERROR(时间!$B$4+AU843,"上周无销量")</f>
        <v>上周无销量</v>
      </c>
    </row>
    <row r="844" spans="1:48">
      <c r="A844" s="21" t="s">
        <v>889</v>
      </c>
      <c r="B844" t="str">
        <f>VLOOKUP(A844,'[4]sku-asin（子）'!$A$1:$B$65536,2,0)</f>
        <v>B06ZZG68SC</v>
      </c>
      <c r="C844" t="str">
        <f>VLOOKUP(A844,'[4]子sku-父sku'!$A$1:$B$65536,2,0)</f>
        <v>YZ-ZQ15905</v>
      </c>
      <c r="D844" s="33">
        <f>IFERROR(VLOOKUP(A844,[1]库存报告使用数据处理!$A:$C,3,0),0)</f>
        <v>0</v>
      </c>
      <c r="E844" s="33">
        <f>IFERROR(VLOOKUP(A844,[1]库存报告使用数据处理!$A:$D,4,0),0)</f>
        <v>2</v>
      </c>
      <c r="F844" s="33">
        <f>IFERROR(VLOOKUP(A844,[1]库存报告使用数据处理!$A:$E,5,0),0)</f>
        <v>1</v>
      </c>
      <c r="G844" s="33">
        <f>IFERROR(VLOOKUP(A844,[1]库存报告使用数据处理!$A:$F,6,0),0)</f>
        <v>0</v>
      </c>
      <c r="H844" s="34">
        <f>IFERROR(VLOOKUP(A844,[1]库存报告使用数据处理!$A:$G,7,0),0)</f>
        <v>19.99</v>
      </c>
      <c r="I844">
        <f>IFERROR(VLOOKUP(A844,[5]数据处理!$A:$B,2,0),0)</f>
        <v>2</v>
      </c>
      <c r="J844" s="35">
        <f>IFERROR(VLOOKUP(A844,[5]数据处理!$A:$D,4,0),0)</f>
        <v>0</v>
      </c>
      <c r="K844" s="35">
        <f>IFERROR(VLOOKUP(A844,[5]数据处理!$A:$E,5,0),0)</f>
        <v>0</v>
      </c>
      <c r="L844" s="35">
        <f>IFERROR(VLOOKUP(A844,[5]数据处理!$A:$G,7,0),0)</f>
        <v>0</v>
      </c>
      <c r="M844">
        <f t="shared" si="224"/>
        <v>2</v>
      </c>
      <c r="N844">
        <f>IFERROR(VLOOKUP(A844,[5]数据处理!$A:$C,3,0),0)</f>
        <v>2</v>
      </c>
      <c r="O844">
        <f>IFERROR(VLOOKUP(A844,[5]数据处理!$A:$N,14,0),0)</f>
        <v>0</v>
      </c>
      <c r="P844" t="str">
        <f>IFERROR(VLOOKUP(A844,[3]库存使用数据!$A:$B,2,0),"")</f>
        <v/>
      </c>
      <c r="Q844" t="str">
        <f>IFERROR(VLOOKUP(A844,[3]库存使用数据!$A:$E,5,0),"")</f>
        <v/>
      </c>
      <c r="R844" t="str">
        <f>IFERROR(VLOOKUP(A844,[3]库存使用数据!$A:$H,8,0),"")</f>
        <v/>
      </c>
      <c r="S844" t="str">
        <f>IFERROR(VLOOKUP(A844,[3]库存使用数据!$A:$K,11,0),"")</f>
        <v/>
      </c>
      <c r="T844" t="str">
        <f>IFERROR(VLOOKUP(A844,[3]库存使用数据!$A:$C,3,0),"")</f>
        <v/>
      </c>
      <c r="U844" t="str">
        <f>IFERROR(VLOOKUP(A844,[3]库存使用数据!$A:$F,6,0),"")</f>
        <v/>
      </c>
      <c r="V844" t="str">
        <f>IFERROR(VLOOKUP(A844,[3]库存使用数据!$A:$I,9,0),"")</f>
        <v/>
      </c>
      <c r="W844" t="str">
        <f>IFERROR(VLOOKUP(A844,[3]库存使用数据!$A:$L,12,0),"")</f>
        <v/>
      </c>
      <c r="X844" s="23" t="str">
        <f t="shared" si="229"/>
        <v/>
      </c>
      <c r="Y844" s="23" t="str">
        <f t="shared" si="230"/>
        <v/>
      </c>
      <c r="Z844" s="23" t="str">
        <f t="shared" si="231"/>
        <v/>
      </c>
      <c r="AA844" s="23" t="str">
        <f t="shared" si="232"/>
        <v/>
      </c>
      <c r="AB844" t="str">
        <f>IFERROR(VLOOKUP(A844,[3]库存使用数据!$A:$D,4,0),"")</f>
        <v/>
      </c>
      <c r="AC844" t="str">
        <f>IFERROR(VLOOKUP(A844,[3]库存使用数据!$A:$G,7,0),"")</f>
        <v/>
      </c>
      <c r="AD844" t="str">
        <f>IFERROR(VLOOKUP(A844,[3]库存使用数据!$A:$J,10,0),"")</f>
        <v/>
      </c>
      <c r="AE844" t="str">
        <f>IFERROR(VLOOKUP(A844,[3]库存使用数据!$A:$M,13,0),"")</f>
        <v/>
      </c>
      <c r="AF844" s="23" t="str">
        <f t="shared" si="233"/>
        <v/>
      </c>
      <c r="AG844" s="23" t="str">
        <f t="shared" si="234"/>
        <v/>
      </c>
      <c r="AH844" s="23" t="str">
        <f t="shared" si="235"/>
        <v/>
      </c>
      <c r="AI844" s="23" t="str">
        <f t="shared" si="236"/>
        <v/>
      </c>
      <c r="AJ844">
        <f>IFERROR(VLOOKUP($B844,[2]库存报告使用数据!$A$1:$B$65536,2,0),0)</f>
        <v>15</v>
      </c>
      <c r="AK844">
        <f>IFERROR(VLOOKUP($B844,[2]库存报告使用数据!$A$1:$C$65536,3,0),0)</f>
        <v>15</v>
      </c>
      <c r="AL844">
        <f>IFERROR(VLOOKUP($B844,[2]库存报告使用数据!$A$1:$D$65536,4,0),0)</f>
        <v>17</v>
      </c>
      <c r="AM844">
        <f>IFERROR(VLOOKUP($B844,[2]库存报告使用数据!$A$1:$E$65536,5,0),0)</f>
        <v>15</v>
      </c>
      <c r="AN844" s="23">
        <f t="shared" si="237"/>
        <v>0</v>
      </c>
      <c r="AO844" s="23">
        <f t="shared" si="238"/>
        <v>0.133333333333333</v>
      </c>
      <c r="AP844" s="23">
        <f t="shared" si="239"/>
        <v>0.0588235294117647</v>
      </c>
      <c r="AQ844" s="23">
        <f t="shared" si="240"/>
        <v>0</v>
      </c>
      <c r="AR844" s="37">
        <f t="shared" si="225"/>
        <v>0</v>
      </c>
      <c r="AS844" s="37">
        <f t="shared" si="226"/>
        <v>0</v>
      </c>
      <c r="AT844" s="37">
        <f t="shared" si="227"/>
        <v>2</v>
      </c>
      <c r="AU844" s="33" t="str">
        <f t="shared" si="228"/>
        <v>库存为2</v>
      </c>
      <c r="AV844" s="38" t="str">
        <f>IFERROR(时间!$B$4+AU844,"上周无销量")</f>
        <v>上周无销量</v>
      </c>
    </row>
    <row r="845" spans="1:48">
      <c r="A845" s="21" t="s">
        <v>890</v>
      </c>
      <c r="B845" t="str">
        <f>VLOOKUP(A845,'[4]sku-asin（子）'!$A$1:$B$65536,2,0)</f>
        <v>B07193YJ6Z</v>
      </c>
      <c r="C845" t="str">
        <f>VLOOKUP(A845,'[4]子sku-父sku'!$A$1:$B$65536,2,0)</f>
        <v>YZ-ZQ1519</v>
      </c>
      <c r="D845" s="33">
        <f>IFERROR(VLOOKUP(A845,[1]库存报告使用数据处理!$A:$C,3,0),0)</f>
        <v>1</v>
      </c>
      <c r="E845" s="33">
        <f>IFERROR(VLOOKUP(A845,[1]库存报告使用数据处理!$A:$D,4,0),0)</f>
        <v>0</v>
      </c>
      <c r="F845" s="33">
        <f>IFERROR(VLOOKUP(A845,[1]库存报告使用数据处理!$A:$E,5,0),0)</f>
        <v>0</v>
      </c>
      <c r="G845" s="33">
        <f>IFERROR(VLOOKUP(A845,[1]库存报告使用数据处理!$A:$F,6,0),0)</f>
        <v>0</v>
      </c>
      <c r="H845" s="34">
        <f>IFERROR(VLOOKUP(A845,[1]库存报告使用数据处理!$A:$G,7,0),0)</f>
        <v>19.99</v>
      </c>
      <c r="I845">
        <f>IFERROR(VLOOKUP(A845,[5]数据处理!$A:$B,2,0),0)</f>
        <v>0</v>
      </c>
      <c r="J845" s="35">
        <f>IFERROR(VLOOKUP(A845,[5]数据处理!$A:$D,4,0),0)</f>
        <v>0</v>
      </c>
      <c r="K845" s="35">
        <f>IFERROR(VLOOKUP(A845,[5]数据处理!$A:$E,5,0),0)</f>
        <v>0</v>
      </c>
      <c r="L845" s="35">
        <f>IFERROR(VLOOKUP(A845,[5]数据处理!$A:$G,7,0),0)</f>
        <v>0</v>
      </c>
      <c r="M845">
        <f t="shared" si="224"/>
        <v>0</v>
      </c>
      <c r="N845">
        <f>IFERROR(VLOOKUP(A845,[5]数据处理!$A:$C,3,0),0)</f>
        <v>0</v>
      </c>
      <c r="O845">
        <f>IFERROR(VLOOKUP(A845,[5]数据处理!$A:$N,14,0),0)</f>
        <v>0</v>
      </c>
      <c r="P845" t="str">
        <f>IFERROR(VLOOKUP(A845,[3]库存使用数据!$A:$B,2,0),"")</f>
        <v/>
      </c>
      <c r="Q845" t="str">
        <f>IFERROR(VLOOKUP(A845,[3]库存使用数据!$A:$E,5,0),"")</f>
        <v/>
      </c>
      <c r="R845" t="str">
        <f>IFERROR(VLOOKUP(A845,[3]库存使用数据!$A:$H,8,0),"")</f>
        <v/>
      </c>
      <c r="S845" t="str">
        <f>IFERROR(VLOOKUP(A845,[3]库存使用数据!$A:$K,11,0),"")</f>
        <v/>
      </c>
      <c r="T845" t="str">
        <f>IFERROR(VLOOKUP(A845,[3]库存使用数据!$A:$C,3,0),"")</f>
        <v/>
      </c>
      <c r="U845" t="str">
        <f>IFERROR(VLOOKUP(A845,[3]库存使用数据!$A:$F,6,0),"")</f>
        <v/>
      </c>
      <c r="V845" t="str">
        <f>IFERROR(VLOOKUP(A845,[3]库存使用数据!$A:$I,9,0),"")</f>
        <v/>
      </c>
      <c r="W845" t="str">
        <f>IFERROR(VLOOKUP(A845,[3]库存使用数据!$A:$L,12,0),"")</f>
        <v/>
      </c>
      <c r="X845" s="23" t="str">
        <f t="shared" si="229"/>
        <v/>
      </c>
      <c r="Y845" s="23" t="str">
        <f t="shared" si="230"/>
        <v/>
      </c>
      <c r="Z845" s="23" t="str">
        <f t="shared" si="231"/>
        <v/>
      </c>
      <c r="AA845" s="23" t="str">
        <f t="shared" si="232"/>
        <v/>
      </c>
      <c r="AB845" t="str">
        <f>IFERROR(VLOOKUP(A845,[3]库存使用数据!$A:$D,4,0),"")</f>
        <v/>
      </c>
      <c r="AC845" t="str">
        <f>IFERROR(VLOOKUP(A845,[3]库存使用数据!$A:$G,7,0),"")</f>
        <v/>
      </c>
      <c r="AD845" t="str">
        <f>IFERROR(VLOOKUP(A845,[3]库存使用数据!$A:$J,10,0),"")</f>
        <v/>
      </c>
      <c r="AE845" t="str">
        <f>IFERROR(VLOOKUP(A845,[3]库存使用数据!$A:$M,13,0),"")</f>
        <v/>
      </c>
      <c r="AF845" s="23" t="str">
        <f t="shared" si="233"/>
        <v/>
      </c>
      <c r="AG845" s="23" t="str">
        <f t="shared" si="234"/>
        <v/>
      </c>
      <c r="AH845" s="23" t="str">
        <f t="shared" si="235"/>
        <v/>
      </c>
      <c r="AI845" s="23" t="str">
        <f t="shared" si="236"/>
        <v/>
      </c>
      <c r="AJ845">
        <f>IFERROR(VLOOKUP($B845,[2]库存报告使用数据!$A$1:$B$65536,2,0),0)</f>
        <v>4</v>
      </c>
      <c r="AK845">
        <f>IFERROR(VLOOKUP($B845,[2]库存报告使用数据!$A$1:$C$65536,3,0),0)</f>
        <v>4</v>
      </c>
      <c r="AL845">
        <f>IFERROR(VLOOKUP($B845,[2]库存报告使用数据!$A$1:$D$65536,4,0),0)</f>
        <v>3</v>
      </c>
      <c r="AM845">
        <f>IFERROR(VLOOKUP($B845,[2]库存报告使用数据!$A$1:$E$65536,5,0),0)</f>
        <v>0</v>
      </c>
      <c r="AN845" s="23">
        <f t="shared" si="237"/>
        <v>0.25</v>
      </c>
      <c r="AO845" s="23">
        <f t="shared" si="238"/>
        <v>0</v>
      </c>
      <c r="AP845" s="23">
        <f t="shared" si="239"/>
        <v>0</v>
      </c>
      <c r="AQ845" s="23" t="str">
        <f t="shared" si="240"/>
        <v/>
      </c>
      <c r="AR845" s="37">
        <f t="shared" si="225"/>
        <v>0.142857142857143</v>
      </c>
      <c r="AS845" s="37">
        <f t="shared" si="226"/>
        <v>8.57142857142857</v>
      </c>
      <c r="AT845" s="37">
        <f t="shared" si="227"/>
        <v>-8.57142857142857</v>
      </c>
      <c r="AU845" s="33">
        <f t="shared" si="228"/>
        <v>0</v>
      </c>
      <c r="AV845" s="38">
        <f>IFERROR(时间!$B$4+AU845,"上周无销量")</f>
        <v>43283</v>
      </c>
    </row>
    <row r="846" spans="1:48">
      <c r="A846" s="21" t="s">
        <v>891</v>
      </c>
      <c r="B846" t="str">
        <f>VLOOKUP(A846,'[4]sku-asin（子）'!$A$1:$B$65536,2,0)</f>
        <v>B0716JJZFV</v>
      </c>
      <c r="C846" t="str">
        <f>VLOOKUP(A846,'[4]子sku-父sku'!$A$1:$B$65536,2,0)</f>
        <v>YZ-ZQ1519</v>
      </c>
      <c r="D846" s="33">
        <f>IFERROR(VLOOKUP(A846,[1]库存报告使用数据处理!$A:$C,3,0),0)</f>
        <v>0</v>
      </c>
      <c r="E846" s="33">
        <f>IFERROR(VLOOKUP(A846,[1]库存报告使用数据处理!$A:$D,4,0),0)</f>
        <v>2</v>
      </c>
      <c r="F846" s="33">
        <f>IFERROR(VLOOKUP(A846,[1]库存报告使用数据处理!$A:$E,5,0),0)</f>
        <v>0</v>
      </c>
      <c r="G846" s="33">
        <f>IFERROR(VLOOKUP(A846,[1]库存报告使用数据处理!$A:$F,6,0),0)</f>
        <v>0</v>
      </c>
      <c r="H846" s="34">
        <f>IFERROR(VLOOKUP(A846,[1]库存报告使用数据处理!$A:$G,7,0),0)</f>
        <v>19.99</v>
      </c>
      <c r="I846">
        <f>IFERROR(VLOOKUP(A846,[5]数据处理!$A:$B,2,0),0)</f>
        <v>0</v>
      </c>
      <c r="J846" s="35">
        <f>IFERROR(VLOOKUP(A846,[5]数据处理!$A:$D,4,0),0)</f>
        <v>0</v>
      </c>
      <c r="K846" s="35">
        <f>IFERROR(VLOOKUP(A846,[5]数据处理!$A:$E,5,0),0)</f>
        <v>0</v>
      </c>
      <c r="L846" s="35">
        <f>IFERROR(VLOOKUP(A846,[5]数据处理!$A:$G,7,0),0)</f>
        <v>0</v>
      </c>
      <c r="M846">
        <f t="shared" si="224"/>
        <v>0</v>
      </c>
      <c r="N846">
        <f>IFERROR(VLOOKUP(A846,[5]数据处理!$A:$C,3,0),0)</f>
        <v>0</v>
      </c>
      <c r="O846">
        <f>IFERROR(VLOOKUP(A846,[5]数据处理!$A:$N,14,0),0)</f>
        <v>0</v>
      </c>
      <c r="P846" t="str">
        <f>IFERROR(VLOOKUP(A846,[3]库存使用数据!$A:$B,2,0),"")</f>
        <v/>
      </c>
      <c r="Q846" t="str">
        <f>IFERROR(VLOOKUP(A846,[3]库存使用数据!$A:$E,5,0),"")</f>
        <v/>
      </c>
      <c r="R846" t="str">
        <f>IFERROR(VLOOKUP(A846,[3]库存使用数据!$A:$H,8,0),"")</f>
        <v/>
      </c>
      <c r="S846" t="str">
        <f>IFERROR(VLOOKUP(A846,[3]库存使用数据!$A:$K,11,0),"")</f>
        <v/>
      </c>
      <c r="T846" t="str">
        <f>IFERROR(VLOOKUP(A846,[3]库存使用数据!$A:$C,3,0),"")</f>
        <v/>
      </c>
      <c r="U846" t="str">
        <f>IFERROR(VLOOKUP(A846,[3]库存使用数据!$A:$F,6,0),"")</f>
        <v/>
      </c>
      <c r="V846" t="str">
        <f>IFERROR(VLOOKUP(A846,[3]库存使用数据!$A:$I,9,0),"")</f>
        <v/>
      </c>
      <c r="W846" t="str">
        <f>IFERROR(VLOOKUP(A846,[3]库存使用数据!$A:$L,12,0),"")</f>
        <v/>
      </c>
      <c r="X846" s="23" t="str">
        <f t="shared" si="229"/>
        <v/>
      </c>
      <c r="Y846" s="23" t="str">
        <f t="shared" si="230"/>
        <v/>
      </c>
      <c r="Z846" s="23" t="str">
        <f t="shared" si="231"/>
        <v/>
      </c>
      <c r="AA846" s="23" t="str">
        <f t="shared" si="232"/>
        <v/>
      </c>
      <c r="AB846" t="str">
        <f>IFERROR(VLOOKUP(A846,[3]库存使用数据!$A:$D,4,0),"")</f>
        <v/>
      </c>
      <c r="AC846" t="str">
        <f>IFERROR(VLOOKUP(A846,[3]库存使用数据!$A:$G,7,0),"")</f>
        <v/>
      </c>
      <c r="AD846" t="str">
        <f>IFERROR(VLOOKUP(A846,[3]库存使用数据!$A:$J,10,0),"")</f>
        <v/>
      </c>
      <c r="AE846" t="str">
        <f>IFERROR(VLOOKUP(A846,[3]库存使用数据!$A:$M,13,0),"")</f>
        <v/>
      </c>
      <c r="AF846" s="23" t="str">
        <f t="shared" si="233"/>
        <v/>
      </c>
      <c r="AG846" s="23" t="str">
        <f t="shared" si="234"/>
        <v/>
      </c>
      <c r="AH846" s="23" t="str">
        <f t="shared" si="235"/>
        <v/>
      </c>
      <c r="AI846" s="23" t="str">
        <f t="shared" si="236"/>
        <v/>
      </c>
      <c r="AJ846">
        <f>IFERROR(VLOOKUP($B846,[2]库存报告使用数据!$A$1:$B$65536,2,0),0)</f>
        <v>2</v>
      </c>
      <c r="AK846">
        <f>IFERROR(VLOOKUP($B846,[2]库存报告使用数据!$A$1:$C$65536,3,0),0)</f>
        <v>2</v>
      </c>
      <c r="AL846">
        <f>IFERROR(VLOOKUP($B846,[2]库存报告使用数据!$A$1:$D$65536,4,0),0)</f>
        <v>3</v>
      </c>
      <c r="AM846">
        <f>IFERROR(VLOOKUP($B846,[2]库存报告使用数据!$A$1:$E$65536,5,0),0)</f>
        <v>2</v>
      </c>
      <c r="AN846" s="23">
        <f t="shared" si="237"/>
        <v>0</v>
      </c>
      <c r="AO846" s="23">
        <f t="shared" si="238"/>
        <v>1</v>
      </c>
      <c r="AP846" s="23">
        <f t="shared" si="239"/>
        <v>0</v>
      </c>
      <c r="AQ846" s="23">
        <f t="shared" si="240"/>
        <v>0</v>
      </c>
      <c r="AR846" s="37">
        <f t="shared" si="225"/>
        <v>0</v>
      </c>
      <c r="AS846" s="37">
        <f t="shared" si="226"/>
        <v>0</v>
      </c>
      <c r="AT846" s="37">
        <f t="shared" si="227"/>
        <v>0</v>
      </c>
      <c r="AU846" s="33" t="str">
        <f t="shared" si="228"/>
        <v>库存为0</v>
      </c>
      <c r="AV846" s="38" t="str">
        <f>IFERROR(时间!$B$4+AU846,"上周无销量")</f>
        <v>上周无销量</v>
      </c>
    </row>
    <row r="847" spans="1:48">
      <c r="A847" s="21" t="s">
        <v>892</v>
      </c>
      <c r="B847" t="str">
        <f>VLOOKUP(A847,'[4]sku-asin（子）'!$A$1:$B$65536,2,0)</f>
        <v>B072F2NPVP</v>
      </c>
      <c r="C847" t="str">
        <f>VLOOKUP(A847,'[4]子sku-父sku'!$A$1:$B$65536,2,0)</f>
        <v>YZ-ZQ1519</v>
      </c>
      <c r="D847" s="33">
        <f>IFERROR(VLOOKUP(A847,[1]库存报告使用数据处理!$A:$C,3,0),0)</f>
        <v>0</v>
      </c>
      <c r="E847" s="33">
        <f>IFERROR(VLOOKUP(A847,[1]库存报告使用数据处理!$A:$D,4,0),0)</f>
        <v>0</v>
      </c>
      <c r="F847" s="33">
        <f>IFERROR(VLOOKUP(A847,[1]库存报告使用数据处理!$A:$E,5,0),0)</f>
        <v>0</v>
      </c>
      <c r="G847" s="33">
        <f>IFERROR(VLOOKUP(A847,[1]库存报告使用数据处理!$A:$F,6,0),0)</f>
        <v>0</v>
      </c>
      <c r="H847" s="34">
        <f>IFERROR(VLOOKUP(A847,[1]库存报告使用数据处理!$A:$G,7,0),0)</f>
        <v>0</v>
      </c>
      <c r="I847">
        <f>IFERROR(VLOOKUP(A847,[5]数据处理!$A:$B,2,0),0)</f>
        <v>0</v>
      </c>
      <c r="J847" s="35">
        <f>IFERROR(VLOOKUP(A847,[5]数据处理!$A:$D,4,0),0)</f>
        <v>0</v>
      </c>
      <c r="K847" s="35">
        <f>IFERROR(VLOOKUP(A847,[5]数据处理!$A:$E,5,0),0)</f>
        <v>0</v>
      </c>
      <c r="L847" s="35">
        <f>IFERROR(VLOOKUP(A847,[5]数据处理!$A:$G,7,0),0)</f>
        <v>0</v>
      </c>
      <c r="M847">
        <f t="shared" si="224"/>
        <v>0</v>
      </c>
      <c r="N847">
        <f>IFERROR(VLOOKUP(A847,[5]数据处理!$A:$C,3,0),0)</f>
        <v>0</v>
      </c>
      <c r="O847">
        <f>IFERROR(VLOOKUP(A847,[5]数据处理!$A:$N,14,0),0)</f>
        <v>0</v>
      </c>
      <c r="P847" t="str">
        <f>IFERROR(VLOOKUP(A847,[3]库存使用数据!$A:$B,2,0),"")</f>
        <v/>
      </c>
      <c r="Q847" t="str">
        <f>IFERROR(VLOOKUP(A847,[3]库存使用数据!$A:$E,5,0),"")</f>
        <v/>
      </c>
      <c r="R847" t="str">
        <f>IFERROR(VLOOKUP(A847,[3]库存使用数据!$A:$H,8,0),"")</f>
        <v/>
      </c>
      <c r="S847" t="str">
        <f>IFERROR(VLOOKUP(A847,[3]库存使用数据!$A:$K,11,0),"")</f>
        <v/>
      </c>
      <c r="T847" t="str">
        <f>IFERROR(VLOOKUP(A847,[3]库存使用数据!$A:$C,3,0),"")</f>
        <v/>
      </c>
      <c r="U847" t="str">
        <f>IFERROR(VLOOKUP(A847,[3]库存使用数据!$A:$F,6,0),"")</f>
        <v/>
      </c>
      <c r="V847" t="str">
        <f>IFERROR(VLOOKUP(A847,[3]库存使用数据!$A:$I,9,0),"")</f>
        <v/>
      </c>
      <c r="W847" t="str">
        <f>IFERROR(VLOOKUP(A847,[3]库存使用数据!$A:$L,12,0),"")</f>
        <v/>
      </c>
      <c r="X847" s="23" t="str">
        <f t="shared" si="229"/>
        <v/>
      </c>
      <c r="Y847" s="23" t="str">
        <f t="shared" si="230"/>
        <v/>
      </c>
      <c r="Z847" s="23" t="str">
        <f t="shared" si="231"/>
        <v/>
      </c>
      <c r="AA847" s="23" t="str">
        <f t="shared" si="232"/>
        <v/>
      </c>
      <c r="AB847" t="str">
        <f>IFERROR(VLOOKUP(A847,[3]库存使用数据!$A:$D,4,0),"")</f>
        <v/>
      </c>
      <c r="AC847" t="str">
        <f>IFERROR(VLOOKUP(A847,[3]库存使用数据!$A:$G,7,0),"")</f>
        <v/>
      </c>
      <c r="AD847" t="str">
        <f>IFERROR(VLOOKUP(A847,[3]库存使用数据!$A:$J,10,0),"")</f>
        <v/>
      </c>
      <c r="AE847" t="str">
        <f>IFERROR(VLOOKUP(A847,[3]库存使用数据!$A:$M,13,0),"")</f>
        <v/>
      </c>
      <c r="AF847" s="23" t="str">
        <f t="shared" si="233"/>
        <v/>
      </c>
      <c r="AG847" s="23" t="str">
        <f t="shared" si="234"/>
        <v/>
      </c>
      <c r="AH847" s="23" t="str">
        <f t="shared" si="235"/>
        <v/>
      </c>
      <c r="AI847" s="23" t="str">
        <f t="shared" si="236"/>
        <v/>
      </c>
      <c r="AJ847">
        <f>IFERROR(VLOOKUP($B847,[2]库存报告使用数据!$A$1:$B$65536,2,0),0)</f>
        <v>0</v>
      </c>
      <c r="AK847">
        <f>IFERROR(VLOOKUP($B847,[2]库存报告使用数据!$A$1:$C$65536,3,0),0)</f>
        <v>0</v>
      </c>
      <c r="AL847">
        <f>IFERROR(VLOOKUP($B847,[2]库存报告使用数据!$A$1:$D$65536,4,0),0)</f>
        <v>0</v>
      </c>
      <c r="AM847">
        <f>IFERROR(VLOOKUP($B847,[2]库存报告使用数据!$A$1:$E$65536,5,0),0)</f>
        <v>0</v>
      </c>
      <c r="AN847" s="23" t="str">
        <f t="shared" si="237"/>
        <v/>
      </c>
      <c r="AO847" s="23" t="str">
        <f t="shared" si="238"/>
        <v/>
      </c>
      <c r="AP847" s="23" t="str">
        <f t="shared" si="239"/>
        <v/>
      </c>
      <c r="AQ847" s="23" t="str">
        <f t="shared" si="240"/>
        <v/>
      </c>
      <c r="AR847" s="37">
        <f t="shared" si="225"/>
        <v>0</v>
      </c>
      <c r="AS847" s="37">
        <f t="shared" si="226"/>
        <v>0</v>
      </c>
      <c r="AT847" s="37">
        <f t="shared" si="227"/>
        <v>0</v>
      </c>
      <c r="AU847" s="33" t="str">
        <f t="shared" si="228"/>
        <v>库存为0</v>
      </c>
      <c r="AV847" s="38" t="str">
        <f>IFERROR(时间!$B$4+AU847,"上周无销量")</f>
        <v>上周无销量</v>
      </c>
    </row>
    <row r="848" spans="1:48">
      <c r="A848" s="21" t="s">
        <v>893</v>
      </c>
      <c r="B848" t="str">
        <f>VLOOKUP(A848,'[4]sku-asin（子）'!$A$1:$B$65536,2,0)</f>
        <v>B071D5BVVF</v>
      </c>
      <c r="C848" t="str">
        <f>VLOOKUP(A848,'[4]子sku-父sku'!$A$1:$B$65536,2,0)</f>
        <v>YZ-ZQ15921</v>
      </c>
      <c r="D848" s="33">
        <f>IFERROR(VLOOKUP(A848,[1]库存报告使用数据处理!$A:$C,3,0),0)</f>
        <v>0</v>
      </c>
      <c r="E848" s="33">
        <f>IFERROR(VLOOKUP(A848,[1]库存报告使用数据处理!$A:$D,4,0),0)</f>
        <v>0</v>
      </c>
      <c r="F848" s="33">
        <f>IFERROR(VLOOKUP(A848,[1]库存报告使用数据处理!$A:$E,5,0),0)</f>
        <v>0</v>
      </c>
      <c r="G848" s="33">
        <f>IFERROR(VLOOKUP(A848,[1]库存报告使用数据处理!$A:$F,6,0),0)</f>
        <v>0</v>
      </c>
      <c r="H848" s="34">
        <f>IFERROR(VLOOKUP(A848,[1]库存报告使用数据处理!$A:$G,7,0),0)</f>
        <v>0</v>
      </c>
      <c r="I848">
        <f>IFERROR(VLOOKUP(A848,[5]数据处理!$A:$B,2,0),0)</f>
        <v>4</v>
      </c>
      <c r="J848" s="35">
        <f>IFERROR(VLOOKUP(A848,[5]数据处理!$A:$D,4,0),0)</f>
        <v>0</v>
      </c>
      <c r="K848" s="35">
        <f>IFERROR(VLOOKUP(A848,[5]数据处理!$A:$E,5,0),0)</f>
        <v>0</v>
      </c>
      <c r="L848" s="35">
        <f>IFERROR(VLOOKUP(A848,[5]数据处理!$A:$G,7,0),0)</f>
        <v>0</v>
      </c>
      <c r="M848">
        <f t="shared" si="224"/>
        <v>4</v>
      </c>
      <c r="N848">
        <f>IFERROR(VLOOKUP(A848,[5]数据处理!$A:$C,3,0),0)</f>
        <v>0</v>
      </c>
      <c r="O848">
        <f>IFERROR(VLOOKUP(A848,[5]数据处理!$A:$N,14,0),0)</f>
        <v>4</v>
      </c>
      <c r="P848" t="str">
        <f>IFERROR(VLOOKUP(A848,[3]库存使用数据!$A:$B,2,0),"")</f>
        <v/>
      </c>
      <c r="Q848" t="str">
        <f>IFERROR(VLOOKUP(A848,[3]库存使用数据!$A:$E,5,0),"")</f>
        <v/>
      </c>
      <c r="R848" t="str">
        <f>IFERROR(VLOOKUP(A848,[3]库存使用数据!$A:$H,8,0),"")</f>
        <v/>
      </c>
      <c r="S848" t="str">
        <f>IFERROR(VLOOKUP(A848,[3]库存使用数据!$A:$K,11,0),"")</f>
        <v/>
      </c>
      <c r="T848" t="str">
        <f>IFERROR(VLOOKUP(A848,[3]库存使用数据!$A:$C,3,0),"")</f>
        <v/>
      </c>
      <c r="U848" t="str">
        <f>IFERROR(VLOOKUP(A848,[3]库存使用数据!$A:$F,6,0),"")</f>
        <v/>
      </c>
      <c r="V848" t="str">
        <f>IFERROR(VLOOKUP(A848,[3]库存使用数据!$A:$I,9,0),"")</f>
        <v/>
      </c>
      <c r="W848" t="str">
        <f>IFERROR(VLOOKUP(A848,[3]库存使用数据!$A:$L,12,0),"")</f>
        <v/>
      </c>
      <c r="X848" s="23" t="str">
        <f t="shared" si="229"/>
        <v/>
      </c>
      <c r="Y848" s="23" t="str">
        <f t="shared" si="230"/>
        <v/>
      </c>
      <c r="Z848" s="23" t="str">
        <f t="shared" si="231"/>
        <v/>
      </c>
      <c r="AA848" s="23" t="str">
        <f t="shared" si="232"/>
        <v/>
      </c>
      <c r="AB848" t="str">
        <f>IFERROR(VLOOKUP(A848,[3]库存使用数据!$A:$D,4,0),"")</f>
        <v/>
      </c>
      <c r="AC848" t="str">
        <f>IFERROR(VLOOKUP(A848,[3]库存使用数据!$A:$G,7,0),"")</f>
        <v/>
      </c>
      <c r="AD848" t="str">
        <f>IFERROR(VLOOKUP(A848,[3]库存使用数据!$A:$J,10,0),"")</f>
        <v/>
      </c>
      <c r="AE848" t="str">
        <f>IFERROR(VLOOKUP(A848,[3]库存使用数据!$A:$M,13,0),"")</f>
        <v/>
      </c>
      <c r="AF848" s="23" t="str">
        <f t="shared" si="233"/>
        <v/>
      </c>
      <c r="AG848" s="23" t="str">
        <f t="shared" si="234"/>
        <v/>
      </c>
      <c r="AH848" s="23" t="str">
        <f t="shared" si="235"/>
        <v/>
      </c>
      <c r="AI848" s="23" t="str">
        <f t="shared" si="236"/>
        <v/>
      </c>
      <c r="AJ848">
        <f>IFERROR(VLOOKUP($B848,[2]库存报告使用数据!$A$1:$B$65536,2,0),0)</f>
        <v>0</v>
      </c>
      <c r="AK848">
        <f>IFERROR(VLOOKUP($B848,[2]库存报告使用数据!$A$1:$C$65536,3,0),0)</f>
        <v>0</v>
      </c>
      <c r="AL848">
        <f>IFERROR(VLOOKUP($B848,[2]库存报告使用数据!$A$1:$D$65536,4,0),0)</f>
        <v>1</v>
      </c>
      <c r="AM848">
        <f>IFERROR(VLOOKUP($B848,[2]库存报告使用数据!$A$1:$E$65536,5,0),0)</f>
        <v>2</v>
      </c>
      <c r="AN848" s="23" t="str">
        <f t="shared" si="237"/>
        <v/>
      </c>
      <c r="AO848" s="23" t="str">
        <f t="shared" si="238"/>
        <v/>
      </c>
      <c r="AP848" s="23">
        <f t="shared" si="239"/>
        <v>0</v>
      </c>
      <c r="AQ848" s="23">
        <f t="shared" si="240"/>
        <v>0</v>
      </c>
      <c r="AR848" s="37">
        <f t="shared" si="225"/>
        <v>0</v>
      </c>
      <c r="AS848" s="37">
        <f t="shared" si="226"/>
        <v>0</v>
      </c>
      <c r="AT848" s="37">
        <f t="shared" si="227"/>
        <v>4</v>
      </c>
      <c r="AU848" s="33" t="str">
        <f t="shared" si="228"/>
        <v>库存为4</v>
      </c>
      <c r="AV848" s="38" t="str">
        <f>IFERROR(时间!$B$4+AU848,"上周无销量")</f>
        <v>上周无销量</v>
      </c>
    </row>
    <row r="849" spans="1:48">
      <c r="A849" s="21" t="s">
        <v>894</v>
      </c>
      <c r="B849" t="str">
        <f>VLOOKUP(A849,'[4]sku-asin（子）'!$A$1:$B$65536,2,0)</f>
        <v>B071CL9WTT</v>
      </c>
      <c r="C849" t="str">
        <f>VLOOKUP(A849,'[4]子sku-父sku'!$A$1:$B$65536,2,0)</f>
        <v>YZ-ZQ15921</v>
      </c>
      <c r="D849" s="33">
        <f>IFERROR(VLOOKUP(A849,[1]库存报告使用数据处理!$A:$C,3,0),0)</f>
        <v>0</v>
      </c>
      <c r="E849" s="33">
        <f>IFERROR(VLOOKUP(A849,[1]库存报告使用数据处理!$A:$D,4,0),0)</f>
        <v>0</v>
      </c>
      <c r="F849" s="33">
        <f>IFERROR(VLOOKUP(A849,[1]库存报告使用数据处理!$A:$E,5,0),0)</f>
        <v>0</v>
      </c>
      <c r="G849" s="33">
        <f>IFERROR(VLOOKUP(A849,[1]库存报告使用数据处理!$A:$F,6,0),0)</f>
        <v>0</v>
      </c>
      <c r="H849" s="34">
        <f>IFERROR(VLOOKUP(A849,[1]库存报告使用数据处理!$A:$G,7,0),0)</f>
        <v>0</v>
      </c>
      <c r="I849">
        <f>IFERROR(VLOOKUP(A849,[5]数据处理!$A:$B,2,0),0)</f>
        <v>0</v>
      </c>
      <c r="J849" s="35">
        <f>IFERROR(VLOOKUP(A849,[5]数据处理!$A:$D,4,0),0)</f>
        <v>0</v>
      </c>
      <c r="K849" s="35">
        <f>IFERROR(VLOOKUP(A849,[5]数据处理!$A:$E,5,0),0)</f>
        <v>0</v>
      </c>
      <c r="L849" s="35">
        <f>IFERROR(VLOOKUP(A849,[5]数据处理!$A:$G,7,0),0)</f>
        <v>0</v>
      </c>
      <c r="M849">
        <f t="shared" si="224"/>
        <v>0</v>
      </c>
      <c r="N849">
        <f>IFERROR(VLOOKUP(A849,[5]数据处理!$A:$C,3,0),0)</f>
        <v>0</v>
      </c>
      <c r="O849">
        <f>IFERROR(VLOOKUP(A849,[5]数据处理!$A:$N,14,0),0)</f>
        <v>0</v>
      </c>
      <c r="P849" t="str">
        <f>IFERROR(VLOOKUP(A849,[3]库存使用数据!$A:$B,2,0),"")</f>
        <v/>
      </c>
      <c r="Q849" t="str">
        <f>IFERROR(VLOOKUP(A849,[3]库存使用数据!$A:$E,5,0),"")</f>
        <v/>
      </c>
      <c r="R849" t="str">
        <f>IFERROR(VLOOKUP(A849,[3]库存使用数据!$A:$H,8,0),"")</f>
        <v/>
      </c>
      <c r="S849" t="str">
        <f>IFERROR(VLOOKUP(A849,[3]库存使用数据!$A:$K,11,0),"")</f>
        <v/>
      </c>
      <c r="T849" t="str">
        <f>IFERROR(VLOOKUP(A849,[3]库存使用数据!$A:$C,3,0),"")</f>
        <v/>
      </c>
      <c r="U849" t="str">
        <f>IFERROR(VLOOKUP(A849,[3]库存使用数据!$A:$F,6,0),"")</f>
        <v/>
      </c>
      <c r="V849" t="str">
        <f>IFERROR(VLOOKUP(A849,[3]库存使用数据!$A:$I,9,0),"")</f>
        <v/>
      </c>
      <c r="W849" t="str">
        <f>IFERROR(VLOOKUP(A849,[3]库存使用数据!$A:$L,12,0),"")</f>
        <v/>
      </c>
      <c r="X849" s="23" t="str">
        <f t="shared" si="229"/>
        <v/>
      </c>
      <c r="Y849" s="23" t="str">
        <f t="shared" si="230"/>
        <v/>
      </c>
      <c r="Z849" s="23" t="str">
        <f t="shared" si="231"/>
        <v/>
      </c>
      <c r="AA849" s="23" t="str">
        <f t="shared" si="232"/>
        <v/>
      </c>
      <c r="AB849" t="str">
        <f>IFERROR(VLOOKUP(A849,[3]库存使用数据!$A:$D,4,0),"")</f>
        <v/>
      </c>
      <c r="AC849" t="str">
        <f>IFERROR(VLOOKUP(A849,[3]库存使用数据!$A:$G,7,0),"")</f>
        <v/>
      </c>
      <c r="AD849" t="str">
        <f>IFERROR(VLOOKUP(A849,[3]库存使用数据!$A:$J,10,0),"")</f>
        <v/>
      </c>
      <c r="AE849" t="str">
        <f>IFERROR(VLOOKUP(A849,[3]库存使用数据!$A:$M,13,0),"")</f>
        <v/>
      </c>
      <c r="AF849" s="23" t="str">
        <f t="shared" si="233"/>
        <v/>
      </c>
      <c r="AG849" s="23" t="str">
        <f t="shared" si="234"/>
        <v/>
      </c>
      <c r="AH849" s="23" t="str">
        <f t="shared" si="235"/>
        <v/>
      </c>
      <c r="AI849" s="23" t="str">
        <f t="shared" si="236"/>
        <v/>
      </c>
      <c r="AJ849">
        <f>IFERROR(VLOOKUP($B849,[2]库存报告使用数据!$A$1:$B$65536,2,0),0)</f>
        <v>0</v>
      </c>
      <c r="AK849">
        <f>IFERROR(VLOOKUP($B849,[2]库存报告使用数据!$A$1:$C$65536,3,0),0)</f>
        <v>0</v>
      </c>
      <c r="AL849">
        <f>IFERROR(VLOOKUP($B849,[2]库存报告使用数据!$A$1:$D$65536,4,0),0)</f>
        <v>0</v>
      </c>
      <c r="AM849">
        <f>IFERROR(VLOOKUP($B849,[2]库存报告使用数据!$A$1:$E$65536,5,0),0)</f>
        <v>0</v>
      </c>
      <c r="AN849" s="23" t="str">
        <f t="shared" si="237"/>
        <v/>
      </c>
      <c r="AO849" s="23" t="str">
        <f t="shared" si="238"/>
        <v/>
      </c>
      <c r="AP849" s="23" t="str">
        <f t="shared" si="239"/>
        <v/>
      </c>
      <c r="AQ849" s="23" t="str">
        <f t="shared" si="240"/>
        <v/>
      </c>
      <c r="AR849" s="37">
        <f t="shared" si="225"/>
        <v>0</v>
      </c>
      <c r="AS849" s="37">
        <f t="shared" si="226"/>
        <v>0</v>
      </c>
      <c r="AT849" s="37">
        <f t="shared" si="227"/>
        <v>0</v>
      </c>
      <c r="AU849" s="33" t="str">
        <f t="shared" si="228"/>
        <v>库存为0</v>
      </c>
      <c r="AV849" s="38" t="str">
        <f>IFERROR(时间!$B$4+AU849,"上周无销量")</f>
        <v>上周无销量</v>
      </c>
    </row>
    <row r="850" spans="1:48">
      <c r="A850" s="21" t="s">
        <v>895</v>
      </c>
      <c r="B850" t="str">
        <f>VLOOKUP(A850,'[4]sku-asin（子）'!$A$1:$B$65536,2,0)</f>
        <v>B071D5BWZ6</v>
      </c>
      <c r="C850" t="str">
        <f>VLOOKUP(A850,'[4]子sku-父sku'!$A$1:$B$65536,2,0)</f>
        <v>YZ-ZQ15921</v>
      </c>
      <c r="D850" s="33">
        <f>IFERROR(VLOOKUP(A850,[1]库存报告使用数据处理!$A:$C,3,0),0)</f>
        <v>0</v>
      </c>
      <c r="E850" s="33">
        <f>IFERROR(VLOOKUP(A850,[1]库存报告使用数据处理!$A:$D,4,0),0)</f>
        <v>0</v>
      </c>
      <c r="F850" s="33">
        <f>IFERROR(VLOOKUP(A850,[1]库存报告使用数据处理!$A:$E,5,0),0)</f>
        <v>0</v>
      </c>
      <c r="G850" s="33">
        <f>IFERROR(VLOOKUP(A850,[1]库存报告使用数据处理!$A:$F,6,0),0)</f>
        <v>0</v>
      </c>
      <c r="H850" s="34">
        <f>IFERROR(VLOOKUP(A850,[1]库存报告使用数据处理!$A:$G,7,0),0)</f>
        <v>0</v>
      </c>
      <c r="I850">
        <f>IFERROR(VLOOKUP(A850,[5]数据处理!$A:$B,2,0),0)</f>
        <v>0</v>
      </c>
      <c r="J850" s="35">
        <f>IFERROR(VLOOKUP(A850,[5]数据处理!$A:$D,4,0),0)</f>
        <v>0</v>
      </c>
      <c r="K850" s="35">
        <f>IFERROR(VLOOKUP(A850,[5]数据处理!$A:$E,5,0),0)</f>
        <v>0</v>
      </c>
      <c r="L850" s="35">
        <f>IFERROR(VLOOKUP(A850,[5]数据处理!$A:$G,7,0),0)</f>
        <v>0</v>
      </c>
      <c r="M850">
        <f t="shared" si="224"/>
        <v>0</v>
      </c>
      <c r="N850">
        <f>IFERROR(VLOOKUP(A850,[5]数据处理!$A:$C,3,0),0)</f>
        <v>2</v>
      </c>
      <c r="O850">
        <f>IFERROR(VLOOKUP(A850,[5]数据处理!$A:$N,14,0),0)</f>
        <v>0</v>
      </c>
      <c r="P850" t="str">
        <f>IFERROR(VLOOKUP(A850,[3]库存使用数据!$A:$B,2,0),"")</f>
        <v/>
      </c>
      <c r="Q850" t="str">
        <f>IFERROR(VLOOKUP(A850,[3]库存使用数据!$A:$E,5,0),"")</f>
        <v/>
      </c>
      <c r="R850" t="str">
        <f>IFERROR(VLOOKUP(A850,[3]库存使用数据!$A:$H,8,0),"")</f>
        <v/>
      </c>
      <c r="S850" t="str">
        <f>IFERROR(VLOOKUP(A850,[3]库存使用数据!$A:$K,11,0),"")</f>
        <v/>
      </c>
      <c r="T850" t="str">
        <f>IFERROR(VLOOKUP(A850,[3]库存使用数据!$A:$C,3,0),"")</f>
        <v/>
      </c>
      <c r="U850" t="str">
        <f>IFERROR(VLOOKUP(A850,[3]库存使用数据!$A:$F,6,0),"")</f>
        <v/>
      </c>
      <c r="V850" t="str">
        <f>IFERROR(VLOOKUP(A850,[3]库存使用数据!$A:$I,9,0),"")</f>
        <v/>
      </c>
      <c r="W850" t="str">
        <f>IFERROR(VLOOKUP(A850,[3]库存使用数据!$A:$L,12,0),"")</f>
        <v/>
      </c>
      <c r="X850" s="23" t="str">
        <f t="shared" si="229"/>
        <v/>
      </c>
      <c r="Y850" s="23" t="str">
        <f t="shared" si="230"/>
        <v/>
      </c>
      <c r="Z850" s="23" t="str">
        <f t="shared" si="231"/>
        <v/>
      </c>
      <c r="AA850" s="23" t="str">
        <f t="shared" si="232"/>
        <v/>
      </c>
      <c r="AB850" t="str">
        <f>IFERROR(VLOOKUP(A850,[3]库存使用数据!$A:$D,4,0),"")</f>
        <v/>
      </c>
      <c r="AC850" t="str">
        <f>IFERROR(VLOOKUP(A850,[3]库存使用数据!$A:$G,7,0),"")</f>
        <v/>
      </c>
      <c r="AD850" t="str">
        <f>IFERROR(VLOOKUP(A850,[3]库存使用数据!$A:$J,10,0),"")</f>
        <v/>
      </c>
      <c r="AE850" t="str">
        <f>IFERROR(VLOOKUP(A850,[3]库存使用数据!$A:$M,13,0),"")</f>
        <v/>
      </c>
      <c r="AF850" s="23" t="str">
        <f t="shared" si="233"/>
        <v/>
      </c>
      <c r="AG850" s="23" t="str">
        <f t="shared" si="234"/>
        <v/>
      </c>
      <c r="AH850" s="23" t="str">
        <f t="shared" si="235"/>
        <v/>
      </c>
      <c r="AI850" s="23" t="str">
        <f t="shared" si="236"/>
        <v/>
      </c>
      <c r="AJ850">
        <f>IFERROR(VLOOKUP($B850,[2]库存报告使用数据!$A$1:$B$65536,2,0),0)</f>
        <v>0</v>
      </c>
      <c r="AK850">
        <f>IFERROR(VLOOKUP($B850,[2]库存报告使用数据!$A$1:$C$65536,3,0),0)</f>
        <v>0</v>
      </c>
      <c r="AL850">
        <f>IFERROR(VLOOKUP($B850,[2]库存报告使用数据!$A$1:$D$65536,4,0),0)</f>
        <v>0</v>
      </c>
      <c r="AM850">
        <f>IFERROR(VLOOKUP($B850,[2]库存报告使用数据!$A$1:$E$65536,5,0),0)</f>
        <v>0</v>
      </c>
      <c r="AN850" s="23" t="str">
        <f t="shared" si="237"/>
        <v/>
      </c>
      <c r="AO850" s="23" t="str">
        <f t="shared" si="238"/>
        <v/>
      </c>
      <c r="AP850" s="23" t="str">
        <f t="shared" si="239"/>
        <v/>
      </c>
      <c r="AQ850" s="23" t="str">
        <f t="shared" si="240"/>
        <v/>
      </c>
      <c r="AR850" s="37">
        <f t="shared" si="225"/>
        <v>0</v>
      </c>
      <c r="AS850" s="37">
        <f t="shared" si="226"/>
        <v>0</v>
      </c>
      <c r="AT850" s="37">
        <f t="shared" si="227"/>
        <v>0</v>
      </c>
      <c r="AU850" s="33" t="str">
        <f t="shared" si="228"/>
        <v>库存为0</v>
      </c>
      <c r="AV850" s="38" t="str">
        <f>IFERROR(时间!$B$4+AU850,"上周无销量")</f>
        <v>上周无销量</v>
      </c>
    </row>
    <row r="851" spans="1:48">
      <c r="A851" s="21" t="s">
        <v>896</v>
      </c>
      <c r="B851" t="str">
        <f>VLOOKUP(A851,'[4]sku-asin（子）'!$A$1:$B$65536,2,0)</f>
        <v>B07228XRT9</v>
      </c>
      <c r="C851" t="str">
        <f>VLOOKUP(A851,'[4]子sku-父sku'!$A$1:$B$65536,2,0)</f>
        <v>YZ-ZQ15921</v>
      </c>
      <c r="D851" s="33">
        <f>IFERROR(VLOOKUP(A851,[1]库存报告使用数据处理!$A:$C,3,0),0)</f>
        <v>0</v>
      </c>
      <c r="E851" s="33">
        <f>IFERROR(VLOOKUP(A851,[1]库存报告使用数据处理!$A:$D,4,0),0)</f>
        <v>0</v>
      </c>
      <c r="F851" s="33">
        <f>IFERROR(VLOOKUP(A851,[1]库存报告使用数据处理!$A:$E,5,0),0)</f>
        <v>0</v>
      </c>
      <c r="G851" s="33">
        <f>IFERROR(VLOOKUP(A851,[1]库存报告使用数据处理!$A:$F,6,0),0)</f>
        <v>0</v>
      </c>
      <c r="H851" s="34">
        <f>IFERROR(VLOOKUP(A851,[1]库存报告使用数据处理!$A:$G,7,0),0)</f>
        <v>0</v>
      </c>
      <c r="I851">
        <f>IFERROR(VLOOKUP(A851,[5]数据处理!$A:$B,2,0),0)</f>
        <v>3</v>
      </c>
      <c r="J851" s="35">
        <f>IFERROR(VLOOKUP(A851,[5]数据处理!$A:$D,4,0),0)</f>
        <v>0</v>
      </c>
      <c r="K851" s="35">
        <f>IFERROR(VLOOKUP(A851,[5]数据处理!$A:$E,5,0),0)</f>
        <v>0</v>
      </c>
      <c r="L851" s="35">
        <f>IFERROR(VLOOKUP(A851,[5]数据处理!$A:$G,7,0),0)</f>
        <v>0</v>
      </c>
      <c r="M851">
        <f t="shared" si="224"/>
        <v>3</v>
      </c>
      <c r="N851">
        <f>IFERROR(VLOOKUP(A851,[5]数据处理!$A:$C,3,0),0)</f>
        <v>0</v>
      </c>
      <c r="O851">
        <f>IFERROR(VLOOKUP(A851,[5]数据处理!$A:$N,14,0),0)</f>
        <v>3</v>
      </c>
      <c r="P851" t="str">
        <f>IFERROR(VLOOKUP(A851,[3]库存使用数据!$A:$B,2,0),"")</f>
        <v/>
      </c>
      <c r="Q851" t="str">
        <f>IFERROR(VLOOKUP(A851,[3]库存使用数据!$A:$E,5,0),"")</f>
        <v/>
      </c>
      <c r="R851" t="str">
        <f>IFERROR(VLOOKUP(A851,[3]库存使用数据!$A:$H,8,0),"")</f>
        <v/>
      </c>
      <c r="S851" t="str">
        <f>IFERROR(VLOOKUP(A851,[3]库存使用数据!$A:$K,11,0),"")</f>
        <v/>
      </c>
      <c r="T851" t="str">
        <f>IFERROR(VLOOKUP(A851,[3]库存使用数据!$A:$C,3,0),"")</f>
        <v/>
      </c>
      <c r="U851" t="str">
        <f>IFERROR(VLOOKUP(A851,[3]库存使用数据!$A:$F,6,0),"")</f>
        <v/>
      </c>
      <c r="V851" t="str">
        <f>IFERROR(VLOOKUP(A851,[3]库存使用数据!$A:$I,9,0),"")</f>
        <v/>
      </c>
      <c r="W851" t="str">
        <f>IFERROR(VLOOKUP(A851,[3]库存使用数据!$A:$L,12,0),"")</f>
        <v/>
      </c>
      <c r="X851" s="23" t="str">
        <f t="shared" si="229"/>
        <v/>
      </c>
      <c r="Y851" s="23" t="str">
        <f t="shared" si="230"/>
        <v/>
      </c>
      <c r="Z851" s="23" t="str">
        <f t="shared" si="231"/>
        <v/>
      </c>
      <c r="AA851" s="23" t="str">
        <f t="shared" si="232"/>
        <v/>
      </c>
      <c r="AB851" t="str">
        <f>IFERROR(VLOOKUP(A851,[3]库存使用数据!$A:$D,4,0),"")</f>
        <v/>
      </c>
      <c r="AC851" t="str">
        <f>IFERROR(VLOOKUP(A851,[3]库存使用数据!$A:$G,7,0),"")</f>
        <v/>
      </c>
      <c r="AD851" t="str">
        <f>IFERROR(VLOOKUP(A851,[3]库存使用数据!$A:$J,10,0),"")</f>
        <v/>
      </c>
      <c r="AE851" t="str">
        <f>IFERROR(VLOOKUP(A851,[3]库存使用数据!$A:$M,13,0),"")</f>
        <v/>
      </c>
      <c r="AF851" s="23" t="str">
        <f t="shared" si="233"/>
        <v/>
      </c>
      <c r="AG851" s="23" t="str">
        <f t="shared" si="234"/>
        <v/>
      </c>
      <c r="AH851" s="23" t="str">
        <f t="shared" si="235"/>
        <v/>
      </c>
      <c r="AI851" s="23" t="str">
        <f t="shared" si="236"/>
        <v/>
      </c>
      <c r="AJ851">
        <f>IFERROR(VLOOKUP($B851,[2]库存报告使用数据!$A$1:$B$65536,2,0),0)</f>
        <v>1</v>
      </c>
      <c r="AK851">
        <f>IFERROR(VLOOKUP($B851,[2]库存报告使用数据!$A$1:$C$65536,3,0),0)</f>
        <v>1</v>
      </c>
      <c r="AL851">
        <f>IFERROR(VLOOKUP($B851,[2]库存报告使用数据!$A$1:$D$65536,4,0),0)</f>
        <v>0</v>
      </c>
      <c r="AM851">
        <f>IFERROR(VLOOKUP($B851,[2]库存报告使用数据!$A$1:$E$65536,5,0),0)</f>
        <v>3</v>
      </c>
      <c r="AN851" s="23">
        <f t="shared" si="237"/>
        <v>0</v>
      </c>
      <c r="AO851" s="23">
        <f t="shared" si="238"/>
        <v>0</v>
      </c>
      <c r="AP851" s="23" t="str">
        <f t="shared" si="239"/>
        <v/>
      </c>
      <c r="AQ851" s="23">
        <f t="shared" si="240"/>
        <v>0</v>
      </c>
      <c r="AR851" s="37">
        <f t="shared" si="225"/>
        <v>0</v>
      </c>
      <c r="AS851" s="37">
        <f t="shared" si="226"/>
        <v>0</v>
      </c>
      <c r="AT851" s="37">
        <f t="shared" si="227"/>
        <v>3</v>
      </c>
      <c r="AU851" s="33" t="str">
        <f t="shared" si="228"/>
        <v>库存为3</v>
      </c>
      <c r="AV851" s="38" t="str">
        <f>IFERROR(时间!$B$4+AU851,"上周无销量")</f>
        <v>上周无销量</v>
      </c>
    </row>
    <row r="852" spans="1:48">
      <c r="A852" s="21" t="s">
        <v>897</v>
      </c>
      <c r="B852" t="str">
        <f>VLOOKUP(A852,'[4]sku-asin（子）'!$A$1:$B$65536,2,0)</f>
        <v>B06ZZN8QHJ</v>
      </c>
      <c r="C852" t="str">
        <f>VLOOKUP(A852,'[4]子sku-父sku'!$A$1:$B$65536,2,0)</f>
        <v>YZ-ZQ15921</v>
      </c>
      <c r="D852" s="33">
        <f>IFERROR(VLOOKUP(A852,[1]库存报告使用数据处理!$A:$C,3,0),0)</f>
        <v>0</v>
      </c>
      <c r="E852" s="33">
        <f>IFERROR(VLOOKUP(A852,[1]库存报告使用数据处理!$A:$D,4,0),0)</f>
        <v>0</v>
      </c>
      <c r="F852" s="33">
        <f>IFERROR(VLOOKUP(A852,[1]库存报告使用数据处理!$A:$E,5,0),0)</f>
        <v>0</v>
      </c>
      <c r="G852" s="33">
        <f>IFERROR(VLOOKUP(A852,[1]库存报告使用数据处理!$A:$F,6,0),0)</f>
        <v>0</v>
      </c>
      <c r="H852" s="34">
        <f>IFERROR(VLOOKUP(A852,[1]库存报告使用数据处理!$A:$G,7,0),0)</f>
        <v>0</v>
      </c>
      <c r="I852">
        <f>IFERROR(VLOOKUP(A852,[5]数据处理!$A:$B,2,0),0)</f>
        <v>2</v>
      </c>
      <c r="J852" s="35">
        <f>IFERROR(VLOOKUP(A852,[5]数据处理!$A:$D,4,0),0)</f>
        <v>0</v>
      </c>
      <c r="K852" s="35">
        <f>IFERROR(VLOOKUP(A852,[5]数据处理!$A:$E,5,0),0)</f>
        <v>0</v>
      </c>
      <c r="L852" s="35">
        <f>IFERROR(VLOOKUP(A852,[5]数据处理!$A:$G,7,0),0)</f>
        <v>0</v>
      </c>
      <c r="M852">
        <f t="shared" si="224"/>
        <v>2</v>
      </c>
      <c r="N852">
        <f>IFERROR(VLOOKUP(A852,[5]数据处理!$A:$C,3,0),0)</f>
        <v>0</v>
      </c>
      <c r="O852">
        <f>IFERROR(VLOOKUP(A852,[5]数据处理!$A:$N,14,0),0)</f>
        <v>2</v>
      </c>
      <c r="P852" t="str">
        <f>IFERROR(VLOOKUP(A852,[3]库存使用数据!$A:$B,2,0),"")</f>
        <v/>
      </c>
      <c r="Q852" t="str">
        <f>IFERROR(VLOOKUP(A852,[3]库存使用数据!$A:$E,5,0),"")</f>
        <v/>
      </c>
      <c r="R852" t="str">
        <f>IFERROR(VLOOKUP(A852,[3]库存使用数据!$A:$H,8,0),"")</f>
        <v/>
      </c>
      <c r="S852" t="str">
        <f>IFERROR(VLOOKUP(A852,[3]库存使用数据!$A:$K,11,0),"")</f>
        <v/>
      </c>
      <c r="T852" t="str">
        <f>IFERROR(VLOOKUP(A852,[3]库存使用数据!$A:$C,3,0),"")</f>
        <v/>
      </c>
      <c r="U852" t="str">
        <f>IFERROR(VLOOKUP(A852,[3]库存使用数据!$A:$F,6,0),"")</f>
        <v/>
      </c>
      <c r="V852" t="str">
        <f>IFERROR(VLOOKUP(A852,[3]库存使用数据!$A:$I,9,0),"")</f>
        <v/>
      </c>
      <c r="W852" t="str">
        <f>IFERROR(VLOOKUP(A852,[3]库存使用数据!$A:$L,12,0),"")</f>
        <v/>
      </c>
      <c r="X852" s="23" t="str">
        <f t="shared" si="229"/>
        <v/>
      </c>
      <c r="Y852" s="23" t="str">
        <f t="shared" si="230"/>
        <v/>
      </c>
      <c r="Z852" s="23" t="str">
        <f t="shared" si="231"/>
        <v/>
      </c>
      <c r="AA852" s="23" t="str">
        <f t="shared" si="232"/>
        <v/>
      </c>
      <c r="AB852" t="str">
        <f>IFERROR(VLOOKUP(A852,[3]库存使用数据!$A:$D,4,0),"")</f>
        <v/>
      </c>
      <c r="AC852" t="str">
        <f>IFERROR(VLOOKUP(A852,[3]库存使用数据!$A:$G,7,0),"")</f>
        <v/>
      </c>
      <c r="AD852" t="str">
        <f>IFERROR(VLOOKUP(A852,[3]库存使用数据!$A:$J,10,0),"")</f>
        <v/>
      </c>
      <c r="AE852" t="str">
        <f>IFERROR(VLOOKUP(A852,[3]库存使用数据!$A:$M,13,0),"")</f>
        <v/>
      </c>
      <c r="AF852" s="23" t="str">
        <f t="shared" si="233"/>
        <v/>
      </c>
      <c r="AG852" s="23" t="str">
        <f t="shared" si="234"/>
        <v/>
      </c>
      <c r="AH852" s="23" t="str">
        <f t="shared" si="235"/>
        <v/>
      </c>
      <c r="AI852" s="23" t="str">
        <f t="shared" si="236"/>
        <v/>
      </c>
      <c r="AJ852">
        <f>IFERROR(VLOOKUP($B852,[2]库存报告使用数据!$A$1:$B$65536,2,0),0)</f>
        <v>0</v>
      </c>
      <c r="AK852">
        <f>IFERROR(VLOOKUP($B852,[2]库存报告使用数据!$A$1:$C$65536,3,0),0)</f>
        <v>0</v>
      </c>
      <c r="AL852">
        <f>IFERROR(VLOOKUP($B852,[2]库存报告使用数据!$A$1:$D$65536,4,0),0)</f>
        <v>1</v>
      </c>
      <c r="AM852">
        <f>IFERROR(VLOOKUP($B852,[2]库存报告使用数据!$A$1:$E$65536,5,0),0)</f>
        <v>1</v>
      </c>
      <c r="AN852" s="23" t="str">
        <f t="shared" si="237"/>
        <v/>
      </c>
      <c r="AO852" s="23" t="str">
        <f t="shared" si="238"/>
        <v/>
      </c>
      <c r="AP852" s="23">
        <f t="shared" si="239"/>
        <v>0</v>
      </c>
      <c r="AQ852" s="23">
        <f t="shared" si="240"/>
        <v>0</v>
      </c>
      <c r="AR852" s="37">
        <f t="shared" si="225"/>
        <v>0</v>
      </c>
      <c r="AS852" s="37">
        <f t="shared" si="226"/>
        <v>0</v>
      </c>
      <c r="AT852" s="37">
        <f t="shared" si="227"/>
        <v>2</v>
      </c>
      <c r="AU852" s="33" t="str">
        <f t="shared" si="228"/>
        <v>库存为2</v>
      </c>
      <c r="AV852" s="38" t="str">
        <f>IFERROR(时间!$B$4+AU852,"上周无销量")</f>
        <v>上周无销量</v>
      </c>
    </row>
    <row r="853" spans="1:48">
      <c r="A853" s="21" t="s">
        <v>898</v>
      </c>
      <c r="B853" t="str">
        <f>VLOOKUP(A853,'[4]sku-asin（子）'!$A$1:$B$65536,2,0)</f>
        <v>B07229CYMB</v>
      </c>
      <c r="C853" t="str">
        <f>VLOOKUP(A853,'[4]子sku-父sku'!$A$1:$B$65536,2,0)</f>
        <v>YZ-ZQ15921</v>
      </c>
      <c r="D853" s="33">
        <f>IFERROR(VLOOKUP(A853,[1]库存报告使用数据处理!$A:$C,3,0),0)</f>
        <v>0</v>
      </c>
      <c r="E853" s="33">
        <f>IFERROR(VLOOKUP(A853,[1]库存报告使用数据处理!$A:$D,4,0),0)</f>
        <v>0</v>
      </c>
      <c r="F853" s="33">
        <f>IFERROR(VLOOKUP(A853,[1]库存报告使用数据处理!$A:$E,5,0),0)</f>
        <v>0</v>
      </c>
      <c r="G853" s="33">
        <f>IFERROR(VLOOKUP(A853,[1]库存报告使用数据处理!$A:$F,6,0),0)</f>
        <v>1</v>
      </c>
      <c r="H853" s="34">
        <f>IFERROR(VLOOKUP(A853,[1]库存报告使用数据处理!$A:$G,7,0),0)</f>
        <v>19.99</v>
      </c>
      <c r="I853">
        <f>IFERROR(VLOOKUP(A853,[5]数据处理!$A:$B,2,0),0)</f>
        <v>3</v>
      </c>
      <c r="J853" s="35">
        <f>IFERROR(VLOOKUP(A853,[5]数据处理!$A:$D,4,0),0)</f>
        <v>0</v>
      </c>
      <c r="K853" s="35">
        <f>IFERROR(VLOOKUP(A853,[5]数据处理!$A:$E,5,0),0)</f>
        <v>0</v>
      </c>
      <c r="L853" s="35">
        <f>IFERROR(VLOOKUP(A853,[5]数据处理!$A:$G,7,0),0)</f>
        <v>0</v>
      </c>
      <c r="M853">
        <f t="shared" si="224"/>
        <v>3</v>
      </c>
      <c r="N853">
        <f>IFERROR(VLOOKUP(A853,[5]数据处理!$A:$C,3,0),0)</f>
        <v>0</v>
      </c>
      <c r="O853">
        <f>IFERROR(VLOOKUP(A853,[5]数据处理!$A:$N,14,0),0)</f>
        <v>3</v>
      </c>
      <c r="P853" t="str">
        <f>IFERROR(VLOOKUP(A853,[3]库存使用数据!$A:$B,2,0),"")</f>
        <v/>
      </c>
      <c r="Q853" t="str">
        <f>IFERROR(VLOOKUP(A853,[3]库存使用数据!$A:$E,5,0),"")</f>
        <v/>
      </c>
      <c r="R853" t="str">
        <f>IFERROR(VLOOKUP(A853,[3]库存使用数据!$A:$H,8,0),"")</f>
        <v/>
      </c>
      <c r="S853" t="str">
        <f>IFERROR(VLOOKUP(A853,[3]库存使用数据!$A:$K,11,0),"")</f>
        <v/>
      </c>
      <c r="T853" t="str">
        <f>IFERROR(VLOOKUP(A853,[3]库存使用数据!$A:$C,3,0),"")</f>
        <v/>
      </c>
      <c r="U853" t="str">
        <f>IFERROR(VLOOKUP(A853,[3]库存使用数据!$A:$F,6,0),"")</f>
        <v/>
      </c>
      <c r="V853" t="str">
        <f>IFERROR(VLOOKUP(A853,[3]库存使用数据!$A:$I,9,0),"")</f>
        <v/>
      </c>
      <c r="W853" t="str">
        <f>IFERROR(VLOOKUP(A853,[3]库存使用数据!$A:$L,12,0),"")</f>
        <v/>
      </c>
      <c r="X853" s="23" t="str">
        <f t="shared" si="229"/>
        <v/>
      </c>
      <c r="Y853" s="23" t="str">
        <f t="shared" si="230"/>
        <v/>
      </c>
      <c r="Z853" s="23" t="str">
        <f t="shared" si="231"/>
        <v/>
      </c>
      <c r="AA853" s="23" t="str">
        <f t="shared" si="232"/>
        <v/>
      </c>
      <c r="AB853" t="str">
        <f>IFERROR(VLOOKUP(A853,[3]库存使用数据!$A:$D,4,0),"")</f>
        <v/>
      </c>
      <c r="AC853" t="str">
        <f>IFERROR(VLOOKUP(A853,[3]库存使用数据!$A:$G,7,0),"")</f>
        <v/>
      </c>
      <c r="AD853" t="str">
        <f>IFERROR(VLOOKUP(A853,[3]库存使用数据!$A:$J,10,0),"")</f>
        <v/>
      </c>
      <c r="AE853" t="str">
        <f>IFERROR(VLOOKUP(A853,[3]库存使用数据!$A:$M,13,0),"")</f>
        <v/>
      </c>
      <c r="AF853" s="23" t="str">
        <f t="shared" si="233"/>
        <v/>
      </c>
      <c r="AG853" s="23" t="str">
        <f t="shared" si="234"/>
        <v/>
      </c>
      <c r="AH853" s="23" t="str">
        <f t="shared" si="235"/>
        <v/>
      </c>
      <c r="AI853" s="23" t="str">
        <f t="shared" si="236"/>
        <v/>
      </c>
      <c r="AJ853">
        <f>IFERROR(VLOOKUP($B853,[2]库存报告使用数据!$A$1:$B$65536,2,0),0)</f>
        <v>0</v>
      </c>
      <c r="AK853">
        <f>IFERROR(VLOOKUP($B853,[2]库存报告使用数据!$A$1:$C$65536,3,0),0)</f>
        <v>0</v>
      </c>
      <c r="AL853">
        <f>IFERROR(VLOOKUP($B853,[2]库存报告使用数据!$A$1:$D$65536,4,0),0)</f>
        <v>0</v>
      </c>
      <c r="AM853">
        <f>IFERROR(VLOOKUP($B853,[2]库存报告使用数据!$A$1:$E$65536,5,0),0)</f>
        <v>1</v>
      </c>
      <c r="AN853" s="23" t="str">
        <f t="shared" si="237"/>
        <v/>
      </c>
      <c r="AO853" s="23" t="str">
        <f t="shared" si="238"/>
        <v/>
      </c>
      <c r="AP853" s="23" t="str">
        <f t="shared" si="239"/>
        <v/>
      </c>
      <c r="AQ853" s="23">
        <f t="shared" si="240"/>
        <v>1</v>
      </c>
      <c r="AR853" s="37">
        <f t="shared" si="225"/>
        <v>0</v>
      </c>
      <c r="AS853" s="37">
        <f t="shared" si="226"/>
        <v>0</v>
      </c>
      <c r="AT853" s="37">
        <f t="shared" si="227"/>
        <v>3</v>
      </c>
      <c r="AU853" s="33" t="str">
        <f t="shared" si="228"/>
        <v>库存为3</v>
      </c>
      <c r="AV853" s="38" t="str">
        <f>IFERROR(时间!$B$4+AU853,"上周无销量")</f>
        <v>上周无销量</v>
      </c>
    </row>
    <row r="854" spans="1:48">
      <c r="A854" s="21" t="s">
        <v>899</v>
      </c>
      <c r="B854" t="str">
        <f>VLOOKUP(A854,'[4]sku-asin（子）'!$A$1:$B$65536,2,0)</f>
        <v>B071D5C3V9</v>
      </c>
      <c r="C854" t="str">
        <f>VLOOKUP(A854,'[4]子sku-父sku'!$A$1:$B$65536,2,0)</f>
        <v>YZ-ZQ15921</v>
      </c>
      <c r="D854" s="33">
        <f>IFERROR(VLOOKUP(A854,[1]库存报告使用数据处理!$A:$C,3,0),0)</f>
        <v>0</v>
      </c>
      <c r="E854" s="33">
        <f>IFERROR(VLOOKUP(A854,[1]库存报告使用数据处理!$A:$D,4,0),0)</f>
        <v>0</v>
      </c>
      <c r="F854" s="33">
        <f>IFERROR(VLOOKUP(A854,[1]库存报告使用数据处理!$A:$E,5,0),0)</f>
        <v>0</v>
      </c>
      <c r="G854" s="33">
        <f>IFERROR(VLOOKUP(A854,[1]库存报告使用数据处理!$A:$F,6,0),0)</f>
        <v>0</v>
      </c>
      <c r="H854" s="34">
        <f>IFERROR(VLOOKUP(A854,[1]库存报告使用数据处理!$A:$G,7,0),0)</f>
        <v>0</v>
      </c>
      <c r="I854">
        <f>IFERROR(VLOOKUP(A854,[5]数据处理!$A:$B,2,0),0)</f>
        <v>0</v>
      </c>
      <c r="J854" s="35">
        <f>IFERROR(VLOOKUP(A854,[5]数据处理!$A:$D,4,0),0)</f>
        <v>0</v>
      </c>
      <c r="K854" s="35">
        <f>IFERROR(VLOOKUP(A854,[5]数据处理!$A:$E,5,0),0)</f>
        <v>0</v>
      </c>
      <c r="L854" s="35">
        <f>IFERROR(VLOOKUP(A854,[5]数据处理!$A:$G,7,0),0)</f>
        <v>0</v>
      </c>
      <c r="M854">
        <f t="shared" si="224"/>
        <v>0</v>
      </c>
      <c r="N854">
        <f>IFERROR(VLOOKUP(A854,[5]数据处理!$A:$C,3,0),0)</f>
        <v>0</v>
      </c>
      <c r="O854">
        <f>IFERROR(VLOOKUP(A854,[5]数据处理!$A:$N,14,0),0)</f>
        <v>0</v>
      </c>
      <c r="P854" t="str">
        <f>IFERROR(VLOOKUP(A854,[3]库存使用数据!$A:$B,2,0),"")</f>
        <v/>
      </c>
      <c r="Q854" t="str">
        <f>IFERROR(VLOOKUP(A854,[3]库存使用数据!$A:$E,5,0),"")</f>
        <v/>
      </c>
      <c r="R854" t="str">
        <f>IFERROR(VLOOKUP(A854,[3]库存使用数据!$A:$H,8,0),"")</f>
        <v/>
      </c>
      <c r="S854" t="str">
        <f>IFERROR(VLOOKUP(A854,[3]库存使用数据!$A:$K,11,0),"")</f>
        <v/>
      </c>
      <c r="T854" t="str">
        <f>IFERROR(VLOOKUP(A854,[3]库存使用数据!$A:$C,3,0),"")</f>
        <v/>
      </c>
      <c r="U854" t="str">
        <f>IFERROR(VLOOKUP(A854,[3]库存使用数据!$A:$F,6,0),"")</f>
        <v/>
      </c>
      <c r="V854" t="str">
        <f>IFERROR(VLOOKUP(A854,[3]库存使用数据!$A:$I,9,0),"")</f>
        <v/>
      </c>
      <c r="W854" t="str">
        <f>IFERROR(VLOOKUP(A854,[3]库存使用数据!$A:$L,12,0),"")</f>
        <v/>
      </c>
      <c r="X854" s="23" t="str">
        <f t="shared" si="229"/>
        <v/>
      </c>
      <c r="Y854" s="23" t="str">
        <f t="shared" si="230"/>
        <v/>
      </c>
      <c r="Z854" s="23" t="str">
        <f t="shared" si="231"/>
        <v/>
      </c>
      <c r="AA854" s="23" t="str">
        <f t="shared" si="232"/>
        <v/>
      </c>
      <c r="AB854" t="str">
        <f>IFERROR(VLOOKUP(A854,[3]库存使用数据!$A:$D,4,0),"")</f>
        <v/>
      </c>
      <c r="AC854" t="str">
        <f>IFERROR(VLOOKUP(A854,[3]库存使用数据!$A:$G,7,0),"")</f>
        <v/>
      </c>
      <c r="AD854" t="str">
        <f>IFERROR(VLOOKUP(A854,[3]库存使用数据!$A:$J,10,0),"")</f>
        <v/>
      </c>
      <c r="AE854" t="str">
        <f>IFERROR(VLOOKUP(A854,[3]库存使用数据!$A:$M,13,0),"")</f>
        <v/>
      </c>
      <c r="AF854" s="23" t="str">
        <f t="shared" si="233"/>
        <v/>
      </c>
      <c r="AG854" s="23" t="str">
        <f t="shared" si="234"/>
        <v/>
      </c>
      <c r="AH854" s="23" t="str">
        <f t="shared" si="235"/>
        <v/>
      </c>
      <c r="AI854" s="23" t="str">
        <f t="shared" si="236"/>
        <v/>
      </c>
      <c r="AJ854">
        <f>IFERROR(VLOOKUP($B854,[2]库存报告使用数据!$A$1:$B$65536,2,0),0)</f>
        <v>0</v>
      </c>
      <c r="AK854">
        <f>IFERROR(VLOOKUP($B854,[2]库存报告使用数据!$A$1:$C$65536,3,0),0)</f>
        <v>0</v>
      </c>
      <c r="AL854">
        <f>IFERROR(VLOOKUP($B854,[2]库存报告使用数据!$A$1:$D$65536,4,0),0)</f>
        <v>0</v>
      </c>
      <c r="AM854">
        <f>IFERROR(VLOOKUP($B854,[2]库存报告使用数据!$A$1:$E$65536,5,0),0)</f>
        <v>0</v>
      </c>
      <c r="AN854" s="23" t="str">
        <f t="shared" si="237"/>
        <v/>
      </c>
      <c r="AO854" s="23" t="str">
        <f t="shared" si="238"/>
        <v/>
      </c>
      <c r="AP854" s="23" t="str">
        <f t="shared" si="239"/>
        <v/>
      </c>
      <c r="AQ854" s="23" t="str">
        <f t="shared" si="240"/>
        <v/>
      </c>
      <c r="AR854" s="37">
        <f t="shared" si="225"/>
        <v>0</v>
      </c>
      <c r="AS854" s="37">
        <f t="shared" si="226"/>
        <v>0</v>
      </c>
      <c r="AT854" s="37">
        <f t="shared" si="227"/>
        <v>0</v>
      </c>
      <c r="AU854" s="33" t="str">
        <f t="shared" si="228"/>
        <v>库存为0</v>
      </c>
      <c r="AV854" s="38" t="str">
        <f>IFERROR(时间!$B$4+AU854,"上周无销量")</f>
        <v>上周无销量</v>
      </c>
    </row>
    <row r="855" spans="1:48">
      <c r="A855" s="21" t="s">
        <v>900</v>
      </c>
      <c r="B855" t="str">
        <f>VLOOKUP(A855,'[4]sku-asin（子）'!$A$1:$B$65536,2,0)</f>
        <v>B06ZY75RWB</v>
      </c>
      <c r="C855" t="str">
        <f>VLOOKUP(A855,'[4]子sku-父sku'!$A$1:$B$65536,2,0)</f>
        <v>YZ-ZQ15921</v>
      </c>
      <c r="D855" s="33">
        <f>IFERROR(VLOOKUP(A855,[1]库存报告使用数据处理!$A:$C,3,0),0)</f>
        <v>0</v>
      </c>
      <c r="E855" s="33">
        <f>IFERROR(VLOOKUP(A855,[1]库存报告使用数据处理!$A:$D,4,0),0)</f>
        <v>0</v>
      </c>
      <c r="F855" s="33">
        <f>IFERROR(VLOOKUP(A855,[1]库存报告使用数据处理!$A:$E,5,0),0)</f>
        <v>0</v>
      </c>
      <c r="G855" s="33">
        <f>IFERROR(VLOOKUP(A855,[1]库存报告使用数据处理!$A:$F,6,0),0)</f>
        <v>0</v>
      </c>
      <c r="H855" s="34">
        <f>IFERROR(VLOOKUP(A855,[1]库存报告使用数据处理!$A:$G,7,0),0)</f>
        <v>0</v>
      </c>
      <c r="I855">
        <f>IFERROR(VLOOKUP(A855,[5]数据处理!$A:$B,2,0),0)</f>
        <v>1</v>
      </c>
      <c r="J855" s="35">
        <f>IFERROR(VLOOKUP(A855,[5]数据处理!$A:$D,4,0),0)</f>
        <v>0</v>
      </c>
      <c r="K855" s="35">
        <f>IFERROR(VLOOKUP(A855,[5]数据处理!$A:$E,5,0),0)</f>
        <v>0</v>
      </c>
      <c r="L855" s="35">
        <f>IFERROR(VLOOKUP(A855,[5]数据处理!$A:$G,7,0),0)</f>
        <v>0</v>
      </c>
      <c r="M855">
        <f t="shared" si="224"/>
        <v>1</v>
      </c>
      <c r="N855">
        <f>IFERROR(VLOOKUP(A855,[5]数据处理!$A:$C,3,0),0)</f>
        <v>0</v>
      </c>
      <c r="O855">
        <f>IFERROR(VLOOKUP(A855,[5]数据处理!$A:$N,14,0),0)</f>
        <v>1</v>
      </c>
      <c r="P855" t="str">
        <f>IFERROR(VLOOKUP(A855,[3]库存使用数据!$A:$B,2,0),"")</f>
        <v/>
      </c>
      <c r="Q855" t="str">
        <f>IFERROR(VLOOKUP(A855,[3]库存使用数据!$A:$E,5,0),"")</f>
        <v/>
      </c>
      <c r="R855" t="str">
        <f>IFERROR(VLOOKUP(A855,[3]库存使用数据!$A:$H,8,0),"")</f>
        <v/>
      </c>
      <c r="S855" t="str">
        <f>IFERROR(VLOOKUP(A855,[3]库存使用数据!$A:$K,11,0),"")</f>
        <v/>
      </c>
      <c r="T855" t="str">
        <f>IFERROR(VLOOKUP(A855,[3]库存使用数据!$A:$C,3,0),"")</f>
        <v/>
      </c>
      <c r="U855" t="str">
        <f>IFERROR(VLOOKUP(A855,[3]库存使用数据!$A:$F,6,0),"")</f>
        <v/>
      </c>
      <c r="V855" t="str">
        <f>IFERROR(VLOOKUP(A855,[3]库存使用数据!$A:$I,9,0),"")</f>
        <v/>
      </c>
      <c r="W855" t="str">
        <f>IFERROR(VLOOKUP(A855,[3]库存使用数据!$A:$L,12,0),"")</f>
        <v/>
      </c>
      <c r="X855" s="23" t="str">
        <f t="shared" si="229"/>
        <v/>
      </c>
      <c r="Y855" s="23" t="str">
        <f t="shared" si="230"/>
        <v/>
      </c>
      <c r="Z855" s="23" t="str">
        <f t="shared" si="231"/>
        <v/>
      </c>
      <c r="AA855" s="23" t="str">
        <f t="shared" si="232"/>
        <v/>
      </c>
      <c r="AB855" t="str">
        <f>IFERROR(VLOOKUP(A855,[3]库存使用数据!$A:$D,4,0),"")</f>
        <v/>
      </c>
      <c r="AC855" t="str">
        <f>IFERROR(VLOOKUP(A855,[3]库存使用数据!$A:$G,7,0),"")</f>
        <v/>
      </c>
      <c r="AD855" t="str">
        <f>IFERROR(VLOOKUP(A855,[3]库存使用数据!$A:$J,10,0),"")</f>
        <v/>
      </c>
      <c r="AE855" t="str">
        <f>IFERROR(VLOOKUP(A855,[3]库存使用数据!$A:$M,13,0),"")</f>
        <v/>
      </c>
      <c r="AF855" s="23" t="str">
        <f t="shared" si="233"/>
        <v/>
      </c>
      <c r="AG855" s="23" t="str">
        <f t="shared" si="234"/>
        <v/>
      </c>
      <c r="AH855" s="23" t="str">
        <f t="shared" si="235"/>
        <v/>
      </c>
      <c r="AI855" s="23" t="str">
        <f t="shared" si="236"/>
        <v/>
      </c>
      <c r="AJ855">
        <f>IFERROR(VLOOKUP($B855,[2]库存报告使用数据!$A$1:$B$65536,2,0),0)</f>
        <v>0</v>
      </c>
      <c r="AK855">
        <f>IFERROR(VLOOKUP($B855,[2]库存报告使用数据!$A$1:$C$65536,3,0),0)</f>
        <v>0</v>
      </c>
      <c r="AL855">
        <f>IFERROR(VLOOKUP($B855,[2]库存报告使用数据!$A$1:$D$65536,4,0),0)</f>
        <v>0</v>
      </c>
      <c r="AM855">
        <f>IFERROR(VLOOKUP($B855,[2]库存报告使用数据!$A$1:$E$65536,5,0),0)</f>
        <v>1</v>
      </c>
      <c r="AN855" s="23" t="str">
        <f t="shared" si="237"/>
        <v/>
      </c>
      <c r="AO855" s="23" t="str">
        <f t="shared" si="238"/>
        <v/>
      </c>
      <c r="AP855" s="23" t="str">
        <f t="shared" si="239"/>
        <v/>
      </c>
      <c r="AQ855" s="23">
        <f t="shared" si="240"/>
        <v>0</v>
      </c>
      <c r="AR855" s="37">
        <f t="shared" si="225"/>
        <v>0</v>
      </c>
      <c r="AS855" s="37">
        <f t="shared" si="226"/>
        <v>0</v>
      </c>
      <c r="AT855" s="37">
        <f t="shared" si="227"/>
        <v>1</v>
      </c>
      <c r="AU855" s="33" t="str">
        <f t="shared" si="228"/>
        <v>库存为1</v>
      </c>
      <c r="AV855" s="38" t="str">
        <f>IFERROR(时间!$B$4+AU855,"上周无销量")</f>
        <v>上周无销量</v>
      </c>
    </row>
    <row r="856" spans="1:48">
      <c r="A856" s="21" t="s">
        <v>901</v>
      </c>
      <c r="B856" t="str">
        <f>VLOOKUP(A856,'[4]sku-asin（子）'!$A$1:$B$65536,2,0)</f>
        <v>B06ZXXQDY3</v>
      </c>
      <c r="C856" t="str">
        <f>VLOOKUP(A856,'[4]子sku-父sku'!$A$1:$B$65536,2,0)</f>
        <v>YZ-ZQ15921</v>
      </c>
      <c r="D856" s="33">
        <f>IFERROR(VLOOKUP(A856,[1]库存报告使用数据处理!$A:$C,3,0),0)</f>
        <v>0</v>
      </c>
      <c r="E856" s="33">
        <f>IFERROR(VLOOKUP(A856,[1]库存报告使用数据处理!$A:$D,4,0),0)</f>
        <v>0</v>
      </c>
      <c r="F856" s="33">
        <f>IFERROR(VLOOKUP(A856,[1]库存报告使用数据处理!$A:$E,5,0),0)</f>
        <v>0</v>
      </c>
      <c r="G856" s="33">
        <f>IFERROR(VLOOKUP(A856,[1]库存报告使用数据处理!$A:$F,6,0),0)</f>
        <v>0</v>
      </c>
      <c r="H856" s="34">
        <f>IFERROR(VLOOKUP(A856,[1]库存报告使用数据处理!$A:$G,7,0),0)</f>
        <v>0</v>
      </c>
      <c r="I856">
        <f>IFERROR(VLOOKUP(A856,[5]数据处理!$A:$B,2,0),0)</f>
        <v>3</v>
      </c>
      <c r="J856" s="35">
        <f>IFERROR(VLOOKUP(A856,[5]数据处理!$A:$D,4,0),0)</f>
        <v>0</v>
      </c>
      <c r="K856" s="35">
        <f>IFERROR(VLOOKUP(A856,[5]数据处理!$A:$E,5,0),0)</f>
        <v>0</v>
      </c>
      <c r="L856" s="35">
        <f>IFERROR(VLOOKUP(A856,[5]数据处理!$A:$G,7,0),0)</f>
        <v>0</v>
      </c>
      <c r="M856">
        <f t="shared" si="224"/>
        <v>3</v>
      </c>
      <c r="N856">
        <f>IFERROR(VLOOKUP(A856,[5]数据处理!$A:$C,3,0),0)</f>
        <v>0</v>
      </c>
      <c r="O856">
        <f>IFERROR(VLOOKUP(A856,[5]数据处理!$A:$N,14,0),0)</f>
        <v>3</v>
      </c>
      <c r="P856" t="str">
        <f>IFERROR(VLOOKUP(A856,[3]库存使用数据!$A:$B,2,0),"")</f>
        <v/>
      </c>
      <c r="Q856" t="str">
        <f>IFERROR(VLOOKUP(A856,[3]库存使用数据!$A:$E,5,0),"")</f>
        <v/>
      </c>
      <c r="R856" t="str">
        <f>IFERROR(VLOOKUP(A856,[3]库存使用数据!$A:$H,8,0),"")</f>
        <v/>
      </c>
      <c r="S856" t="str">
        <f>IFERROR(VLOOKUP(A856,[3]库存使用数据!$A:$K,11,0),"")</f>
        <v/>
      </c>
      <c r="T856" t="str">
        <f>IFERROR(VLOOKUP(A856,[3]库存使用数据!$A:$C,3,0),"")</f>
        <v/>
      </c>
      <c r="U856" t="str">
        <f>IFERROR(VLOOKUP(A856,[3]库存使用数据!$A:$F,6,0),"")</f>
        <v/>
      </c>
      <c r="V856" t="str">
        <f>IFERROR(VLOOKUP(A856,[3]库存使用数据!$A:$I,9,0),"")</f>
        <v/>
      </c>
      <c r="W856" t="str">
        <f>IFERROR(VLOOKUP(A856,[3]库存使用数据!$A:$L,12,0),"")</f>
        <v/>
      </c>
      <c r="X856" s="23" t="str">
        <f t="shared" si="229"/>
        <v/>
      </c>
      <c r="Y856" s="23" t="str">
        <f t="shared" si="230"/>
        <v/>
      </c>
      <c r="Z856" s="23" t="str">
        <f t="shared" si="231"/>
        <v/>
      </c>
      <c r="AA856" s="23" t="str">
        <f t="shared" si="232"/>
        <v/>
      </c>
      <c r="AB856" t="str">
        <f>IFERROR(VLOOKUP(A856,[3]库存使用数据!$A:$D,4,0),"")</f>
        <v/>
      </c>
      <c r="AC856" t="str">
        <f>IFERROR(VLOOKUP(A856,[3]库存使用数据!$A:$G,7,0),"")</f>
        <v/>
      </c>
      <c r="AD856" t="str">
        <f>IFERROR(VLOOKUP(A856,[3]库存使用数据!$A:$J,10,0),"")</f>
        <v/>
      </c>
      <c r="AE856" t="str">
        <f>IFERROR(VLOOKUP(A856,[3]库存使用数据!$A:$M,13,0),"")</f>
        <v/>
      </c>
      <c r="AF856" s="23" t="str">
        <f t="shared" si="233"/>
        <v/>
      </c>
      <c r="AG856" s="23" t="str">
        <f t="shared" si="234"/>
        <v/>
      </c>
      <c r="AH856" s="23" t="str">
        <f t="shared" si="235"/>
        <v/>
      </c>
      <c r="AI856" s="23" t="str">
        <f t="shared" si="236"/>
        <v/>
      </c>
      <c r="AJ856">
        <f>IFERROR(VLOOKUP($B856,[2]库存报告使用数据!$A$1:$B$65536,2,0),0)</f>
        <v>1</v>
      </c>
      <c r="AK856">
        <f>IFERROR(VLOOKUP($B856,[2]库存报告使用数据!$A$1:$C$65536,3,0),0)</f>
        <v>1</v>
      </c>
      <c r="AL856">
        <f>IFERROR(VLOOKUP($B856,[2]库存报告使用数据!$A$1:$D$65536,4,0),0)</f>
        <v>1</v>
      </c>
      <c r="AM856">
        <f>IFERROR(VLOOKUP($B856,[2]库存报告使用数据!$A$1:$E$65536,5,0),0)</f>
        <v>3</v>
      </c>
      <c r="AN856" s="23">
        <f t="shared" si="237"/>
        <v>0</v>
      </c>
      <c r="AO856" s="23">
        <f t="shared" si="238"/>
        <v>0</v>
      </c>
      <c r="AP856" s="23">
        <f t="shared" si="239"/>
        <v>0</v>
      </c>
      <c r="AQ856" s="23">
        <f t="shared" si="240"/>
        <v>0</v>
      </c>
      <c r="AR856" s="37">
        <f t="shared" si="225"/>
        <v>0</v>
      </c>
      <c r="AS856" s="37">
        <f t="shared" si="226"/>
        <v>0</v>
      </c>
      <c r="AT856" s="37">
        <f t="shared" si="227"/>
        <v>3</v>
      </c>
      <c r="AU856" s="33" t="str">
        <f t="shared" si="228"/>
        <v>库存为3</v>
      </c>
      <c r="AV856" s="38" t="str">
        <f>IFERROR(时间!$B$4+AU856,"上周无销量")</f>
        <v>上周无销量</v>
      </c>
    </row>
    <row r="857" spans="1:48">
      <c r="A857" s="21" t="s">
        <v>902</v>
      </c>
      <c r="B857" t="str">
        <f>VLOOKUP(A857,'[4]sku-asin（子）'!$A$1:$B$65536,2,0)</f>
        <v>B071DFVNKL</v>
      </c>
      <c r="C857" t="str">
        <f>VLOOKUP(A857,'[4]子sku-父sku'!$A$1:$B$65536,2,0)</f>
        <v>YZ-ZQ15921</v>
      </c>
      <c r="D857" s="33">
        <f>IFERROR(VLOOKUP(A857,[1]库存报告使用数据处理!$A:$C,3,0),0)</f>
        <v>0</v>
      </c>
      <c r="E857" s="33">
        <f>IFERROR(VLOOKUP(A857,[1]库存报告使用数据处理!$A:$D,4,0),0)</f>
        <v>0</v>
      </c>
      <c r="F857" s="33">
        <f>IFERROR(VLOOKUP(A857,[1]库存报告使用数据处理!$A:$E,5,0),0)</f>
        <v>0</v>
      </c>
      <c r="G857" s="33">
        <f>IFERROR(VLOOKUP(A857,[1]库存报告使用数据处理!$A:$F,6,0),0)</f>
        <v>0</v>
      </c>
      <c r="H857" s="34">
        <f>IFERROR(VLOOKUP(A857,[1]库存报告使用数据处理!$A:$G,7,0),0)</f>
        <v>0</v>
      </c>
      <c r="I857">
        <f>IFERROR(VLOOKUP(A857,[5]数据处理!$A:$B,2,0),0)</f>
        <v>1</v>
      </c>
      <c r="J857" s="35">
        <f>IFERROR(VLOOKUP(A857,[5]数据处理!$A:$D,4,0),0)</f>
        <v>0</v>
      </c>
      <c r="K857" s="35">
        <f>IFERROR(VLOOKUP(A857,[5]数据处理!$A:$E,5,0),0)</f>
        <v>0</v>
      </c>
      <c r="L857" s="35">
        <f>IFERROR(VLOOKUP(A857,[5]数据处理!$A:$G,7,0),0)</f>
        <v>0</v>
      </c>
      <c r="M857">
        <f t="shared" si="224"/>
        <v>1</v>
      </c>
      <c r="N857">
        <f>IFERROR(VLOOKUP(A857,[5]数据处理!$A:$C,3,0),0)</f>
        <v>0</v>
      </c>
      <c r="O857">
        <f>IFERROR(VLOOKUP(A857,[5]数据处理!$A:$N,14,0),0)</f>
        <v>1</v>
      </c>
      <c r="P857" t="str">
        <f>IFERROR(VLOOKUP(A857,[3]库存使用数据!$A:$B,2,0),"")</f>
        <v/>
      </c>
      <c r="Q857" t="str">
        <f>IFERROR(VLOOKUP(A857,[3]库存使用数据!$A:$E,5,0),"")</f>
        <v/>
      </c>
      <c r="R857" t="str">
        <f>IFERROR(VLOOKUP(A857,[3]库存使用数据!$A:$H,8,0),"")</f>
        <v/>
      </c>
      <c r="S857" t="str">
        <f>IFERROR(VLOOKUP(A857,[3]库存使用数据!$A:$K,11,0),"")</f>
        <v/>
      </c>
      <c r="T857" t="str">
        <f>IFERROR(VLOOKUP(A857,[3]库存使用数据!$A:$C,3,0),"")</f>
        <v/>
      </c>
      <c r="U857" t="str">
        <f>IFERROR(VLOOKUP(A857,[3]库存使用数据!$A:$F,6,0),"")</f>
        <v/>
      </c>
      <c r="V857" t="str">
        <f>IFERROR(VLOOKUP(A857,[3]库存使用数据!$A:$I,9,0),"")</f>
        <v/>
      </c>
      <c r="W857" t="str">
        <f>IFERROR(VLOOKUP(A857,[3]库存使用数据!$A:$L,12,0),"")</f>
        <v/>
      </c>
      <c r="X857" s="23" t="str">
        <f t="shared" si="229"/>
        <v/>
      </c>
      <c r="Y857" s="23" t="str">
        <f t="shared" si="230"/>
        <v/>
      </c>
      <c r="Z857" s="23" t="str">
        <f t="shared" si="231"/>
        <v/>
      </c>
      <c r="AA857" s="23" t="str">
        <f t="shared" si="232"/>
        <v/>
      </c>
      <c r="AB857" t="str">
        <f>IFERROR(VLOOKUP(A857,[3]库存使用数据!$A:$D,4,0),"")</f>
        <v/>
      </c>
      <c r="AC857" t="str">
        <f>IFERROR(VLOOKUP(A857,[3]库存使用数据!$A:$G,7,0),"")</f>
        <v/>
      </c>
      <c r="AD857" t="str">
        <f>IFERROR(VLOOKUP(A857,[3]库存使用数据!$A:$J,10,0),"")</f>
        <v/>
      </c>
      <c r="AE857" t="str">
        <f>IFERROR(VLOOKUP(A857,[3]库存使用数据!$A:$M,13,0),"")</f>
        <v/>
      </c>
      <c r="AF857" s="23" t="str">
        <f t="shared" si="233"/>
        <v/>
      </c>
      <c r="AG857" s="23" t="str">
        <f t="shared" si="234"/>
        <v/>
      </c>
      <c r="AH857" s="23" t="str">
        <f t="shared" si="235"/>
        <v/>
      </c>
      <c r="AI857" s="23" t="str">
        <f t="shared" si="236"/>
        <v/>
      </c>
      <c r="AJ857">
        <f>IFERROR(VLOOKUP($B857,[2]库存报告使用数据!$A$1:$B$65536,2,0),0)</f>
        <v>1</v>
      </c>
      <c r="AK857">
        <f>IFERROR(VLOOKUP($B857,[2]库存报告使用数据!$A$1:$C$65536,3,0),0)</f>
        <v>1</v>
      </c>
      <c r="AL857">
        <f>IFERROR(VLOOKUP($B857,[2]库存报告使用数据!$A$1:$D$65536,4,0),0)</f>
        <v>0</v>
      </c>
      <c r="AM857">
        <f>IFERROR(VLOOKUP($B857,[2]库存报告使用数据!$A$1:$E$65536,5,0),0)</f>
        <v>2</v>
      </c>
      <c r="AN857" s="23">
        <f t="shared" si="237"/>
        <v>0</v>
      </c>
      <c r="AO857" s="23">
        <f t="shared" si="238"/>
        <v>0</v>
      </c>
      <c r="AP857" s="23" t="str">
        <f t="shared" si="239"/>
        <v/>
      </c>
      <c r="AQ857" s="23">
        <f t="shared" si="240"/>
        <v>0</v>
      </c>
      <c r="AR857" s="37">
        <f t="shared" si="225"/>
        <v>0</v>
      </c>
      <c r="AS857" s="37">
        <f t="shared" si="226"/>
        <v>0</v>
      </c>
      <c r="AT857" s="37">
        <f t="shared" si="227"/>
        <v>1</v>
      </c>
      <c r="AU857" s="33" t="str">
        <f t="shared" si="228"/>
        <v>库存为1</v>
      </c>
      <c r="AV857" s="38" t="str">
        <f>IFERROR(时间!$B$4+AU857,"上周无销量")</f>
        <v>上周无销量</v>
      </c>
    </row>
    <row r="858" spans="1:48">
      <c r="A858" s="21" t="s">
        <v>903</v>
      </c>
      <c r="B858" t="str">
        <f>VLOOKUP(A858,'[4]sku-asin（子）'!$A$1:$B$65536,2,0)</f>
        <v>B071CVTX5C</v>
      </c>
      <c r="C858" t="str">
        <f>VLOOKUP(A858,'[4]子sku-父sku'!$A$1:$B$65536,2,0)</f>
        <v>YZ-ZQ15921</v>
      </c>
      <c r="D858" s="33">
        <f>IFERROR(VLOOKUP(A858,[1]库存报告使用数据处理!$A:$C,3,0),0)</f>
        <v>0</v>
      </c>
      <c r="E858" s="33">
        <f>IFERROR(VLOOKUP(A858,[1]库存报告使用数据处理!$A:$D,4,0),0)</f>
        <v>0</v>
      </c>
      <c r="F858" s="33">
        <f>IFERROR(VLOOKUP(A858,[1]库存报告使用数据处理!$A:$E,5,0),0)</f>
        <v>0</v>
      </c>
      <c r="G858" s="33">
        <f>IFERROR(VLOOKUP(A858,[1]库存报告使用数据处理!$A:$F,6,0),0)</f>
        <v>0</v>
      </c>
      <c r="H858" s="34">
        <f>IFERROR(VLOOKUP(A858,[1]库存报告使用数据处理!$A:$G,7,0),0)</f>
        <v>0</v>
      </c>
      <c r="I858">
        <f>IFERROR(VLOOKUP(A858,[5]数据处理!$A:$B,2,0),0)</f>
        <v>3</v>
      </c>
      <c r="J858" s="35">
        <f>IFERROR(VLOOKUP(A858,[5]数据处理!$A:$D,4,0),0)</f>
        <v>0</v>
      </c>
      <c r="K858" s="35">
        <f>IFERROR(VLOOKUP(A858,[5]数据处理!$A:$E,5,0),0)</f>
        <v>0</v>
      </c>
      <c r="L858" s="35">
        <f>IFERROR(VLOOKUP(A858,[5]数据处理!$A:$G,7,0),0)</f>
        <v>0</v>
      </c>
      <c r="M858">
        <f t="shared" si="224"/>
        <v>3</v>
      </c>
      <c r="N858">
        <f>IFERROR(VLOOKUP(A858,[5]数据处理!$A:$C,3,0),0)</f>
        <v>0</v>
      </c>
      <c r="O858">
        <f>IFERROR(VLOOKUP(A858,[5]数据处理!$A:$N,14,0),0)</f>
        <v>3</v>
      </c>
      <c r="P858" t="str">
        <f>IFERROR(VLOOKUP(A858,[3]库存使用数据!$A:$B,2,0),"")</f>
        <v/>
      </c>
      <c r="Q858" t="str">
        <f>IFERROR(VLOOKUP(A858,[3]库存使用数据!$A:$E,5,0),"")</f>
        <v/>
      </c>
      <c r="R858" t="str">
        <f>IFERROR(VLOOKUP(A858,[3]库存使用数据!$A:$H,8,0),"")</f>
        <v/>
      </c>
      <c r="S858" t="str">
        <f>IFERROR(VLOOKUP(A858,[3]库存使用数据!$A:$K,11,0),"")</f>
        <v/>
      </c>
      <c r="T858" t="str">
        <f>IFERROR(VLOOKUP(A858,[3]库存使用数据!$A:$C,3,0),"")</f>
        <v/>
      </c>
      <c r="U858" t="str">
        <f>IFERROR(VLOOKUP(A858,[3]库存使用数据!$A:$F,6,0),"")</f>
        <v/>
      </c>
      <c r="V858" t="str">
        <f>IFERROR(VLOOKUP(A858,[3]库存使用数据!$A:$I,9,0),"")</f>
        <v/>
      </c>
      <c r="W858" t="str">
        <f>IFERROR(VLOOKUP(A858,[3]库存使用数据!$A:$L,12,0),"")</f>
        <v/>
      </c>
      <c r="X858" s="23" t="str">
        <f t="shared" si="229"/>
        <v/>
      </c>
      <c r="Y858" s="23" t="str">
        <f t="shared" si="230"/>
        <v/>
      </c>
      <c r="Z858" s="23" t="str">
        <f t="shared" si="231"/>
        <v/>
      </c>
      <c r="AA858" s="23" t="str">
        <f t="shared" si="232"/>
        <v/>
      </c>
      <c r="AB858" t="str">
        <f>IFERROR(VLOOKUP(A858,[3]库存使用数据!$A:$D,4,0),"")</f>
        <v/>
      </c>
      <c r="AC858" t="str">
        <f>IFERROR(VLOOKUP(A858,[3]库存使用数据!$A:$G,7,0),"")</f>
        <v/>
      </c>
      <c r="AD858" t="str">
        <f>IFERROR(VLOOKUP(A858,[3]库存使用数据!$A:$J,10,0),"")</f>
        <v/>
      </c>
      <c r="AE858" t="str">
        <f>IFERROR(VLOOKUP(A858,[3]库存使用数据!$A:$M,13,0),"")</f>
        <v/>
      </c>
      <c r="AF858" s="23" t="str">
        <f t="shared" si="233"/>
        <v/>
      </c>
      <c r="AG858" s="23" t="str">
        <f t="shared" si="234"/>
        <v/>
      </c>
      <c r="AH858" s="23" t="str">
        <f t="shared" si="235"/>
        <v/>
      </c>
      <c r="AI858" s="23" t="str">
        <f t="shared" si="236"/>
        <v/>
      </c>
      <c r="AJ858">
        <f>IFERROR(VLOOKUP($B858,[2]库存报告使用数据!$A$1:$B$65536,2,0),0)</f>
        <v>0</v>
      </c>
      <c r="AK858">
        <f>IFERROR(VLOOKUP($B858,[2]库存报告使用数据!$A$1:$C$65536,3,0),0)</f>
        <v>0</v>
      </c>
      <c r="AL858">
        <f>IFERROR(VLOOKUP($B858,[2]库存报告使用数据!$A$1:$D$65536,4,0),0)</f>
        <v>3</v>
      </c>
      <c r="AM858">
        <f>IFERROR(VLOOKUP($B858,[2]库存报告使用数据!$A$1:$E$65536,5,0),0)</f>
        <v>4</v>
      </c>
      <c r="AN858" s="23" t="str">
        <f t="shared" si="237"/>
        <v/>
      </c>
      <c r="AO858" s="23" t="str">
        <f t="shared" si="238"/>
        <v/>
      </c>
      <c r="AP858" s="23">
        <f t="shared" si="239"/>
        <v>0</v>
      </c>
      <c r="AQ858" s="23">
        <f t="shared" si="240"/>
        <v>0</v>
      </c>
      <c r="AR858" s="37">
        <f t="shared" si="225"/>
        <v>0</v>
      </c>
      <c r="AS858" s="37">
        <f t="shared" si="226"/>
        <v>0</v>
      </c>
      <c r="AT858" s="37">
        <f t="shared" si="227"/>
        <v>3</v>
      </c>
      <c r="AU858" s="33" t="str">
        <f t="shared" si="228"/>
        <v>库存为3</v>
      </c>
      <c r="AV858" s="38" t="str">
        <f>IFERROR(时间!$B$4+AU858,"上周无销量")</f>
        <v>上周无销量</v>
      </c>
    </row>
    <row r="859" spans="1:48">
      <c r="A859" s="21" t="s">
        <v>904</v>
      </c>
      <c r="B859" t="str">
        <f>VLOOKUP(A859,'[4]sku-asin（子）'!$A$1:$B$65536,2,0)</f>
        <v>B071CLB473</v>
      </c>
      <c r="C859" t="str">
        <f>VLOOKUP(A859,'[4]子sku-父sku'!$A$1:$B$65536,2,0)</f>
        <v>YZ-ZQ15921</v>
      </c>
      <c r="D859" s="33">
        <f>IFERROR(VLOOKUP(A859,[1]库存报告使用数据处理!$A:$C,3,0),0)</f>
        <v>0</v>
      </c>
      <c r="E859" s="33">
        <f>IFERROR(VLOOKUP(A859,[1]库存报告使用数据处理!$A:$D,4,0),0)</f>
        <v>0</v>
      </c>
      <c r="F859" s="33">
        <f>IFERROR(VLOOKUP(A859,[1]库存报告使用数据处理!$A:$E,5,0),0)</f>
        <v>0</v>
      </c>
      <c r="G859" s="33">
        <f>IFERROR(VLOOKUP(A859,[1]库存报告使用数据处理!$A:$F,6,0),0)</f>
        <v>0</v>
      </c>
      <c r="H859" s="34">
        <f>IFERROR(VLOOKUP(A859,[1]库存报告使用数据处理!$A:$G,7,0),0)</f>
        <v>0</v>
      </c>
      <c r="I859">
        <f>IFERROR(VLOOKUP(A859,[5]数据处理!$A:$B,2,0),0)</f>
        <v>0</v>
      </c>
      <c r="J859" s="35">
        <f>IFERROR(VLOOKUP(A859,[5]数据处理!$A:$D,4,0),0)</f>
        <v>0</v>
      </c>
      <c r="K859" s="35">
        <f>IFERROR(VLOOKUP(A859,[5]数据处理!$A:$E,5,0),0)</f>
        <v>0</v>
      </c>
      <c r="L859" s="35">
        <f>IFERROR(VLOOKUP(A859,[5]数据处理!$A:$G,7,0),0)</f>
        <v>0</v>
      </c>
      <c r="M859">
        <f t="shared" si="224"/>
        <v>0</v>
      </c>
      <c r="N859">
        <f>IFERROR(VLOOKUP(A859,[5]数据处理!$A:$C,3,0),0)</f>
        <v>0</v>
      </c>
      <c r="O859">
        <f>IFERROR(VLOOKUP(A859,[5]数据处理!$A:$N,14,0),0)</f>
        <v>0</v>
      </c>
      <c r="P859" t="str">
        <f>IFERROR(VLOOKUP(A859,[3]库存使用数据!$A:$B,2,0),"")</f>
        <v/>
      </c>
      <c r="Q859" t="str">
        <f>IFERROR(VLOOKUP(A859,[3]库存使用数据!$A:$E,5,0),"")</f>
        <v/>
      </c>
      <c r="R859" t="str">
        <f>IFERROR(VLOOKUP(A859,[3]库存使用数据!$A:$H,8,0),"")</f>
        <v/>
      </c>
      <c r="S859" t="str">
        <f>IFERROR(VLOOKUP(A859,[3]库存使用数据!$A:$K,11,0),"")</f>
        <v/>
      </c>
      <c r="T859" t="str">
        <f>IFERROR(VLOOKUP(A859,[3]库存使用数据!$A:$C,3,0),"")</f>
        <v/>
      </c>
      <c r="U859" t="str">
        <f>IFERROR(VLOOKUP(A859,[3]库存使用数据!$A:$F,6,0),"")</f>
        <v/>
      </c>
      <c r="V859" t="str">
        <f>IFERROR(VLOOKUP(A859,[3]库存使用数据!$A:$I,9,0),"")</f>
        <v/>
      </c>
      <c r="W859" t="str">
        <f>IFERROR(VLOOKUP(A859,[3]库存使用数据!$A:$L,12,0),"")</f>
        <v/>
      </c>
      <c r="X859" s="23" t="str">
        <f t="shared" si="229"/>
        <v/>
      </c>
      <c r="Y859" s="23" t="str">
        <f t="shared" si="230"/>
        <v/>
      </c>
      <c r="Z859" s="23" t="str">
        <f t="shared" si="231"/>
        <v/>
      </c>
      <c r="AA859" s="23" t="str">
        <f t="shared" si="232"/>
        <v/>
      </c>
      <c r="AB859" t="str">
        <f>IFERROR(VLOOKUP(A859,[3]库存使用数据!$A:$D,4,0),"")</f>
        <v/>
      </c>
      <c r="AC859" t="str">
        <f>IFERROR(VLOOKUP(A859,[3]库存使用数据!$A:$G,7,0),"")</f>
        <v/>
      </c>
      <c r="AD859" t="str">
        <f>IFERROR(VLOOKUP(A859,[3]库存使用数据!$A:$J,10,0),"")</f>
        <v/>
      </c>
      <c r="AE859" t="str">
        <f>IFERROR(VLOOKUP(A859,[3]库存使用数据!$A:$M,13,0),"")</f>
        <v/>
      </c>
      <c r="AF859" s="23" t="str">
        <f t="shared" si="233"/>
        <v/>
      </c>
      <c r="AG859" s="23" t="str">
        <f t="shared" si="234"/>
        <v/>
      </c>
      <c r="AH859" s="23" t="str">
        <f t="shared" si="235"/>
        <v/>
      </c>
      <c r="AI859" s="23" t="str">
        <f t="shared" si="236"/>
        <v/>
      </c>
      <c r="AJ859">
        <f>IFERROR(VLOOKUP($B859,[2]库存报告使用数据!$A$1:$B$65536,2,0),0)</f>
        <v>0</v>
      </c>
      <c r="AK859">
        <f>IFERROR(VLOOKUP($B859,[2]库存报告使用数据!$A$1:$C$65536,3,0),0)</f>
        <v>0</v>
      </c>
      <c r="AL859">
        <f>IFERROR(VLOOKUP($B859,[2]库存报告使用数据!$A$1:$D$65536,4,0),0)</f>
        <v>0</v>
      </c>
      <c r="AM859">
        <f>IFERROR(VLOOKUP($B859,[2]库存报告使用数据!$A$1:$E$65536,5,0),0)</f>
        <v>0</v>
      </c>
      <c r="AN859" s="23" t="str">
        <f t="shared" si="237"/>
        <v/>
      </c>
      <c r="AO859" s="23" t="str">
        <f t="shared" si="238"/>
        <v/>
      </c>
      <c r="AP859" s="23" t="str">
        <f t="shared" si="239"/>
        <v/>
      </c>
      <c r="AQ859" s="23" t="str">
        <f t="shared" si="240"/>
        <v/>
      </c>
      <c r="AR859" s="37">
        <f t="shared" si="225"/>
        <v>0</v>
      </c>
      <c r="AS859" s="37">
        <f t="shared" si="226"/>
        <v>0</v>
      </c>
      <c r="AT859" s="37">
        <f t="shared" si="227"/>
        <v>0</v>
      </c>
      <c r="AU859" s="33" t="str">
        <f t="shared" si="228"/>
        <v>库存为0</v>
      </c>
      <c r="AV859" s="38" t="str">
        <f>IFERROR(时间!$B$4+AU859,"上周无销量")</f>
        <v>上周无销量</v>
      </c>
    </row>
    <row r="860" spans="1:48">
      <c r="A860" s="21" t="s">
        <v>905</v>
      </c>
      <c r="B860" t="str">
        <f>VLOOKUP(A860,'[4]sku-asin（子）'!$A$1:$B$65536,2,0)</f>
        <v>B01IQP5MNA</v>
      </c>
      <c r="C860" t="str">
        <f>VLOOKUP(A860,'[4]子sku-父sku'!$A$1:$B$65536,2,0)</f>
        <v>YZ-ZQ16103</v>
      </c>
      <c r="D860" s="33">
        <f>IFERROR(VLOOKUP(A860,[1]库存报告使用数据处理!$A:$C,3,0),0)</f>
        <v>0</v>
      </c>
      <c r="E860" s="33">
        <f>IFERROR(VLOOKUP(A860,[1]库存报告使用数据处理!$A:$D,4,0),0)</f>
        <v>0</v>
      </c>
      <c r="F860" s="33">
        <f>IFERROR(VLOOKUP(A860,[1]库存报告使用数据处理!$A:$E,5,0),0)</f>
        <v>0</v>
      </c>
      <c r="G860" s="33">
        <f>IFERROR(VLOOKUP(A860,[1]库存报告使用数据处理!$A:$F,6,0),0)</f>
        <v>0</v>
      </c>
      <c r="H860" s="34">
        <f>IFERROR(VLOOKUP(A860,[1]库存报告使用数据处理!$A:$G,7,0),0)</f>
        <v>0</v>
      </c>
      <c r="I860">
        <f>IFERROR(VLOOKUP(A860,[5]数据处理!$A:$B,2,0),0)</f>
        <v>0</v>
      </c>
      <c r="J860" s="35">
        <f>IFERROR(VLOOKUP(A860,[5]数据处理!$A:$D,4,0),0)</f>
        <v>0</v>
      </c>
      <c r="K860" s="35">
        <f>IFERROR(VLOOKUP(A860,[5]数据处理!$A:$E,5,0),0)</f>
        <v>0</v>
      </c>
      <c r="L860" s="35">
        <f>IFERROR(VLOOKUP(A860,[5]数据处理!$A:$G,7,0),0)</f>
        <v>0</v>
      </c>
      <c r="M860">
        <f t="shared" si="224"/>
        <v>0</v>
      </c>
      <c r="N860">
        <f>IFERROR(VLOOKUP(A860,[5]数据处理!$A:$C,3,0),0)</f>
        <v>0</v>
      </c>
      <c r="O860">
        <f>IFERROR(VLOOKUP(A860,[5]数据处理!$A:$N,14,0),0)</f>
        <v>0</v>
      </c>
      <c r="P860" t="str">
        <f>IFERROR(VLOOKUP(A860,[3]库存使用数据!$A:$B,2,0),"")</f>
        <v/>
      </c>
      <c r="Q860" t="str">
        <f>IFERROR(VLOOKUP(A860,[3]库存使用数据!$A:$E,5,0),"")</f>
        <v/>
      </c>
      <c r="R860" t="str">
        <f>IFERROR(VLOOKUP(A860,[3]库存使用数据!$A:$H,8,0),"")</f>
        <v/>
      </c>
      <c r="S860" t="str">
        <f>IFERROR(VLOOKUP(A860,[3]库存使用数据!$A:$K,11,0),"")</f>
        <v/>
      </c>
      <c r="T860" t="str">
        <f>IFERROR(VLOOKUP(A860,[3]库存使用数据!$A:$C,3,0),"")</f>
        <v/>
      </c>
      <c r="U860" t="str">
        <f>IFERROR(VLOOKUP(A860,[3]库存使用数据!$A:$F,6,0),"")</f>
        <v/>
      </c>
      <c r="V860" t="str">
        <f>IFERROR(VLOOKUP(A860,[3]库存使用数据!$A:$I,9,0),"")</f>
        <v/>
      </c>
      <c r="W860" t="str">
        <f>IFERROR(VLOOKUP(A860,[3]库存使用数据!$A:$L,12,0),"")</f>
        <v/>
      </c>
      <c r="X860" s="23" t="str">
        <f t="shared" si="229"/>
        <v/>
      </c>
      <c r="Y860" s="23" t="str">
        <f t="shared" si="230"/>
        <v/>
      </c>
      <c r="Z860" s="23" t="str">
        <f t="shared" si="231"/>
        <v/>
      </c>
      <c r="AA860" s="23" t="str">
        <f t="shared" si="232"/>
        <v/>
      </c>
      <c r="AB860" t="str">
        <f>IFERROR(VLOOKUP(A860,[3]库存使用数据!$A:$D,4,0),"")</f>
        <v/>
      </c>
      <c r="AC860" t="str">
        <f>IFERROR(VLOOKUP(A860,[3]库存使用数据!$A:$G,7,0),"")</f>
        <v/>
      </c>
      <c r="AD860" t="str">
        <f>IFERROR(VLOOKUP(A860,[3]库存使用数据!$A:$J,10,0),"")</f>
        <v/>
      </c>
      <c r="AE860" t="str">
        <f>IFERROR(VLOOKUP(A860,[3]库存使用数据!$A:$M,13,0),"")</f>
        <v/>
      </c>
      <c r="AF860" s="23" t="str">
        <f t="shared" si="233"/>
        <v/>
      </c>
      <c r="AG860" s="23" t="str">
        <f t="shared" si="234"/>
        <v/>
      </c>
      <c r="AH860" s="23" t="str">
        <f t="shared" si="235"/>
        <v/>
      </c>
      <c r="AI860" s="23" t="str">
        <f t="shared" si="236"/>
        <v/>
      </c>
      <c r="AJ860">
        <f>IFERROR(VLOOKUP($B860,[2]库存报告使用数据!$A$1:$B$65536,2,0),0)</f>
        <v>0</v>
      </c>
      <c r="AK860">
        <f>IFERROR(VLOOKUP($B860,[2]库存报告使用数据!$A$1:$C$65536,3,0),0)</f>
        <v>0</v>
      </c>
      <c r="AL860">
        <f>IFERROR(VLOOKUP($B860,[2]库存报告使用数据!$A$1:$D$65536,4,0),0)</f>
        <v>0</v>
      </c>
      <c r="AM860">
        <f>IFERROR(VLOOKUP($B860,[2]库存报告使用数据!$A$1:$E$65536,5,0),0)</f>
        <v>0</v>
      </c>
      <c r="AN860" s="23" t="str">
        <f t="shared" si="237"/>
        <v/>
      </c>
      <c r="AO860" s="23" t="str">
        <f t="shared" si="238"/>
        <v/>
      </c>
      <c r="AP860" s="23" t="str">
        <f t="shared" si="239"/>
        <v/>
      </c>
      <c r="AQ860" s="23" t="str">
        <f t="shared" si="240"/>
        <v/>
      </c>
      <c r="AR860" s="37">
        <f t="shared" si="225"/>
        <v>0</v>
      </c>
      <c r="AS860" s="37">
        <f t="shared" si="226"/>
        <v>0</v>
      </c>
      <c r="AT860" s="37">
        <f t="shared" si="227"/>
        <v>0</v>
      </c>
      <c r="AU860" s="33" t="str">
        <f t="shared" si="228"/>
        <v>库存为0</v>
      </c>
      <c r="AV860" s="38" t="str">
        <f>IFERROR(时间!$B$4+AU860,"上周无销量")</f>
        <v>上周无销量</v>
      </c>
    </row>
    <row r="861" spans="1:48">
      <c r="A861" s="21" t="s">
        <v>906</v>
      </c>
      <c r="B861" t="str">
        <f>VLOOKUP(A861,'[4]sku-asin（子）'!$A$1:$B$65536,2,0)</f>
        <v>B01IQP5CUS</v>
      </c>
      <c r="C861" t="str">
        <f>VLOOKUP(A861,'[4]子sku-父sku'!$A$1:$B$65536,2,0)</f>
        <v>YZ-ZQ16103</v>
      </c>
      <c r="D861" s="33">
        <f>IFERROR(VLOOKUP(A861,[1]库存报告使用数据处理!$A:$C,3,0),0)</f>
        <v>0</v>
      </c>
      <c r="E861" s="33">
        <f>IFERROR(VLOOKUP(A861,[1]库存报告使用数据处理!$A:$D,4,0),0)</f>
        <v>0</v>
      </c>
      <c r="F861" s="33">
        <f>IFERROR(VLOOKUP(A861,[1]库存报告使用数据处理!$A:$E,5,0),0)</f>
        <v>1</v>
      </c>
      <c r="G861" s="33">
        <f>IFERROR(VLOOKUP(A861,[1]库存报告使用数据处理!$A:$F,6,0),0)</f>
        <v>0</v>
      </c>
      <c r="H861" s="34">
        <f>IFERROR(VLOOKUP(A861,[1]库存报告使用数据处理!$A:$G,7,0),0)</f>
        <v>19.99</v>
      </c>
      <c r="I861">
        <f>IFERROR(VLOOKUP(A861,[5]数据处理!$A:$B,2,0),0)</f>
        <v>0</v>
      </c>
      <c r="J861" s="35">
        <f>IFERROR(VLOOKUP(A861,[5]数据处理!$A:$D,4,0),0)</f>
        <v>0</v>
      </c>
      <c r="K861" s="35">
        <f>IFERROR(VLOOKUP(A861,[5]数据处理!$A:$E,5,0),0)</f>
        <v>0</v>
      </c>
      <c r="L861" s="35">
        <f>IFERROR(VLOOKUP(A861,[5]数据处理!$A:$G,7,0),0)</f>
        <v>0</v>
      </c>
      <c r="M861">
        <f t="shared" si="224"/>
        <v>0</v>
      </c>
      <c r="N861">
        <f>IFERROR(VLOOKUP(A861,[5]数据处理!$A:$C,3,0),0)</f>
        <v>0</v>
      </c>
      <c r="O861">
        <f>IFERROR(VLOOKUP(A861,[5]数据处理!$A:$N,14,0),0)</f>
        <v>0</v>
      </c>
      <c r="P861" t="str">
        <f>IFERROR(VLOOKUP(A861,[3]库存使用数据!$A:$B,2,0),"")</f>
        <v/>
      </c>
      <c r="Q861" t="str">
        <f>IFERROR(VLOOKUP(A861,[3]库存使用数据!$A:$E,5,0),"")</f>
        <v/>
      </c>
      <c r="R861" t="str">
        <f>IFERROR(VLOOKUP(A861,[3]库存使用数据!$A:$H,8,0),"")</f>
        <v/>
      </c>
      <c r="S861" t="str">
        <f>IFERROR(VLOOKUP(A861,[3]库存使用数据!$A:$K,11,0),"")</f>
        <v/>
      </c>
      <c r="T861" t="str">
        <f>IFERROR(VLOOKUP(A861,[3]库存使用数据!$A:$C,3,0),"")</f>
        <v/>
      </c>
      <c r="U861" t="str">
        <f>IFERROR(VLOOKUP(A861,[3]库存使用数据!$A:$F,6,0),"")</f>
        <v/>
      </c>
      <c r="V861" t="str">
        <f>IFERROR(VLOOKUP(A861,[3]库存使用数据!$A:$I,9,0),"")</f>
        <v/>
      </c>
      <c r="W861" t="str">
        <f>IFERROR(VLOOKUP(A861,[3]库存使用数据!$A:$L,12,0),"")</f>
        <v/>
      </c>
      <c r="X861" s="23" t="str">
        <f t="shared" si="229"/>
        <v/>
      </c>
      <c r="Y861" s="23" t="str">
        <f t="shared" si="230"/>
        <v/>
      </c>
      <c r="Z861" s="23" t="str">
        <f t="shared" si="231"/>
        <v/>
      </c>
      <c r="AA861" s="23" t="str">
        <f t="shared" si="232"/>
        <v/>
      </c>
      <c r="AB861" t="str">
        <f>IFERROR(VLOOKUP(A861,[3]库存使用数据!$A:$D,4,0),"")</f>
        <v/>
      </c>
      <c r="AC861" t="str">
        <f>IFERROR(VLOOKUP(A861,[3]库存使用数据!$A:$G,7,0),"")</f>
        <v/>
      </c>
      <c r="AD861" t="str">
        <f>IFERROR(VLOOKUP(A861,[3]库存使用数据!$A:$J,10,0),"")</f>
        <v/>
      </c>
      <c r="AE861" t="str">
        <f>IFERROR(VLOOKUP(A861,[3]库存使用数据!$A:$M,13,0),"")</f>
        <v/>
      </c>
      <c r="AF861" s="23" t="str">
        <f t="shared" si="233"/>
        <v/>
      </c>
      <c r="AG861" s="23" t="str">
        <f t="shared" si="234"/>
        <v/>
      </c>
      <c r="AH861" s="23" t="str">
        <f t="shared" si="235"/>
        <v/>
      </c>
      <c r="AI861" s="23" t="str">
        <f t="shared" si="236"/>
        <v/>
      </c>
      <c r="AJ861">
        <f>IFERROR(VLOOKUP($B861,[2]库存报告使用数据!$A$1:$B$65536,2,0),0)</f>
        <v>0</v>
      </c>
      <c r="AK861">
        <f>IFERROR(VLOOKUP($B861,[2]库存报告使用数据!$A$1:$C$65536,3,0),0)</f>
        <v>0</v>
      </c>
      <c r="AL861">
        <f>IFERROR(VLOOKUP($B861,[2]库存报告使用数据!$A$1:$D$65536,4,0),0)</f>
        <v>0</v>
      </c>
      <c r="AM861">
        <f>IFERROR(VLOOKUP($B861,[2]库存报告使用数据!$A$1:$E$65536,5,0),0)</f>
        <v>0</v>
      </c>
      <c r="AN861" s="23" t="str">
        <f t="shared" si="237"/>
        <v/>
      </c>
      <c r="AO861" s="23" t="str">
        <f t="shared" si="238"/>
        <v/>
      </c>
      <c r="AP861" s="23" t="str">
        <f t="shared" si="239"/>
        <v/>
      </c>
      <c r="AQ861" s="23" t="str">
        <f t="shared" si="240"/>
        <v/>
      </c>
      <c r="AR861" s="37">
        <f t="shared" si="225"/>
        <v>0</v>
      </c>
      <c r="AS861" s="37">
        <f t="shared" si="226"/>
        <v>0</v>
      </c>
      <c r="AT861" s="37">
        <f t="shared" si="227"/>
        <v>0</v>
      </c>
      <c r="AU861" s="33" t="str">
        <f t="shared" si="228"/>
        <v>库存为0</v>
      </c>
      <c r="AV861" s="38" t="str">
        <f>IFERROR(时间!$B$4+AU861,"上周无销量")</f>
        <v>上周无销量</v>
      </c>
    </row>
    <row r="862" spans="1:48">
      <c r="A862" s="21" t="s">
        <v>907</v>
      </c>
      <c r="B862" t="str">
        <f>VLOOKUP(A862,'[4]sku-asin（子）'!$A$1:$B$65536,2,0)</f>
        <v>B01IQP4X8A</v>
      </c>
      <c r="C862" t="str">
        <f>VLOOKUP(A862,'[4]子sku-父sku'!$A$1:$B$65536,2,0)</f>
        <v>YZ-ZQ16103</v>
      </c>
      <c r="D862" s="33">
        <f>IFERROR(VLOOKUP(A862,[1]库存报告使用数据处理!$A:$C,3,0),0)</f>
        <v>1</v>
      </c>
      <c r="E862" s="33">
        <f>IFERROR(VLOOKUP(A862,[1]库存报告使用数据处理!$A:$D,4,0),0)</f>
        <v>0</v>
      </c>
      <c r="F862" s="33">
        <f>IFERROR(VLOOKUP(A862,[1]库存报告使用数据处理!$A:$E,5,0),0)</f>
        <v>0</v>
      </c>
      <c r="G862" s="33">
        <f>IFERROR(VLOOKUP(A862,[1]库存报告使用数据处理!$A:$F,6,0),0)</f>
        <v>0</v>
      </c>
      <c r="H862" s="34">
        <f>IFERROR(VLOOKUP(A862,[1]库存报告使用数据处理!$A:$G,7,0),0)</f>
        <v>26.99</v>
      </c>
      <c r="I862">
        <f>IFERROR(VLOOKUP(A862,[5]数据处理!$A:$B,2,0),0)</f>
        <v>1</v>
      </c>
      <c r="J862" s="35">
        <f>IFERROR(VLOOKUP(A862,[5]数据处理!$A:$D,4,0),0)</f>
        <v>0</v>
      </c>
      <c r="K862" s="35">
        <f>IFERROR(VLOOKUP(A862,[5]数据处理!$A:$E,5,0),0)</f>
        <v>0</v>
      </c>
      <c r="L862" s="35">
        <f>IFERROR(VLOOKUP(A862,[5]数据处理!$A:$G,7,0),0)</f>
        <v>0</v>
      </c>
      <c r="M862">
        <f t="shared" si="224"/>
        <v>1</v>
      </c>
      <c r="N862">
        <f>IFERROR(VLOOKUP(A862,[5]数据处理!$A:$C,3,0),0)</f>
        <v>0</v>
      </c>
      <c r="O862">
        <f>IFERROR(VLOOKUP(A862,[5]数据处理!$A:$N,14,0),0)</f>
        <v>0</v>
      </c>
      <c r="P862" t="str">
        <f>IFERROR(VLOOKUP(A862,[3]库存使用数据!$A:$B,2,0),"")</f>
        <v/>
      </c>
      <c r="Q862" t="str">
        <f>IFERROR(VLOOKUP(A862,[3]库存使用数据!$A:$E,5,0),"")</f>
        <v/>
      </c>
      <c r="R862" t="str">
        <f>IFERROR(VLOOKUP(A862,[3]库存使用数据!$A:$H,8,0),"")</f>
        <v/>
      </c>
      <c r="S862" t="str">
        <f>IFERROR(VLOOKUP(A862,[3]库存使用数据!$A:$K,11,0),"")</f>
        <v/>
      </c>
      <c r="T862" t="str">
        <f>IFERROR(VLOOKUP(A862,[3]库存使用数据!$A:$C,3,0),"")</f>
        <v/>
      </c>
      <c r="U862" t="str">
        <f>IFERROR(VLOOKUP(A862,[3]库存使用数据!$A:$F,6,0),"")</f>
        <v/>
      </c>
      <c r="V862" t="str">
        <f>IFERROR(VLOOKUP(A862,[3]库存使用数据!$A:$I,9,0),"")</f>
        <v/>
      </c>
      <c r="W862" t="str">
        <f>IFERROR(VLOOKUP(A862,[3]库存使用数据!$A:$L,12,0),"")</f>
        <v/>
      </c>
      <c r="X862" s="23" t="str">
        <f t="shared" si="229"/>
        <v/>
      </c>
      <c r="Y862" s="23" t="str">
        <f t="shared" si="230"/>
        <v/>
      </c>
      <c r="Z862" s="23" t="str">
        <f t="shared" si="231"/>
        <v/>
      </c>
      <c r="AA862" s="23" t="str">
        <f t="shared" si="232"/>
        <v/>
      </c>
      <c r="AB862" t="str">
        <f>IFERROR(VLOOKUP(A862,[3]库存使用数据!$A:$D,4,0),"")</f>
        <v/>
      </c>
      <c r="AC862" t="str">
        <f>IFERROR(VLOOKUP(A862,[3]库存使用数据!$A:$G,7,0),"")</f>
        <v/>
      </c>
      <c r="AD862" t="str">
        <f>IFERROR(VLOOKUP(A862,[3]库存使用数据!$A:$J,10,0),"")</f>
        <v/>
      </c>
      <c r="AE862" t="str">
        <f>IFERROR(VLOOKUP(A862,[3]库存使用数据!$A:$M,13,0),"")</f>
        <v/>
      </c>
      <c r="AF862" s="23" t="str">
        <f t="shared" si="233"/>
        <v/>
      </c>
      <c r="AG862" s="23" t="str">
        <f t="shared" si="234"/>
        <v/>
      </c>
      <c r="AH862" s="23" t="str">
        <f t="shared" si="235"/>
        <v/>
      </c>
      <c r="AI862" s="23" t="str">
        <f t="shared" si="236"/>
        <v/>
      </c>
      <c r="AJ862">
        <f>IFERROR(VLOOKUP($B862,[2]库存报告使用数据!$A$1:$B$65536,2,0),0)</f>
        <v>0</v>
      </c>
      <c r="AK862">
        <f>IFERROR(VLOOKUP($B862,[2]库存报告使用数据!$A$1:$C$65536,3,0),0)</f>
        <v>0</v>
      </c>
      <c r="AL862">
        <f>IFERROR(VLOOKUP($B862,[2]库存报告使用数据!$A$1:$D$65536,4,0),0)</f>
        <v>5</v>
      </c>
      <c r="AM862">
        <f>IFERROR(VLOOKUP($B862,[2]库存报告使用数据!$A$1:$E$65536,5,0),0)</f>
        <v>1</v>
      </c>
      <c r="AN862" s="23" t="str">
        <f t="shared" si="237"/>
        <v/>
      </c>
      <c r="AO862" s="23" t="str">
        <f t="shared" si="238"/>
        <v/>
      </c>
      <c r="AP862" s="23">
        <f t="shared" si="239"/>
        <v>0</v>
      </c>
      <c r="AQ862" s="23">
        <f t="shared" si="240"/>
        <v>0</v>
      </c>
      <c r="AR862" s="37">
        <f t="shared" si="225"/>
        <v>0.142857142857143</v>
      </c>
      <c r="AS862" s="37">
        <f t="shared" si="226"/>
        <v>8.57142857142857</v>
      </c>
      <c r="AT862" s="37">
        <f t="shared" si="227"/>
        <v>-7.57142857142857</v>
      </c>
      <c r="AU862" s="33">
        <f t="shared" si="228"/>
        <v>7</v>
      </c>
      <c r="AV862" s="38">
        <f>IFERROR(时间!$B$4+AU862,"上周无销量")</f>
        <v>43290</v>
      </c>
    </row>
    <row r="863" spans="1:48">
      <c r="A863" s="21" t="s">
        <v>908</v>
      </c>
      <c r="B863" t="str">
        <f>VLOOKUP(A863,'[4]sku-asin（子）'!$A$1:$B$65536,2,0)</f>
        <v>B01IQP4Y6Q</v>
      </c>
      <c r="C863" t="str">
        <f>VLOOKUP(A863,'[4]子sku-父sku'!$A$1:$B$65536,2,0)</f>
        <v>YZ-ZQ16103</v>
      </c>
      <c r="D863" s="33">
        <f>IFERROR(VLOOKUP(A863,[1]库存报告使用数据处理!$A:$C,3,0),0)</f>
        <v>0</v>
      </c>
      <c r="E863" s="33">
        <f>IFERROR(VLOOKUP(A863,[1]库存报告使用数据处理!$A:$D,4,0),0)</f>
        <v>0</v>
      </c>
      <c r="F863" s="33">
        <f>IFERROR(VLOOKUP(A863,[1]库存报告使用数据处理!$A:$E,5,0),0)</f>
        <v>0</v>
      </c>
      <c r="G863" s="33">
        <f>IFERROR(VLOOKUP(A863,[1]库存报告使用数据处理!$A:$F,6,0),0)</f>
        <v>0</v>
      </c>
      <c r="H863" s="34">
        <f>IFERROR(VLOOKUP(A863,[1]库存报告使用数据处理!$A:$G,7,0),0)</f>
        <v>0</v>
      </c>
      <c r="I863">
        <f>IFERROR(VLOOKUP(A863,[5]数据处理!$A:$B,2,0),0)</f>
        <v>3</v>
      </c>
      <c r="J863" s="35">
        <f>IFERROR(VLOOKUP(A863,[5]数据处理!$A:$D,4,0),0)</f>
        <v>0</v>
      </c>
      <c r="K863" s="35">
        <f>IFERROR(VLOOKUP(A863,[5]数据处理!$A:$E,5,0),0)</f>
        <v>0</v>
      </c>
      <c r="L863" s="35">
        <f>IFERROR(VLOOKUP(A863,[5]数据处理!$A:$G,7,0),0)</f>
        <v>0</v>
      </c>
      <c r="M863">
        <f t="shared" si="224"/>
        <v>3</v>
      </c>
      <c r="N863">
        <f>IFERROR(VLOOKUP(A863,[5]数据处理!$A:$C,3,0),0)</f>
        <v>0</v>
      </c>
      <c r="O863">
        <f>IFERROR(VLOOKUP(A863,[5]数据处理!$A:$N,14,0),0)</f>
        <v>3</v>
      </c>
      <c r="P863" t="str">
        <f>IFERROR(VLOOKUP(A863,[3]库存使用数据!$A:$B,2,0),"")</f>
        <v/>
      </c>
      <c r="Q863" t="str">
        <f>IFERROR(VLOOKUP(A863,[3]库存使用数据!$A:$E,5,0),"")</f>
        <v/>
      </c>
      <c r="R863" t="str">
        <f>IFERROR(VLOOKUP(A863,[3]库存使用数据!$A:$H,8,0),"")</f>
        <v/>
      </c>
      <c r="S863" t="str">
        <f>IFERROR(VLOOKUP(A863,[3]库存使用数据!$A:$K,11,0),"")</f>
        <v/>
      </c>
      <c r="T863" t="str">
        <f>IFERROR(VLOOKUP(A863,[3]库存使用数据!$A:$C,3,0),"")</f>
        <v/>
      </c>
      <c r="U863" t="str">
        <f>IFERROR(VLOOKUP(A863,[3]库存使用数据!$A:$F,6,0),"")</f>
        <v/>
      </c>
      <c r="V863" t="str">
        <f>IFERROR(VLOOKUP(A863,[3]库存使用数据!$A:$I,9,0),"")</f>
        <v/>
      </c>
      <c r="W863" t="str">
        <f>IFERROR(VLOOKUP(A863,[3]库存使用数据!$A:$L,12,0),"")</f>
        <v/>
      </c>
      <c r="X863" s="23" t="str">
        <f t="shared" si="229"/>
        <v/>
      </c>
      <c r="Y863" s="23" t="str">
        <f t="shared" si="230"/>
        <v/>
      </c>
      <c r="Z863" s="23" t="str">
        <f t="shared" si="231"/>
        <v/>
      </c>
      <c r="AA863" s="23" t="str">
        <f t="shared" si="232"/>
        <v/>
      </c>
      <c r="AB863" t="str">
        <f>IFERROR(VLOOKUP(A863,[3]库存使用数据!$A:$D,4,0),"")</f>
        <v/>
      </c>
      <c r="AC863" t="str">
        <f>IFERROR(VLOOKUP(A863,[3]库存使用数据!$A:$G,7,0),"")</f>
        <v/>
      </c>
      <c r="AD863" t="str">
        <f>IFERROR(VLOOKUP(A863,[3]库存使用数据!$A:$J,10,0),"")</f>
        <v/>
      </c>
      <c r="AE863" t="str">
        <f>IFERROR(VLOOKUP(A863,[3]库存使用数据!$A:$M,13,0),"")</f>
        <v/>
      </c>
      <c r="AF863" s="23" t="str">
        <f t="shared" si="233"/>
        <v/>
      </c>
      <c r="AG863" s="23" t="str">
        <f t="shared" si="234"/>
        <v/>
      </c>
      <c r="AH863" s="23" t="str">
        <f t="shared" si="235"/>
        <v/>
      </c>
      <c r="AI863" s="23" t="str">
        <f t="shared" si="236"/>
        <v/>
      </c>
      <c r="AJ863">
        <f>IFERROR(VLOOKUP($B863,[2]库存报告使用数据!$A$1:$B$65536,2,0),0)</f>
        <v>0</v>
      </c>
      <c r="AK863">
        <f>IFERROR(VLOOKUP($B863,[2]库存报告使用数据!$A$1:$C$65536,3,0),0)</f>
        <v>0</v>
      </c>
      <c r="AL863">
        <f>IFERROR(VLOOKUP($B863,[2]库存报告使用数据!$A$1:$D$65536,4,0),0)</f>
        <v>2</v>
      </c>
      <c r="AM863">
        <f>IFERROR(VLOOKUP($B863,[2]库存报告使用数据!$A$1:$E$65536,5,0),0)</f>
        <v>2</v>
      </c>
      <c r="AN863" s="23" t="str">
        <f t="shared" si="237"/>
        <v/>
      </c>
      <c r="AO863" s="23" t="str">
        <f t="shared" si="238"/>
        <v/>
      </c>
      <c r="AP863" s="23">
        <f t="shared" si="239"/>
        <v>0</v>
      </c>
      <c r="AQ863" s="23">
        <f t="shared" si="240"/>
        <v>0</v>
      </c>
      <c r="AR863" s="37">
        <f t="shared" si="225"/>
        <v>0</v>
      </c>
      <c r="AS863" s="37">
        <f t="shared" si="226"/>
        <v>0</v>
      </c>
      <c r="AT863" s="37">
        <f t="shared" si="227"/>
        <v>3</v>
      </c>
      <c r="AU863" s="33" t="str">
        <f t="shared" si="228"/>
        <v>库存为3</v>
      </c>
      <c r="AV863" s="38" t="str">
        <f>IFERROR(时间!$B$4+AU863,"上周无销量")</f>
        <v>上周无销量</v>
      </c>
    </row>
    <row r="864" spans="1:48">
      <c r="A864" s="21" t="s">
        <v>909</v>
      </c>
      <c r="B864" t="str">
        <f>VLOOKUP(A864,'[4]sku-asin（子）'!$A$1:$B$65536,2,0)</f>
        <v>B01IQP4W5Y</v>
      </c>
      <c r="C864" t="str">
        <f>VLOOKUP(A864,'[4]子sku-父sku'!$A$1:$B$65536,2,0)</f>
        <v>YZ-ZQ16103</v>
      </c>
      <c r="D864" s="33">
        <f>IFERROR(VLOOKUP(A864,[1]库存报告使用数据处理!$A:$C,3,0),0)</f>
        <v>0</v>
      </c>
      <c r="E864" s="33">
        <f>IFERROR(VLOOKUP(A864,[1]库存报告使用数据处理!$A:$D,4,0),0)</f>
        <v>0</v>
      </c>
      <c r="F864" s="33">
        <f>IFERROR(VLOOKUP(A864,[1]库存报告使用数据处理!$A:$E,5,0),0)</f>
        <v>0</v>
      </c>
      <c r="G864" s="33">
        <f>IFERROR(VLOOKUP(A864,[1]库存报告使用数据处理!$A:$F,6,0),0)</f>
        <v>0</v>
      </c>
      <c r="H864" s="34">
        <f>IFERROR(VLOOKUP(A864,[1]库存报告使用数据处理!$A:$G,7,0),0)</f>
        <v>0</v>
      </c>
      <c r="I864">
        <f>IFERROR(VLOOKUP(A864,[5]数据处理!$A:$B,2,0),0)</f>
        <v>0</v>
      </c>
      <c r="J864" s="35">
        <f>IFERROR(VLOOKUP(A864,[5]数据处理!$A:$D,4,0),0)</f>
        <v>0</v>
      </c>
      <c r="K864" s="35">
        <f>IFERROR(VLOOKUP(A864,[5]数据处理!$A:$E,5,0),0)</f>
        <v>0</v>
      </c>
      <c r="L864" s="35">
        <f>IFERROR(VLOOKUP(A864,[5]数据处理!$A:$G,7,0),0)</f>
        <v>0</v>
      </c>
      <c r="M864">
        <f t="shared" si="224"/>
        <v>0</v>
      </c>
      <c r="N864">
        <f>IFERROR(VLOOKUP(A864,[5]数据处理!$A:$C,3,0),0)</f>
        <v>0</v>
      </c>
      <c r="O864">
        <f>IFERROR(VLOOKUP(A864,[5]数据处理!$A:$N,14,0),0)</f>
        <v>0</v>
      </c>
      <c r="P864" t="str">
        <f>IFERROR(VLOOKUP(A864,[3]库存使用数据!$A:$B,2,0),"")</f>
        <v/>
      </c>
      <c r="Q864" t="str">
        <f>IFERROR(VLOOKUP(A864,[3]库存使用数据!$A:$E,5,0),"")</f>
        <v/>
      </c>
      <c r="R864" t="str">
        <f>IFERROR(VLOOKUP(A864,[3]库存使用数据!$A:$H,8,0),"")</f>
        <v/>
      </c>
      <c r="S864" t="str">
        <f>IFERROR(VLOOKUP(A864,[3]库存使用数据!$A:$K,11,0),"")</f>
        <v/>
      </c>
      <c r="T864" t="str">
        <f>IFERROR(VLOOKUP(A864,[3]库存使用数据!$A:$C,3,0),"")</f>
        <v/>
      </c>
      <c r="U864" t="str">
        <f>IFERROR(VLOOKUP(A864,[3]库存使用数据!$A:$F,6,0),"")</f>
        <v/>
      </c>
      <c r="V864" t="str">
        <f>IFERROR(VLOOKUP(A864,[3]库存使用数据!$A:$I,9,0),"")</f>
        <v/>
      </c>
      <c r="W864" t="str">
        <f>IFERROR(VLOOKUP(A864,[3]库存使用数据!$A:$L,12,0),"")</f>
        <v/>
      </c>
      <c r="X864" s="23" t="str">
        <f t="shared" si="229"/>
        <v/>
      </c>
      <c r="Y864" s="23" t="str">
        <f t="shared" si="230"/>
        <v/>
      </c>
      <c r="Z864" s="23" t="str">
        <f t="shared" si="231"/>
        <v/>
      </c>
      <c r="AA864" s="23" t="str">
        <f t="shared" si="232"/>
        <v/>
      </c>
      <c r="AB864" t="str">
        <f>IFERROR(VLOOKUP(A864,[3]库存使用数据!$A:$D,4,0),"")</f>
        <v/>
      </c>
      <c r="AC864" t="str">
        <f>IFERROR(VLOOKUP(A864,[3]库存使用数据!$A:$G,7,0),"")</f>
        <v/>
      </c>
      <c r="AD864" t="str">
        <f>IFERROR(VLOOKUP(A864,[3]库存使用数据!$A:$J,10,0),"")</f>
        <v/>
      </c>
      <c r="AE864" t="str">
        <f>IFERROR(VLOOKUP(A864,[3]库存使用数据!$A:$M,13,0),"")</f>
        <v/>
      </c>
      <c r="AF864" s="23" t="str">
        <f t="shared" si="233"/>
        <v/>
      </c>
      <c r="AG864" s="23" t="str">
        <f t="shared" si="234"/>
        <v/>
      </c>
      <c r="AH864" s="23" t="str">
        <f t="shared" si="235"/>
        <v/>
      </c>
      <c r="AI864" s="23" t="str">
        <f t="shared" si="236"/>
        <v/>
      </c>
      <c r="AJ864">
        <f>IFERROR(VLOOKUP($B864,[2]库存报告使用数据!$A$1:$B$65536,2,0),0)</f>
        <v>0</v>
      </c>
      <c r="AK864">
        <f>IFERROR(VLOOKUP($B864,[2]库存报告使用数据!$A$1:$C$65536,3,0),0)</f>
        <v>0</v>
      </c>
      <c r="AL864">
        <f>IFERROR(VLOOKUP($B864,[2]库存报告使用数据!$A$1:$D$65536,4,0),0)</f>
        <v>0</v>
      </c>
      <c r="AM864">
        <f>IFERROR(VLOOKUP($B864,[2]库存报告使用数据!$A$1:$E$65536,5,0),0)</f>
        <v>0</v>
      </c>
      <c r="AN864" s="23" t="str">
        <f t="shared" si="237"/>
        <v/>
      </c>
      <c r="AO864" s="23" t="str">
        <f t="shared" si="238"/>
        <v/>
      </c>
      <c r="AP864" s="23" t="str">
        <f t="shared" si="239"/>
        <v/>
      </c>
      <c r="AQ864" s="23" t="str">
        <f t="shared" si="240"/>
        <v/>
      </c>
      <c r="AR864" s="37">
        <f t="shared" si="225"/>
        <v>0</v>
      </c>
      <c r="AS864" s="37">
        <f t="shared" si="226"/>
        <v>0</v>
      </c>
      <c r="AT864" s="37">
        <f t="shared" si="227"/>
        <v>0</v>
      </c>
      <c r="AU864" s="33" t="str">
        <f t="shared" si="228"/>
        <v>库存为0</v>
      </c>
      <c r="AV864" s="38" t="str">
        <f>IFERROR(时间!$B$4+AU864,"上周无销量")</f>
        <v>上周无销量</v>
      </c>
    </row>
    <row r="865" spans="1:48">
      <c r="A865" s="21" t="s">
        <v>910</v>
      </c>
      <c r="B865" t="str">
        <f>VLOOKUP(A865,'[4]sku-asin（子）'!$A$1:$B$65536,2,0)</f>
        <v>B01MS460RR</v>
      </c>
      <c r="C865" t="str">
        <f>VLOOKUP(A865,'[4]子sku-父sku'!$A$1:$B$65536,2,0)</f>
        <v>YZ-ZQ1617</v>
      </c>
      <c r="D865" s="33">
        <f>IFERROR(VLOOKUP(A865,[1]库存报告使用数据处理!$A:$C,3,0),0)</f>
        <v>0</v>
      </c>
      <c r="E865" s="33">
        <f>IFERROR(VLOOKUP(A865,[1]库存报告使用数据处理!$A:$D,4,0),0)</f>
        <v>1</v>
      </c>
      <c r="F865" s="33">
        <f>IFERROR(VLOOKUP(A865,[1]库存报告使用数据处理!$A:$E,5,0),0)</f>
        <v>0</v>
      </c>
      <c r="G865" s="33">
        <f>IFERROR(VLOOKUP(A865,[1]库存报告使用数据处理!$A:$F,6,0),0)</f>
        <v>2</v>
      </c>
      <c r="H865" s="34">
        <f>IFERROR(VLOOKUP(A865,[1]库存报告使用数据处理!$A:$G,7,0),0)</f>
        <v>15.99</v>
      </c>
      <c r="I865">
        <f>IFERROR(VLOOKUP(A865,[5]数据处理!$A:$B,2,0),0)</f>
        <v>1</v>
      </c>
      <c r="J865" s="35">
        <f>IFERROR(VLOOKUP(A865,[5]数据处理!$A:$D,4,0),0)</f>
        <v>0</v>
      </c>
      <c r="K865" s="35">
        <f>IFERROR(VLOOKUP(A865,[5]数据处理!$A:$E,5,0),0)</f>
        <v>0</v>
      </c>
      <c r="L865" s="35">
        <f>IFERROR(VLOOKUP(A865,[5]数据处理!$A:$G,7,0),0)</f>
        <v>1</v>
      </c>
      <c r="M865">
        <f t="shared" si="224"/>
        <v>2</v>
      </c>
      <c r="N865">
        <f>IFERROR(VLOOKUP(A865,[5]数据处理!$A:$C,3,0),0)</f>
        <v>0</v>
      </c>
      <c r="O865">
        <f>IFERROR(VLOOKUP(A865,[5]数据处理!$A:$N,14,0),0)</f>
        <v>2</v>
      </c>
      <c r="P865" t="str">
        <f>IFERROR(VLOOKUP(A865,[3]库存使用数据!$A:$B,2,0),"")</f>
        <v/>
      </c>
      <c r="Q865" t="str">
        <f>IFERROR(VLOOKUP(A865,[3]库存使用数据!$A:$E,5,0),"")</f>
        <v/>
      </c>
      <c r="R865" t="str">
        <f>IFERROR(VLOOKUP(A865,[3]库存使用数据!$A:$H,8,0),"")</f>
        <v/>
      </c>
      <c r="S865" t="str">
        <f>IFERROR(VLOOKUP(A865,[3]库存使用数据!$A:$K,11,0),"")</f>
        <v/>
      </c>
      <c r="T865" t="str">
        <f>IFERROR(VLOOKUP(A865,[3]库存使用数据!$A:$C,3,0),"")</f>
        <v/>
      </c>
      <c r="U865" t="str">
        <f>IFERROR(VLOOKUP(A865,[3]库存使用数据!$A:$F,6,0),"")</f>
        <v/>
      </c>
      <c r="V865" t="str">
        <f>IFERROR(VLOOKUP(A865,[3]库存使用数据!$A:$I,9,0),"")</f>
        <v/>
      </c>
      <c r="W865" t="str">
        <f>IFERROR(VLOOKUP(A865,[3]库存使用数据!$A:$L,12,0),"")</f>
        <v/>
      </c>
      <c r="X865" s="23" t="str">
        <f t="shared" si="229"/>
        <v/>
      </c>
      <c r="Y865" s="23" t="str">
        <f t="shared" si="230"/>
        <v/>
      </c>
      <c r="Z865" s="23" t="str">
        <f t="shared" si="231"/>
        <v/>
      </c>
      <c r="AA865" s="23" t="str">
        <f t="shared" si="232"/>
        <v/>
      </c>
      <c r="AB865" t="str">
        <f>IFERROR(VLOOKUP(A865,[3]库存使用数据!$A:$D,4,0),"")</f>
        <v/>
      </c>
      <c r="AC865" t="str">
        <f>IFERROR(VLOOKUP(A865,[3]库存使用数据!$A:$G,7,0),"")</f>
        <v/>
      </c>
      <c r="AD865" t="str">
        <f>IFERROR(VLOOKUP(A865,[3]库存使用数据!$A:$J,10,0),"")</f>
        <v/>
      </c>
      <c r="AE865" t="str">
        <f>IFERROR(VLOOKUP(A865,[3]库存使用数据!$A:$M,13,0),"")</f>
        <v/>
      </c>
      <c r="AF865" s="23" t="str">
        <f t="shared" si="233"/>
        <v/>
      </c>
      <c r="AG865" s="23" t="str">
        <f t="shared" si="234"/>
        <v/>
      </c>
      <c r="AH865" s="23" t="str">
        <f t="shared" si="235"/>
        <v/>
      </c>
      <c r="AI865" s="23" t="str">
        <f t="shared" si="236"/>
        <v/>
      </c>
      <c r="AJ865">
        <f>IFERROR(VLOOKUP($B865,[2]库存报告使用数据!$A$1:$B$65536,2,0),0)</f>
        <v>0</v>
      </c>
      <c r="AK865">
        <f>IFERROR(VLOOKUP($B865,[2]库存报告使用数据!$A$1:$C$65536,3,0),0)</f>
        <v>0</v>
      </c>
      <c r="AL865">
        <f>IFERROR(VLOOKUP($B865,[2]库存报告使用数据!$A$1:$D$65536,4,0),0)</f>
        <v>1</v>
      </c>
      <c r="AM865">
        <f>IFERROR(VLOOKUP($B865,[2]库存报告使用数据!$A$1:$E$65536,5,0),0)</f>
        <v>2</v>
      </c>
      <c r="AN865" s="23" t="str">
        <f t="shared" si="237"/>
        <v/>
      </c>
      <c r="AO865" s="23" t="str">
        <f t="shared" si="238"/>
        <v/>
      </c>
      <c r="AP865" s="23">
        <f t="shared" si="239"/>
        <v>0</v>
      </c>
      <c r="AQ865" s="23">
        <f t="shared" si="240"/>
        <v>1</v>
      </c>
      <c r="AR865" s="37">
        <f t="shared" si="225"/>
        <v>0</v>
      </c>
      <c r="AS865" s="37">
        <f t="shared" si="226"/>
        <v>0</v>
      </c>
      <c r="AT865" s="37">
        <f t="shared" si="227"/>
        <v>2</v>
      </c>
      <c r="AU865" s="33" t="str">
        <f t="shared" si="228"/>
        <v>库存为2</v>
      </c>
      <c r="AV865" s="38" t="str">
        <f>IFERROR(时间!$B$4+AU865,"上周无销量")</f>
        <v>上周无销量</v>
      </c>
    </row>
    <row r="866" spans="1:48">
      <c r="A866" s="21" t="s">
        <v>911</v>
      </c>
      <c r="B866" t="str">
        <f>VLOOKUP(A866,'[4]sku-asin（子）'!$A$1:$B$65536,2,0)</f>
        <v>B01MR2SNCF</v>
      </c>
      <c r="C866" t="str">
        <f>VLOOKUP(A866,'[4]子sku-父sku'!$A$1:$B$65536,2,0)</f>
        <v>YZ-ZQ1617</v>
      </c>
      <c r="D866" s="33">
        <f>IFERROR(VLOOKUP(A866,[1]库存报告使用数据处理!$A:$C,3,0),0)</f>
        <v>0</v>
      </c>
      <c r="E866" s="33">
        <f>IFERROR(VLOOKUP(A866,[1]库存报告使用数据处理!$A:$D,4,0),0)</f>
        <v>0</v>
      </c>
      <c r="F866" s="33">
        <f>IFERROR(VLOOKUP(A866,[1]库存报告使用数据处理!$A:$E,5,0),0)</f>
        <v>0</v>
      </c>
      <c r="G866" s="33">
        <f>IFERROR(VLOOKUP(A866,[1]库存报告使用数据处理!$A:$F,6,0),0)</f>
        <v>0</v>
      </c>
      <c r="H866" s="34">
        <f>IFERROR(VLOOKUP(A866,[1]库存报告使用数据处理!$A:$G,7,0),0)</f>
        <v>0</v>
      </c>
      <c r="I866">
        <f>IFERROR(VLOOKUP(A866,[5]数据处理!$A:$B,2,0),0)</f>
        <v>1</v>
      </c>
      <c r="J866" s="35">
        <f>IFERROR(VLOOKUP(A866,[5]数据处理!$A:$D,4,0),0)</f>
        <v>0</v>
      </c>
      <c r="K866" s="35">
        <f>IFERROR(VLOOKUP(A866,[5]数据处理!$A:$E,5,0),0)</f>
        <v>0</v>
      </c>
      <c r="L866" s="35">
        <f>IFERROR(VLOOKUP(A866,[5]数据处理!$A:$G,7,0),0)</f>
        <v>0</v>
      </c>
      <c r="M866">
        <f t="shared" si="224"/>
        <v>1</v>
      </c>
      <c r="N866">
        <f>IFERROR(VLOOKUP(A866,[5]数据处理!$A:$C,3,0),0)</f>
        <v>0</v>
      </c>
      <c r="O866">
        <f>IFERROR(VLOOKUP(A866,[5]数据处理!$A:$N,14,0),0)</f>
        <v>1</v>
      </c>
      <c r="P866" t="str">
        <f>IFERROR(VLOOKUP(A866,[3]库存使用数据!$A:$B,2,0),"")</f>
        <v/>
      </c>
      <c r="Q866" t="str">
        <f>IFERROR(VLOOKUP(A866,[3]库存使用数据!$A:$E,5,0),"")</f>
        <v/>
      </c>
      <c r="R866" t="str">
        <f>IFERROR(VLOOKUP(A866,[3]库存使用数据!$A:$H,8,0),"")</f>
        <v/>
      </c>
      <c r="S866" t="str">
        <f>IFERROR(VLOOKUP(A866,[3]库存使用数据!$A:$K,11,0),"")</f>
        <v/>
      </c>
      <c r="T866" t="str">
        <f>IFERROR(VLOOKUP(A866,[3]库存使用数据!$A:$C,3,0),"")</f>
        <v/>
      </c>
      <c r="U866" t="str">
        <f>IFERROR(VLOOKUP(A866,[3]库存使用数据!$A:$F,6,0),"")</f>
        <v/>
      </c>
      <c r="V866" t="str">
        <f>IFERROR(VLOOKUP(A866,[3]库存使用数据!$A:$I,9,0),"")</f>
        <v/>
      </c>
      <c r="W866" t="str">
        <f>IFERROR(VLOOKUP(A866,[3]库存使用数据!$A:$L,12,0),"")</f>
        <v/>
      </c>
      <c r="X866" s="23" t="str">
        <f t="shared" si="229"/>
        <v/>
      </c>
      <c r="Y866" s="23" t="str">
        <f t="shared" si="230"/>
        <v/>
      </c>
      <c r="Z866" s="23" t="str">
        <f t="shared" si="231"/>
        <v/>
      </c>
      <c r="AA866" s="23" t="str">
        <f t="shared" si="232"/>
        <v/>
      </c>
      <c r="AB866" t="str">
        <f>IFERROR(VLOOKUP(A866,[3]库存使用数据!$A:$D,4,0),"")</f>
        <v/>
      </c>
      <c r="AC866" t="str">
        <f>IFERROR(VLOOKUP(A866,[3]库存使用数据!$A:$G,7,0),"")</f>
        <v/>
      </c>
      <c r="AD866" t="str">
        <f>IFERROR(VLOOKUP(A866,[3]库存使用数据!$A:$J,10,0),"")</f>
        <v/>
      </c>
      <c r="AE866" t="str">
        <f>IFERROR(VLOOKUP(A866,[3]库存使用数据!$A:$M,13,0),"")</f>
        <v/>
      </c>
      <c r="AF866" s="23" t="str">
        <f t="shared" si="233"/>
        <v/>
      </c>
      <c r="AG866" s="23" t="str">
        <f t="shared" si="234"/>
        <v/>
      </c>
      <c r="AH866" s="23" t="str">
        <f t="shared" si="235"/>
        <v/>
      </c>
      <c r="AI866" s="23" t="str">
        <f t="shared" si="236"/>
        <v/>
      </c>
      <c r="AJ866">
        <f>IFERROR(VLOOKUP($B866,[2]库存报告使用数据!$A$1:$B$65536,2,0),0)</f>
        <v>3</v>
      </c>
      <c r="AK866">
        <f>IFERROR(VLOOKUP($B866,[2]库存报告使用数据!$A$1:$C$65536,3,0),0)</f>
        <v>3</v>
      </c>
      <c r="AL866">
        <f>IFERROR(VLOOKUP($B866,[2]库存报告使用数据!$A$1:$D$65536,4,0),0)</f>
        <v>0</v>
      </c>
      <c r="AM866">
        <f>IFERROR(VLOOKUP($B866,[2]库存报告使用数据!$A$1:$E$65536,5,0),0)</f>
        <v>1</v>
      </c>
      <c r="AN866" s="23">
        <f t="shared" si="237"/>
        <v>0</v>
      </c>
      <c r="AO866" s="23">
        <f t="shared" si="238"/>
        <v>0</v>
      </c>
      <c r="AP866" s="23" t="str">
        <f t="shared" si="239"/>
        <v/>
      </c>
      <c r="AQ866" s="23">
        <f t="shared" si="240"/>
        <v>0</v>
      </c>
      <c r="AR866" s="37">
        <f t="shared" si="225"/>
        <v>0</v>
      </c>
      <c r="AS866" s="37">
        <f t="shared" si="226"/>
        <v>0</v>
      </c>
      <c r="AT866" s="37">
        <f t="shared" si="227"/>
        <v>1</v>
      </c>
      <c r="AU866" s="33" t="str">
        <f t="shared" si="228"/>
        <v>库存为1</v>
      </c>
      <c r="AV866" s="38" t="str">
        <f>IFERROR(时间!$B$4+AU866,"上周无销量")</f>
        <v>上周无销量</v>
      </c>
    </row>
    <row r="867" spans="1:48">
      <c r="A867" s="21" t="s">
        <v>912</v>
      </c>
      <c r="B867" t="str">
        <f>VLOOKUP(A867,'[4]sku-asin（子）'!$A$1:$B$65536,2,0)</f>
        <v>B01N6NMRAM</v>
      </c>
      <c r="C867" t="str">
        <f>VLOOKUP(A867,'[4]子sku-父sku'!$A$1:$B$65536,2,0)</f>
        <v>YZ-ZQ1617</v>
      </c>
      <c r="D867" s="33">
        <f>IFERROR(VLOOKUP(A867,[1]库存报告使用数据处理!$A:$C,3,0),0)</f>
        <v>0</v>
      </c>
      <c r="E867" s="33">
        <f>IFERROR(VLOOKUP(A867,[1]库存报告使用数据处理!$A:$D,4,0),0)</f>
        <v>0</v>
      </c>
      <c r="F867" s="33">
        <f>IFERROR(VLOOKUP(A867,[1]库存报告使用数据处理!$A:$E,5,0),0)</f>
        <v>0</v>
      </c>
      <c r="G867" s="33">
        <f>IFERROR(VLOOKUP(A867,[1]库存报告使用数据处理!$A:$F,6,0),0)</f>
        <v>1</v>
      </c>
      <c r="H867" s="34">
        <f>IFERROR(VLOOKUP(A867,[1]库存报告使用数据处理!$A:$G,7,0),0)</f>
        <v>17.99</v>
      </c>
      <c r="I867">
        <f>IFERROR(VLOOKUP(A867,[5]数据处理!$A:$B,2,0),0)</f>
        <v>0</v>
      </c>
      <c r="J867" s="35">
        <f>IFERROR(VLOOKUP(A867,[5]数据处理!$A:$D,4,0),0)</f>
        <v>0</v>
      </c>
      <c r="K867" s="35">
        <f>IFERROR(VLOOKUP(A867,[5]数据处理!$A:$E,5,0),0)</f>
        <v>0</v>
      </c>
      <c r="L867" s="35">
        <f>IFERROR(VLOOKUP(A867,[5]数据处理!$A:$G,7,0),0)</f>
        <v>0</v>
      </c>
      <c r="M867">
        <f t="shared" si="224"/>
        <v>0</v>
      </c>
      <c r="N867">
        <f>IFERROR(VLOOKUP(A867,[5]数据处理!$A:$C,3,0),0)</f>
        <v>0</v>
      </c>
      <c r="O867">
        <f>IFERROR(VLOOKUP(A867,[5]数据处理!$A:$N,14,0),0)</f>
        <v>0</v>
      </c>
      <c r="P867" t="str">
        <f>IFERROR(VLOOKUP(A867,[3]库存使用数据!$A:$B,2,0),"")</f>
        <v/>
      </c>
      <c r="Q867" t="str">
        <f>IFERROR(VLOOKUP(A867,[3]库存使用数据!$A:$E,5,0),"")</f>
        <v/>
      </c>
      <c r="R867" t="str">
        <f>IFERROR(VLOOKUP(A867,[3]库存使用数据!$A:$H,8,0),"")</f>
        <v/>
      </c>
      <c r="S867" t="str">
        <f>IFERROR(VLOOKUP(A867,[3]库存使用数据!$A:$K,11,0),"")</f>
        <v/>
      </c>
      <c r="T867" t="str">
        <f>IFERROR(VLOOKUP(A867,[3]库存使用数据!$A:$C,3,0),"")</f>
        <v/>
      </c>
      <c r="U867" t="str">
        <f>IFERROR(VLOOKUP(A867,[3]库存使用数据!$A:$F,6,0),"")</f>
        <v/>
      </c>
      <c r="V867" t="str">
        <f>IFERROR(VLOOKUP(A867,[3]库存使用数据!$A:$I,9,0),"")</f>
        <v/>
      </c>
      <c r="W867" t="str">
        <f>IFERROR(VLOOKUP(A867,[3]库存使用数据!$A:$L,12,0),"")</f>
        <v/>
      </c>
      <c r="X867" s="23" t="str">
        <f t="shared" si="229"/>
        <v/>
      </c>
      <c r="Y867" s="23" t="str">
        <f t="shared" si="230"/>
        <v/>
      </c>
      <c r="Z867" s="23" t="str">
        <f t="shared" si="231"/>
        <v/>
      </c>
      <c r="AA867" s="23" t="str">
        <f t="shared" si="232"/>
        <v/>
      </c>
      <c r="AB867" t="str">
        <f>IFERROR(VLOOKUP(A867,[3]库存使用数据!$A:$D,4,0),"")</f>
        <v/>
      </c>
      <c r="AC867" t="str">
        <f>IFERROR(VLOOKUP(A867,[3]库存使用数据!$A:$G,7,0),"")</f>
        <v/>
      </c>
      <c r="AD867" t="str">
        <f>IFERROR(VLOOKUP(A867,[3]库存使用数据!$A:$J,10,0),"")</f>
        <v/>
      </c>
      <c r="AE867" t="str">
        <f>IFERROR(VLOOKUP(A867,[3]库存使用数据!$A:$M,13,0),"")</f>
        <v/>
      </c>
      <c r="AF867" s="23" t="str">
        <f t="shared" si="233"/>
        <v/>
      </c>
      <c r="AG867" s="23" t="str">
        <f t="shared" si="234"/>
        <v/>
      </c>
      <c r="AH867" s="23" t="str">
        <f t="shared" si="235"/>
        <v/>
      </c>
      <c r="AI867" s="23" t="str">
        <f t="shared" si="236"/>
        <v/>
      </c>
      <c r="AJ867">
        <f>IFERROR(VLOOKUP($B867,[2]库存报告使用数据!$A$1:$B$65536,2,0),0)</f>
        <v>0</v>
      </c>
      <c r="AK867">
        <f>IFERROR(VLOOKUP($B867,[2]库存报告使用数据!$A$1:$C$65536,3,0),0)</f>
        <v>0</v>
      </c>
      <c r="AL867">
        <f>IFERROR(VLOOKUP($B867,[2]库存报告使用数据!$A$1:$D$65536,4,0),0)</f>
        <v>0</v>
      </c>
      <c r="AM867">
        <f>IFERROR(VLOOKUP($B867,[2]库存报告使用数据!$A$1:$E$65536,5,0),0)</f>
        <v>0</v>
      </c>
      <c r="AN867" s="23" t="str">
        <f t="shared" si="237"/>
        <v/>
      </c>
      <c r="AO867" s="23" t="str">
        <f t="shared" si="238"/>
        <v/>
      </c>
      <c r="AP867" s="23" t="str">
        <f t="shared" si="239"/>
        <v/>
      </c>
      <c r="AQ867" s="23" t="str">
        <f t="shared" si="240"/>
        <v/>
      </c>
      <c r="AR867" s="37">
        <f t="shared" si="225"/>
        <v>0</v>
      </c>
      <c r="AS867" s="37">
        <f t="shared" si="226"/>
        <v>0</v>
      </c>
      <c r="AT867" s="37">
        <f t="shared" si="227"/>
        <v>0</v>
      </c>
      <c r="AU867" s="33" t="str">
        <f t="shared" si="228"/>
        <v>库存为0</v>
      </c>
      <c r="AV867" s="38" t="str">
        <f>IFERROR(时间!$B$4+AU867,"上周无销量")</f>
        <v>上周无销量</v>
      </c>
    </row>
    <row r="868" spans="1:48">
      <c r="A868" s="21" t="s">
        <v>913</v>
      </c>
      <c r="B868" t="str">
        <f>VLOOKUP(A868,'[4]sku-asin（子）'!$A$1:$B$65536,2,0)</f>
        <v>B01N4KSFCJ</v>
      </c>
      <c r="C868" t="str">
        <f>VLOOKUP(A868,'[4]子sku-父sku'!$A$1:$B$65536,2,0)</f>
        <v>YZ-ZQ1617</v>
      </c>
      <c r="D868" s="33">
        <f>IFERROR(VLOOKUP(A868,[1]库存报告使用数据处理!$A:$C,3,0),0)</f>
        <v>0</v>
      </c>
      <c r="E868" s="33">
        <f>IFERROR(VLOOKUP(A868,[1]库存报告使用数据处理!$A:$D,4,0),0)</f>
        <v>0</v>
      </c>
      <c r="F868" s="33">
        <f>IFERROR(VLOOKUP(A868,[1]库存报告使用数据处理!$A:$E,5,0),0)</f>
        <v>0</v>
      </c>
      <c r="G868" s="33">
        <f>IFERROR(VLOOKUP(A868,[1]库存报告使用数据处理!$A:$F,6,0),0)</f>
        <v>0</v>
      </c>
      <c r="H868" s="34">
        <f>IFERROR(VLOOKUP(A868,[1]库存报告使用数据处理!$A:$G,7,0),0)</f>
        <v>0</v>
      </c>
      <c r="I868">
        <f>IFERROR(VLOOKUP(A868,[5]数据处理!$A:$B,2,0),0)</f>
        <v>0</v>
      </c>
      <c r="J868" s="35">
        <f>IFERROR(VLOOKUP(A868,[5]数据处理!$A:$D,4,0),0)</f>
        <v>0</v>
      </c>
      <c r="K868" s="35">
        <f>IFERROR(VLOOKUP(A868,[5]数据处理!$A:$E,5,0),0)</f>
        <v>0</v>
      </c>
      <c r="L868" s="35">
        <f>IFERROR(VLOOKUP(A868,[5]数据处理!$A:$G,7,0),0)</f>
        <v>0</v>
      </c>
      <c r="M868">
        <f t="shared" si="224"/>
        <v>0</v>
      </c>
      <c r="N868">
        <f>IFERROR(VLOOKUP(A868,[5]数据处理!$A:$C,3,0),0)</f>
        <v>0</v>
      </c>
      <c r="O868">
        <f>IFERROR(VLOOKUP(A868,[5]数据处理!$A:$N,14,0),0)</f>
        <v>0</v>
      </c>
      <c r="P868" t="str">
        <f>IFERROR(VLOOKUP(A868,[3]库存使用数据!$A:$B,2,0),"")</f>
        <v/>
      </c>
      <c r="Q868" t="str">
        <f>IFERROR(VLOOKUP(A868,[3]库存使用数据!$A:$E,5,0),"")</f>
        <v/>
      </c>
      <c r="R868" t="str">
        <f>IFERROR(VLOOKUP(A868,[3]库存使用数据!$A:$H,8,0),"")</f>
        <v/>
      </c>
      <c r="S868" t="str">
        <f>IFERROR(VLOOKUP(A868,[3]库存使用数据!$A:$K,11,0),"")</f>
        <v/>
      </c>
      <c r="T868" t="str">
        <f>IFERROR(VLOOKUP(A868,[3]库存使用数据!$A:$C,3,0),"")</f>
        <v/>
      </c>
      <c r="U868" t="str">
        <f>IFERROR(VLOOKUP(A868,[3]库存使用数据!$A:$F,6,0),"")</f>
        <v/>
      </c>
      <c r="V868" t="str">
        <f>IFERROR(VLOOKUP(A868,[3]库存使用数据!$A:$I,9,0),"")</f>
        <v/>
      </c>
      <c r="W868" t="str">
        <f>IFERROR(VLOOKUP(A868,[3]库存使用数据!$A:$L,12,0),"")</f>
        <v/>
      </c>
      <c r="X868" s="23" t="str">
        <f t="shared" si="229"/>
        <v/>
      </c>
      <c r="Y868" s="23" t="str">
        <f t="shared" si="230"/>
        <v/>
      </c>
      <c r="Z868" s="23" t="str">
        <f t="shared" si="231"/>
        <v/>
      </c>
      <c r="AA868" s="23" t="str">
        <f t="shared" si="232"/>
        <v/>
      </c>
      <c r="AB868" t="str">
        <f>IFERROR(VLOOKUP(A868,[3]库存使用数据!$A:$D,4,0),"")</f>
        <v/>
      </c>
      <c r="AC868" t="str">
        <f>IFERROR(VLOOKUP(A868,[3]库存使用数据!$A:$G,7,0),"")</f>
        <v/>
      </c>
      <c r="AD868" t="str">
        <f>IFERROR(VLOOKUP(A868,[3]库存使用数据!$A:$J,10,0),"")</f>
        <v/>
      </c>
      <c r="AE868" t="str">
        <f>IFERROR(VLOOKUP(A868,[3]库存使用数据!$A:$M,13,0),"")</f>
        <v/>
      </c>
      <c r="AF868" s="23" t="str">
        <f t="shared" si="233"/>
        <v/>
      </c>
      <c r="AG868" s="23" t="str">
        <f t="shared" si="234"/>
        <v/>
      </c>
      <c r="AH868" s="23" t="str">
        <f t="shared" si="235"/>
        <v/>
      </c>
      <c r="AI868" s="23" t="str">
        <f t="shared" si="236"/>
        <v/>
      </c>
      <c r="AJ868">
        <f>IFERROR(VLOOKUP($B868,[2]库存报告使用数据!$A$1:$B$65536,2,0),0)</f>
        <v>0</v>
      </c>
      <c r="AK868">
        <f>IFERROR(VLOOKUP($B868,[2]库存报告使用数据!$A$1:$C$65536,3,0),0)</f>
        <v>0</v>
      </c>
      <c r="AL868">
        <f>IFERROR(VLOOKUP($B868,[2]库存报告使用数据!$A$1:$D$65536,4,0),0)</f>
        <v>0</v>
      </c>
      <c r="AM868">
        <f>IFERROR(VLOOKUP($B868,[2]库存报告使用数据!$A$1:$E$65536,5,0),0)</f>
        <v>0</v>
      </c>
      <c r="AN868" s="23" t="str">
        <f t="shared" si="237"/>
        <v/>
      </c>
      <c r="AO868" s="23" t="str">
        <f t="shared" si="238"/>
        <v/>
      </c>
      <c r="AP868" s="23" t="str">
        <f t="shared" si="239"/>
        <v/>
      </c>
      <c r="AQ868" s="23" t="str">
        <f t="shared" si="240"/>
        <v/>
      </c>
      <c r="AR868" s="37">
        <f t="shared" si="225"/>
        <v>0</v>
      </c>
      <c r="AS868" s="37">
        <f t="shared" si="226"/>
        <v>0</v>
      </c>
      <c r="AT868" s="37">
        <f t="shared" si="227"/>
        <v>0</v>
      </c>
      <c r="AU868" s="33" t="str">
        <f t="shared" si="228"/>
        <v>库存为0</v>
      </c>
      <c r="AV868" s="38" t="str">
        <f>IFERROR(时间!$B$4+AU868,"上周无销量")</f>
        <v>上周无销量</v>
      </c>
    </row>
    <row r="869" spans="1:48">
      <c r="A869" s="21" t="s">
        <v>914</v>
      </c>
      <c r="B869" t="str">
        <f>VLOOKUP(A869,'[4]sku-asin（子）'!$A$1:$B$65536,2,0)</f>
        <v>B01NAPZ2X1</v>
      </c>
      <c r="C869" t="str">
        <f>VLOOKUP(A869,'[4]子sku-父sku'!$A$1:$B$65536,2,0)</f>
        <v>YZ-ZQ1617</v>
      </c>
      <c r="D869" s="33">
        <f>IFERROR(VLOOKUP(A869,[1]库存报告使用数据处理!$A:$C,3,0),0)</f>
        <v>0</v>
      </c>
      <c r="E869" s="33">
        <f>IFERROR(VLOOKUP(A869,[1]库存报告使用数据处理!$A:$D,4,0),0)</f>
        <v>0</v>
      </c>
      <c r="F869" s="33">
        <f>IFERROR(VLOOKUP(A869,[1]库存报告使用数据处理!$A:$E,5,0),0)</f>
        <v>0</v>
      </c>
      <c r="G869" s="33">
        <f>IFERROR(VLOOKUP(A869,[1]库存报告使用数据处理!$A:$F,6,0),0)</f>
        <v>0</v>
      </c>
      <c r="H869" s="34">
        <f>IFERROR(VLOOKUP(A869,[1]库存报告使用数据处理!$A:$G,7,0),0)</f>
        <v>0</v>
      </c>
      <c r="I869">
        <f>IFERROR(VLOOKUP(A869,[5]数据处理!$A:$B,2,0),0)</f>
        <v>0</v>
      </c>
      <c r="J869" s="35">
        <f>IFERROR(VLOOKUP(A869,[5]数据处理!$A:$D,4,0),0)</f>
        <v>0</v>
      </c>
      <c r="K869" s="35">
        <f>IFERROR(VLOOKUP(A869,[5]数据处理!$A:$E,5,0),0)</f>
        <v>0</v>
      </c>
      <c r="L869" s="35">
        <f>IFERROR(VLOOKUP(A869,[5]数据处理!$A:$G,7,0),0)</f>
        <v>0</v>
      </c>
      <c r="M869">
        <f t="shared" si="224"/>
        <v>0</v>
      </c>
      <c r="N869">
        <f>IFERROR(VLOOKUP(A869,[5]数据处理!$A:$C,3,0),0)</f>
        <v>1</v>
      </c>
      <c r="O869">
        <f>IFERROR(VLOOKUP(A869,[5]数据处理!$A:$N,14,0),0)</f>
        <v>0</v>
      </c>
      <c r="P869" t="str">
        <f>IFERROR(VLOOKUP(A869,[3]库存使用数据!$A:$B,2,0),"")</f>
        <v/>
      </c>
      <c r="Q869" t="str">
        <f>IFERROR(VLOOKUP(A869,[3]库存使用数据!$A:$E,5,0),"")</f>
        <v/>
      </c>
      <c r="R869" t="str">
        <f>IFERROR(VLOOKUP(A869,[3]库存使用数据!$A:$H,8,0),"")</f>
        <v/>
      </c>
      <c r="S869" t="str">
        <f>IFERROR(VLOOKUP(A869,[3]库存使用数据!$A:$K,11,0),"")</f>
        <v/>
      </c>
      <c r="T869" t="str">
        <f>IFERROR(VLOOKUP(A869,[3]库存使用数据!$A:$C,3,0),"")</f>
        <v/>
      </c>
      <c r="U869" t="str">
        <f>IFERROR(VLOOKUP(A869,[3]库存使用数据!$A:$F,6,0),"")</f>
        <v/>
      </c>
      <c r="V869" t="str">
        <f>IFERROR(VLOOKUP(A869,[3]库存使用数据!$A:$I,9,0),"")</f>
        <v/>
      </c>
      <c r="W869" t="str">
        <f>IFERROR(VLOOKUP(A869,[3]库存使用数据!$A:$L,12,0),"")</f>
        <v/>
      </c>
      <c r="X869" s="23" t="str">
        <f t="shared" si="229"/>
        <v/>
      </c>
      <c r="Y869" s="23" t="str">
        <f t="shared" si="230"/>
        <v/>
      </c>
      <c r="Z869" s="23" t="str">
        <f t="shared" si="231"/>
        <v/>
      </c>
      <c r="AA869" s="23" t="str">
        <f t="shared" si="232"/>
        <v/>
      </c>
      <c r="AB869" t="str">
        <f>IFERROR(VLOOKUP(A869,[3]库存使用数据!$A:$D,4,0),"")</f>
        <v/>
      </c>
      <c r="AC869" t="str">
        <f>IFERROR(VLOOKUP(A869,[3]库存使用数据!$A:$G,7,0),"")</f>
        <v/>
      </c>
      <c r="AD869" t="str">
        <f>IFERROR(VLOOKUP(A869,[3]库存使用数据!$A:$J,10,0),"")</f>
        <v/>
      </c>
      <c r="AE869" t="str">
        <f>IFERROR(VLOOKUP(A869,[3]库存使用数据!$A:$M,13,0),"")</f>
        <v/>
      </c>
      <c r="AF869" s="23" t="str">
        <f t="shared" si="233"/>
        <v/>
      </c>
      <c r="AG869" s="23" t="str">
        <f t="shared" si="234"/>
        <v/>
      </c>
      <c r="AH869" s="23" t="str">
        <f t="shared" si="235"/>
        <v/>
      </c>
      <c r="AI869" s="23" t="str">
        <f t="shared" si="236"/>
        <v/>
      </c>
      <c r="AJ869">
        <f>IFERROR(VLOOKUP($B869,[2]库存报告使用数据!$A$1:$B$65536,2,0),0)</f>
        <v>0</v>
      </c>
      <c r="AK869">
        <f>IFERROR(VLOOKUP($B869,[2]库存报告使用数据!$A$1:$C$65536,3,0),0)</f>
        <v>0</v>
      </c>
      <c r="AL869">
        <f>IFERROR(VLOOKUP($B869,[2]库存报告使用数据!$A$1:$D$65536,4,0),0)</f>
        <v>0</v>
      </c>
      <c r="AM869">
        <f>IFERROR(VLOOKUP($B869,[2]库存报告使用数据!$A$1:$E$65536,5,0),0)</f>
        <v>0</v>
      </c>
      <c r="AN869" s="23" t="str">
        <f t="shared" si="237"/>
        <v/>
      </c>
      <c r="AO869" s="23" t="str">
        <f t="shared" si="238"/>
        <v/>
      </c>
      <c r="AP869" s="23" t="str">
        <f t="shared" si="239"/>
        <v/>
      </c>
      <c r="AQ869" s="23" t="str">
        <f t="shared" si="240"/>
        <v/>
      </c>
      <c r="AR869" s="37">
        <f t="shared" si="225"/>
        <v>0</v>
      </c>
      <c r="AS869" s="37">
        <f t="shared" si="226"/>
        <v>0</v>
      </c>
      <c r="AT869" s="37">
        <f t="shared" si="227"/>
        <v>0</v>
      </c>
      <c r="AU869" s="33" t="str">
        <f t="shared" si="228"/>
        <v>库存为0</v>
      </c>
      <c r="AV869" s="38" t="str">
        <f>IFERROR(时间!$B$4+AU869,"上周无销量")</f>
        <v>上周无销量</v>
      </c>
    </row>
    <row r="870" spans="1:48">
      <c r="A870" s="21" t="s">
        <v>915</v>
      </c>
      <c r="B870" t="str">
        <f>VLOOKUP(A870,'[4]sku-asin（子）'!$A$1:$B$65536,2,0)</f>
        <v>B01NBRG6IY</v>
      </c>
      <c r="C870" t="str">
        <f>VLOOKUP(A870,'[4]子sku-父sku'!$A$1:$B$65536,2,0)</f>
        <v>YZ-ZQ1617</v>
      </c>
      <c r="D870" s="33">
        <f>IFERROR(VLOOKUP(A870,[1]库存报告使用数据处理!$A:$C,3,0),0)</f>
        <v>0</v>
      </c>
      <c r="E870" s="33">
        <f>IFERROR(VLOOKUP(A870,[1]库存报告使用数据处理!$A:$D,4,0),0)</f>
        <v>0</v>
      </c>
      <c r="F870" s="33">
        <f>IFERROR(VLOOKUP(A870,[1]库存报告使用数据处理!$A:$E,5,0),0)</f>
        <v>0</v>
      </c>
      <c r="G870" s="33">
        <f>IFERROR(VLOOKUP(A870,[1]库存报告使用数据处理!$A:$F,6,0),0)</f>
        <v>0</v>
      </c>
      <c r="H870" s="34">
        <f>IFERROR(VLOOKUP(A870,[1]库存报告使用数据处理!$A:$G,7,0),0)</f>
        <v>0</v>
      </c>
      <c r="I870">
        <f>IFERROR(VLOOKUP(A870,[5]数据处理!$A:$B,2,0),0)</f>
        <v>0</v>
      </c>
      <c r="J870" s="35">
        <f>IFERROR(VLOOKUP(A870,[5]数据处理!$A:$D,4,0),0)</f>
        <v>0</v>
      </c>
      <c r="K870" s="35">
        <f>IFERROR(VLOOKUP(A870,[5]数据处理!$A:$E,5,0),0)</f>
        <v>0</v>
      </c>
      <c r="L870" s="35">
        <f>IFERROR(VLOOKUP(A870,[5]数据处理!$A:$G,7,0),0)</f>
        <v>0</v>
      </c>
      <c r="M870">
        <f t="shared" si="224"/>
        <v>0</v>
      </c>
      <c r="N870">
        <f>IFERROR(VLOOKUP(A870,[5]数据处理!$A:$C,3,0),0)</f>
        <v>0</v>
      </c>
      <c r="O870">
        <f>IFERROR(VLOOKUP(A870,[5]数据处理!$A:$N,14,0),0)</f>
        <v>0</v>
      </c>
      <c r="P870" t="str">
        <f>IFERROR(VLOOKUP(A870,[3]库存使用数据!$A:$B,2,0),"")</f>
        <v/>
      </c>
      <c r="Q870" t="str">
        <f>IFERROR(VLOOKUP(A870,[3]库存使用数据!$A:$E,5,0),"")</f>
        <v/>
      </c>
      <c r="R870" t="str">
        <f>IFERROR(VLOOKUP(A870,[3]库存使用数据!$A:$H,8,0),"")</f>
        <v/>
      </c>
      <c r="S870" t="str">
        <f>IFERROR(VLOOKUP(A870,[3]库存使用数据!$A:$K,11,0),"")</f>
        <v/>
      </c>
      <c r="T870" t="str">
        <f>IFERROR(VLOOKUP(A870,[3]库存使用数据!$A:$C,3,0),"")</f>
        <v/>
      </c>
      <c r="U870" t="str">
        <f>IFERROR(VLOOKUP(A870,[3]库存使用数据!$A:$F,6,0),"")</f>
        <v/>
      </c>
      <c r="V870" t="str">
        <f>IFERROR(VLOOKUP(A870,[3]库存使用数据!$A:$I,9,0),"")</f>
        <v/>
      </c>
      <c r="W870" t="str">
        <f>IFERROR(VLOOKUP(A870,[3]库存使用数据!$A:$L,12,0),"")</f>
        <v/>
      </c>
      <c r="X870" s="23" t="str">
        <f t="shared" si="229"/>
        <v/>
      </c>
      <c r="Y870" s="23" t="str">
        <f t="shared" si="230"/>
        <v/>
      </c>
      <c r="Z870" s="23" t="str">
        <f t="shared" si="231"/>
        <v/>
      </c>
      <c r="AA870" s="23" t="str">
        <f t="shared" si="232"/>
        <v/>
      </c>
      <c r="AB870" t="str">
        <f>IFERROR(VLOOKUP(A870,[3]库存使用数据!$A:$D,4,0),"")</f>
        <v/>
      </c>
      <c r="AC870" t="str">
        <f>IFERROR(VLOOKUP(A870,[3]库存使用数据!$A:$G,7,0),"")</f>
        <v/>
      </c>
      <c r="AD870" t="str">
        <f>IFERROR(VLOOKUP(A870,[3]库存使用数据!$A:$J,10,0),"")</f>
        <v/>
      </c>
      <c r="AE870" t="str">
        <f>IFERROR(VLOOKUP(A870,[3]库存使用数据!$A:$M,13,0),"")</f>
        <v/>
      </c>
      <c r="AF870" s="23" t="str">
        <f t="shared" si="233"/>
        <v/>
      </c>
      <c r="AG870" s="23" t="str">
        <f t="shared" si="234"/>
        <v/>
      </c>
      <c r="AH870" s="23" t="str">
        <f t="shared" si="235"/>
        <v/>
      </c>
      <c r="AI870" s="23" t="str">
        <f t="shared" si="236"/>
        <v/>
      </c>
      <c r="AJ870">
        <f>IFERROR(VLOOKUP($B870,[2]库存报告使用数据!$A$1:$B$65536,2,0),0)</f>
        <v>0</v>
      </c>
      <c r="AK870">
        <f>IFERROR(VLOOKUP($B870,[2]库存报告使用数据!$A$1:$C$65536,3,0),0)</f>
        <v>0</v>
      </c>
      <c r="AL870">
        <f>IFERROR(VLOOKUP($B870,[2]库存报告使用数据!$A$1:$D$65536,4,0),0)</f>
        <v>0</v>
      </c>
      <c r="AM870">
        <f>IFERROR(VLOOKUP($B870,[2]库存报告使用数据!$A$1:$E$65536,5,0),0)</f>
        <v>0</v>
      </c>
      <c r="AN870" s="23" t="str">
        <f t="shared" si="237"/>
        <v/>
      </c>
      <c r="AO870" s="23" t="str">
        <f t="shared" si="238"/>
        <v/>
      </c>
      <c r="AP870" s="23" t="str">
        <f t="shared" si="239"/>
        <v/>
      </c>
      <c r="AQ870" s="23" t="str">
        <f t="shared" si="240"/>
        <v/>
      </c>
      <c r="AR870" s="37">
        <f t="shared" si="225"/>
        <v>0</v>
      </c>
      <c r="AS870" s="37">
        <f t="shared" si="226"/>
        <v>0</v>
      </c>
      <c r="AT870" s="37">
        <f t="shared" si="227"/>
        <v>0</v>
      </c>
      <c r="AU870" s="33" t="str">
        <f t="shared" si="228"/>
        <v>库存为0</v>
      </c>
      <c r="AV870" s="38" t="str">
        <f>IFERROR(时间!$B$4+AU870,"上周无销量")</f>
        <v>上周无销量</v>
      </c>
    </row>
    <row r="871" spans="1:48">
      <c r="A871" s="21" t="s">
        <v>916</v>
      </c>
      <c r="B871" t="str">
        <f>VLOOKUP(A871,'[4]sku-asin（子）'!$A$1:$B$65536,2,0)</f>
        <v>B01FM4Z3JG</v>
      </c>
      <c r="C871" t="str">
        <f>VLOOKUP(A871,'[4]子sku-父sku'!$A$1:$B$65536,2,0)</f>
        <v>YZ-ZQ1617</v>
      </c>
      <c r="D871" s="33">
        <f>IFERROR(VLOOKUP(A871,[1]库存报告使用数据处理!$A:$C,3,0),0)</f>
        <v>0</v>
      </c>
      <c r="E871" s="33">
        <f>IFERROR(VLOOKUP(A871,[1]库存报告使用数据处理!$A:$D,4,0),0)</f>
        <v>0</v>
      </c>
      <c r="F871" s="33">
        <f>IFERROR(VLOOKUP(A871,[1]库存报告使用数据处理!$A:$E,5,0),0)</f>
        <v>0</v>
      </c>
      <c r="G871" s="33">
        <f>IFERROR(VLOOKUP(A871,[1]库存报告使用数据处理!$A:$F,6,0),0)</f>
        <v>0</v>
      </c>
      <c r="H871" s="34">
        <f>IFERROR(VLOOKUP(A871,[1]库存报告使用数据处理!$A:$G,7,0),0)</f>
        <v>0</v>
      </c>
      <c r="I871">
        <f>IFERROR(VLOOKUP(A871,[5]数据处理!$A:$B,2,0),0)</f>
        <v>0</v>
      </c>
      <c r="J871" s="35">
        <f>IFERROR(VLOOKUP(A871,[5]数据处理!$A:$D,4,0),0)</f>
        <v>0</v>
      </c>
      <c r="K871" s="35">
        <f>IFERROR(VLOOKUP(A871,[5]数据处理!$A:$E,5,0),0)</f>
        <v>0</v>
      </c>
      <c r="L871" s="35">
        <f>IFERROR(VLOOKUP(A871,[5]数据处理!$A:$G,7,0),0)</f>
        <v>0</v>
      </c>
      <c r="M871">
        <f t="shared" si="224"/>
        <v>0</v>
      </c>
      <c r="N871">
        <f>IFERROR(VLOOKUP(A871,[5]数据处理!$A:$C,3,0),0)</f>
        <v>0</v>
      </c>
      <c r="O871">
        <f>IFERROR(VLOOKUP(A871,[5]数据处理!$A:$N,14,0),0)</f>
        <v>0</v>
      </c>
      <c r="P871" t="str">
        <f>IFERROR(VLOOKUP(A871,[3]库存使用数据!$A:$B,2,0),"")</f>
        <v/>
      </c>
      <c r="Q871" t="str">
        <f>IFERROR(VLOOKUP(A871,[3]库存使用数据!$A:$E,5,0),"")</f>
        <v/>
      </c>
      <c r="R871" t="str">
        <f>IFERROR(VLOOKUP(A871,[3]库存使用数据!$A:$H,8,0),"")</f>
        <v/>
      </c>
      <c r="S871" t="str">
        <f>IFERROR(VLOOKUP(A871,[3]库存使用数据!$A:$K,11,0),"")</f>
        <v/>
      </c>
      <c r="T871" t="str">
        <f>IFERROR(VLOOKUP(A871,[3]库存使用数据!$A:$C,3,0),"")</f>
        <v/>
      </c>
      <c r="U871" t="str">
        <f>IFERROR(VLOOKUP(A871,[3]库存使用数据!$A:$F,6,0),"")</f>
        <v/>
      </c>
      <c r="V871" t="str">
        <f>IFERROR(VLOOKUP(A871,[3]库存使用数据!$A:$I,9,0),"")</f>
        <v/>
      </c>
      <c r="W871" t="str">
        <f>IFERROR(VLOOKUP(A871,[3]库存使用数据!$A:$L,12,0),"")</f>
        <v/>
      </c>
      <c r="X871" s="23" t="str">
        <f t="shared" si="229"/>
        <v/>
      </c>
      <c r="Y871" s="23" t="str">
        <f t="shared" si="230"/>
        <v/>
      </c>
      <c r="Z871" s="23" t="str">
        <f t="shared" si="231"/>
        <v/>
      </c>
      <c r="AA871" s="23" t="str">
        <f t="shared" si="232"/>
        <v/>
      </c>
      <c r="AB871" t="str">
        <f>IFERROR(VLOOKUP(A871,[3]库存使用数据!$A:$D,4,0),"")</f>
        <v/>
      </c>
      <c r="AC871" t="str">
        <f>IFERROR(VLOOKUP(A871,[3]库存使用数据!$A:$G,7,0),"")</f>
        <v/>
      </c>
      <c r="AD871" t="str">
        <f>IFERROR(VLOOKUP(A871,[3]库存使用数据!$A:$J,10,0),"")</f>
        <v/>
      </c>
      <c r="AE871" t="str">
        <f>IFERROR(VLOOKUP(A871,[3]库存使用数据!$A:$M,13,0),"")</f>
        <v/>
      </c>
      <c r="AF871" s="23" t="str">
        <f t="shared" si="233"/>
        <v/>
      </c>
      <c r="AG871" s="23" t="str">
        <f t="shared" si="234"/>
        <v/>
      </c>
      <c r="AH871" s="23" t="str">
        <f t="shared" si="235"/>
        <v/>
      </c>
      <c r="AI871" s="23" t="str">
        <f t="shared" si="236"/>
        <v/>
      </c>
      <c r="AJ871">
        <f>IFERROR(VLOOKUP($B871,[2]库存报告使用数据!$A$1:$B$65536,2,0),0)</f>
        <v>0</v>
      </c>
      <c r="AK871">
        <f>IFERROR(VLOOKUP($B871,[2]库存报告使用数据!$A$1:$C$65536,3,0),0)</f>
        <v>0</v>
      </c>
      <c r="AL871">
        <f>IFERROR(VLOOKUP($B871,[2]库存报告使用数据!$A$1:$D$65536,4,0),0)</f>
        <v>0</v>
      </c>
      <c r="AM871">
        <f>IFERROR(VLOOKUP($B871,[2]库存报告使用数据!$A$1:$E$65536,5,0),0)</f>
        <v>0</v>
      </c>
      <c r="AN871" s="23" t="str">
        <f t="shared" si="237"/>
        <v/>
      </c>
      <c r="AO871" s="23" t="str">
        <f t="shared" si="238"/>
        <v/>
      </c>
      <c r="AP871" s="23" t="str">
        <f t="shared" si="239"/>
        <v/>
      </c>
      <c r="AQ871" s="23" t="str">
        <f t="shared" si="240"/>
        <v/>
      </c>
      <c r="AR871" s="37">
        <f t="shared" si="225"/>
        <v>0</v>
      </c>
      <c r="AS871" s="37">
        <f t="shared" si="226"/>
        <v>0</v>
      </c>
      <c r="AT871" s="37">
        <f t="shared" si="227"/>
        <v>0</v>
      </c>
      <c r="AU871" s="33" t="str">
        <f t="shared" si="228"/>
        <v>库存为0</v>
      </c>
      <c r="AV871" s="38" t="str">
        <f>IFERROR(时间!$B$4+AU871,"上周无销量")</f>
        <v>上周无销量</v>
      </c>
    </row>
    <row r="872" spans="1:48">
      <c r="A872" s="21" t="s">
        <v>917</v>
      </c>
      <c r="B872" t="str">
        <f>VLOOKUP(A872,'[4]sku-asin（子）'!$A$1:$B$65536,2,0)</f>
        <v>B01F372KRA</v>
      </c>
      <c r="C872" t="str">
        <f>VLOOKUP(A872,'[4]子sku-父sku'!$A$1:$B$65536,2,0)</f>
        <v>YZ-ZQ1617</v>
      </c>
      <c r="D872" s="33">
        <f>IFERROR(VLOOKUP(A872,[1]库存报告使用数据处理!$A:$C,3,0),0)</f>
        <v>0</v>
      </c>
      <c r="E872" s="33">
        <f>IFERROR(VLOOKUP(A872,[1]库存报告使用数据处理!$A:$D,4,0),0)</f>
        <v>0</v>
      </c>
      <c r="F872" s="33">
        <f>IFERROR(VLOOKUP(A872,[1]库存报告使用数据处理!$A:$E,5,0),0)</f>
        <v>0</v>
      </c>
      <c r="G872" s="33">
        <f>IFERROR(VLOOKUP(A872,[1]库存报告使用数据处理!$A:$F,6,0),0)</f>
        <v>0</v>
      </c>
      <c r="H872" s="34">
        <f>IFERROR(VLOOKUP(A872,[1]库存报告使用数据处理!$A:$G,7,0),0)</f>
        <v>0</v>
      </c>
      <c r="I872">
        <f>IFERROR(VLOOKUP(A872,[5]数据处理!$A:$B,2,0),0)</f>
        <v>0</v>
      </c>
      <c r="J872" s="35">
        <f>IFERROR(VLOOKUP(A872,[5]数据处理!$A:$D,4,0),0)</f>
        <v>0</v>
      </c>
      <c r="K872" s="35">
        <f>IFERROR(VLOOKUP(A872,[5]数据处理!$A:$E,5,0),0)</f>
        <v>0</v>
      </c>
      <c r="L872" s="35">
        <f>IFERROR(VLOOKUP(A872,[5]数据处理!$A:$G,7,0),0)</f>
        <v>0</v>
      </c>
      <c r="M872">
        <f t="shared" si="224"/>
        <v>0</v>
      </c>
      <c r="N872">
        <f>IFERROR(VLOOKUP(A872,[5]数据处理!$A:$C,3,0),0)</f>
        <v>0</v>
      </c>
      <c r="O872">
        <f>IFERROR(VLOOKUP(A872,[5]数据处理!$A:$N,14,0),0)</f>
        <v>0</v>
      </c>
      <c r="P872" t="str">
        <f>IFERROR(VLOOKUP(A872,[3]库存使用数据!$A:$B,2,0),"")</f>
        <v/>
      </c>
      <c r="Q872" t="str">
        <f>IFERROR(VLOOKUP(A872,[3]库存使用数据!$A:$E,5,0),"")</f>
        <v/>
      </c>
      <c r="R872" t="str">
        <f>IFERROR(VLOOKUP(A872,[3]库存使用数据!$A:$H,8,0),"")</f>
        <v/>
      </c>
      <c r="S872" t="str">
        <f>IFERROR(VLOOKUP(A872,[3]库存使用数据!$A:$K,11,0),"")</f>
        <v/>
      </c>
      <c r="T872" t="str">
        <f>IFERROR(VLOOKUP(A872,[3]库存使用数据!$A:$C,3,0),"")</f>
        <v/>
      </c>
      <c r="U872" t="str">
        <f>IFERROR(VLOOKUP(A872,[3]库存使用数据!$A:$F,6,0),"")</f>
        <v/>
      </c>
      <c r="V872" t="str">
        <f>IFERROR(VLOOKUP(A872,[3]库存使用数据!$A:$I,9,0),"")</f>
        <v/>
      </c>
      <c r="W872" t="str">
        <f>IFERROR(VLOOKUP(A872,[3]库存使用数据!$A:$L,12,0),"")</f>
        <v/>
      </c>
      <c r="X872" s="23" t="str">
        <f t="shared" si="229"/>
        <v/>
      </c>
      <c r="Y872" s="23" t="str">
        <f t="shared" si="230"/>
        <v/>
      </c>
      <c r="Z872" s="23" t="str">
        <f t="shared" si="231"/>
        <v/>
      </c>
      <c r="AA872" s="23" t="str">
        <f t="shared" si="232"/>
        <v/>
      </c>
      <c r="AB872" t="str">
        <f>IFERROR(VLOOKUP(A872,[3]库存使用数据!$A:$D,4,0),"")</f>
        <v/>
      </c>
      <c r="AC872" t="str">
        <f>IFERROR(VLOOKUP(A872,[3]库存使用数据!$A:$G,7,0),"")</f>
        <v/>
      </c>
      <c r="AD872" t="str">
        <f>IFERROR(VLOOKUP(A872,[3]库存使用数据!$A:$J,10,0),"")</f>
        <v/>
      </c>
      <c r="AE872" t="str">
        <f>IFERROR(VLOOKUP(A872,[3]库存使用数据!$A:$M,13,0),"")</f>
        <v/>
      </c>
      <c r="AF872" s="23" t="str">
        <f t="shared" si="233"/>
        <v/>
      </c>
      <c r="AG872" s="23" t="str">
        <f t="shared" si="234"/>
        <v/>
      </c>
      <c r="AH872" s="23" t="str">
        <f t="shared" si="235"/>
        <v/>
      </c>
      <c r="AI872" s="23" t="str">
        <f t="shared" si="236"/>
        <v/>
      </c>
      <c r="AJ872">
        <f>IFERROR(VLOOKUP($B872,[2]库存报告使用数据!$A$1:$B$65536,2,0),0)</f>
        <v>0</v>
      </c>
      <c r="AK872">
        <f>IFERROR(VLOOKUP($B872,[2]库存报告使用数据!$A$1:$C$65536,3,0),0)</f>
        <v>0</v>
      </c>
      <c r="AL872">
        <f>IFERROR(VLOOKUP($B872,[2]库存报告使用数据!$A$1:$D$65536,4,0),0)</f>
        <v>0</v>
      </c>
      <c r="AM872">
        <f>IFERROR(VLOOKUP($B872,[2]库存报告使用数据!$A$1:$E$65536,5,0),0)</f>
        <v>0</v>
      </c>
      <c r="AN872" s="23" t="str">
        <f t="shared" si="237"/>
        <v/>
      </c>
      <c r="AO872" s="23" t="str">
        <f t="shared" si="238"/>
        <v/>
      </c>
      <c r="AP872" s="23" t="str">
        <f t="shared" si="239"/>
        <v/>
      </c>
      <c r="AQ872" s="23" t="str">
        <f t="shared" si="240"/>
        <v/>
      </c>
      <c r="AR872" s="37">
        <f t="shared" si="225"/>
        <v>0</v>
      </c>
      <c r="AS872" s="37">
        <f t="shared" si="226"/>
        <v>0</v>
      </c>
      <c r="AT872" s="37">
        <f t="shared" si="227"/>
        <v>0</v>
      </c>
      <c r="AU872" s="33" t="str">
        <f t="shared" si="228"/>
        <v>库存为0</v>
      </c>
      <c r="AV872" s="38" t="str">
        <f>IFERROR(时间!$B$4+AU872,"上周无销量")</f>
        <v>上周无销量</v>
      </c>
    </row>
    <row r="873" spans="1:48">
      <c r="A873" s="21" t="s">
        <v>918</v>
      </c>
      <c r="B873" t="str">
        <f>VLOOKUP(A873,'[4]sku-asin（子）'!$A$1:$B$65536,2,0)</f>
        <v>B01EJI4ON2</v>
      </c>
      <c r="C873" t="str">
        <f>VLOOKUP(A873,'[4]子sku-父sku'!$A$1:$B$65536,2,0)</f>
        <v>YZ-ZQ1617</v>
      </c>
      <c r="D873" s="33">
        <f>IFERROR(VLOOKUP(A873,[1]库存报告使用数据处理!$A:$C,3,0),0)</f>
        <v>0</v>
      </c>
      <c r="E873" s="33">
        <f>IFERROR(VLOOKUP(A873,[1]库存报告使用数据处理!$A:$D,4,0),0)</f>
        <v>0</v>
      </c>
      <c r="F873" s="33">
        <f>IFERROR(VLOOKUP(A873,[1]库存报告使用数据处理!$A:$E,5,0),0)</f>
        <v>0</v>
      </c>
      <c r="G873" s="33">
        <f>IFERROR(VLOOKUP(A873,[1]库存报告使用数据处理!$A:$F,6,0),0)</f>
        <v>0</v>
      </c>
      <c r="H873" s="34">
        <f>IFERROR(VLOOKUP(A873,[1]库存报告使用数据处理!$A:$G,7,0),0)</f>
        <v>0</v>
      </c>
      <c r="I873">
        <f>IFERROR(VLOOKUP(A873,[5]数据处理!$A:$B,2,0),0)</f>
        <v>0</v>
      </c>
      <c r="J873" s="35">
        <f>IFERROR(VLOOKUP(A873,[5]数据处理!$A:$D,4,0),0)</f>
        <v>0</v>
      </c>
      <c r="K873" s="35">
        <f>IFERROR(VLOOKUP(A873,[5]数据处理!$A:$E,5,0),0)</f>
        <v>0</v>
      </c>
      <c r="L873" s="35">
        <f>IFERROR(VLOOKUP(A873,[5]数据处理!$A:$G,7,0),0)</f>
        <v>0</v>
      </c>
      <c r="M873">
        <f t="shared" si="224"/>
        <v>0</v>
      </c>
      <c r="N873">
        <f>IFERROR(VLOOKUP(A873,[5]数据处理!$A:$C,3,0),0)</f>
        <v>0</v>
      </c>
      <c r="O873">
        <f>IFERROR(VLOOKUP(A873,[5]数据处理!$A:$N,14,0),0)</f>
        <v>0</v>
      </c>
      <c r="P873" t="str">
        <f>IFERROR(VLOOKUP(A873,[3]库存使用数据!$A:$B,2,0),"")</f>
        <v/>
      </c>
      <c r="Q873" t="str">
        <f>IFERROR(VLOOKUP(A873,[3]库存使用数据!$A:$E,5,0),"")</f>
        <v/>
      </c>
      <c r="R873" t="str">
        <f>IFERROR(VLOOKUP(A873,[3]库存使用数据!$A:$H,8,0),"")</f>
        <v/>
      </c>
      <c r="S873" t="str">
        <f>IFERROR(VLOOKUP(A873,[3]库存使用数据!$A:$K,11,0),"")</f>
        <v/>
      </c>
      <c r="T873" t="str">
        <f>IFERROR(VLOOKUP(A873,[3]库存使用数据!$A:$C,3,0),"")</f>
        <v/>
      </c>
      <c r="U873" t="str">
        <f>IFERROR(VLOOKUP(A873,[3]库存使用数据!$A:$F,6,0),"")</f>
        <v/>
      </c>
      <c r="V873" t="str">
        <f>IFERROR(VLOOKUP(A873,[3]库存使用数据!$A:$I,9,0),"")</f>
        <v/>
      </c>
      <c r="W873" t="str">
        <f>IFERROR(VLOOKUP(A873,[3]库存使用数据!$A:$L,12,0),"")</f>
        <v/>
      </c>
      <c r="X873" s="23" t="str">
        <f t="shared" si="229"/>
        <v/>
      </c>
      <c r="Y873" s="23" t="str">
        <f t="shared" si="230"/>
        <v/>
      </c>
      <c r="Z873" s="23" t="str">
        <f t="shared" si="231"/>
        <v/>
      </c>
      <c r="AA873" s="23" t="str">
        <f t="shared" si="232"/>
        <v/>
      </c>
      <c r="AB873" t="str">
        <f>IFERROR(VLOOKUP(A873,[3]库存使用数据!$A:$D,4,0),"")</f>
        <v/>
      </c>
      <c r="AC873" t="str">
        <f>IFERROR(VLOOKUP(A873,[3]库存使用数据!$A:$G,7,0),"")</f>
        <v/>
      </c>
      <c r="AD873" t="str">
        <f>IFERROR(VLOOKUP(A873,[3]库存使用数据!$A:$J,10,0),"")</f>
        <v/>
      </c>
      <c r="AE873" t="str">
        <f>IFERROR(VLOOKUP(A873,[3]库存使用数据!$A:$M,13,0),"")</f>
        <v/>
      </c>
      <c r="AF873" s="23" t="str">
        <f t="shared" si="233"/>
        <v/>
      </c>
      <c r="AG873" s="23" t="str">
        <f t="shared" si="234"/>
        <v/>
      </c>
      <c r="AH873" s="23" t="str">
        <f t="shared" si="235"/>
        <v/>
      </c>
      <c r="AI873" s="23" t="str">
        <f t="shared" si="236"/>
        <v/>
      </c>
      <c r="AJ873">
        <f>IFERROR(VLOOKUP($B873,[2]库存报告使用数据!$A$1:$B$65536,2,0),0)</f>
        <v>0</v>
      </c>
      <c r="AK873">
        <f>IFERROR(VLOOKUP($B873,[2]库存报告使用数据!$A$1:$C$65536,3,0),0)</f>
        <v>0</v>
      </c>
      <c r="AL873">
        <f>IFERROR(VLOOKUP($B873,[2]库存报告使用数据!$A$1:$D$65536,4,0),0)</f>
        <v>0</v>
      </c>
      <c r="AM873">
        <f>IFERROR(VLOOKUP($B873,[2]库存报告使用数据!$A$1:$E$65536,5,0),0)</f>
        <v>0</v>
      </c>
      <c r="AN873" s="23" t="str">
        <f t="shared" si="237"/>
        <v/>
      </c>
      <c r="AO873" s="23" t="str">
        <f t="shared" si="238"/>
        <v/>
      </c>
      <c r="AP873" s="23" t="str">
        <f t="shared" si="239"/>
        <v/>
      </c>
      <c r="AQ873" s="23" t="str">
        <f t="shared" si="240"/>
        <v/>
      </c>
      <c r="AR873" s="37">
        <f t="shared" si="225"/>
        <v>0</v>
      </c>
      <c r="AS873" s="37">
        <f t="shared" si="226"/>
        <v>0</v>
      </c>
      <c r="AT873" s="37">
        <f t="shared" si="227"/>
        <v>0</v>
      </c>
      <c r="AU873" s="33" t="str">
        <f t="shared" si="228"/>
        <v>库存为0</v>
      </c>
      <c r="AV873" s="38" t="str">
        <f>IFERROR(时间!$B$4+AU873,"上周无销量")</f>
        <v>上周无销量</v>
      </c>
    </row>
    <row r="874" spans="1:48">
      <c r="A874" s="21" t="s">
        <v>919</v>
      </c>
      <c r="B874" t="str">
        <f>VLOOKUP(A874,'[4]sku-asin（子）'!$A$1:$B$65536,2,0)</f>
        <v>B01EJI4LYY</v>
      </c>
      <c r="C874" t="str">
        <f>VLOOKUP(A874,'[4]子sku-父sku'!$A$1:$B$65536,2,0)</f>
        <v>YZ-ZQ1617</v>
      </c>
      <c r="D874" s="33">
        <f>IFERROR(VLOOKUP(A874,[1]库存报告使用数据处理!$A:$C,3,0),0)</f>
        <v>0</v>
      </c>
      <c r="E874" s="33">
        <f>IFERROR(VLOOKUP(A874,[1]库存报告使用数据处理!$A:$D,4,0),0)</f>
        <v>0</v>
      </c>
      <c r="F874" s="33">
        <f>IFERROR(VLOOKUP(A874,[1]库存报告使用数据处理!$A:$E,5,0),0)</f>
        <v>0</v>
      </c>
      <c r="G874" s="33">
        <f>IFERROR(VLOOKUP(A874,[1]库存报告使用数据处理!$A:$F,6,0),0)</f>
        <v>0</v>
      </c>
      <c r="H874" s="34">
        <f>IFERROR(VLOOKUP(A874,[1]库存报告使用数据处理!$A:$G,7,0),0)</f>
        <v>0</v>
      </c>
      <c r="I874">
        <f>IFERROR(VLOOKUP(A874,[5]数据处理!$A:$B,2,0),0)</f>
        <v>1</v>
      </c>
      <c r="J874" s="35">
        <f>IFERROR(VLOOKUP(A874,[5]数据处理!$A:$D,4,0),0)</f>
        <v>0</v>
      </c>
      <c r="K874" s="35">
        <f>IFERROR(VLOOKUP(A874,[5]数据处理!$A:$E,5,0),0)</f>
        <v>0</v>
      </c>
      <c r="L874" s="35">
        <f>IFERROR(VLOOKUP(A874,[5]数据处理!$A:$G,7,0),0)</f>
        <v>0</v>
      </c>
      <c r="M874">
        <f t="shared" si="224"/>
        <v>1</v>
      </c>
      <c r="N874">
        <f>IFERROR(VLOOKUP(A874,[5]数据处理!$A:$C,3,0),0)</f>
        <v>0</v>
      </c>
      <c r="O874">
        <f>IFERROR(VLOOKUP(A874,[5]数据处理!$A:$N,14,0),0)</f>
        <v>1</v>
      </c>
      <c r="P874" t="str">
        <f>IFERROR(VLOOKUP(A874,[3]库存使用数据!$A:$B,2,0),"")</f>
        <v/>
      </c>
      <c r="Q874" t="str">
        <f>IFERROR(VLOOKUP(A874,[3]库存使用数据!$A:$E,5,0),"")</f>
        <v/>
      </c>
      <c r="R874" t="str">
        <f>IFERROR(VLOOKUP(A874,[3]库存使用数据!$A:$H,8,0),"")</f>
        <v/>
      </c>
      <c r="S874" t="str">
        <f>IFERROR(VLOOKUP(A874,[3]库存使用数据!$A:$K,11,0),"")</f>
        <v/>
      </c>
      <c r="T874" t="str">
        <f>IFERROR(VLOOKUP(A874,[3]库存使用数据!$A:$C,3,0),"")</f>
        <v/>
      </c>
      <c r="U874" t="str">
        <f>IFERROR(VLOOKUP(A874,[3]库存使用数据!$A:$F,6,0),"")</f>
        <v/>
      </c>
      <c r="V874" t="str">
        <f>IFERROR(VLOOKUP(A874,[3]库存使用数据!$A:$I,9,0),"")</f>
        <v/>
      </c>
      <c r="W874" t="str">
        <f>IFERROR(VLOOKUP(A874,[3]库存使用数据!$A:$L,12,0),"")</f>
        <v/>
      </c>
      <c r="X874" s="23" t="str">
        <f t="shared" si="229"/>
        <v/>
      </c>
      <c r="Y874" s="23" t="str">
        <f t="shared" si="230"/>
        <v/>
      </c>
      <c r="Z874" s="23" t="str">
        <f t="shared" si="231"/>
        <v/>
      </c>
      <c r="AA874" s="23" t="str">
        <f t="shared" si="232"/>
        <v/>
      </c>
      <c r="AB874" t="str">
        <f>IFERROR(VLOOKUP(A874,[3]库存使用数据!$A:$D,4,0),"")</f>
        <v/>
      </c>
      <c r="AC874" t="str">
        <f>IFERROR(VLOOKUP(A874,[3]库存使用数据!$A:$G,7,0),"")</f>
        <v/>
      </c>
      <c r="AD874" t="str">
        <f>IFERROR(VLOOKUP(A874,[3]库存使用数据!$A:$J,10,0),"")</f>
        <v/>
      </c>
      <c r="AE874" t="str">
        <f>IFERROR(VLOOKUP(A874,[3]库存使用数据!$A:$M,13,0),"")</f>
        <v/>
      </c>
      <c r="AF874" s="23" t="str">
        <f t="shared" si="233"/>
        <v/>
      </c>
      <c r="AG874" s="23" t="str">
        <f t="shared" si="234"/>
        <v/>
      </c>
      <c r="AH874" s="23" t="str">
        <f t="shared" si="235"/>
        <v/>
      </c>
      <c r="AI874" s="23" t="str">
        <f t="shared" si="236"/>
        <v/>
      </c>
      <c r="AJ874">
        <f>IFERROR(VLOOKUP($B874,[2]库存报告使用数据!$A$1:$B$65536,2,0),0)</f>
        <v>0</v>
      </c>
      <c r="AK874">
        <f>IFERROR(VLOOKUP($B874,[2]库存报告使用数据!$A$1:$C$65536,3,0),0)</f>
        <v>0</v>
      </c>
      <c r="AL874">
        <f>IFERROR(VLOOKUP($B874,[2]库存报告使用数据!$A$1:$D$65536,4,0),0)</f>
        <v>0</v>
      </c>
      <c r="AM874">
        <f>IFERROR(VLOOKUP($B874,[2]库存报告使用数据!$A$1:$E$65536,5,0),0)</f>
        <v>0</v>
      </c>
      <c r="AN874" s="23" t="str">
        <f t="shared" si="237"/>
        <v/>
      </c>
      <c r="AO874" s="23" t="str">
        <f t="shared" si="238"/>
        <v/>
      </c>
      <c r="AP874" s="23" t="str">
        <f t="shared" si="239"/>
        <v/>
      </c>
      <c r="AQ874" s="23" t="str">
        <f t="shared" si="240"/>
        <v/>
      </c>
      <c r="AR874" s="37">
        <f t="shared" si="225"/>
        <v>0</v>
      </c>
      <c r="AS874" s="37">
        <f t="shared" si="226"/>
        <v>0</v>
      </c>
      <c r="AT874" s="37">
        <f t="shared" si="227"/>
        <v>1</v>
      </c>
      <c r="AU874" s="33" t="str">
        <f t="shared" si="228"/>
        <v>库存为1</v>
      </c>
      <c r="AV874" s="38" t="str">
        <f>IFERROR(时间!$B$4+AU874,"上周无销量")</f>
        <v>上周无销量</v>
      </c>
    </row>
    <row r="875" spans="1:48">
      <c r="A875" s="21" t="s">
        <v>920</v>
      </c>
      <c r="B875" t="str">
        <f>VLOOKUP(A875,'[4]sku-asin（子）'!$A$1:$B$65536,2,0)</f>
        <v>B01EJI4QKI</v>
      </c>
      <c r="C875" t="str">
        <f>VLOOKUP(A875,'[4]子sku-父sku'!$A$1:$B$65536,2,0)</f>
        <v>YZ-ZQ1617</v>
      </c>
      <c r="D875" s="33">
        <f>IFERROR(VLOOKUP(A875,[1]库存报告使用数据处理!$A:$C,3,0),0)</f>
        <v>0</v>
      </c>
      <c r="E875" s="33">
        <f>IFERROR(VLOOKUP(A875,[1]库存报告使用数据处理!$A:$D,4,0),0)</f>
        <v>0</v>
      </c>
      <c r="F875" s="33">
        <f>IFERROR(VLOOKUP(A875,[1]库存报告使用数据处理!$A:$E,5,0),0)</f>
        <v>0</v>
      </c>
      <c r="G875" s="33">
        <f>IFERROR(VLOOKUP(A875,[1]库存报告使用数据处理!$A:$F,6,0),0)</f>
        <v>0</v>
      </c>
      <c r="H875" s="34">
        <f>IFERROR(VLOOKUP(A875,[1]库存报告使用数据处理!$A:$G,7,0),0)</f>
        <v>0</v>
      </c>
      <c r="I875">
        <f>IFERROR(VLOOKUP(A875,[5]数据处理!$A:$B,2,0),0)</f>
        <v>1</v>
      </c>
      <c r="J875" s="35">
        <f>IFERROR(VLOOKUP(A875,[5]数据处理!$A:$D,4,0),0)</f>
        <v>0</v>
      </c>
      <c r="K875" s="35">
        <f>IFERROR(VLOOKUP(A875,[5]数据处理!$A:$E,5,0),0)</f>
        <v>0</v>
      </c>
      <c r="L875" s="35">
        <f>IFERROR(VLOOKUP(A875,[5]数据处理!$A:$G,7,0),0)</f>
        <v>0</v>
      </c>
      <c r="M875">
        <f t="shared" si="224"/>
        <v>1</v>
      </c>
      <c r="N875">
        <f>IFERROR(VLOOKUP(A875,[5]数据处理!$A:$C,3,0),0)</f>
        <v>0</v>
      </c>
      <c r="O875">
        <f>IFERROR(VLOOKUP(A875,[5]数据处理!$A:$N,14,0),0)</f>
        <v>0</v>
      </c>
      <c r="P875" t="str">
        <f>IFERROR(VLOOKUP(A875,[3]库存使用数据!$A:$B,2,0),"")</f>
        <v/>
      </c>
      <c r="Q875" t="str">
        <f>IFERROR(VLOOKUP(A875,[3]库存使用数据!$A:$E,5,0),"")</f>
        <v/>
      </c>
      <c r="R875" t="str">
        <f>IFERROR(VLOOKUP(A875,[3]库存使用数据!$A:$H,8,0),"")</f>
        <v/>
      </c>
      <c r="S875" t="str">
        <f>IFERROR(VLOOKUP(A875,[3]库存使用数据!$A:$K,11,0),"")</f>
        <v/>
      </c>
      <c r="T875" t="str">
        <f>IFERROR(VLOOKUP(A875,[3]库存使用数据!$A:$C,3,0),"")</f>
        <v/>
      </c>
      <c r="U875" t="str">
        <f>IFERROR(VLOOKUP(A875,[3]库存使用数据!$A:$F,6,0),"")</f>
        <v/>
      </c>
      <c r="V875" t="str">
        <f>IFERROR(VLOOKUP(A875,[3]库存使用数据!$A:$I,9,0),"")</f>
        <v/>
      </c>
      <c r="W875" t="str">
        <f>IFERROR(VLOOKUP(A875,[3]库存使用数据!$A:$L,12,0),"")</f>
        <v/>
      </c>
      <c r="X875" s="23" t="str">
        <f t="shared" si="229"/>
        <v/>
      </c>
      <c r="Y875" s="23" t="str">
        <f t="shared" si="230"/>
        <v/>
      </c>
      <c r="Z875" s="23" t="str">
        <f t="shared" si="231"/>
        <v/>
      </c>
      <c r="AA875" s="23" t="str">
        <f t="shared" si="232"/>
        <v/>
      </c>
      <c r="AB875" t="str">
        <f>IFERROR(VLOOKUP(A875,[3]库存使用数据!$A:$D,4,0),"")</f>
        <v/>
      </c>
      <c r="AC875" t="str">
        <f>IFERROR(VLOOKUP(A875,[3]库存使用数据!$A:$G,7,0),"")</f>
        <v/>
      </c>
      <c r="AD875" t="str">
        <f>IFERROR(VLOOKUP(A875,[3]库存使用数据!$A:$J,10,0),"")</f>
        <v/>
      </c>
      <c r="AE875" t="str">
        <f>IFERROR(VLOOKUP(A875,[3]库存使用数据!$A:$M,13,0),"")</f>
        <v/>
      </c>
      <c r="AF875" s="23" t="str">
        <f t="shared" si="233"/>
        <v/>
      </c>
      <c r="AG875" s="23" t="str">
        <f t="shared" si="234"/>
        <v/>
      </c>
      <c r="AH875" s="23" t="str">
        <f t="shared" si="235"/>
        <v/>
      </c>
      <c r="AI875" s="23" t="str">
        <f t="shared" si="236"/>
        <v/>
      </c>
      <c r="AJ875">
        <f>IFERROR(VLOOKUP($B875,[2]库存报告使用数据!$A$1:$B$65536,2,0),0)</f>
        <v>0</v>
      </c>
      <c r="AK875">
        <f>IFERROR(VLOOKUP($B875,[2]库存报告使用数据!$A$1:$C$65536,3,0),0)</f>
        <v>0</v>
      </c>
      <c r="AL875">
        <f>IFERROR(VLOOKUP($B875,[2]库存报告使用数据!$A$1:$D$65536,4,0),0)</f>
        <v>0</v>
      </c>
      <c r="AM875">
        <f>IFERROR(VLOOKUP($B875,[2]库存报告使用数据!$A$1:$E$65536,5,0),0)</f>
        <v>0</v>
      </c>
      <c r="AN875" s="23" t="str">
        <f t="shared" si="237"/>
        <v/>
      </c>
      <c r="AO875" s="23" t="str">
        <f t="shared" si="238"/>
        <v/>
      </c>
      <c r="AP875" s="23" t="str">
        <f t="shared" si="239"/>
        <v/>
      </c>
      <c r="AQ875" s="23" t="str">
        <f t="shared" si="240"/>
        <v/>
      </c>
      <c r="AR875" s="37">
        <f t="shared" si="225"/>
        <v>0</v>
      </c>
      <c r="AS875" s="37">
        <f t="shared" si="226"/>
        <v>0</v>
      </c>
      <c r="AT875" s="37">
        <f t="shared" si="227"/>
        <v>1</v>
      </c>
      <c r="AU875" s="33" t="str">
        <f t="shared" si="228"/>
        <v>库存为1</v>
      </c>
      <c r="AV875" s="38" t="str">
        <f>IFERROR(时间!$B$4+AU875,"上周无销量")</f>
        <v>上周无销量</v>
      </c>
    </row>
    <row r="876" spans="1:48">
      <c r="A876" s="21" t="s">
        <v>921</v>
      </c>
      <c r="B876" t="str">
        <f>VLOOKUP(A876,'[4]sku-asin（子）'!$A$1:$B$65536,2,0)</f>
        <v>B01FM4ZIQ4</v>
      </c>
      <c r="C876" t="str">
        <f>VLOOKUP(A876,'[4]子sku-父sku'!$A$1:$B$65536,2,0)</f>
        <v>YZ-ZQ1617</v>
      </c>
      <c r="D876" s="33">
        <f>IFERROR(VLOOKUP(A876,[1]库存报告使用数据处理!$A:$C,3,0),0)</f>
        <v>0</v>
      </c>
      <c r="E876" s="33">
        <f>IFERROR(VLOOKUP(A876,[1]库存报告使用数据处理!$A:$D,4,0),0)</f>
        <v>0</v>
      </c>
      <c r="F876" s="33">
        <f>IFERROR(VLOOKUP(A876,[1]库存报告使用数据处理!$A:$E,5,0),0)</f>
        <v>0</v>
      </c>
      <c r="G876" s="33">
        <f>IFERROR(VLOOKUP(A876,[1]库存报告使用数据处理!$A:$F,6,0),0)</f>
        <v>0</v>
      </c>
      <c r="H876" s="34">
        <f>IFERROR(VLOOKUP(A876,[1]库存报告使用数据处理!$A:$G,7,0),0)</f>
        <v>0</v>
      </c>
      <c r="I876">
        <f>IFERROR(VLOOKUP(A876,[5]数据处理!$A:$B,2,0),0)</f>
        <v>0</v>
      </c>
      <c r="J876" s="35">
        <f>IFERROR(VLOOKUP(A876,[5]数据处理!$A:$D,4,0),0)</f>
        <v>0</v>
      </c>
      <c r="K876" s="35">
        <f>IFERROR(VLOOKUP(A876,[5]数据处理!$A:$E,5,0),0)</f>
        <v>0</v>
      </c>
      <c r="L876" s="35">
        <f>IFERROR(VLOOKUP(A876,[5]数据处理!$A:$G,7,0),0)</f>
        <v>0</v>
      </c>
      <c r="M876">
        <f t="shared" si="224"/>
        <v>0</v>
      </c>
      <c r="N876">
        <f>IFERROR(VLOOKUP(A876,[5]数据处理!$A:$C,3,0),0)</f>
        <v>0</v>
      </c>
      <c r="O876">
        <f>IFERROR(VLOOKUP(A876,[5]数据处理!$A:$N,14,0),0)</f>
        <v>0</v>
      </c>
      <c r="P876" t="str">
        <f>IFERROR(VLOOKUP(A876,[3]库存使用数据!$A:$B,2,0),"")</f>
        <v/>
      </c>
      <c r="Q876" t="str">
        <f>IFERROR(VLOOKUP(A876,[3]库存使用数据!$A:$E,5,0),"")</f>
        <v/>
      </c>
      <c r="R876" t="str">
        <f>IFERROR(VLOOKUP(A876,[3]库存使用数据!$A:$H,8,0),"")</f>
        <v/>
      </c>
      <c r="S876" t="str">
        <f>IFERROR(VLOOKUP(A876,[3]库存使用数据!$A:$K,11,0),"")</f>
        <v/>
      </c>
      <c r="T876" t="str">
        <f>IFERROR(VLOOKUP(A876,[3]库存使用数据!$A:$C,3,0),"")</f>
        <v/>
      </c>
      <c r="U876" t="str">
        <f>IFERROR(VLOOKUP(A876,[3]库存使用数据!$A:$F,6,0),"")</f>
        <v/>
      </c>
      <c r="V876" t="str">
        <f>IFERROR(VLOOKUP(A876,[3]库存使用数据!$A:$I,9,0),"")</f>
        <v/>
      </c>
      <c r="W876" t="str">
        <f>IFERROR(VLOOKUP(A876,[3]库存使用数据!$A:$L,12,0),"")</f>
        <v/>
      </c>
      <c r="X876" s="23" t="str">
        <f t="shared" si="229"/>
        <v/>
      </c>
      <c r="Y876" s="23" t="str">
        <f t="shared" si="230"/>
        <v/>
      </c>
      <c r="Z876" s="23" t="str">
        <f t="shared" si="231"/>
        <v/>
      </c>
      <c r="AA876" s="23" t="str">
        <f t="shared" si="232"/>
        <v/>
      </c>
      <c r="AB876" t="str">
        <f>IFERROR(VLOOKUP(A876,[3]库存使用数据!$A:$D,4,0),"")</f>
        <v/>
      </c>
      <c r="AC876" t="str">
        <f>IFERROR(VLOOKUP(A876,[3]库存使用数据!$A:$G,7,0),"")</f>
        <v/>
      </c>
      <c r="AD876" t="str">
        <f>IFERROR(VLOOKUP(A876,[3]库存使用数据!$A:$J,10,0),"")</f>
        <v/>
      </c>
      <c r="AE876" t="str">
        <f>IFERROR(VLOOKUP(A876,[3]库存使用数据!$A:$M,13,0),"")</f>
        <v/>
      </c>
      <c r="AF876" s="23" t="str">
        <f t="shared" si="233"/>
        <v/>
      </c>
      <c r="AG876" s="23" t="str">
        <f t="shared" si="234"/>
        <v/>
      </c>
      <c r="AH876" s="23" t="str">
        <f t="shared" si="235"/>
        <v/>
      </c>
      <c r="AI876" s="23" t="str">
        <f t="shared" si="236"/>
        <v/>
      </c>
      <c r="AJ876">
        <f>IFERROR(VLOOKUP($B876,[2]库存报告使用数据!$A$1:$B$65536,2,0),0)</f>
        <v>0</v>
      </c>
      <c r="AK876">
        <f>IFERROR(VLOOKUP($B876,[2]库存报告使用数据!$A$1:$C$65536,3,0),0)</f>
        <v>0</v>
      </c>
      <c r="AL876">
        <f>IFERROR(VLOOKUP($B876,[2]库存报告使用数据!$A$1:$D$65536,4,0),0)</f>
        <v>0</v>
      </c>
      <c r="AM876">
        <f>IFERROR(VLOOKUP($B876,[2]库存报告使用数据!$A$1:$E$65536,5,0),0)</f>
        <v>0</v>
      </c>
      <c r="AN876" s="23" t="str">
        <f t="shared" si="237"/>
        <v/>
      </c>
      <c r="AO876" s="23" t="str">
        <f t="shared" si="238"/>
        <v/>
      </c>
      <c r="AP876" s="23" t="str">
        <f t="shared" si="239"/>
        <v/>
      </c>
      <c r="AQ876" s="23" t="str">
        <f t="shared" si="240"/>
        <v/>
      </c>
      <c r="AR876" s="37">
        <f t="shared" si="225"/>
        <v>0</v>
      </c>
      <c r="AS876" s="37">
        <f t="shared" si="226"/>
        <v>0</v>
      </c>
      <c r="AT876" s="37">
        <f t="shared" si="227"/>
        <v>0</v>
      </c>
      <c r="AU876" s="33" t="str">
        <f t="shared" si="228"/>
        <v>库存为0</v>
      </c>
      <c r="AV876" s="38" t="str">
        <f>IFERROR(时间!$B$4+AU876,"上周无销量")</f>
        <v>上周无销量</v>
      </c>
    </row>
    <row r="877" spans="1:48">
      <c r="A877" s="21" t="s">
        <v>922</v>
      </c>
      <c r="B877" t="str">
        <f>VLOOKUP(A877,'[4]sku-asin（子）'!$A$1:$B$65536,2,0)</f>
        <v>B01F372SJU</v>
      </c>
      <c r="C877" t="str">
        <f>VLOOKUP(A877,'[4]子sku-父sku'!$A$1:$B$65536,2,0)</f>
        <v>YZ-ZQ1617</v>
      </c>
      <c r="D877" s="33">
        <f>IFERROR(VLOOKUP(A877,[1]库存报告使用数据处理!$A:$C,3,0),0)</f>
        <v>0</v>
      </c>
      <c r="E877" s="33">
        <f>IFERROR(VLOOKUP(A877,[1]库存报告使用数据处理!$A:$D,4,0),0)</f>
        <v>0</v>
      </c>
      <c r="F877" s="33">
        <f>IFERROR(VLOOKUP(A877,[1]库存报告使用数据处理!$A:$E,5,0),0)</f>
        <v>0</v>
      </c>
      <c r="G877" s="33">
        <f>IFERROR(VLOOKUP(A877,[1]库存报告使用数据处理!$A:$F,6,0),0)</f>
        <v>0</v>
      </c>
      <c r="H877" s="34">
        <f>IFERROR(VLOOKUP(A877,[1]库存报告使用数据处理!$A:$G,7,0),0)</f>
        <v>0</v>
      </c>
      <c r="I877">
        <f>IFERROR(VLOOKUP(A877,[5]数据处理!$A:$B,2,0),0)</f>
        <v>2</v>
      </c>
      <c r="J877" s="35">
        <f>IFERROR(VLOOKUP(A877,[5]数据处理!$A:$D,4,0),0)</f>
        <v>0</v>
      </c>
      <c r="K877" s="35">
        <f>IFERROR(VLOOKUP(A877,[5]数据处理!$A:$E,5,0),0)</f>
        <v>0</v>
      </c>
      <c r="L877" s="35">
        <f>IFERROR(VLOOKUP(A877,[5]数据处理!$A:$G,7,0),0)</f>
        <v>0</v>
      </c>
      <c r="M877">
        <f t="shared" si="224"/>
        <v>2</v>
      </c>
      <c r="N877">
        <f>IFERROR(VLOOKUP(A877,[5]数据处理!$A:$C,3,0),0)</f>
        <v>0</v>
      </c>
      <c r="O877">
        <f>IFERROR(VLOOKUP(A877,[5]数据处理!$A:$N,14,0),0)</f>
        <v>2</v>
      </c>
      <c r="P877" t="str">
        <f>IFERROR(VLOOKUP(A877,[3]库存使用数据!$A:$B,2,0),"")</f>
        <v/>
      </c>
      <c r="Q877" t="str">
        <f>IFERROR(VLOOKUP(A877,[3]库存使用数据!$A:$E,5,0),"")</f>
        <v/>
      </c>
      <c r="R877" t="str">
        <f>IFERROR(VLOOKUP(A877,[3]库存使用数据!$A:$H,8,0),"")</f>
        <v/>
      </c>
      <c r="S877" t="str">
        <f>IFERROR(VLOOKUP(A877,[3]库存使用数据!$A:$K,11,0),"")</f>
        <v/>
      </c>
      <c r="T877" t="str">
        <f>IFERROR(VLOOKUP(A877,[3]库存使用数据!$A:$C,3,0),"")</f>
        <v/>
      </c>
      <c r="U877" t="str">
        <f>IFERROR(VLOOKUP(A877,[3]库存使用数据!$A:$F,6,0),"")</f>
        <v/>
      </c>
      <c r="V877" t="str">
        <f>IFERROR(VLOOKUP(A877,[3]库存使用数据!$A:$I,9,0),"")</f>
        <v/>
      </c>
      <c r="W877" t="str">
        <f>IFERROR(VLOOKUP(A877,[3]库存使用数据!$A:$L,12,0),"")</f>
        <v/>
      </c>
      <c r="X877" s="23" t="str">
        <f t="shared" si="229"/>
        <v/>
      </c>
      <c r="Y877" s="23" t="str">
        <f t="shared" si="230"/>
        <v/>
      </c>
      <c r="Z877" s="23" t="str">
        <f t="shared" si="231"/>
        <v/>
      </c>
      <c r="AA877" s="23" t="str">
        <f t="shared" si="232"/>
        <v/>
      </c>
      <c r="AB877" t="str">
        <f>IFERROR(VLOOKUP(A877,[3]库存使用数据!$A:$D,4,0),"")</f>
        <v/>
      </c>
      <c r="AC877" t="str">
        <f>IFERROR(VLOOKUP(A877,[3]库存使用数据!$A:$G,7,0),"")</f>
        <v/>
      </c>
      <c r="AD877" t="str">
        <f>IFERROR(VLOOKUP(A877,[3]库存使用数据!$A:$J,10,0),"")</f>
        <v/>
      </c>
      <c r="AE877" t="str">
        <f>IFERROR(VLOOKUP(A877,[3]库存使用数据!$A:$M,13,0),"")</f>
        <v/>
      </c>
      <c r="AF877" s="23" t="str">
        <f t="shared" si="233"/>
        <v/>
      </c>
      <c r="AG877" s="23" t="str">
        <f t="shared" si="234"/>
        <v/>
      </c>
      <c r="AH877" s="23" t="str">
        <f t="shared" si="235"/>
        <v/>
      </c>
      <c r="AI877" s="23" t="str">
        <f t="shared" si="236"/>
        <v/>
      </c>
      <c r="AJ877">
        <f>IFERROR(VLOOKUP($B877,[2]库存报告使用数据!$A$1:$B$65536,2,0),0)</f>
        <v>0</v>
      </c>
      <c r="AK877">
        <f>IFERROR(VLOOKUP($B877,[2]库存报告使用数据!$A$1:$C$65536,3,0),0)</f>
        <v>0</v>
      </c>
      <c r="AL877">
        <f>IFERROR(VLOOKUP($B877,[2]库存报告使用数据!$A$1:$D$65536,4,0),0)</f>
        <v>0</v>
      </c>
      <c r="AM877">
        <f>IFERROR(VLOOKUP($B877,[2]库存报告使用数据!$A$1:$E$65536,5,0),0)</f>
        <v>0</v>
      </c>
      <c r="AN877" s="23" t="str">
        <f t="shared" si="237"/>
        <v/>
      </c>
      <c r="AO877" s="23" t="str">
        <f t="shared" si="238"/>
        <v/>
      </c>
      <c r="AP877" s="23" t="str">
        <f t="shared" si="239"/>
        <v/>
      </c>
      <c r="AQ877" s="23" t="str">
        <f t="shared" si="240"/>
        <v/>
      </c>
      <c r="AR877" s="37">
        <f t="shared" si="225"/>
        <v>0</v>
      </c>
      <c r="AS877" s="37">
        <f t="shared" si="226"/>
        <v>0</v>
      </c>
      <c r="AT877" s="37">
        <f t="shared" si="227"/>
        <v>2</v>
      </c>
      <c r="AU877" s="33" t="str">
        <f t="shared" si="228"/>
        <v>库存为2</v>
      </c>
      <c r="AV877" s="38" t="str">
        <f>IFERROR(时间!$B$4+AU877,"上周无销量")</f>
        <v>上周无销量</v>
      </c>
    </row>
    <row r="878" spans="1:48">
      <c r="A878" s="21" t="s">
        <v>923</v>
      </c>
      <c r="B878" t="str">
        <f>VLOOKUP(A878,'[4]sku-asin（子）'!$A$1:$B$65536,2,0)</f>
        <v>B01EJI50HG</v>
      </c>
      <c r="C878" t="str">
        <f>VLOOKUP(A878,'[4]子sku-父sku'!$A$1:$B$65536,2,0)</f>
        <v>YZ-ZQ1617</v>
      </c>
      <c r="D878" s="33">
        <f>IFERROR(VLOOKUP(A878,[1]库存报告使用数据处理!$A:$C,3,0),0)</f>
        <v>0</v>
      </c>
      <c r="E878" s="33">
        <f>IFERROR(VLOOKUP(A878,[1]库存报告使用数据处理!$A:$D,4,0),0)</f>
        <v>1</v>
      </c>
      <c r="F878" s="33">
        <f>IFERROR(VLOOKUP(A878,[1]库存报告使用数据处理!$A:$E,5,0),0)</f>
        <v>1</v>
      </c>
      <c r="G878" s="33">
        <f>IFERROR(VLOOKUP(A878,[1]库存报告使用数据处理!$A:$F,6,0),0)</f>
        <v>0</v>
      </c>
      <c r="H878" s="34">
        <f>IFERROR(VLOOKUP(A878,[1]库存报告使用数据处理!$A:$G,7,0),0)</f>
        <v>12.99</v>
      </c>
      <c r="I878">
        <f>IFERROR(VLOOKUP(A878,[5]数据处理!$A:$B,2,0),0)</f>
        <v>0</v>
      </c>
      <c r="J878" s="35">
        <f>IFERROR(VLOOKUP(A878,[5]数据处理!$A:$D,4,0),0)</f>
        <v>0</v>
      </c>
      <c r="K878" s="35">
        <f>IFERROR(VLOOKUP(A878,[5]数据处理!$A:$E,5,0),0)</f>
        <v>0</v>
      </c>
      <c r="L878" s="35">
        <f>IFERROR(VLOOKUP(A878,[5]数据处理!$A:$G,7,0),0)</f>
        <v>0</v>
      </c>
      <c r="M878">
        <f t="shared" si="224"/>
        <v>0</v>
      </c>
      <c r="N878">
        <f>IFERROR(VLOOKUP(A878,[5]数据处理!$A:$C,3,0),0)</f>
        <v>0</v>
      </c>
      <c r="O878">
        <f>IFERROR(VLOOKUP(A878,[5]数据处理!$A:$N,14,0),0)</f>
        <v>0</v>
      </c>
      <c r="P878" t="str">
        <f>IFERROR(VLOOKUP(A878,[3]库存使用数据!$A:$B,2,0),"")</f>
        <v/>
      </c>
      <c r="Q878" t="str">
        <f>IFERROR(VLOOKUP(A878,[3]库存使用数据!$A:$E,5,0),"")</f>
        <v/>
      </c>
      <c r="R878" t="str">
        <f>IFERROR(VLOOKUP(A878,[3]库存使用数据!$A:$H,8,0),"")</f>
        <v/>
      </c>
      <c r="S878" t="str">
        <f>IFERROR(VLOOKUP(A878,[3]库存使用数据!$A:$K,11,0),"")</f>
        <v/>
      </c>
      <c r="T878" t="str">
        <f>IFERROR(VLOOKUP(A878,[3]库存使用数据!$A:$C,3,0),"")</f>
        <v/>
      </c>
      <c r="U878" t="str">
        <f>IFERROR(VLOOKUP(A878,[3]库存使用数据!$A:$F,6,0),"")</f>
        <v/>
      </c>
      <c r="V878" t="str">
        <f>IFERROR(VLOOKUP(A878,[3]库存使用数据!$A:$I,9,0),"")</f>
        <v/>
      </c>
      <c r="W878" t="str">
        <f>IFERROR(VLOOKUP(A878,[3]库存使用数据!$A:$L,12,0),"")</f>
        <v/>
      </c>
      <c r="X878" s="23" t="str">
        <f t="shared" si="229"/>
        <v/>
      </c>
      <c r="Y878" s="23" t="str">
        <f t="shared" si="230"/>
        <v/>
      </c>
      <c r="Z878" s="23" t="str">
        <f t="shared" si="231"/>
        <v/>
      </c>
      <c r="AA878" s="23" t="str">
        <f t="shared" si="232"/>
        <v/>
      </c>
      <c r="AB878" t="str">
        <f>IFERROR(VLOOKUP(A878,[3]库存使用数据!$A:$D,4,0),"")</f>
        <v/>
      </c>
      <c r="AC878" t="str">
        <f>IFERROR(VLOOKUP(A878,[3]库存使用数据!$A:$G,7,0),"")</f>
        <v/>
      </c>
      <c r="AD878" t="str">
        <f>IFERROR(VLOOKUP(A878,[3]库存使用数据!$A:$J,10,0),"")</f>
        <v/>
      </c>
      <c r="AE878" t="str">
        <f>IFERROR(VLOOKUP(A878,[3]库存使用数据!$A:$M,13,0),"")</f>
        <v/>
      </c>
      <c r="AF878" s="23" t="str">
        <f t="shared" si="233"/>
        <v/>
      </c>
      <c r="AG878" s="23" t="str">
        <f t="shared" si="234"/>
        <v/>
      </c>
      <c r="AH878" s="23" t="str">
        <f t="shared" si="235"/>
        <v/>
      </c>
      <c r="AI878" s="23" t="str">
        <f t="shared" si="236"/>
        <v/>
      </c>
      <c r="AJ878">
        <f>IFERROR(VLOOKUP($B878,[2]库存报告使用数据!$A$1:$B$65536,2,0),0)</f>
        <v>0</v>
      </c>
      <c r="AK878">
        <f>IFERROR(VLOOKUP($B878,[2]库存报告使用数据!$A$1:$C$65536,3,0),0)</f>
        <v>0</v>
      </c>
      <c r="AL878">
        <f>IFERROR(VLOOKUP($B878,[2]库存报告使用数据!$A$1:$D$65536,4,0),0)</f>
        <v>4</v>
      </c>
      <c r="AM878">
        <f>IFERROR(VLOOKUP($B878,[2]库存报告使用数据!$A$1:$E$65536,5,0),0)</f>
        <v>1</v>
      </c>
      <c r="AN878" s="23" t="str">
        <f t="shared" si="237"/>
        <v/>
      </c>
      <c r="AO878" s="23" t="str">
        <f t="shared" si="238"/>
        <v/>
      </c>
      <c r="AP878" s="23">
        <f t="shared" si="239"/>
        <v>0.25</v>
      </c>
      <c r="AQ878" s="23">
        <f t="shared" si="240"/>
        <v>0</v>
      </c>
      <c r="AR878" s="37">
        <f t="shared" si="225"/>
        <v>0</v>
      </c>
      <c r="AS878" s="37">
        <f t="shared" si="226"/>
        <v>0</v>
      </c>
      <c r="AT878" s="37">
        <f t="shared" si="227"/>
        <v>0</v>
      </c>
      <c r="AU878" s="33" t="str">
        <f t="shared" si="228"/>
        <v>库存为0</v>
      </c>
      <c r="AV878" s="38" t="str">
        <f>IFERROR(时间!$B$4+AU878,"上周无销量")</f>
        <v>上周无销量</v>
      </c>
    </row>
    <row r="879" spans="1:48">
      <c r="A879" s="21" t="s">
        <v>924</v>
      </c>
      <c r="B879" t="str">
        <f>VLOOKUP(A879,'[4]sku-asin（子）'!$A$1:$B$65536,2,0)</f>
        <v>B01EJI51MK</v>
      </c>
      <c r="C879" t="str">
        <f>VLOOKUP(A879,'[4]子sku-父sku'!$A$1:$B$65536,2,0)</f>
        <v>YZ-ZQ1617</v>
      </c>
      <c r="D879" s="33">
        <f>IFERROR(VLOOKUP(A879,[1]库存报告使用数据处理!$A:$C,3,0),0)</f>
        <v>0</v>
      </c>
      <c r="E879" s="33">
        <f>IFERROR(VLOOKUP(A879,[1]库存报告使用数据处理!$A:$D,4,0),0)</f>
        <v>0</v>
      </c>
      <c r="F879" s="33">
        <f>IFERROR(VLOOKUP(A879,[1]库存报告使用数据处理!$A:$E,5,0),0)</f>
        <v>0</v>
      </c>
      <c r="G879" s="33">
        <f>IFERROR(VLOOKUP(A879,[1]库存报告使用数据处理!$A:$F,6,0),0)</f>
        <v>0</v>
      </c>
      <c r="H879" s="34">
        <f>IFERROR(VLOOKUP(A879,[1]库存报告使用数据处理!$A:$G,7,0),0)</f>
        <v>0</v>
      </c>
      <c r="I879">
        <f>IFERROR(VLOOKUP(A879,[5]数据处理!$A:$B,2,0),0)</f>
        <v>0</v>
      </c>
      <c r="J879" s="35">
        <f>IFERROR(VLOOKUP(A879,[5]数据处理!$A:$D,4,0),0)</f>
        <v>0</v>
      </c>
      <c r="K879" s="35">
        <f>IFERROR(VLOOKUP(A879,[5]数据处理!$A:$E,5,0),0)</f>
        <v>0</v>
      </c>
      <c r="L879" s="35">
        <f>IFERROR(VLOOKUP(A879,[5]数据处理!$A:$G,7,0),0)</f>
        <v>0</v>
      </c>
      <c r="M879">
        <f t="shared" si="224"/>
        <v>0</v>
      </c>
      <c r="N879">
        <f>IFERROR(VLOOKUP(A879,[5]数据处理!$A:$C,3,0),0)</f>
        <v>0</v>
      </c>
      <c r="O879">
        <f>IFERROR(VLOOKUP(A879,[5]数据处理!$A:$N,14,0),0)</f>
        <v>0</v>
      </c>
      <c r="P879" t="str">
        <f>IFERROR(VLOOKUP(A879,[3]库存使用数据!$A:$B,2,0),"")</f>
        <v/>
      </c>
      <c r="Q879" t="str">
        <f>IFERROR(VLOOKUP(A879,[3]库存使用数据!$A:$E,5,0),"")</f>
        <v/>
      </c>
      <c r="R879" t="str">
        <f>IFERROR(VLOOKUP(A879,[3]库存使用数据!$A:$H,8,0),"")</f>
        <v/>
      </c>
      <c r="S879" t="str">
        <f>IFERROR(VLOOKUP(A879,[3]库存使用数据!$A:$K,11,0),"")</f>
        <v/>
      </c>
      <c r="T879" t="str">
        <f>IFERROR(VLOOKUP(A879,[3]库存使用数据!$A:$C,3,0),"")</f>
        <v/>
      </c>
      <c r="U879" t="str">
        <f>IFERROR(VLOOKUP(A879,[3]库存使用数据!$A:$F,6,0),"")</f>
        <v/>
      </c>
      <c r="V879" t="str">
        <f>IFERROR(VLOOKUP(A879,[3]库存使用数据!$A:$I,9,0),"")</f>
        <v/>
      </c>
      <c r="W879" t="str">
        <f>IFERROR(VLOOKUP(A879,[3]库存使用数据!$A:$L,12,0),"")</f>
        <v/>
      </c>
      <c r="X879" s="23" t="str">
        <f t="shared" si="229"/>
        <v/>
      </c>
      <c r="Y879" s="23" t="str">
        <f t="shared" si="230"/>
        <v/>
      </c>
      <c r="Z879" s="23" t="str">
        <f t="shared" si="231"/>
        <v/>
      </c>
      <c r="AA879" s="23" t="str">
        <f t="shared" si="232"/>
        <v/>
      </c>
      <c r="AB879" t="str">
        <f>IFERROR(VLOOKUP(A879,[3]库存使用数据!$A:$D,4,0),"")</f>
        <v/>
      </c>
      <c r="AC879" t="str">
        <f>IFERROR(VLOOKUP(A879,[3]库存使用数据!$A:$G,7,0),"")</f>
        <v/>
      </c>
      <c r="AD879" t="str">
        <f>IFERROR(VLOOKUP(A879,[3]库存使用数据!$A:$J,10,0),"")</f>
        <v/>
      </c>
      <c r="AE879" t="str">
        <f>IFERROR(VLOOKUP(A879,[3]库存使用数据!$A:$M,13,0),"")</f>
        <v/>
      </c>
      <c r="AF879" s="23" t="str">
        <f t="shared" si="233"/>
        <v/>
      </c>
      <c r="AG879" s="23" t="str">
        <f t="shared" si="234"/>
        <v/>
      </c>
      <c r="AH879" s="23" t="str">
        <f t="shared" si="235"/>
        <v/>
      </c>
      <c r="AI879" s="23" t="str">
        <f t="shared" si="236"/>
        <v/>
      </c>
      <c r="AJ879">
        <f>IFERROR(VLOOKUP($B879,[2]库存报告使用数据!$A$1:$B$65536,2,0),0)</f>
        <v>0</v>
      </c>
      <c r="AK879">
        <f>IFERROR(VLOOKUP($B879,[2]库存报告使用数据!$A$1:$C$65536,3,0),0)</f>
        <v>0</v>
      </c>
      <c r="AL879">
        <f>IFERROR(VLOOKUP($B879,[2]库存报告使用数据!$A$1:$D$65536,4,0),0)</f>
        <v>0</v>
      </c>
      <c r="AM879">
        <f>IFERROR(VLOOKUP($B879,[2]库存报告使用数据!$A$1:$E$65536,5,0),0)</f>
        <v>0</v>
      </c>
      <c r="AN879" s="23" t="str">
        <f t="shared" si="237"/>
        <v/>
      </c>
      <c r="AO879" s="23" t="str">
        <f t="shared" si="238"/>
        <v/>
      </c>
      <c r="AP879" s="23" t="str">
        <f t="shared" si="239"/>
        <v/>
      </c>
      <c r="AQ879" s="23" t="str">
        <f t="shared" si="240"/>
        <v/>
      </c>
      <c r="AR879" s="37">
        <f t="shared" si="225"/>
        <v>0</v>
      </c>
      <c r="AS879" s="37">
        <f t="shared" si="226"/>
        <v>0</v>
      </c>
      <c r="AT879" s="37">
        <f t="shared" si="227"/>
        <v>0</v>
      </c>
      <c r="AU879" s="33" t="str">
        <f t="shared" si="228"/>
        <v>库存为0</v>
      </c>
      <c r="AV879" s="38" t="str">
        <f>IFERROR(时间!$B$4+AU879,"上周无销量")</f>
        <v>上周无销量</v>
      </c>
    </row>
    <row r="880" spans="1:48">
      <c r="A880" s="21" t="s">
        <v>925</v>
      </c>
      <c r="B880" t="str">
        <f>VLOOKUP(A880,'[4]sku-asin（子）'!$A$1:$B$65536,2,0)</f>
        <v>B01HTJ8QUK</v>
      </c>
      <c r="C880" t="str">
        <f>VLOOKUP(A880,'[4]子sku-父sku'!$A$1:$B$65536,2,0)</f>
        <v>YZ-ZQ16597</v>
      </c>
      <c r="D880" s="33">
        <f>IFERROR(VLOOKUP(A880,[1]库存报告使用数据处理!$A:$C,3,0),0)</f>
        <v>0</v>
      </c>
      <c r="E880" s="33">
        <f>IFERROR(VLOOKUP(A880,[1]库存报告使用数据处理!$A:$D,4,0),0)</f>
        <v>0</v>
      </c>
      <c r="F880" s="33">
        <f>IFERROR(VLOOKUP(A880,[1]库存报告使用数据处理!$A:$E,5,0),0)</f>
        <v>0</v>
      </c>
      <c r="G880" s="33">
        <f>IFERROR(VLOOKUP(A880,[1]库存报告使用数据处理!$A:$F,6,0),0)</f>
        <v>0</v>
      </c>
      <c r="H880" s="34">
        <f>IFERROR(VLOOKUP(A880,[1]库存报告使用数据处理!$A:$G,7,0),0)</f>
        <v>0</v>
      </c>
      <c r="I880">
        <f>IFERROR(VLOOKUP(A880,[5]数据处理!$A:$B,2,0),0)</f>
        <v>1</v>
      </c>
      <c r="J880" s="35">
        <f>IFERROR(VLOOKUP(A880,[5]数据处理!$A:$D,4,0),0)</f>
        <v>0</v>
      </c>
      <c r="K880" s="35">
        <f>IFERROR(VLOOKUP(A880,[5]数据处理!$A:$E,5,0),0)</f>
        <v>0</v>
      </c>
      <c r="L880" s="35">
        <f>IFERROR(VLOOKUP(A880,[5]数据处理!$A:$G,7,0),0)</f>
        <v>0</v>
      </c>
      <c r="M880">
        <f t="shared" si="224"/>
        <v>1</v>
      </c>
      <c r="N880">
        <f>IFERROR(VLOOKUP(A880,[5]数据处理!$A:$C,3,0),0)</f>
        <v>0</v>
      </c>
      <c r="O880">
        <f>IFERROR(VLOOKUP(A880,[5]数据处理!$A:$N,14,0),0)</f>
        <v>1</v>
      </c>
      <c r="P880" t="str">
        <f>IFERROR(VLOOKUP(A880,[3]库存使用数据!$A:$B,2,0),"")</f>
        <v/>
      </c>
      <c r="Q880" t="str">
        <f>IFERROR(VLOOKUP(A880,[3]库存使用数据!$A:$E,5,0),"")</f>
        <v/>
      </c>
      <c r="R880" t="str">
        <f>IFERROR(VLOOKUP(A880,[3]库存使用数据!$A:$H,8,0),"")</f>
        <v/>
      </c>
      <c r="S880" t="str">
        <f>IFERROR(VLOOKUP(A880,[3]库存使用数据!$A:$K,11,0),"")</f>
        <v/>
      </c>
      <c r="T880" t="str">
        <f>IFERROR(VLOOKUP(A880,[3]库存使用数据!$A:$C,3,0),"")</f>
        <v/>
      </c>
      <c r="U880" t="str">
        <f>IFERROR(VLOOKUP(A880,[3]库存使用数据!$A:$F,6,0),"")</f>
        <v/>
      </c>
      <c r="V880" t="str">
        <f>IFERROR(VLOOKUP(A880,[3]库存使用数据!$A:$I,9,0),"")</f>
        <v/>
      </c>
      <c r="W880" t="str">
        <f>IFERROR(VLOOKUP(A880,[3]库存使用数据!$A:$L,12,0),"")</f>
        <v/>
      </c>
      <c r="X880" s="23" t="str">
        <f t="shared" si="229"/>
        <v/>
      </c>
      <c r="Y880" s="23" t="str">
        <f t="shared" si="230"/>
        <v/>
      </c>
      <c r="Z880" s="23" t="str">
        <f t="shared" si="231"/>
        <v/>
      </c>
      <c r="AA880" s="23" t="str">
        <f t="shared" si="232"/>
        <v/>
      </c>
      <c r="AB880" t="str">
        <f>IFERROR(VLOOKUP(A880,[3]库存使用数据!$A:$D,4,0),"")</f>
        <v/>
      </c>
      <c r="AC880" t="str">
        <f>IFERROR(VLOOKUP(A880,[3]库存使用数据!$A:$G,7,0),"")</f>
        <v/>
      </c>
      <c r="AD880" t="str">
        <f>IFERROR(VLOOKUP(A880,[3]库存使用数据!$A:$J,10,0),"")</f>
        <v/>
      </c>
      <c r="AE880" t="str">
        <f>IFERROR(VLOOKUP(A880,[3]库存使用数据!$A:$M,13,0),"")</f>
        <v/>
      </c>
      <c r="AF880" s="23" t="str">
        <f t="shared" si="233"/>
        <v/>
      </c>
      <c r="AG880" s="23" t="str">
        <f t="shared" si="234"/>
        <v/>
      </c>
      <c r="AH880" s="23" t="str">
        <f t="shared" si="235"/>
        <v/>
      </c>
      <c r="AI880" s="23" t="str">
        <f t="shared" si="236"/>
        <v/>
      </c>
      <c r="AJ880">
        <f>IFERROR(VLOOKUP($B880,[2]库存报告使用数据!$A$1:$B$65536,2,0),0)</f>
        <v>3</v>
      </c>
      <c r="AK880">
        <f>IFERROR(VLOOKUP($B880,[2]库存报告使用数据!$A$1:$C$65536,3,0),0)</f>
        <v>3</v>
      </c>
      <c r="AL880">
        <f>IFERROR(VLOOKUP($B880,[2]库存报告使用数据!$A$1:$D$65536,4,0),0)</f>
        <v>1</v>
      </c>
      <c r="AM880">
        <f>IFERROR(VLOOKUP($B880,[2]库存报告使用数据!$A$1:$E$65536,5,0),0)</f>
        <v>0</v>
      </c>
      <c r="AN880" s="23">
        <f t="shared" si="237"/>
        <v>0</v>
      </c>
      <c r="AO880" s="23">
        <f t="shared" si="238"/>
        <v>0</v>
      </c>
      <c r="AP880" s="23">
        <f t="shared" si="239"/>
        <v>0</v>
      </c>
      <c r="AQ880" s="23" t="str">
        <f t="shared" si="240"/>
        <v/>
      </c>
      <c r="AR880" s="37">
        <f t="shared" si="225"/>
        <v>0</v>
      </c>
      <c r="AS880" s="37">
        <f t="shared" si="226"/>
        <v>0</v>
      </c>
      <c r="AT880" s="37">
        <f t="shared" si="227"/>
        <v>1</v>
      </c>
      <c r="AU880" s="33" t="str">
        <f t="shared" si="228"/>
        <v>库存为1</v>
      </c>
      <c r="AV880" s="38" t="str">
        <f>IFERROR(时间!$B$4+AU880,"上周无销量")</f>
        <v>上周无销量</v>
      </c>
    </row>
    <row r="881" spans="1:48">
      <c r="A881" s="21" t="s">
        <v>926</v>
      </c>
      <c r="B881" t="str">
        <f>VLOOKUP(A881,'[4]sku-asin（子）'!$A$1:$B$65536,2,0)</f>
        <v>B01HTJ8TH0</v>
      </c>
      <c r="C881" t="str">
        <f>VLOOKUP(A881,'[4]子sku-父sku'!$A$1:$B$65536,2,0)</f>
        <v>YZ-ZQ16597</v>
      </c>
      <c r="D881" s="33">
        <f>IFERROR(VLOOKUP(A881,[1]库存报告使用数据处理!$A:$C,3,0),0)</f>
        <v>0</v>
      </c>
      <c r="E881" s="33">
        <f>IFERROR(VLOOKUP(A881,[1]库存报告使用数据处理!$A:$D,4,0),0)</f>
        <v>0</v>
      </c>
      <c r="F881" s="33">
        <f>IFERROR(VLOOKUP(A881,[1]库存报告使用数据处理!$A:$E,5,0),0)</f>
        <v>0</v>
      </c>
      <c r="G881" s="33">
        <f>IFERROR(VLOOKUP(A881,[1]库存报告使用数据处理!$A:$F,6,0),0)</f>
        <v>0</v>
      </c>
      <c r="H881" s="34">
        <f>IFERROR(VLOOKUP(A881,[1]库存报告使用数据处理!$A:$G,7,0),0)</f>
        <v>0</v>
      </c>
      <c r="I881">
        <f>IFERROR(VLOOKUP(A881,[5]数据处理!$A:$B,2,0),0)</f>
        <v>0</v>
      </c>
      <c r="J881" s="35">
        <f>IFERROR(VLOOKUP(A881,[5]数据处理!$A:$D,4,0),0)</f>
        <v>0</v>
      </c>
      <c r="K881" s="35">
        <f>IFERROR(VLOOKUP(A881,[5]数据处理!$A:$E,5,0),0)</f>
        <v>0</v>
      </c>
      <c r="L881" s="35">
        <f>IFERROR(VLOOKUP(A881,[5]数据处理!$A:$G,7,0),0)</f>
        <v>0</v>
      </c>
      <c r="M881">
        <f t="shared" si="224"/>
        <v>0</v>
      </c>
      <c r="N881">
        <f>IFERROR(VLOOKUP(A881,[5]数据处理!$A:$C,3,0),0)</f>
        <v>0</v>
      </c>
      <c r="O881">
        <f>IFERROR(VLOOKUP(A881,[5]数据处理!$A:$N,14,0),0)</f>
        <v>0</v>
      </c>
      <c r="P881" t="str">
        <f>IFERROR(VLOOKUP(A881,[3]库存使用数据!$A:$B,2,0),"")</f>
        <v/>
      </c>
      <c r="Q881" t="str">
        <f>IFERROR(VLOOKUP(A881,[3]库存使用数据!$A:$E,5,0),"")</f>
        <v/>
      </c>
      <c r="R881" t="str">
        <f>IFERROR(VLOOKUP(A881,[3]库存使用数据!$A:$H,8,0),"")</f>
        <v/>
      </c>
      <c r="S881" t="str">
        <f>IFERROR(VLOOKUP(A881,[3]库存使用数据!$A:$K,11,0),"")</f>
        <v/>
      </c>
      <c r="T881" t="str">
        <f>IFERROR(VLOOKUP(A881,[3]库存使用数据!$A:$C,3,0),"")</f>
        <v/>
      </c>
      <c r="U881" t="str">
        <f>IFERROR(VLOOKUP(A881,[3]库存使用数据!$A:$F,6,0),"")</f>
        <v/>
      </c>
      <c r="V881" t="str">
        <f>IFERROR(VLOOKUP(A881,[3]库存使用数据!$A:$I,9,0),"")</f>
        <v/>
      </c>
      <c r="W881" t="str">
        <f>IFERROR(VLOOKUP(A881,[3]库存使用数据!$A:$L,12,0),"")</f>
        <v/>
      </c>
      <c r="X881" s="23" t="str">
        <f t="shared" si="229"/>
        <v/>
      </c>
      <c r="Y881" s="23" t="str">
        <f t="shared" si="230"/>
        <v/>
      </c>
      <c r="Z881" s="23" t="str">
        <f t="shared" si="231"/>
        <v/>
      </c>
      <c r="AA881" s="23" t="str">
        <f t="shared" si="232"/>
        <v/>
      </c>
      <c r="AB881" t="str">
        <f>IFERROR(VLOOKUP(A881,[3]库存使用数据!$A:$D,4,0),"")</f>
        <v/>
      </c>
      <c r="AC881" t="str">
        <f>IFERROR(VLOOKUP(A881,[3]库存使用数据!$A:$G,7,0),"")</f>
        <v/>
      </c>
      <c r="AD881" t="str">
        <f>IFERROR(VLOOKUP(A881,[3]库存使用数据!$A:$J,10,0),"")</f>
        <v/>
      </c>
      <c r="AE881" t="str">
        <f>IFERROR(VLOOKUP(A881,[3]库存使用数据!$A:$M,13,0),"")</f>
        <v/>
      </c>
      <c r="AF881" s="23" t="str">
        <f t="shared" si="233"/>
        <v/>
      </c>
      <c r="AG881" s="23" t="str">
        <f t="shared" si="234"/>
        <v/>
      </c>
      <c r="AH881" s="23" t="str">
        <f t="shared" si="235"/>
        <v/>
      </c>
      <c r="AI881" s="23" t="str">
        <f t="shared" si="236"/>
        <v/>
      </c>
      <c r="AJ881">
        <f>IFERROR(VLOOKUP($B881,[2]库存报告使用数据!$A$1:$B$65536,2,0),0)</f>
        <v>0</v>
      </c>
      <c r="AK881">
        <f>IFERROR(VLOOKUP($B881,[2]库存报告使用数据!$A$1:$C$65536,3,0),0)</f>
        <v>0</v>
      </c>
      <c r="AL881">
        <f>IFERROR(VLOOKUP($B881,[2]库存报告使用数据!$A$1:$D$65536,4,0),0)</f>
        <v>0</v>
      </c>
      <c r="AM881">
        <f>IFERROR(VLOOKUP($B881,[2]库存报告使用数据!$A$1:$E$65536,5,0),0)</f>
        <v>0</v>
      </c>
      <c r="AN881" s="23" t="str">
        <f t="shared" si="237"/>
        <v/>
      </c>
      <c r="AO881" s="23" t="str">
        <f t="shared" si="238"/>
        <v/>
      </c>
      <c r="AP881" s="23" t="str">
        <f t="shared" si="239"/>
        <v/>
      </c>
      <c r="AQ881" s="23" t="str">
        <f t="shared" si="240"/>
        <v/>
      </c>
      <c r="AR881" s="37">
        <f t="shared" si="225"/>
        <v>0</v>
      </c>
      <c r="AS881" s="37">
        <f t="shared" si="226"/>
        <v>0</v>
      </c>
      <c r="AT881" s="37">
        <f t="shared" si="227"/>
        <v>0</v>
      </c>
      <c r="AU881" s="33" t="str">
        <f t="shared" si="228"/>
        <v>库存为0</v>
      </c>
      <c r="AV881" s="38" t="str">
        <f>IFERROR(时间!$B$4+AU881,"上周无销量")</f>
        <v>上周无销量</v>
      </c>
    </row>
    <row r="882" spans="1:48">
      <c r="A882" s="21" t="s">
        <v>927</v>
      </c>
      <c r="B882" t="str">
        <f>VLOOKUP(A882,'[4]sku-asin（子）'!$A$1:$B$65536,2,0)</f>
        <v>B01HTJ8VB4</v>
      </c>
      <c r="C882" t="str">
        <f>VLOOKUP(A882,'[4]子sku-父sku'!$A$1:$B$65536,2,0)</f>
        <v>YZ-ZQ16597</v>
      </c>
      <c r="D882" s="33">
        <f>IFERROR(VLOOKUP(A882,[1]库存报告使用数据处理!$A:$C,3,0),0)</f>
        <v>1</v>
      </c>
      <c r="E882" s="33">
        <f>IFERROR(VLOOKUP(A882,[1]库存报告使用数据处理!$A:$D,4,0),0)</f>
        <v>1</v>
      </c>
      <c r="F882" s="33">
        <f>IFERROR(VLOOKUP(A882,[1]库存报告使用数据处理!$A:$E,5,0),0)</f>
        <v>0</v>
      </c>
      <c r="G882" s="33">
        <f>IFERROR(VLOOKUP(A882,[1]库存报告使用数据处理!$A:$F,6,0),0)</f>
        <v>0</v>
      </c>
      <c r="H882" s="34">
        <f>IFERROR(VLOOKUP(A882,[1]库存报告使用数据处理!$A:$G,7,0),0)</f>
        <v>17.99</v>
      </c>
      <c r="I882">
        <f>IFERROR(VLOOKUP(A882,[5]数据处理!$A:$B,2,0),0)</f>
        <v>6</v>
      </c>
      <c r="J882" s="35">
        <f>IFERROR(VLOOKUP(A882,[5]数据处理!$A:$D,4,0),0)</f>
        <v>0</v>
      </c>
      <c r="K882" s="35">
        <f>IFERROR(VLOOKUP(A882,[5]数据处理!$A:$E,5,0),0)</f>
        <v>0</v>
      </c>
      <c r="L882" s="35">
        <f>IFERROR(VLOOKUP(A882,[5]数据处理!$A:$G,7,0),0)</f>
        <v>0</v>
      </c>
      <c r="M882">
        <f t="shared" si="224"/>
        <v>6</v>
      </c>
      <c r="N882">
        <f>IFERROR(VLOOKUP(A882,[5]数据处理!$A:$C,3,0),0)</f>
        <v>0</v>
      </c>
      <c r="O882">
        <f>IFERROR(VLOOKUP(A882,[5]数据处理!$A:$N,14,0),0)</f>
        <v>6</v>
      </c>
      <c r="P882" t="str">
        <f>IFERROR(VLOOKUP(A882,[3]库存使用数据!$A:$B,2,0),"")</f>
        <v/>
      </c>
      <c r="Q882" t="str">
        <f>IFERROR(VLOOKUP(A882,[3]库存使用数据!$A:$E,5,0),"")</f>
        <v/>
      </c>
      <c r="R882" t="str">
        <f>IFERROR(VLOOKUP(A882,[3]库存使用数据!$A:$H,8,0),"")</f>
        <v/>
      </c>
      <c r="S882" t="str">
        <f>IFERROR(VLOOKUP(A882,[3]库存使用数据!$A:$K,11,0),"")</f>
        <v/>
      </c>
      <c r="T882" t="str">
        <f>IFERROR(VLOOKUP(A882,[3]库存使用数据!$A:$C,3,0),"")</f>
        <v/>
      </c>
      <c r="U882" t="str">
        <f>IFERROR(VLOOKUP(A882,[3]库存使用数据!$A:$F,6,0),"")</f>
        <v/>
      </c>
      <c r="V882" t="str">
        <f>IFERROR(VLOOKUP(A882,[3]库存使用数据!$A:$I,9,0),"")</f>
        <v/>
      </c>
      <c r="W882" t="str">
        <f>IFERROR(VLOOKUP(A882,[3]库存使用数据!$A:$L,12,0),"")</f>
        <v/>
      </c>
      <c r="X882" s="23" t="str">
        <f t="shared" si="229"/>
        <v/>
      </c>
      <c r="Y882" s="23" t="str">
        <f t="shared" si="230"/>
        <v/>
      </c>
      <c r="Z882" s="23" t="str">
        <f t="shared" si="231"/>
        <v/>
      </c>
      <c r="AA882" s="23" t="str">
        <f t="shared" si="232"/>
        <v/>
      </c>
      <c r="AB882" t="str">
        <f>IFERROR(VLOOKUP(A882,[3]库存使用数据!$A:$D,4,0),"")</f>
        <v/>
      </c>
      <c r="AC882" t="str">
        <f>IFERROR(VLOOKUP(A882,[3]库存使用数据!$A:$G,7,0),"")</f>
        <v/>
      </c>
      <c r="AD882" t="str">
        <f>IFERROR(VLOOKUP(A882,[3]库存使用数据!$A:$J,10,0),"")</f>
        <v/>
      </c>
      <c r="AE882" t="str">
        <f>IFERROR(VLOOKUP(A882,[3]库存使用数据!$A:$M,13,0),"")</f>
        <v/>
      </c>
      <c r="AF882" s="23" t="str">
        <f t="shared" si="233"/>
        <v/>
      </c>
      <c r="AG882" s="23" t="str">
        <f t="shared" si="234"/>
        <v/>
      </c>
      <c r="AH882" s="23" t="str">
        <f t="shared" si="235"/>
        <v/>
      </c>
      <c r="AI882" s="23" t="str">
        <f t="shared" si="236"/>
        <v/>
      </c>
      <c r="AJ882">
        <f>IFERROR(VLOOKUP($B882,[2]库存报告使用数据!$A$1:$B$65536,2,0),0)</f>
        <v>1</v>
      </c>
      <c r="AK882">
        <f>IFERROR(VLOOKUP($B882,[2]库存报告使用数据!$A$1:$C$65536,3,0),0)</f>
        <v>1</v>
      </c>
      <c r="AL882">
        <f>IFERROR(VLOOKUP($B882,[2]库存报告使用数据!$A$1:$D$65536,4,0),0)</f>
        <v>0</v>
      </c>
      <c r="AM882">
        <f>IFERROR(VLOOKUP($B882,[2]库存报告使用数据!$A$1:$E$65536,5,0),0)</f>
        <v>0</v>
      </c>
      <c r="AN882" s="23">
        <f t="shared" si="237"/>
        <v>1</v>
      </c>
      <c r="AO882" s="23">
        <f t="shared" si="238"/>
        <v>1</v>
      </c>
      <c r="AP882" s="23" t="str">
        <f t="shared" si="239"/>
        <v/>
      </c>
      <c r="AQ882" s="23" t="str">
        <f t="shared" si="240"/>
        <v/>
      </c>
      <c r="AR882" s="37">
        <f t="shared" si="225"/>
        <v>0.142857142857143</v>
      </c>
      <c r="AS882" s="37">
        <f t="shared" si="226"/>
        <v>8.57142857142857</v>
      </c>
      <c r="AT882" s="37">
        <f t="shared" si="227"/>
        <v>-2.57142857142857</v>
      </c>
      <c r="AU882" s="33">
        <f t="shared" si="228"/>
        <v>42</v>
      </c>
      <c r="AV882" s="38">
        <f>IFERROR(时间!$B$4+AU882,"上周无销量")</f>
        <v>43325</v>
      </c>
    </row>
    <row r="883" spans="1:48">
      <c r="A883" s="21" t="s">
        <v>928</v>
      </c>
      <c r="B883" t="str">
        <f>VLOOKUP(A883,'[4]sku-asin（子）'!$A$1:$B$65536,2,0)</f>
        <v>B01HTJ8YUM</v>
      </c>
      <c r="C883" t="str">
        <f>VLOOKUP(A883,'[4]子sku-父sku'!$A$1:$B$65536,2,0)</f>
        <v>YZ-ZQ16597</v>
      </c>
      <c r="D883" s="33">
        <f>IFERROR(VLOOKUP(A883,[1]库存报告使用数据处理!$A:$C,3,0),0)</f>
        <v>0</v>
      </c>
      <c r="E883" s="33">
        <f>IFERROR(VLOOKUP(A883,[1]库存报告使用数据处理!$A:$D,4,0),0)</f>
        <v>0</v>
      </c>
      <c r="F883" s="33">
        <f>IFERROR(VLOOKUP(A883,[1]库存报告使用数据处理!$A:$E,5,0),0)</f>
        <v>2</v>
      </c>
      <c r="G883" s="33">
        <f>IFERROR(VLOOKUP(A883,[1]库存报告使用数据处理!$A:$F,6,0),0)</f>
        <v>1</v>
      </c>
      <c r="H883" s="34">
        <f>IFERROR(VLOOKUP(A883,[1]库存报告使用数据处理!$A:$G,7,0),0)</f>
        <v>17.99</v>
      </c>
      <c r="I883">
        <f>IFERROR(VLOOKUP(A883,[5]数据处理!$A:$B,2,0),0)</f>
        <v>6</v>
      </c>
      <c r="J883" s="35">
        <f>IFERROR(VLOOKUP(A883,[5]数据处理!$A:$D,4,0),0)</f>
        <v>0</v>
      </c>
      <c r="K883" s="35">
        <f>IFERROR(VLOOKUP(A883,[5]数据处理!$A:$E,5,0),0)</f>
        <v>0</v>
      </c>
      <c r="L883" s="35">
        <f>IFERROR(VLOOKUP(A883,[5]数据处理!$A:$G,7,0),0)</f>
        <v>0</v>
      </c>
      <c r="M883">
        <f t="shared" si="224"/>
        <v>6</v>
      </c>
      <c r="N883">
        <f>IFERROR(VLOOKUP(A883,[5]数据处理!$A:$C,3,0),0)</f>
        <v>0</v>
      </c>
      <c r="O883">
        <f>IFERROR(VLOOKUP(A883,[5]数据处理!$A:$N,14,0),0)</f>
        <v>6</v>
      </c>
      <c r="P883" t="str">
        <f>IFERROR(VLOOKUP(A883,[3]库存使用数据!$A:$B,2,0),"")</f>
        <v/>
      </c>
      <c r="Q883" t="str">
        <f>IFERROR(VLOOKUP(A883,[3]库存使用数据!$A:$E,5,0),"")</f>
        <v/>
      </c>
      <c r="R883" t="str">
        <f>IFERROR(VLOOKUP(A883,[3]库存使用数据!$A:$H,8,0),"")</f>
        <v/>
      </c>
      <c r="S883" t="str">
        <f>IFERROR(VLOOKUP(A883,[3]库存使用数据!$A:$K,11,0),"")</f>
        <v/>
      </c>
      <c r="T883" t="str">
        <f>IFERROR(VLOOKUP(A883,[3]库存使用数据!$A:$C,3,0),"")</f>
        <v/>
      </c>
      <c r="U883" t="str">
        <f>IFERROR(VLOOKUP(A883,[3]库存使用数据!$A:$F,6,0),"")</f>
        <v/>
      </c>
      <c r="V883" t="str">
        <f>IFERROR(VLOOKUP(A883,[3]库存使用数据!$A:$I,9,0),"")</f>
        <v/>
      </c>
      <c r="W883" t="str">
        <f>IFERROR(VLOOKUP(A883,[3]库存使用数据!$A:$L,12,0),"")</f>
        <v/>
      </c>
      <c r="X883" s="23" t="str">
        <f t="shared" si="229"/>
        <v/>
      </c>
      <c r="Y883" s="23" t="str">
        <f t="shared" si="230"/>
        <v/>
      </c>
      <c r="Z883" s="23" t="str">
        <f t="shared" si="231"/>
        <v/>
      </c>
      <c r="AA883" s="23" t="str">
        <f t="shared" si="232"/>
        <v/>
      </c>
      <c r="AB883" t="str">
        <f>IFERROR(VLOOKUP(A883,[3]库存使用数据!$A:$D,4,0),"")</f>
        <v/>
      </c>
      <c r="AC883" t="str">
        <f>IFERROR(VLOOKUP(A883,[3]库存使用数据!$A:$G,7,0),"")</f>
        <v/>
      </c>
      <c r="AD883" t="str">
        <f>IFERROR(VLOOKUP(A883,[3]库存使用数据!$A:$J,10,0),"")</f>
        <v/>
      </c>
      <c r="AE883" t="str">
        <f>IFERROR(VLOOKUP(A883,[3]库存使用数据!$A:$M,13,0),"")</f>
        <v/>
      </c>
      <c r="AF883" s="23" t="str">
        <f t="shared" si="233"/>
        <v/>
      </c>
      <c r="AG883" s="23" t="str">
        <f t="shared" si="234"/>
        <v/>
      </c>
      <c r="AH883" s="23" t="str">
        <f t="shared" si="235"/>
        <v/>
      </c>
      <c r="AI883" s="23" t="str">
        <f t="shared" si="236"/>
        <v/>
      </c>
      <c r="AJ883">
        <f>IFERROR(VLOOKUP($B883,[2]库存报告使用数据!$A$1:$B$65536,2,0),0)</f>
        <v>5</v>
      </c>
      <c r="AK883">
        <f>IFERROR(VLOOKUP($B883,[2]库存报告使用数据!$A$1:$C$65536,3,0),0)</f>
        <v>5</v>
      </c>
      <c r="AL883">
        <f>IFERROR(VLOOKUP($B883,[2]库存报告使用数据!$A$1:$D$65536,4,0),0)</f>
        <v>4</v>
      </c>
      <c r="AM883">
        <f>IFERROR(VLOOKUP($B883,[2]库存报告使用数据!$A$1:$E$65536,5,0),0)</f>
        <v>2</v>
      </c>
      <c r="AN883" s="23">
        <f t="shared" si="237"/>
        <v>0</v>
      </c>
      <c r="AO883" s="23">
        <f t="shared" si="238"/>
        <v>0</v>
      </c>
      <c r="AP883" s="23">
        <f t="shared" si="239"/>
        <v>0.5</v>
      </c>
      <c r="AQ883" s="23">
        <f t="shared" si="240"/>
        <v>0.5</v>
      </c>
      <c r="AR883" s="37">
        <f t="shared" si="225"/>
        <v>0</v>
      </c>
      <c r="AS883" s="37">
        <f t="shared" si="226"/>
        <v>0</v>
      </c>
      <c r="AT883" s="37">
        <f t="shared" si="227"/>
        <v>6</v>
      </c>
      <c r="AU883" s="33" t="str">
        <f t="shared" si="228"/>
        <v>库存为6</v>
      </c>
      <c r="AV883" s="38" t="str">
        <f>IFERROR(时间!$B$4+AU883,"上周无销量")</f>
        <v>上周无销量</v>
      </c>
    </row>
    <row r="884" spans="1:48">
      <c r="A884" s="21" t="s">
        <v>929</v>
      </c>
      <c r="B884" t="str">
        <f>VLOOKUP(A884,'[4]sku-asin（子）'!$A$1:$B$65536,2,0)</f>
        <v>B01HTJ8SVM</v>
      </c>
      <c r="C884" t="str">
        <f>VLOOKUP(A884,'[4]子sku-父sku'!$A$1:$B$65536,2,0)</f>
        <v>YZ-ZQ16597</v>
      </c>
      <c r="D884" s="33">
        <f>IFERROR(VLOOKUP(A884,[1]库存报告使用数据处理!$A:$C,3,0),0)</f>
        <v>0</v>
      </c>
      <c r="E884" s="33">
        <f>IFERROR(VLOOKUP(A884,[1]库存报告使用数据处理!$A:$D,4,0),0)</f>
        <v>0</v>
      </c>
      <c r="F884" s="33">
        <f>IFERROR(VLOOKUP(A884,[1]库存报告使用数据处理!$A:$E,5,0),0)</f>
        <v>0</v>
      </c>
      <c r="G884" s="33">
        <f>IFERROR(VLOOKUP(A884,[1]库存报告使用数据处理!$A:$F,6,0),0)</f>
        <v>0</v>
      </c>
      <c r="H884" s="34">
        <f>IFERROR(VLOOKUP(A884,[1]库存报告使用数据处理!$A:$G,7,0),0)</f>
        <v>0</v>
      </c>
      <c r="I884">
        <f>IFERROR(VLOOKUP(A884,[5]数据处理!$A:$B,2,0),0)</f>
        <v>4</v>
      </c>
      <c r="J884" s="35">
        <f>IFERROR(VLOOKUP(A884,[5]数据处理!$A:$D,4,0),0)</f>
        <v>0</v>
      </c>
      <c r="K884" s="35">
        <f>IFERROR(VLOOKUP(A884,[5]数据处理!$A:$E,5,0),0)</f>
        <v>0</v>
      </c>
      <c r="L884" s="35">
        <f>IFERROR(VLOOKUP(A884,[5]数据处理!$A:$G,7,0),0)</f>
        <v>0</v>
      </c>
      <c r="M884">
        <f t="shared" si="224"/>
        <v>4</v>
      </c>
      <c r="N884">
        <f>IFERROR(VLOOKUP(A884,[5]数据处理!$A:$C,3,0),0)</f>
        <v>0</v>
      </c>
      <c r="O884">
        <f>IFERROR(VLOOKUP(A884,[5]数据处理!$A:$N,14,0),0)</f>
        <v>4</v>
      </c>
      <c r="P884" t="str">
        <f>IFERROR(VLOOKUP(A884,[3]库存使用数据!$A:$B,2,0),"")</f>
        <v/>
      </c>
      <c r="Q884" t="str">
        <f>IFERROR(VLOOKUP(A884,[3]库存使用数据!$A:$E,5,0),"")</f>
        <v/>
      </c>
      <c r="R884" t="str">
        <f>IFERROR(VLOOKUP(A884,[3]库存使用数据!$A:$H,8,0),"")</f>
        <v/>
      </c>
      <c r="S884" t="str">
        <f>IFERROR(VLOOKUP(A884,[3]库存使用数据!$A:$K,11,0),"")</f>
        <v/>
      </c>
      <c r="T884" t="str">
        <f>IFERROR(VLOOKUP(A884,[3]库存使用数据!$A:$C,3,0),"")</f>
        <v/>
      </c>
      <c r="U884" t="str">
        <f>IFERROR(VLOOKUP(A884,[3]库存使用数据!$A:$F,6,0),"")</f>
        <v/>
      </c>
      <c r="V884" t="str">
        <f>IFERROR(VLOOKUP(A884,[3]库存使用数据!$A:$I,9,0),"")</f>
        <v/>
      </c>
      <c r="W884" t="str">
        <f>IFERROR(VLOOKUP(A884,[3]库存使用数据!$A:$L,12,0),"")</f>
        <v/>
      </c>
      <c r="X884" s="23" t="str">
        <f t="shared" si="229"/>
        <v/>
      </c>
      <c r="Y884" s="23" t="str">
        <f t="shared" si="230"/>
        <v/>
      </c>
      <c r="Z884" s="23" t="str">
        <f t="shared" si="231"/>
        <v/>
      </c>
      <c r="AA884" s="23" t="str">
        <f t="shared" si="232"/>
        <v/>
      </c>
      <c r="AB884" t="str">
        <f>IFERROR(VLOOKUP(A884,[3]库存使用数据!$A:$D,4,0),"")</f>
        <v/>
      </c>
      <c r="AC884" t="str">
        <f>IFERROR(VLOOKUP(A884,[3]库存使用数据!$A:$G,7,0),"")</f>
        <v/>
      </c>
      <c r="AD884" t="str">
        <f>IFERROR(VLOOKUP(A884,[3]库存使用数据!$A:$J,10,0),"")</f>
        <v/>
      </c>
      <c r="AE884" t="str">
        <f>IFERROR(VLOOKUP(A884,[3]库存使用数据!$A:$M,13,0),"")</f>
        <v/>
      </c>
      <c r="AF884" s="23" t="str">
        <f t="shared" si="233"/>
        <v/>
      </c>
      <c r="AG884" s="23" t="str">
        <f t="shared" si="234"/>
        <v/>
      </c>
      <c r="AH884" s="23" t="str">
        <f t="shared" si="235"/>
        <v/>
      </c>
      <c r="AI884" s="23" t="str">
        <f t="shared" si="236"/>
        <v/>
      </c>
      <c r="AJ884">
        <f>IFERROR(VLOOKUP($B884,[2]库存报告使用数据!$A$1:$B$65536,2,0),0)</f>
        <v>2</v>
      </c>
      <c r="AK884">
        <f>IFERROR(VLOOKUP($B884,[2]库存报告使用数据!$A$1:$C$65536,3,0),0)</f>
        <v>2</v>
      </c>
      <c r="AL884">
        <f>IFERROR(VLOOKUP($B884,[2]库存报告使用数据!$A$1:$D$65536,4,0),0)</f>
        <v>0</v>
      </c>
      <c r="AM884">
        <f>IFERROR(VLOOKUP($B884,[2]库存报告使用数据!$A$1:$E$65536,5,0),0)</f>
        <v>5</v>
      </c>
      <c r="AN884" s="23">
        <f t="shared" si="237"/>
        <v>0</v>
      </c>
      <c r="AO884" s="23">
        <f t="shared" si="238"/>
        <v>0</v>
      </c>
      <c r="AP884" s="23" t="str">
        <f t="shared" si="239"/>
        <v/>
      </c>
      <c r="AQ884" s="23">
        <f t="shared" si="240"/>
        <v>0</v>
      </c>
      <c r="AR884" s="37">
        <f t="shared" si="225"/>
        <v>0</v>
      </c>
      <c r="AS884" s="37">
        <f t="shared" si="226"/>
        <v>0</v>
      </c>
      <c r="AT884" s="37">
        <f t="shared" si="227"/>
        <v>4</v>
      </c>
      <c r="AU884" s="33" t="str">
        <f t="shared" si="228"/>
        <v>库存为4</v>
      </c>
      <c r="AV884" s="38" t="str">
        <f>IFERROR(时间!$B$4+AU884,"上周无销量")</f>
        <v>上周无销量</v>
      </c>
    </row>
    <row r="885" spans="1:48">
      <c r="A885" s="21" t="s">
        <v>930</v>
      </c>
      <c r="B885" t="str">
        <f>VLOOKUP(A885,'[4]sku-asin（子）'!$A$1:$B$65536,2,0)</f>
        <v>B01HTJ90K0</v>
      </c>
      <c r="C885" t="str">
        <f>VLOOKUP(A885,'[4]子sku-父sku'!$A$1:$B$65536,2,0)</f>
        <v>YZ-ZQ16597</v>
      </c>
      <c r="D885" s="33">
        <f>IFERROR(VLOOKUP(A885,[1]库存报告使用数据处理!$A:$C,3,0),0)</f>
        <v>0</v>
      </c>
      <c r="E885" s="33">
        <f>IFERROR(VLOOKUP(A885,[1]库存报告使用数据处理!$A:$D,4,0),0)</f>
        <v>0</v>
      </c>
      <c r="F885" s="33">
        <f>IFERROR(VLOOKUP(A885,[1]库存报告使用数据处理!$A:$E,5,0),0)</f>
        <v>0</v>
      </c>
      <c r="G885" s="33">
        <f>IFERROR(VLOOKUP(A885,[1]库存报告使用数据处理!$A:$F,6,0),0)</f>
        <v>0</v>
      </c>
      <c r="H885" s="34">
        <f>IFERROR(VLOOKUP(A885,[1]库存报告使用数据处理!$A:$G,7,0),0)</f>
        <v>0</v>
      </c>
      <c r="I885">
        <f>IFERROR(VLOOKUP(A885,[5]数据处理!$A:$B,2,0),0)</f>
        <v>18</v>
      </c>
      <c r="J885" s="35">
        <f>IFERROR(VLOOKUP(A885,[5]数据处理!$A:$D,4,0),0)</f>
        <v>0</v>
      </c>
      <c r="K885" s="35">
        <f>IFERROR(VLOOKUP(A885,[5]数据处理!$A:$E,5,0),0)</f>
        <v>0</v>
      </c>
      <c r="L885" s="35">
        <f>IFERROR(VLOOKUP(A885,[5]数据处理!$A:$G,7,0),0)</f>
        <v>0</v>
      </c>
      <c r="M885">
        <f t="shared" si="224"/>
        <v>18</v>
      </c>
      <c r="N885">
        <f>IFERROR(VLOOKUP(A885,[5]数据处理!$A:$C,3,0),0)</f>
        <v>0</v>
      </c>
      <c r="O885">
        <f>IFERROR(VLOOKUP(A885,[5]数据处理!$A:$N,14,0),0)</f>
        <v>17</v>
      </c>
      <c r="P885" t="str">
        <f>IFERROR(VLOOKUP(A885,[3]库存使用数据!$A:$B,2,0),"")</f>
        <v/>
      </c>
      <c r="Q885" t="str">
        <f>IFERROR(VLOOKUP(A885,[3]库存使用数据!$A:$E,5,0),"")</f>
        <v/>
      </c>
      <c r="R885" t="str">
        <f>IFERROR(VLOOKUP(A885,[3]库存使用数据!$A:$H,8,0),"")</f>
        <v/>
      </c>
      <c r="S885" t="str">
        <f>IFERROR(VLOOKUP(A885,[3]库存使用数据!$A:$K,11,0),"")</f>
        <v/>
      </c>
      <c r="T885" t="str">
        <f>IFERROR(VLOOKUP(A885,[3]库存使用数据!$A:$C,3,0),"")</f>
        <v/>
      </c>
      <c r="U885" t="str">
        <f>IFERROR(VLOOKUP(A885,[3]库存使用数据!$A:$F,6,0),"")</f>
        <v/>
      </c>
      <c r="V885" t="str">
        <f>IFERROR(VLOOKUP(A885,[3]库存使用数据!$A:$I,9,0),"")</f>
        <v/>
      </c>
      <c r="W885" t="str">
        <f>IFERROR(VLOOKUP(A885,[3]库存使用数据!$A:$L,12,0),"")</f>
        <v/>
      </c>
      <c r="X885" s="23" t="str">
        <f t="shared" si="229"/>
        <v/>
      </c>
      <c r="Y885" s="23" t="str">
        <f t="shared" si="230"/>
        <v/>
      </c>
      <c r="Z885" s="23" t="str">
        <f t="shared" si="231"/>
        <v/>
      </c>
      <c r="AA885" s="23" t="str">
        <f t="shared" si="232"/>
        <v/>
      </c>
      <c r="AB885" t="str">
        <f>IFERROR(VLOOKUP(A885,[3]库存使用数据!$A:$D,4,0),"")</f>
        <v/>
      </c>
      <c r="AC885" t="str">
        <f>IFERROR(VLOOKUP(A885,[3]库存使用数据!$A:$G,7,0),"")</f>
        <v/>
      </c>
      <c r="AD885" t="str">
        <f>IFERROR(VLOOKUP(A885,[3]库存使用数据!$A:$J,10,0),"")</f>
        <v/>
      </c>
      <c r="AE885" t="str">
        <f>IFERROR(VLOOKUP(A885,[3]库存使用数据!$A:$M,13,0),"")</f>
        <v/>
      </c>
      <c r="AF885" s="23" t="str">
        <f t="shared" si="233"/>
        <v/>
      </c>
      <c r="AG885" s="23" t="str">
        <f t="shared" si="234"/>
        <v/>
      </c>
      <c r="AH885" s="23" t="str">
        <f t="shared" si="235"/>
        <v/>
      </c>
      <c r="AI885" s="23" t="str">
        <f t="shared" si="236"/>
        <v/>
      </c>
      <c r="AJ885">
        <f>IFERROR(VLOOKUP($B885,[2]库存报告使用数据!$A$1:$B$65536,2,0),0)</f>
        <v>2</v>
      </c>
      <c r="AK885">
        <f>IFERROR(VLOOKUP($B885,[2]库存报告使用数据!$A$1:$C$65536,3,0),0)</f>
        <v>2</v>
      </c>
      <c r="AL885">
        <f>IFERROR(VLOOKUP($B885,[2]库存报告使用数据!$A$1:$D$65536,4,0),0)</f>
        <v>1</v>
      </c>
      <c r="AM885">
        <f>IFERROR(VLOOKUP($B885,[2]库存报告使用数据!$A$1:$E$65536,5,0),0)</f>
        <v>2</v>
      </c>
      <c r="AN885" s="23">
        <f t="shared" si="237"/>
        <v>0</v>
      </c>
      <c r="AO885" s="23">
        <f t="shared" si="238"/>
        <v>0</v>
      </c>
      <c r="AP885" s="23">
        <f t="shared" si="239"/>
        <v>0</v>
      </c>
      <c r="AQ885" s="23">
        <f t="shared" si="240"/>
        <v>0</v>
      </c>
      <c r="AR885" s="37">
        <f t="shared" si="225"/>
        <v>0</v>
      </c>
      <c r="AS885" s="37">
        <f t="shared" si="226"/>
        <v>0</v>
      </c>
      <c r="AT885" s="37">
        <f t="shared" si="227"/>
        <v>18</v>
      </c>
      <c r="AU885" s="33" t="str">
        <f t="shared" si="228"/>
        <v>库存为18</v>
      </c>
      <c r="AV885" s="38" t="str">
        <f>IFERROR(时间!$B$4+AU885,"上周无销量")</f>
        <v>上周无销量</v>
      </c>
    </row>
    <row r="886" spans="1:48">
      <c r="A886" s="21" t="s">
        <v>931</v>
      </c>
      <c r="B886" t="str">
        <f>VLOOKUP(A886,'[4]sku-asin（子）'!$A$1:$B$65536,2,0)</f>
        <v>B01IMZ2SWC</v>
      </c>
      <c r="C886" t="str">
        <f>VLOOKUP(A886,'[4]子sku-父sku'!$A$1:$B$65536,2,0)</f>
        <v>YZ-ZQ16598</v>
      </c>
      <c r="D886" s="33">
        <f>IFERROR(VLOOKUP(A886,[1]库存报告使用数据处理!$A:$C,3,0),0)</f>
        <v>0</v>
      </c>
      <c r="E886" s="33">
        <f>IFERROR(VLOOKUP(A886,[1]库存报告使用数据处理!$A:$D,4,0),0)</f>
        <v>0</v>
      </c>
      <c r="F886" s="33">
        <f>IFERROR(VLOOKUP(A886,[1]库存报告使用数据处理!$A:$E,5,0),0)</f>
        <v>0</v>
      </c>
      <c r="G886" s="33">
        <f>IFERROR(VLOOKUP(A886,[1]库存报告使用数据处理!$A:$F,6,0),0)</f>
        <v>0</v>
      </c>
      <c r="H886" s="34">
        <f>IFERROR(VLOOKUP(A886,[1]库存报告使用数据处理!$A:$G,7,0),0)</f>
        <v>0</v>
      </c>
      <c r="I886">
        <f>IFERROR(VLOOKUP(A886,[5]数据处理!$A:$B,2,0),0)</f>
        <v>0</v>
      </c>
      <c r="J886" s="35">
        <f>IFERROR(VLOOKUP(A886,[5]数据处理!$A:$D,4,0),0)</f>
        <v>0</v>
      </c>
      <c r="K886" s="35">
        <f>IFERROR(VLOOKUP(A886,[5]数据处理!$A:$E,5,0),0)</f>
        <v>0</v>
      </c>
      <c r="L886" s="35">
        <f>IFERROR(VLOOKUP(A886,[5]数据处理!$A:$G,7,0),0)</f>
        <v>0</v>
      </c>
      <c r="M886">
        <f t="shared" si="224"/>
        <v>0</v>
      </c>
      <c r="N886">
        <f>IFERROR(VLOOKUP(A886,[5]数据处理!$A:$C,3,0),0)</f>
        <v>0</v>
      </c>
      <c r="O886">
        <f>IFERROR(VLOOKUP(A886,[5]数据处理!$A:$N,14,0),0)</f>
        <v>0</v>
      </c>
      <c r="P886" t="str">
        <f>IFERROR(VLOOKUP(A886,[3]库存使用数据!$A:$B,2,0),"")</f>
        <v/>
      </c>
      <c r="Q886" t="str">
        <f>IFERROR(VLOOKUP(A886,[3]库存使用数据!$A:$E,5,0),"")</f>
        <v/>
      </c>
      <c r="R886" t="str">
        <f>IFERROR(VLOOKUP(A886,[3]库存使用数据!$A:$H,8,0),"")</f>
        <v/>
      </c>
      <c r="S886" t="str">
        <f>IFERROR(VLOOKUP(A886,[3]库存使用数据!$A:$K,11,0),"")</f>
        <v/>
      </c>
      <c r="T886" t="str">
        <f>IFERROR(VLOOKUP(A886,[3]库存使用数据!$A:$C,3,0),"")</f>
        <v/>
      </c>
      <c r="U886" t="str">
        <f>IFERROR(VLOOKUP(A886,[3]库存使用数据!$A:$F,6,0),"")</f>
        <v/>
      </c>
      <c r="V886" t="str">
        <f>IFERROR(VLOOKUP(A886,[3]库存使用数据!$A:$I,9,0),"")</f>
        <v/>
      </c>
      <c r="W886" t="str">
        <f>IFERROR(VLOOKUP(A886,[3]库存使用数据!$A:$L,12,0),"")</f>
        <v/>
      </c>
      <c r="X886" s="23" t="str">
        <f t="shared" si="229"/>
        <v/>
      </c>
      <c r="Y886" s="23" t="str">
        <f t="shared" si="230"/>
        <v/>
      </c>
      <c r="Z886" s="23" t="str">
        <f t="shared" si="231"/>
        <v/>
      </c>
      <c r="AA886" s="23" t="str">
        <f t="shared" si="232"/>
        <v/>
      </c>
      <c r="AB886" t="str">
        <f>IFERROR(VLOOKUP(A886,[3]库存使用数据!$A:$D,4,0),"")</f>
        <v/>
      </c>
      <c r="AC886" t="str">
        <f>IFERROR(VLOOKUP(A886,[3]库存使用数据!$A:$G,7,0),"")</f>
        <v/>
      </c>
      <c r="AD886" t="str">
        <f>IFERROR(VLOOKUP(A886,[3]库存使用数据!$A:$J,10,0),"")</f>
        <v/>
      </c>
      <c r="AE886" t="str">
        <f>IFERROR(VLOOKUP(A886,[3]库存使用数据!$A:$M,13,0),"")</f>
        <v/>
      </c>
      <c r="AF886" s="23" t="str">
        <f t="shared" si="233"/>
        <v/>
      </c>
      <c r="AG886" s="23" t="str">
        <f t="shared" si="234"/>
        <v/>
      </c>
      <c r="AH886" s="23" t="str">
        <f t="shared" si="235"/>
        <v/>
      </c>
      <c r="AI886" s="23" t="str">
        <f t="shared" si="236"/>
        <v/>
      </c>
      <c r="AJ886">
        <f>IFERROR(VLOOKUP($B886,[2]库存报告使用数据!$A$1:$B$65536,2,0),0)</f>
        <v>0</v>
      </c>
      <c r="AK886">
        <f>IFERROR(VLOOKUP($B886,[2]库存报告使用数据!$A$1:$C$65536,3,0),0)</f>
        <v>0</v>
      </c>
      <c r="AL886">
        <f>IFERROR(VLOOKUP($B886,[2]库存报告使用数据!$A$1:$D$65536,4,0),0)</f>
        <v>0</v>
      </c>
      <c r="AM886">
        <f>IFERROR(VLOOKUP($B886,[2]库存报告使用数据!$A$1:$E$65536,5,0),0)</f>
        <v>0</v>
      </c>
      <c r="AN886" s="23" t="str">
        <f t="shared" si="237"/>
        <v/>
      </c>
      <c r="AO886" s="23" t="str">
        <f t="shared" si="238"/>
        <v/>
      </c>
      <c r="AP886" s="23" t="str">
        <f t="shared" si="239"/>
        <v/>
      </c>
      <c r="AQ886" s="23" t="str">
        <f t="shared" si="240"/>
        <v/>
      </c>
      <c r="AR886" s="37">
        <f t="shared" si="225"/>
        <v>0</v>
      </c>
      <c r="AS886" s="37">
        <f t="shared" si="226"/>
        <v>0</v>
      </c>
      <c r="AT886" s="37">
        <f t="shared" si="227"/>
        <v>0</v>
      </c>
      <c r="AU886" s="33" t="str">
        <f t="shared" si="228"/>
        <v>库存为0</v>
      </c>
      <c r="AV886" s="38" t="str">
        <f>IFERROR(时间!$B$4+AU886,"上周无销量")</f>
        <v>上周无销量</v>
      </c>
    </row>
    <row r="887" spans="1:48">
      <c r="A887" s="21" t="s">
        <v>932</v>
      </c>
      <c r="B887" t="str">
        <f>VLOOKUP(A887,'[4]sku-asin（子）'!$A$1:$B$65536,2,0)</f>
        <v>B01IMZ2R4G</v>
      </c>
      <c r="C887" t="str">
        <f>VLOOKUP(A887,'[4]子sku-父sku'!$A$1:$B$65536,2,0)</f>
        <v>YZ-ZQ16598</v>
      </c>
      <c r="D887" s="33">
        <f>IFERROR(VLOOKUP(A887,[1]库存报告使用数据处理!$A:$C,3,0),0)</f>
        <v>0</v>
      </c>
      <c r="E887" s="33">
        <f>IFERROR(VLOOKUP(A887,[1]库存报告使用数据处理!$A:$D,4,0),0)</f>
        <v>0</v>
      </c>
      <c r="F887" s="33">
        <f>IFERROR(VLOOKUP(A887,[1]库存报告使用数据处理!$A:$E,5,0),0)</f>
        <v>0</v>
      </c>
      <c r="G887" s="33">
        <f>IFERROR(VLOOKUP(A887,[1]库存报告使用数据处理!$A:$F,6,0),0)</f>
        <v>0</v>
      </c>
      <c r="H887" s="34">
        <f>IFERROR(VLOOKUP(A887,[1]库存报告使用数据处理!$A:$G,7,0),0)</f>
        <v>0</v>
      </c>
      <c r="I887">
        <f>IFERROR(VLOOKUP(A887,[5]数据处理!$A:$B,2,0),0)</f>
        <v>0</v>
      </c>
      <c r="J887" s="35">
        <f>IFERROR(VLOOKUP(A887,[5]数据处理!$A:$D,4,0),0)</f>
        <v>0</v>
      </c>
      <c r="K887" s="35">
        <f>IFERROR(VLOOKUP(A887,[5]数据处理!$A:$E,5,0),0)</f>
        <v>0</v>
      </c>
      <c r="L887" s="35">
        <f>IFERROR(VLOOKUP(A887,[5]数据处理!$A:$G,7,0),0)</f>
        <v>0</v>
      </c>
      <c r="M887">
        <f t="shared" si="224"/>
        <v>0</v>
      </c>
      <c r="N887">
        <f>IFERROR(VLOOKUP(A887,[5]数据处理!$A:$C,3,0),0)</f>
        <v>1</v>
      </c>
      <c r="O887">
        <f>IFERROR(VLOOKUP(A887,[5]数据处理!$A:$N,14,0),0)</f>
        <v>0</v>
      </c>
      <c r="P887" t="str">
        <f>IFERROR(VLOOKUP(A887,[3]库存使用数据!$A:$B,2,0),"")</f>
        <v/>
      </c>
      <c r="Q887" t="str">
        <f>IFERROR(VLOOKUP(A887,[3]库存使用数据!$A:$E,5,0),"")</f>
        <v/>
      </c>
      <c r="R887" t="str">
        <f>IFERROR(VLOOKUP(A887,[3]库存使用数据!$A:$H,8,0),"")</f>
        <v/>
      </c>
      <c r="S887" t="str">
        <f>IFERROR(VLOOKUP(A887,[3]库存使用数据!$A:$K,11,0),"")</f>
        <v/>
      </c>
      <c r="T887" t="str">
        <f>IFERROR(VLOOKUP(A887,[3]库存使用数据!$A:$C,3,0),"")</f>
        <v/>
      </c>
      <c r="U887" t="str">
        <f>IFERROR(VLOOKUP(A887,[3]库存使用数据!$A:$F,6,0),"")</f>
        <v/>
      </c>
      <c r="V887" t="str">
        <f>IFERROR(VLOOKUP(A887,[3]库存使用数据!$A:$I,9,0),"")</f>
        <v/>
      </c>
      <c r="W887" t="str">
        <f>IFERROR(VLOOKUP(A887,[3]库存使用数据!$A:$L,12,0),"")</f>
        <v/>
      </c>
      <c r="X887" s="23" t="str">
        <f t="shared" si="229"/>
        <v/>
      </c>
      <c r="Y887" s="23" t="str">
        <f t="shared" si="230"/>
        <v/>
      </c>
      <c r="Z887" s="23" t="str">
        <f t="shared" si="231"/>
        <v/>
      </c>
      <c r="AA887" s="23" t="str">
        <f t="shared" si="232"/>
        <v/>
      </c>
      <c r="AB887" t="str">
        <f>IFERROR(VLOOKUP(A887,[3]库存使用数据!$A:$D,4,0),"")</f>
        <v/>
      </c>
      <c r="AC887" t="str">
        <f>IFERROR(VLOOKUP(A887,[3]库存使用数据!$A:$G,7,0),"")</f>
        <v/>
      </c>
      <c r="AD887" t="str">
        <f>IFERROR(VLOOKUP(A887,[3]库存使用数据!$A:$J,10,0),"")</f>
        <v/>
      </c>
      <c r="AE887" t="str">
        <f>IFERROR(VLOOKUP(A887,[3]库存使用数据!$A:$M,13,0),"")</f>
        <v/>
      </c>
      <c r="AF887" s="23" t="str">
        <f t="shared" si="233"/>
        <v/>
      </c>
      <c r="AG887" s="23" t="str">
        <f t="shared" si="234"/>
        <v/>
      </c>
      <c r="AH887" s="23" t="str">
        <f t="shared" si="235"/>
        <v/>
      </c>
      <c r="AI887" s="23" t="str">
        <f t="shared" si="236"/>
        <v/>
      </c>
      <c r="AJ887">
        <f>IFERROR(VLOOKUP($B887,[2]库存报告使用数据!$A$1:$B$65536,2,0),0)</f>
        <v>0</v>
      </c>
      <c r="AK887">
        <f>IFERROR(VLOOKUP($B887,[2]库存报告使用数据!$A$1:$C$65536,3,0),0)</f>
        <v>0</v>
      </c>
      <c r="AL887">
        <f>IFERROR(VLOOKUP($B887,[2]库存报告使用数据!$A$1:$D$65536,4,0),0)</f>
        <v>0</v>
      </c>
      <c r="AM887">
        <f>IFERROR(VLOOKUP($B887,[2]库存报告使用数据!$A$1:$E$65536,5,0),0)</f>
        <v>0</v>
      </c>
      <c r="AN887" s="23" t="str">
        <f t="shared" si="237"/>
        <v/>
      </c>
      <c r="AO887" s="23" t="str">
        <f t="shared" si="238"/>
        <v/>
      </c>
      <c r="AP887" s="23" t="str">
        <f t="shared" si="239"/>
        <v/>
      </c>
      <c r="AQ887" s="23" t="str">
        <f t="shared" si="240"/>
        <v/>
      </c>
      <c r="AR887" s="37">
        <f t="shared" si="225"/>
        <v>0</v>
      </c>
      <c r="AS887" s="37">
        <f t="shared" si="226"/>
        <v>0</v>
      </c>
      <c r="AT887" s="37">
        <f t="shared" si="227"/>
        <v>0</v>
      </c>
      <c r="AU887" s="33" t="str">
        <f t="shared" si="228"/>
        <v>库存为0</v>
      </c>
      <c r="AV887" s="38" t="str">
        <f>IFERROR(时间!$B$4+AU887,"上周无销量")</f>
        <v>上周无销量</v>
      </c>
    </row>
    <row r="888" spans="1:48">
      <c r="A888" s="21" t="s">
        <v>933</v>
      </c>
      <c r="B888" t="str">
        <f>VLOOKUP(A888,'[4]sku-asin（子）'!$A$1:$B$65536,2,0)</f>
        <v>B01IMZ2TJO</v>
      </c>
      <c r="C888" t="str">
        <f>VLOOKUP(A888,'[4]子sku-父sku'!$A$1:$B$65536,2,0)</f>
        <v>YZ-ZQ16598</v>
      </c>
      <c r="D888" s="33">
        <f>IFERROR(VLOOKUP(A888,[1]库存报告使用数据处理!$A:$C,3,0),0)</f>
        <v>0</v>
      </c>
      <c r="E888" s="33">
        <f>IFERROR(VLOOKUP(A888,[1]库存报告使用数据处理!$A:$D,4,0),0)</f>
        <v>0</v>
      </c>
      <c r="F888" s="33">
        <f>IFERROR(VLOOKUP(A888,[1]库存报告使用数据处理!$A:$E,5,0),0)</f>
        <v>0</v>
      </c>
      <c r="G888" s="33">
        <f>IFERROR(VLOOKUP(A888,[1]库存报告使用数据处理!$A:$F,6,0),0)</f>
        <v>1</v>
      </c>
      <c r="H888" s="34">
        <f>IFERROR(VLOOKUP(A888,[1]库存报告使用数据处理!$A:$G,7,0),0)</f>
        <v>19.99</v>
      </c>
      <c r="I888">
        <f>IFERROR(VLOOKUP(A888,[5]数据处理!$A:$B,2,0),0)</f>
        <v>0</v>
      </c>
      <c r="J888" s="35">
        <f>IFERROR(VLOOKUP(A888,[5]数据处理!$A:$D,4,0),0)</f>
        <v>0</v>
      </c>
      <c r="K888" s="35">
        <f>IFERROR(VLOOKUP(A888,[5]数据处理!$A:$E,5,0),0)</f>
        <v>0</v>
      </c>
      <c r="L888" s="35">
        <f>IFERROR(VLOOKUP(A888,[5]数据处理!$A:$G,7,0),0)</f>
        <v>0</v>
      </c>
      <c r="M888">
        <f t="shared" si="224"/>
        <v>0</v>
      </c>
      <c r="N888">
        <f>IFERROR(VLOOKUP(A888,[5]数据处理!$A:$C,3,0),0)</f>
        <v>1</v>
      </c>
      <c r="O888">
        <f>IFERROR(VLOOKUP(A888,[5]数据处理!$A:$N,14,0),0)</f>
        <v>0</v>
      </c>
      <c r="P888" t="str">
        <f>IFERROR(VLOOKUP(A888,[3]库存使用数据!$A:$B,2,0),"")</f>
        <v/>
      </c>
      <c r="Q888" t="str">
        <f>IFERROR(VLOOKUP(A888,[3]库存使用数据!$A:$E,5,0),"")</f>
        <v/>
      </c>
      <c r="R888" t="str">
        <f>IFERROR(VLOOKUP(A888,[3]库存使用数据!$A:$H,8,0),"")</f>
        <v/>
      </c>
      <c r="S888" t="str">
        <f>IFERROR(VLOOKUP(A888,[3]库存使用数据!$A:$K,11,0),"")</f>
        <v/>
      </c>
      <c r="T888" t="str">
        <f>IFERROR(VLOOKUP(A888,[3]库存使用数据!$A:$C,3,0),"")</f>
        <v/>
      </c>
      <c r="U888" t="str">
        <f>IFERROR(VLOOKUP(A888,[3]库存使用数据!$A:$F,6,0),"")</f>
        <v/>
      </c>
      <c r="V888" t="str">
        <f>IFERROR(VLOOKUP(A888,[3]库存使用数据!$A:$I,9,0),"")</f>
        <v/>
      </c>
      <c r="W888" t="str">
        <f>IFERROR(VLOOKUP(A888,[3]库存使用数据!$A:$L,12,0),"")</f>
        <v/>
      </c>
      <c r="X888" s="23" t="str">
        <f t="shared" si="229"/>
        <v/>
      </c>
      <c r="Y888" s="23" t="str">
        <f t="shared" si="230"/>
        <v/>
      </c>
      <c r="Z888" s="23" t="str">
        <f t="shared" si="231"/>
        <v/>
      </c>
      <c r="AA888" s="23" t="str">
        <f t="shared" si="232"/>
        <v/>
      </c>
      <c r="AB888" t="str">
        <f>IFERROR(VLOOKUP(A888,[3]库存使用数据!$A:$D,4,0),"")</f>
        <v/>
      </c>
      <c r="AC888" t="str">
        <f>IFERROR(VLOOKUP(A888,[3]库存使用数据!$A:$G,7,0),"")</f>
        <v/>
      </c>
      <c r="AD888" t="str">
        <f>IFERROR(VLOOKUP(A888,[3]库存使用数据!$A:$J,10,0),"")</f>
        <v/>
      </c>
      <c r="AE888" t="str">
        <f>IFERROR(VLOOKUP(A888,[3]库存使用数据!$A:$M,13,0),"")</f>
        <v/>
      </c>
      <c r="AF888" s="23" t="str">
        <f t="shared" si="233"/>
        <v/>
      </c>
      <c r="AG888" s="23" t="str">
        <f t="shared" si="234"/>
        <v/>
      </c>
      <c r="AH888" s="23" t="str">
        <f t="shared" si="235"/>
        <v/>
      </c>
      <c r="AI888" s="23" t="str">
        <f t="shared" si="236"/>
        <v/>
      </c>
      <c r="AJ888">
        <f>IFERROR(VLOOKUP($B888,[2]库存报告使用数据!$A$1:$B$65536,2,0),0)</f>
        <v>0</v>
      </c>
      <c r="AK888">
        <f>IFERROR(VLOOKUP($B888,[2]库存报告使用数据!$A$1:$C$65536,3,0),0)</f>
        <v>0</v>
      </c>
      <c r="AL888">
        <f>IFERROR(VLOOKUP($B888,[2]库存报告使用数据!$A$1:$D$65536,4,0),0)</f>
        <v>0</v>
      </c>
      <c r="AM888">
        <f>IFERROR(VLOOKUP($B888,[2]库存报告使用数据!$A$1:$E$65536,5,0),0)</f>
        <v>2</v>
      </c>
      <c r="AN888" s="23" t="str">
        <f t="shared" si="237"/>
        <v/>
      </c>
      <c r="AO888" s="23" t="str">
        <f t="shared" si="238"/>
        <v/>
      </c>
      <c r="AP888" s="23" t="str">
        <f t="shared" si="239"/>
        <v/>
      </c>
      <c r="AQ888" s="23">
        <f t="shared" si="240"/>
        <v>0.5</v>
      </c>
      <c r="AR888" s="37">
        <f t="shared" si="225"/>
        <v>0</v>
      </c>
      <c r="AS888" s="37">
        <f t="shared" si="226"/>
        <v>0</v>
      </c>
      <c r="AT888" s="37">
        <f t="shared" si="227"/>
        <v>0</v>
      </c>
      <c r="AU888" s="33" t="str">
        <f t="shared" si="228"/>
        <v>库存为0</v>
      </c>
      <c r="AV888" s="38" t="str">
        <f>IFERROR(时间!$B$4+AU888,"上周无销量")</f>
        <v>上周无销量</v>
      </c>
    </row>
    <row r="889" spans="1:48">
      <c r="A889" s="21" t="s">
        <v>934</v>
      </c>
      <c r="B889" t="str">
        <f>VLOOKUP(A889,'[4]sku-asin（子）'!$A$1:$B$65536,2,0)</f>
        <v>B01IMZ2QGK</v>
      </c>
      <c r="C889" t="str">
        <f>VLOOKUP(A889,'[4]子sku-父sku'!$A$1:$B$65536,2,0)</f>
        <v>YZ-ZQ16598</v>
      </c>
      <c r="D889" s="33">
        <f>IFERROR(VLOOKUP(A889,[1]库存报告使用数据处理!$A:$C,3,0),0)</f>
        <v>0</v>
      </c>
      <c r="E889" s="33">
        <f>IFERROR(VLOOKUP(A889,[1]库存报告使用数据处理!$A:$D,4,0),0)</f>
        <v>0</v>
      </c>
      <c r="F889" s="33">
        <f>IFERROR(VLOOKUP(A889,[1]库存报告使用数据处理!$A:$E,5,0),0)</f>
        <v>0</v>
      </c>
      <c r="G889" s="33">
        <f>IFERROR(VLOOKUP(A889,[1]库存报告使用数据处理!$A:$F,6,0),0)</f>
        <v>0</v>
      </c>
      <c r="H889" s="34">
        <f>IFERROR(VLOOKUP(A889,[1]库存报告使用数据处理!$A:$G,7,0),0)</f>
        <v>0</v>
      </c>
      <c r="I889">
        <f>IFERROR(VLOOKUP(A889,[5]数据处理!$A:$B,2,0),0)</f>
        <v>0</v>
      </c>
      <c r="J889" s="35">
        <f>IFERROR(VLOOKUP(A889,[5]数据处理!$A:$D,4,0),0)</f>
        <v>0</v>
      </c>
      <c r="K889" s="35">
        <f>IFERROR(VLOOKUP(A889,[5]数据处理!$A:$E,5,0),0)</f>
        <v>0</v>
      </c>
      <c r="L889" s="35">
        <f>IFERROR(VLOOKUP(A889,[5]数据处理!$A:$G,7,0),0)</f>
        <v>0</v>
      </c>
      <c r="M889">
        <f t="shared" si="224"/>
        <v>0</v>
      </c>
      <c r="N889">
        <f>IFERROR(VLOOKUP(A889,[5]数据处理!$A:$C,3,0),0)</f>
        <v>0</v>
      </c>
      <c r="O889">
        <f>IFERROR(VLOOKUP(A889,[5]数据处理!$A:$N,14,0),0)</f>
        <v>0</v>
      </c>
      <c r="P889" t="str">
        <f>IFERROR(VLOOKUP(A889,[3]库存使用数据!$A:$B,2,0),"")</f>
        <v/>
      </c>
      <c r="Q889" t="str">
        <f>IFERROR(VLOOKUP(A889,[3]库存使用数据!$A:$E,5,0),"")</f>
        <v/>
      </c>
      <c r="R889" t="str">
        <f>IFERROR(VLOOKUP(A889,[3]库存使用数据!$A:$H,8,0),"")</f>
        <v/>
      </c>
      <c r="S889" t="str">
        <f>IFERROR(VLOOKUP(A889,[3]库存使用数据!$A:$K,11,0),"")</f>
        <v/>
      </c>
      <c r="T889" t="str">
        <f>IFERROR(VLOOKUP(A889,[3]库存使用数据!$A:$C,3,0),"")</f>
        <v/>
      </c>
      <c r="U889" t="str">
        <f>IFERROR(VLOOKUP(A889,[3]库存使用数据!$A:$F,6,0),"")</f>
        <v/>
      </c>
      <c r="V889" t="str">
        <f>IFERROR(VLOOKUP(A889,[3]库存使用数据!$A:$I,9,0),"")</f>
        <v/>
      </c>
      <c r="W889" t="str">
        <f>IFERROR(VLOOKUP(A889,[3]库存使用数据!$A:$L,12,0),"")</f>
        <v/>
      </c>
      <c r="X889" s="23" t="str">
        <f t="shared" si="229"/>
        <v/>
      </c>
      <c r="Y889" s="23" t="str">
        <f t="shared" si="230"/>
        <v/>
      </c>
      <c r="Z889" s="23" t="str">
        <f t="shared" si="231"/>
        <v/>
      </c>
      <c r="AA889" s="23" t="str">
        <f t="shared" si="232"/>
        <v/>
      </c>
      <c r="AB889" t="str">
        <f>IFERROR(VLOOKUP(A889,[3]库存使用数据!$A:$D,4,0),"")</f>
        <v/>
      </c>
      <c r="AC889" t="str">
        <f>IFERROR(VLOOKUP(A889,[3]库存使用数据!$A:$G,7,0),"")</f>
        <v/>
      </c>
      <c r="AD889" t="str">
        <f>IFERROR(VLOOKUP(A889,[3]库存使用数据!$A:$J,10,0),"")</f>
        <v/>
      </c>
      <c r="AE889" t="str">
        <f>IFERROR(VLOOKUP(A889,[3]库存使用数据!$A:$M,13,0),"")</f>
        <v/>
      </c>
      <c r="AF889" s="23" t="str">
        <f t="shared" si="233"/>
        <v/>
      </c>
      <c r="AG889" s="23" t="str">
        <f t="shared" si="234"/>
        <v/>
      </c>
      <c r="AH889" s="23" t="str">
        <f t="shared" si="235"/>
        <v/>
      </c>
      <c r="AI889" s="23" t="str">
        <f t="shared" si="236"/>
        <v/>
      </c>
      <c r="AJ889">
        <f>IFERROR(VLOOKUP($B889,[2]库存报告使用数据!$A$1:$B$65536,2,0),0)</f>
        <v>0</v>
      </c>
      <c r="AK889">
        <f>IFERROR(VLOOKUP($B889,[2]库存报告使用数据!$A$1:$C$65536,3,0),0)</f>
        <v>0</v>
      </c>
      <c r="AL889">
        <f>IFERROR(VLOOKUP($B889,[2]库存报告使用数据!$A$1:$D$65536,4,0),0)</f>
        <v>0</v>
      </c>
      <c r="AM889">
        <f>IFERROR(VLOOKUP($B889,[2]库存报告使用数据!$A$1:$E$65536,5,0),0)</f>
        <v>0</v>
      </c>
      <c r="AN889" s="23" t="str">
        <f t="shared" si="237"/>
        <v/>
      </c>
      <c r="AO889" s="23" t="str">
        <f t="shared" si="238"/>
        <v/>
      </c>
      <c r="AP889" s="23" t="str">
        <f t="shared" si="239"/>
        <v/>
      </c>
      <c r="AQ889" s="23" t="str">
        <f t="shared" si="240"/>
        <v/>
      </c>
      <c r="AR889" s="37">
        <f t="shared" si="225"/>
        <v>0</v>
      </c>
      <c r="AS889" s="37">
        <f t="shared" si="226"/>
        <v>0</v>
      </c>
      <c r="AT889" s="37">
        <f t="shared" si="227"/>
        <v>0</v>
      </c>
      <c r="AU889" s="33" t="str">
        <f t="shared" si="228"/>
        <v>库存为0</v>
      </c>
      <c r="AV889" s="38" t="str">
        <f>IFERROR(时间!$B$4+AU889,"上周无销量")</f>
        <v>上周无销量</v>
      </c>
    </row>
    <row r="890" spans="1:48">
      <c r="A890" s="21" t="s">
        <v>935</v>
      </c>
      <c r="B890" t="str">
        <f>VLOOKUP(A890,'[4]sku-asin（子）'!$A$1:$B$65536,2,0)</f>
        <v>B01IMZ2RPU</v>
      </c>
      <c r="C890" t="str">
        <f>VLOOKUP(A890,'[4]子sku-父sku'!$A$1:$B$65536,2,0)</f>
        <v>YZ-ZQ16598</v>
      </c>
      <c r="D890" s="33">
        <f>IFERROR(VLOOKUP(A890,[1]库存报告使用数据处理!$A:$C,3,0),0)</f>
        <v>0</v>
      </c>
      <c r="E890" s="33">
        <f>IFERROR(VLOOKUP(A890,[1]库存报告使用数据处理!$A:$D,4,0),0)</f>
        <v>0</v>
      </c>
      <c r="F890" s="33">
        <f>IFERROR(VLOOKUP(A890,[1]库存报告使用数据处理!$A:$E,5,0),0)</f>
        <v>0</v>
      </c>
      <c r="G890" s="33">
        <f>IFERROR(VLOOKUP(A890,[1]库存报告使用数据处理!$A:$F,6,0),0)</f>
        <v>5</v>
      </c>
      <c r="H890" s="34">
        <f>IFERROR(VLOOKUP(A890,[1]库存报告使用数据处理!$A:$G,7,0),0)</f>
        <v>19.99</v>
      </c>
      <c r="I890">
        <f>IFERROR(VLOOKUP(A890,[5]数据处理!$A:$B,2,0),0)</f>
        <v>0</v>
      </c>
      <c r="J890" s="35">
        <f>IFERROR(VLOOKUP(A890,[5]数据处理!$A:$D,4,0),0)</f>
        <v>0</v>
      </c>
      <c r="K890" s="35">
        <f>IFERROR(VLOOKUP(A890,[5]数据处理!$A:$E,5,0),0)</f>
        <v>0</v>
      </c>
      <c r="L890" s="35">
        <f>IFERROR(VLOOKUP(A890,[5]数据处理!$A:$G,7,0),0)</f>
        <v>0</v>
      </c>
      <c r="M890">
        <f t="shared" si="224"/>
        <v>0</v>
      </c>
      <c r="N890">
        <f>IFERROR(VLOOKUP(A890,[5]数据处理!$A:$C,3,0),0)</f>
        <v>1</v>
      </c>
      <c r="O890">
        <f>IFERROR(VLOOKUP(A890,[5]数据处理!$A:$N,14,0),0)</f>
        <v>0</v>
      </c>
      <c r="P890" t="str">
        <f>IFERROR(VLOOKUP(A890,[3]库存使用数据!$A:$B,2,0),"")</f>
        <v/>
      </c>
      <c r="Q890" t="str">
        <f>IFERROR(VLOOKUP(A890,[3]库存使用数据!$A:$E,5,0),"")</f>
        <v/>
      </c>
      <c r="R890" t="str">
        <f>IFERROR(VLOOKUP(A890,[3]库存使用数据!$A:$H,8,0),"")</f>
        <v/>
      </c>
      <c r="S890" t="str">
        <f>IFERROR(VLOOKUP(A890,[3]库存使用数据!$A:$K,11,0),"")</f>
        <v/>
      </c>
      <c r="T890" t="str">
        <f>IFERROR(VLOOKUP(A890,[3]库存使用数据!$A:$C,3,0),"")</f>
        <v/>
      </c>
      <c r="U890" t="str">
        <f>IFERROR(VLOOKUP(A890,[3]库存使用数据!$A:$F,6,0),"")</f>
        <v/>
      </c>
      <c r="V890" t="str">
        <f>IFERROR(VLOOKUP(A890,[3]库存使用数据!$A:$I,9,0),"")</f>
        <v/>
      </c>
      <c r="W890" t="str">
        <f>IFERROR(VLOOKUP(A890,[3]库存使用数据!$A:$L,12,0),"")</f>
        <v/>
      </c>
      <c r="X890" s="23" t="str">
        <f t="shared" si="229"/>
        <v/>
      </c>
      <c r="Y890" s="23" t="str">
        <f t="shared" si="230"/>
        <v/>
      </c>
      <c r="Z890" s="23" t="str">
        <f t="shared" si="231"/>
        <v/>
      </c>
      <c r="AA890" s="23" t="str">
        <f t="shared" si="232"/>
        <v/>
      </c>
      <c r="AB890" t="str">
        <f>IFERROR(VLOOKUP(A890,[3]库存使用数据!$A:$D,4,0),"")</f>
        <v/>
      </c>
      <c r="AC890" t="str">
        <f>IFERROR(VLOOKUP(A890,[3]库存使用数据!$A:$G,7,0),"")</f>
        <v/>
      </c>
      <c r="AD890" t="str">
        <f>IFERROR(VLOOKUP(A890,[3]库存使用数据!$A:$J,10,0),"")</f>
        <v/>
      </c>
      <c r="AE890" t="str">
        <f>IFERROR(VLOOKUP(A890,[3]库存使用数据!$A:$M,13,0),"")</f>
        <v/>
      </c>
      <c r="AF890" s="23" t="str">
        <f t="shared" si="233"/>
        <v/>
      </c>
      <c r="AG890" s="23" t="str">
        <f t="shared" si="234"/>
        <v/>
      </c>
      <c r="AH890" s="23" t="str">
        <f t="shared" si="235"/>
        <v/>
      </c>
      <c r="AI890" s="23" t="str">
        <f t="shared" si="236"/>
        <v/>
      </c>
      <c r="AJ890">
        <f>IFERROR(VLOOKUP($B890,[2]库存报告使用数据!$A$1:$B$65536,2,0),0)</f>
        <v>0</v>
      </c>
      <c r="AK890">
        <f>IFERROR(VLOOKUP($B890,[2]库存报告使用数据!$A$1:$C$65536,3,0),0)</f>
        <v>0</v>
      </c>
      <c r="AL890">
        <f>IFERROR(VLOOKUP($B890,[2]库存报告使用数据!$A$1:$D$65536,4,0),0)</f>
        <v>0</v>
      </c>
      <c r="AM890">
        <f>IFERROR(VLOOKUP($B890,[2]库存报告使用数据!$A$1:$E$65536,5,0),0)</f>
        <v>8</v>
      </c>
      <c r="AN890" s="23" t="str">
        <f t="shared" si="237"/>
        <v/>
      </c>
      <c r="AO890" s="23" t="str">
        <f t="shared" si="238"/>
        <v/>
      </c>
      <c r="AP890" s="23" t="str">
        <f t="shared" si="239"/>
        <v/>
      </c>
      <c r="AQ890" s="23">
        <f t="shared" si="240"/>
        <v>0.625</v>
      </c>
      <c r="AR890" s="37">
        <f t="shared" si="225"/>
        <v>0</v>
      </c>
      <c r="AS890" s="37">
        <f t="shared" si="226"/>
        <v>0</v>
      </c>
      <c r="AT890" s="37">
        <f t="shared" si="227"/>
        <v>0</v>
      </c>
      <c r="AU890" s="33" t="str">
        <f t="shared" si="228"/>
        <v>库存为0</v>
      </c>
      <c r="AV890" s="38" t="str">
        <f>IFERROR(时间!$B$4+AU890,"上周无销量")</f>
        <v>上周无销量</v>
      </c>
    </row>
    <row r="891" spans="1:48">
      <c r="A891" s="21" t="s">
        <v>936</v>
      </c>
      <c r="B891" t="str">
        <f>VLOOKUP(A891,'[4]sku-asin（子）'!$A$1:$B$65536,2,0)</f>
        <v>B073GP5HM2</v>
      </c>
      <c r="C891" t="str">
        <f>VLOOKUP(A891,'[4]子sku-父sku'!$A$1:$B$65536,2,0)</f>
        <v>YZ-ZQ1715</v>
      </c>
      <c r="D891" s="33">
        <f>IFERROR(VLOOKUP(A891,[1]库存报告使用数据处理!$A:$C,3,0),0)</f>
        <v>0</v>
      </c>
      <c r="E891" s="33">
        <f>IFERROR(VLOOKUP(A891,[1]库存报告使用数据处理!$A:$D,4,0),0)</f>
        <v>0</v>
      </c>
      <c r="F891" s="33">
        <f>IFERROR(VLOOKUP(A891,[1]库存报告使用数据处理!$A:$E,5,0),0)</f>
        <v>0</v>
      </c>
      <c r="G891" s="33">
        <f>IFERROR(VLOOKUP(A891,[1]库存报告使用数据处理!$A:$F,6,0),0)</f>
        <v>0</v>
      </c>
      <c r="H891" s="34">
        <f>IFERROR(VLOOKUP(A891,[1]库存报告使用数据处理!$A:$G,7,0),0)</f>
        <v>0</v>
      </c>
      <c r="I891">
        <f>IFERROR(VLOOKUP(A891,[5]数据处理!$A:$B,2,0),0)</f>
        <v>0</v>
      </c>
      <c r="J891" s="35">
        <f>IFERROR(VLOOKUP(A891,[5]数据处理!$A:$D,4,0),0)</f>
        <v>0</v>
      </c>
      <c r="K891" s="35">
        <f>IFERROR(VLOOKUP(A891,[5]数据处理!$A:$E,5,0),0)</f>
        <v>0</v>
      </c>
      <c r="L891" s="35">
        <f>IFERROR(VLOOKUP(A891,[5]数据处理!$A:$G,7,0),0)</f>
        <v>0</v>
      </c>
      <c r="M891">
        <f t="shared" si="224"/>
        <v>0</v>
      </c>
      <c r="N891">
        <f>IFERROR(VLOOKUP(A891,[5]数据处理!$A:$C,3,0),0)</f>
        <v>0</v>
      </c>
      <c r="O891">
        <f>IFERROR(VLOOKUP(A891,[5]数据处理!$A:$N,14,0),0)</f>
        <v>0</v>
      </c>
      <c r="P891" t="str">
        <f>IFERROR(VLOOKUP(A891,[3]库存使用数据!$A:$B,2,0),"")</f>
        <v/>
      </c>
      <c r="Q891" t="str">
        <f>IFERROR(VLOOKUP(A891,[3]库存使用数据!$A:$E,5,0),"")</f>
        <v/>
      </c>
      <c r="R891" t="str">
        <f>IFERROR(VLOOKUP(A891,[3]库存使用数据!$A:$H,8,0),"")</f>
        <v/>
      </c>
      <c r="S891" t="str">
        <f>IFERROR(VLOOKUP(A891,[3]库存使用数据!$A:$K,11,0),"")</f>
        <v/>
      </c>
      <c r="T891" t="str">
        <f>IFERROR(VLOOKUP(A891,[3]库存使用数据!$A:$C,3,0),"")</f>
        <v/>
      </c>
      <c r="U891" t="str">
        <f>IFERROR(VLOOKUP(A891,[3]库存使用数据!$A:$F,6,0),"")</f>
        <v/>
      </c>
      <c r="V891" t="str">
        <f>IFERROR(VLOOKUP(A891,[3]库存使用数据!$A:$I,9,0),"")</f>
        <v/>
      </c>
      <c r="W891" t="str">
        <f>IFERROR(VLOOKUP(A891,[3]库存使用数据!$A:$L,12,0),"")</f>
        <v/>
      </c>
      <c r="X891" s="23" t="str">
        <f t="shared" si="229"/>
        <v/>
      </c>
      <c r="Y891" s="23" t="str">
        <f t="shared" si="230"/>
        <v/>
      </c>
      <c r="Z891" s="23" t="str">
        <f t="shared" si="231"/>
        <v/>
      </c>
      <c r="AA891" s="23" t="str">
        <f t="shared" si="232"/>
        <v/>
      </c>
      <c r="AB891" t="str">
        <f>IFERROR(VLOOKUP(A891,[3]库存使用数据!$A:$D,4,0),"")</f>
        <v/>
      </c>
      <c r="AC891" t="str">
        <f>IFERROR(VLOOKUP(A891,[3]库存使用数据!$A:$G,7,0),"")</f>
        <v/>
      </c>
      <c r="AD891" t="str">
        <f>IFERROR(VLOOKUP(A891,[3]库存使用数据!$A:$J,10,0),"")</f>
        <v/>
      </c>
      <c r="AE891" t="str">
        <f>IFERROR(VLOOKUP(A891,[3]库存使用数据!$A:$M,13,0),"")</f>
        <v/>
      </c>
      <c r="AF891" s="23" t="str">
        <f t="shared" si="233"/>
        <v/>
      </c>
      <c r="AG891" s="23" t="str">
        <f t="shared" si="234"/>
        <v/>
      </c>
      <c r="AH891" s="23" t="str">
        <f t="shared" si="235"/>
        <v/>
      </c>
      <c r="AI891" s="23" t="str">
        <f t="shared" si="236"/>
        <v/>
      </c>
      <c r="AJ891">
        <f>IFERROR(VLOOKUP($B891,[2]库存报告使用数据!$A$1:$B$65536,2,0),0)</f>
        <v>0</v>
      </c>
      <c r="AK891">
        <f>IFERROR(VLOOKUP($B891,[2]库存报告使用数据!$A$1:$C$65536,3,0),0)</f>
        <v>0</v>
      </c>
      <c r="AL891">
        <f>IFERROR(VLOOKUP($B891,[2]库存报告使用数据!$A$1:$D$65536,4,0),0)</f>
        <v>0</v>
      </c>
      <c r="AM891">
        <f>IFERROR(VLOOKUP($B891,[2]库存报告使用数据!$A$1:$E$65536,5,0),0)</f>
        <v>0</v>
      </c>
      <c r="AN891" s="23" t="str">
        <f t="shared" si="237"/>
        <v/>
      </c>
      <c r="AO891" s="23" t="str">
        <f t="shared" si="238"/>
        <v/>
      </c>
      <c r="AP891" s="23" t="str">
        <f t="shared" si="239"/>
        <v/>
      </c>
      <c r="AQ891" s="23" t="str">
        <f t="shared" si="240"/>
        <v/>
      </c>
      <c r="AR891" s="37">
        <f t="shared" si="225"/>
        <v>0</v>
      </c>
      <c r="AS891" s="37">
        <f t="shared" si="226"/>
        <v>0</v>
      </c>
      <c r="AT891" s="37">
        <f t="shared" si="227"/>
        <v>0</v>
      </c>
      <c r="AU891" s="33" t="str">
        <f t="shared" si="228"/>
        <v>库存为0</v>
      </c>
      <c r="AV891" s="38" t="str">
        <f>IFERROR(时间!$B$4+AU891,"上周无销量")</f>
        <v>上周无销量</v>
      </c>
    </row>
    <row r="892" spans="1:48">
      <c r="A892" s="21" t="s">
        <v>937</v>
      </c>
      <c r="B892" t="str">
        <f>VLOOKUP(A892,'[4]sku-asin（子）'!$A$1:$B$65536,2,0)</f>
        <v>B073GRRY4V</v>
      </c>
      <c r="C892" t="str">
        <f>VLOOKUP(A892,'[4]子sku-父sku'!$A$1:$B$65536,2,0)</f>
        <v>YZ-ZQ1715</v>
      </c>
      <c r="D892" s="33">
        <f>IFERROR(VLOOKUP(A892,[1]库存报告使用数据处理!$A:$C,3,0),0)</f>
        <v>1</v>
      </c>
      <c r="E892" s="33">
        <f>IFERROR(VLOOKUP(A892,[1]库存报告使用数据处理!$A:$D,4,0),0)</f>
        <v>1</v>
      </c>
      <c r="F892" s="33">
        <f>IFERROR(VLOOKUP(A892,[1]库存报告使用数据处理!$A:$E,5,0),0)</f>
        <v>0</v>
      </c>
      <c r="G892" s="33">
        <f>IFERROR(VLOOKUP(A892,[1]库存报告使用数据处理!$A:$F,6,0),0)</f>
        <v>0</v>
      </c>
      <c r="H892" s="34">
        <f>IFERROR(VLOOKUP(A892,[1]库存报告使用数据处理!$A:$G,7,0),0)</f>
        <v>15.9</v>
      </c>
      <c r="I892">
        <f>IFERROR(VLOOKUP(A892,[5]数据处理!$A:$B,2,0),0)</f>
        <v>0</v>
      </c>
      <c r="J892" s="35">
        <f>IFERROR(VLOOKUP(A892,[5]数据处理!$A:$D,4,0),0)</f>
        <v>0</v>
      </c>
      <c r="K892" s="35">
        <f>IFERROR(VLOOKUP(A892,[5]数据处理!$A:$E,5,0),0)</f>
        <v>0</v>
      </c>
      <c r="L892" s="35">
        <f>IFERROR(VLOOKUP(A892,[5]数据处理!$A:$G,7,0),0)</f>
        <v>0</v>
      </c>
      <c r="M892">
        <f t="shared" si="224"/>
        <v>0</v>
      </c>
      <c r="N892">
        <f>IFERROR(VLOOKUP(A892,[5]数据处理!$A:$C,3,0),0)</f>
        <v>0</v>
      </c>
      <c r="O892">
        <f>IFERROR(VLOOKUP(A892,[5]数据处理!$A:$N,14,0),0)</f>
        <v>1</v>
      </c>
      <c r="P892" t="str">
        <f>IFERROR(VLOOKUP(A892,[3]库存使用数据!$A:$B,2,0),"")</f>
        <v/>
      </c>
      <c r="Q892" t="str">
        <f>IFERROR(VLOOKUP(A892,[3]库存使用数据!$A:$E,5,0),"")</f>
        <v/>
      </c>
      <c r="R892" t="str">
        <f>IFERROR(VLOOKUP(A892,[3]库存使用数据!$A:$H,8,0),"")</f>
        <v/>
      </c>
      <c r="S892" t="str">
        <f>IFERROR(VLOOKUP(A892,[3]库存使用数据!$A:$K,11,0),"")</f>
        <v/>
      </c>
      <c r="T892" t="str">
        <f>IFERROR(VLOOKUP(A892,[3]库存使用数据!$A:$C,3,0),"")</f>
        <v/>
      </c>
      <c r="U892" t="str">
        <f>IFERROR(VLOOKUP(A892,[3]库存使用数据!$A:$F,6,0),"")</f>
        <v/>
      </c>
      <c r="V892" t="str">
        <f>IFERROR(VLOOKUP(A892,[3]库存使用数据!$A:$I,9,0),"")</f>
        <v/>
      </c>
      <c r="W892" t="str">
        <f>IFERROR(VLOOKUP(A892,[3]库存使用数据!$A:$L,12,0),"")</f>
        <v/>
      </c>
      <c r="X892" s="23" t="str">
        <f t="shared" si="229"/>
        <v/>
      </c>
      <c r="Y892" s="23" t="str">
        <f t="shared" si="230"/>
        <v/>
      </c>
      <c r="Z892" s="23" t="str">
        <f t="shared" si="231"/>
        <v/>
      </c>
      <c r="AA892" s="23" t="str">
        <f t="shared" si="232"/>
        <v/>
      </c>
      <c r="AB892" t="str">
        <f>IFERROR(VLOOKUP(A892,[3]库存使用数据!$A:$D,4,0),"")</f>
        <v/>
      </c>
      <c r="AC892" t="str">
        <f>IFERROR(VLOOKUP(A892,[3]库存使用数据!$A:$G,7,0),"")</f>
        <v/>
      </c>
      <c r="AD892" t="str">
        <f>IFERROR(VLOOKUP(A892,[3]库存使用数据!$A:$J,10,0),"")</f>
        <v/>
      </c>
      <c r="AE892" t="str">
        <f>IFERROR(VLOOKUP(A892,[3]库存使用数据!$A:$M,13,0),"")</f>
        <v/>
      </c>
      <c r="AF892" s="23" t="str">
        <f t="shared" si="233"/>
        <v/>
      </c>
      <c r="AG892" s="23" t="str">
        <f t="shared" si="234"/>
        <v/>
      </c>
      <c r="AH892" s="23" t="str">
        <f t="shared" si="235"/>
        <v/>
      </c>
      <c r="AI892" s="23" t="str">
        <f t="shared" si="236"/>
        <v/>
      </c>
      <c r="AJ892">
        <f>IFERROR(VLOOKUP($B892,[2]库存报告使用数据!$A$1:$B$65536,2,0),0)</f>
        <v>6</v>
      </c>
      <c r="AK892">
        <f>IFERROR(VLOOKUP($B892,[2]库存报告使用数据!$A$1:$C$65536,3,0),0)</f>
        <v>6</v>
      </c>
      <c r="AL892">
        <f>IFERROR(VLOOKUP($B892,[2]库存报告使用数据!$A$1:$D$65536,4,0),0)</f>
        <v>2</v>
      </c>
      <c r="AM892">
        <f>IFERROR(VLOOKUP($B892,[2]库存报告使用数据!$A$1:$E$65536,5,0),0)</f>
        <v>6</v>
      </c>
      <c r="AN892" s="23">
        <f t="shared" si="237"/>
        <v>0.166666666666667</v>
      </c>
      <c r="AO892" s="23">
        <f t="shared" si="238"/>
        <v>0.166666666666667</v>
      </c>
      <c r="AP892" s="23">
        <f t="shared" si="239"/>
        <v>0</v>
      </c>
      <c r="AQ892" s="23">
        <f t="shared" si="240"/>
        <v>0</v>
      </c>
      <c r="AR892" s="37">
        <f t="shared" si="225"/>
        <v>0.142857142857143</v>
      </c>
      <c r="AS892" s="37">
        <f t="shared" si="226"/>
        <v>8.57142857142857</v>
      </c>
      <c r="AT892" s="37">
        <f t="shared" si="227"/>
        <v>-8.57142857142857</v>
      </c>
      <c r="AU892" s="33">
        <f t="shared" si="228"/>
        <v>0</v>
      </c>
      <c r="AV892" s="38">
        <f>IFERROR(时间!$B$4+AU892,"上周无销量")</f>
        <v>43283</v>
      </c>
    </row>
    <row r="893" spans="1:48">
      <c r="A893" s="21" t="s">
        <v>938</v>
      </c>
      <c r="B893" t="str">
        <f>VLOOKUP(A893,'[4]sku-asin（子）'!$A$1:$B$65536,2,0)</f>
        <v>B01MXIU4BF</v>
      </c>
      <c r="C893" t="str">
        <f>VLOOKUP(A893,'[4]子sku-父sku'!$A$1:$B$65536,2,0)</f>
        <v>YZ-ZQ1732</v>
      </c>
      <c r="D893" s="33">
        <f>IFERROR(VLOOKUP(A893,[1]库存报告使用数据处理!$A:$C,3,0),0)</f>
        <v>1</v>
      </c>
      <c r="E893" s="33">
        <f>IFERROR(VLOOKUP(A893,[1]库存报告使用数据处理!$A:$D,4,0),0)</f>
        <v>0</v>
      </c>
      <c r="F893" s="33">
        <f>IFERROR(VLOOKUP(A893,[1]库存报告使用数据处理!$A:$E,5,0),0)</f>
        <v>0</v>
      </c>
      <c r="G893" s="33">
        <f>IFERROR(VLOOKUP(A893,[1]库存报告使用数据处理!$A:$F,6,0),0)</f>
        <v>0</v>
      </c>
      <c r="H893" s="34">
        <f>IFERROR(VLOOKUP(A893,[1]库存报告使用数据处理!$A:$G,7,0),0)</f>
        <v>17.99</v>
      </c>
      <c r="I893">
        <f>IFERROR(VLOOKUP(A893,[5]数据处理!$A:$B,2,0),0)</f>
        <v>0</v>
      </c>
      <c r="J893" s="35">
        <f>IFERROR(VLOOKUP(A893,[5]数据处理!$A:$D,4,0),0)</f>
        <v>0</v>
      </c>
      <c r="K893" s="35">
        <f>IFERROR(VLOOKUP(A893,[5]数据处理!$A:$E,5,0),0)</f>
        <v>0</v>
      </c>
      <c r="L893" s="35">
        <f>IFERROR(VLOOKUP(A893,[5]数据处理!$A:$G,7,0),0)</f>
        <v>0</v>
      </c>
      <c r="M893">
        <f t="shared" si="224"/>
        <v>0</v>
      </c>
      <c r="N893">
        <f>IFERROR(VLOOKUP(A893,[5]数据处理!$A:$C,3,0),0)</f>
        <v>0</v>
      </c>
      <c r="O893">
        <f>IFERROR(VLOOKUP(A893,[5]数据处理!$A:$N,14,0),0)</f>
        <v>1</v>
      </c>
      <c r="P893" t="str">
        <f>IFERROR(VLOOKUP(A893,[3]库存使用数据!$A:$B,2,0),"")</f>
        <v/>
      </c>
      <c r="Q893" t="str">
        <f>IFERROR(VLOOKUP(A893,[3]库存使用数据!$A:$E,5,0),"")</f>
        <v/>
      </c>
      <c r="R893" t="str">
        <f>IFERROR(VLOOKUP(A893,[3]库存使用数据!$A:$H,8,0),"")</f>
        <v/>
      </c>
      <c r="S893" t="str">
        <f>IFERROR(VLOOKUP(A893,[3]库存使用数据!$A:$K,11,0),"")</f>
        <v/>
      </c>
      <c r="T893" t="str">
        <f>IFERROR(VLOOKUP(A893,[3]库存使用数据!$A:$C,3,0),"")</f>
        <v/>
      </c>
      <c r="U893" t="str">
        <f>IFERROR(VLOOKUP(A893,[3]库存使用数据!$A:$F,6,0),"")</f>
        <v/>
      </c>
      <c r="V893" t="str">
        <f>IFERROR(VLOOKUP(A893,[3]库存使用数据!$A:$I,9,0),"")</f>
        <v/>
      </c>
      <c r="W893" t="str">
        <f>IFERROR(VLOOKUP(A893,[3]库存使用数据!$A:$L,12,0),"")</f>
        <v/>
      </c>
      <c r="X893" s="23" t="str">
        <f t="shared" si="229"/>
        <v/>
      </c>
      <c r="Y893" s="23" t="str">
        <f t="shared" si="230"/>
        <v/>
      </c>
      <c r="Z893" s="23" t="str">
        <f t="shared" si="231"/>
        <v/>
      </c>
      <c r="AA893" s="23" t="str">
        <f t="shared" si="232"/>
        <v/>
      </c>
      <c r="AB893" t="str">
        <f>IFERROR(VLOOKUP(A893,[3]库存使用数据!$A:$D,4,0),"")</f>
        <v/>
      </c>
      <c r="AC893" t="str">
        <f>IFERROR(VLOOKUP(A893,[3]库存使用数据!$A:$G,7,0),"")</f>
        <v/>
      </c>
      <c r="AD893" t="str">
        <f>IFERROR(VLOOKUP(A893,[3]库存使用数据!$A:$J,10,0),"")</f>
        <v/>
      </c>
      <c r="AE893" t="str">
        <f>IFERROR(VLOOKUP(A893,[3]库存使用数据!$A:$M,13,0),"")</f>
        <v/>
      </c>
      <c r="AF893" s="23" t="str">
        <f t="shared" si="233"/>
        <v/>
      </c>
      <c r="AG893" s="23" t="str">
        <f t="shared" si="234"/>
        <v/>
      </c>
      <c r="AH893" s="23" t="str">
        <f t="shared" si="235"/>
        <v/>
      </c>
      <c r="AI893" s="23" t="str">
        <f t="shared" si="236"/>
        <v/>
      </c>
      <c r="AJ893">
        <f>IFERROR(VLOOKUP($B893,[2]库存报告使用数据!$A$1:$B$65536,2,0),0)</f>
        <v>3</v>
      </c>
      <c r="AK893">
        <f>IFERROR(VLOOKUP($B893,[2]库存报告使用数据!$A$1:$C$65536,3,0),0)</f>
        <v>3</v>
      </c>
      <c r="AL893">
        <f>IFERROR(VLOOKUP($B893,[2]库存报告使用数据!$A$1:$D$65536,4,0),0)</f>
        <v>1</v>
      </c>
      <c r="AM893">
        <f>IFERROR(VLOOKUP($B893,[2]库存报告使用数据!$A$1:$E$65536,5,0),0)</f>
        <v>1</v>
      </c>
      <c r="AN893" s="23">
        <f t="shared" si="237"/>
        <v>0.333333333333333</v>
      </c>
      <c r="AO893" s="23">
        <f t="shared" si="238"/>
        <v>0</v>
      </c>
      <c r="AP893" s="23">
        <f t="shared" si="239"/>
        <v>0</v>
      </c>
      <c r="AQ893" s="23">
        <f t="shared" si="240"/>
        <v>0</v>
      </c>
      <c r="AR893" s="37">
        <f t="shared" si="225"/>
        <v>0.142857142857143</v>
      </c>
      <c r="AS893" s="37">
        <f t="shared" si="226"/>
        <v>8.57142857142857</v>
      </c>
      <c r="AT893" s="37">
        <f t="shared" si="227"/>
        <v>-8.57142857142857</v>
      </c>
      <c r="AU893" s="33">
        <f t="shared" si="228"/>
        <v>0</v>
      </c>
      <c r="AV893" s="38">
        <f>IFERROR(时间!$B$4+AU893,"上周无销量")</f>
        <v>43283</v>
      </c>
    </row>
    <row r="894" spans="1:48">
      <c r="A894" s="21" t="s">
        <v>939</v>
      </c>
      <c r="B894" t="str">
        <f>VLOOKUP(A894,'[4]sku-asin（子）'!$A$1:$B$65536,2,0)</f>
        <v>B01N3Q73FG</v>
      </c>
      <c r="C894" t="str">
        <f>VLOOKUP(A894,'[4]子sku-父sku'!$A$1:$B$65536,2,0)</f>
        <v>YZ-ZQ1732</v>
      </c>
      <c r="D894" s="33">
        <f>IFERROR(VLOOKUP(A894,[1]库存报告使用数据处理!$A:$C,3,0),0)</f>
        <v>0</v>
      </c>
      <c r="E894" s="33">
        <f>IFERROR(VLOOKUP(A894,[1]库存报告使用数据处理!$A:$D,4,0),0)</f>
        <v>0</v>
      </c>
      <c r="F894" s="33">
        <f>IFERROR(VLOOKUP(A894,[1]库存报告使用数据处理!$A:$E,5,0),0)</f>
        <v>0</v>
      </c>
      <c r="G894" s="33">
        <f>IFERROR(VLOOKUP(A894,[1]库存报告使用数据处理!$A:$F,6,0),0)</f>
        <v>0</v>
      </c>
      <c r="H894" s="34">
        <f>IFERROR(VLOOKUP(A894,[1]库存报告使用数据处理!$A:$G,7,0),0)</f>
        <v>0</v>
      </c>
      <c r="I894">
        <f>IFERROR(VLOOKUP(A894,[5]数据处理!$A:$B,2,0),0)</f>
        <v>1</v>
      </c>
      <c r="J894" s="35">
        <f>IFERROR(VLOOKUP(A894,[5]数据处理!$A:$D,4,0),0)</f>
        <v>0</v>
      </c>
      <c r="K894" s="35">
        <f>IFERROR(VLOOKUP(A894,[5]数据处理!$A:$E,5,0),0)</f>
        <v>0</v>
      </c>
      <c r="L894" s="35">
        <f>IFERROR(VLOOKUP(A894,[5]数据处理!$A:$G,7,0),0)</f>
        <v>0</v>
      </c>
      <c r="M894">
        <f t="shared" si="224"/>
        <v>1</v>
      </c>
      <c r="N894">
        <f>IFERROR(VLOOKUP(A894,[5]数据处理!$A:$C,3,0),0)</f>
        <v>0</v>
      </c>
      <c r="O894">
        <f>IFERROR(VLOOKUP(A894,[5]数据处理!$A:$N,14,0),0)</f>
        <v>1</v>
      </c>
      <c r="P894" t="str">
        <f>IFERROR(VLOOKUP(A894,[3]库存使用数据!$A:$B,2,0),"")</f>
        <v/>
      </c>
      <c r="Q894" t="str">
        <f>IFERROR(VLOOKUP(A894,[3]库存使用数据!$A:$E,5,0),"")</f>
        <v/>
      </c>
      <c r="R894" t="str">
        <f>IFERROR(VLOOKUP(A894,[3]库存使用数据!$A:$H,8,0),"")</f>
        <v/>
      </c>
      <c r="S894" t="str">
        <f>IFERROR(VLOOKUP(A894,[3]库存使用数据!$A:$K,11,0),"")</f>
        <v/>
      </c>
      <c r="T894" t="str">
        <f>IFERROR(VLOOKUP(A894,[3]库存使用数据!$A:$C,3,0),"")</f>
        <v/>
      </c>
      <c r="U894" t="str">
        <f>IFERROR(VLOOKUP(A894,[3]库存使用数据!$A:$F,6,0),"")</f>
        <v/>
      </c>
      <c r="V894" t="str">
        <f>IFERROR(VLOOKUP(A894,[3]库存使用数据!$A:$I,9,0),"")</f>
        <v/>
      </c>
      <c r="W894" t="str">
        <f>IFERROR(VLOOKUP(A894,[3]库存使用数据!$A:$L,12,0),"")</f>
        <v/>
      </c>
      <c r="X894" s="23" t="str">
        <f t="shared" si="229"/>
        <v/>
      </c>
      <c r="Y894" s="23" t="str">
        <f t="shared" si="230"/>
        <v/>
      </c>
      <c r="Z894" s="23" t="str">
        <f t="shared" si="231"/>
        <v/>
      </c>
      <c r="AA894" s="23" t="str">
        <f t="shared" si="232"/>
        <v/>
      </c>
      <c r="AB894" t="str">
        <f>IFERROR(VLOOKUP(A894,[3]库存使用数据!$A:$D,4,0),"")</f>
        <v/>
      </c>
      <c r="AC894" t="str">
        <f>IFERROR(VLOOKUP(A894,[3]库存使用数据!$A:$G,7,0),"")</f>
        <v/>
      </c>
      <c r="AD894" t="str">
        <f>IFERROR(VLOOKUP(A894,[3]库存使用数据!$A:$J,10,0),"")</f>
        <v/>
      </c>
      <c r="AE894" t="str">
        <f>IFERROR(VLOOKUP(A894,[3]库存使用数据!$A:$M,13,0),"")</f>
        <v/>
      </c>
      <c r="AF894" s="23" t="str">
        <f t="shared" si="233"/>
        <v/>
      </c>
      <c r="AG894" s="23" t="str">
        <f t="shared" si="234"/>
        <v/>
      </c>
      <c r="AH894" s="23" t="str">
        <f t="shared" si="235"/>
        <v/>
      </c>
      <c r="AI894" s="23" t="str">
        <f t="shared" si="236"/>
        <v/>
      </c>
      <c r="AJ894">
        <f>IFERROR(VLOOKUP($B894,[2]库存报告使用数据!$A$1:$B$65536,2,0),0)</f>
        <v>1</v>
      </c>
      <c r="AK894">
        <f>IFERROR(VLOOKUP($B894,[2]库存报告使用数据!$A$1:$C$65536,3,0),0)</f>
        <v>1</v>
      </c>
      <c r="AL894">
        <f>IFERROR(VLOOKUP($B894,[2]库存报告使用数据!$A$1:$D$65536,4,0),0)</f>
        <v>0</v>
      </c>
      <c r="AM894">
        <f>IFERROR(VLOOKUP($B894,[2]库存报告使用数据!$A$1:$E$65536,5,0),0)</f>
        <v>0</v>
      </c>
      <c r="AN894" s="23">
        <f t="shared" si="237"/>
        <v>0</v>
      </c>
      <c r="AO894" s="23">
        <f t="shared" si="238"/>
        <v>0</v>
      </c>
      <c r="AP894" s="23" t="str">
        <f t="shared" si="239"/>
        <v/>
      </c>
      <c r="AQ894" s="23" t="str">
        <f t="shared" si="240"/>
        <v/>
      </c>
      <c r="AR894" s="37">
        <f t="shared" si="225"/>
        <v>0</v>
      </c>
      <c r="AS894" s="37">
        <f t="shared" si="226"/>
        <v>0</v>
      </c>
      <c r="AT894" s="37">
        <f t="shared" si="227"/>
        <v>1</v>
      </c>
      <c r="AU894" s="33" t="str">
        <f t="shared" si="228"/>
        <v>库存为1</v>
      </c>
      <c r="AV894" s="38" t="str">
        <f>IFERROR(时间!$B$4+AU894,"上周无销量")</f>
        <v>上周无销量</v>
      </c>
    </row>
    <row r="895" spans="1:48">
      <c r="A895" s="21" t="s">
        <v>940</v>
      </c>
      <c r="B895" t="str">
        <f>VLOOKUP(A895,'[4]sku-asin（子）'!$A$1:$B$65536,2,0)</f>
        <v>B01N8XD46Q</v>
      </c>
      <c r="C895" t="str">
        <f>VLOOKUP(A895,'[4]子sku-父sku'!$A$1:$B$65536,2,0)</f>
        <v>YZ-ZQ1732</v>
      </c>
      <c r="D895" s="33">
        <f>IFERROR(VLOOKUP(A895,[1]库存报告使用数据处理!$A:$C,3,0),0)</f>
        <v>1</v>
      </c>
      <c r="E895" s="33">
        <f>IFERROR(VLOOKUP(A895,[1]库存报告使用数据处理!$A:$D,4,0),0)</f>
        <v>0</v>
      </c>
      <c r="F895" s="33">
        <f>IFERROR(VLOOKUP(A895,[1]库存报告使用数据处理!$A:$E,5,0),0)</f>
        <v>0</v>
      </c>
      <c r="G895" s="33">
        <f>IFERROR(VLOOKUP(A895,[1]库存报告使用数据处理!$A:$F,6,0),0)</f>
        <v>0</v>
      </c>
      <c r="H895" s="34">
        <f>IFERROR(VLOOKUP(A895,[1]库存报告使用数据处理!$A:$G,7,0),0)</f>
        <v>17.99</v>
      </c>
      <c r="I895">
        <f>IFERROR(VLOOKUP(A895,[5]数据处理!$A:$B,2,0),0)</f>
        <v>0</v>
      </c>
      <c r="J895" s="35">
        <f>IFERROR(VLOOKUP(A895,[5]数据处理!$A:$D,4,0),0)</f>
        <v>0</v>
      </c>
      <c r="K895" s="35">
        <f>IFERROR(VLOOKUP(A895,[5]数据处理!$A:$E,5,0),0)</f>
        <v>0</v>
      </c>
      <c r="L895" s="35">
        <f>IFERROR(VLOOKUP(A895,[5]数据处理!$A:$G,7,0),0)</f>
        <v>0</v>
      </c>
      <c r="M895">
        <f t="shared" si="224"/>
        <v>0</v>
      </c>
      <c r="N895">
        <f>IFERROR(VLOOKUP(A895,[5]数据处理!$A:$C,3,0),0)</f>
        <v>0</v>
      </c>
      <c r="O895">
        <f>IFERROR(VLOOKUP(A895,[5]数据处理!$A:$N,14,0),0)</f>
        <v>1</v>
      </c>
      <c r="P895" t="str">
        <f>IFERROR(VLOOKUP(A895,[3]库存使用数据!$A:$B,2,0),"")</f>
        <v/>
      </c>
      <c r="Q895" t="str">
        <f>IFERROR(VLOOKUP(A895,[3]库存使用数据!$A:$E,5,0),"")</f>
        <v/>
      </c>
      <c r="R895" t="str">
        <f>IFERROR(VLOOKUP(A895,[3]库存使用数据!$A:$H,8,0),"")</f>
        <v/>
      </c>
      <c r="S895" t="str">
        <f>IFERROR(VLOOKUP(A895,[3]库存使用数据!$A:$K,11,0),"")</f>
        <v/>
      </c>
      <c r="T895" t="str">
        <f>IFERROR(VLOOKUP(A895,[3]库存使用数据!$A:$C,3,0),"")</f>
        <v/>
      </c>
      <c r="U895" t="str">
        <f>IFERROR(VLOOKUP(A895,[3]库存使用数据!$A:$F,6,0),"")</f>
        <v/>
      </c>
      <c r="V895" t="str">
        <f>IFERROR(VLOOKUP(A895,[3]库存使用数据!$A:$I,9,0),"")</f>
        <v/>
      </c>
      <c r="W895" t="str">
        <f>IFERROR(VLOOKUP(A895,[3]库存使用数据!$A:$L,12,0),"")</f>
        <v/>
      </c>
      <c r="X895" s="23" t="str">
        <f t="shared" si="229"/>
        <v/>
      </c>
      <c r="Y895" s="23" t="str">
        <f t="shared" si="230"/>
        <v/>
      </c>
      <c r="Z895" s="23" t="str">
        <f t="shared" si="231"/>
        <v/>
      </c>
      <c r="AA895" s="23" t="str">
        <f t="shared" si="232"/>
        <v/>
      </c>
      <c r="AB895" t="str">
        <f>IFERROR(VLOOKUP(A895,[3]库存使用数据!$A:$D,4,0),"")</f>
        <v/>
      </c>
      <c r="AC895" t="str">
        <f>IFERROR(VLOOKUP(A895,[3]库存使用数据!$A:$G,7,0),"")</f>
        <v/>
      </c>
      <c r="AD895" t="str">
        <f>IFERROR(VLOOKUP(A895,[3]库存使用数据!$A:$J,10,0),"")</f>
        <v/>
      </c>
      <c r="AE895" t="str">
        <f>IFERROR(VLOOKUP(A895,[3]库存使用数据!$A:$M,13,0),"")</f>
        <v/>
      </c>
      <c r="AF895" s="23" t="str">
        <f t="shared" si="233"/>
        <v/>
      </c>
      <c r="AG895" s="23" t="str">
        <f t="shared" si="234"/>
        <v/>
      </c>
      <c r="AH895" s="23" t="str">
        <f t="shared" si="235"/>
        <v/>
      </c>
      <c r="AI895" s="23" t="str">
        <f t="shared" si="236"/>
        <v/>
      </c>
      <c r="AJ895">
        <f>IFERROR(VLOOKUP($B895,[2]库存报告使用数据!$A$1:$B$65536,2,0),0)</f>
        <v>4</v>
      </c>
      <c r="AK895">
        <f>IFERROR(VLOOKUP($B895,[2]库存报告使用数据!$A$1:$C$65536,3,0),0)</f>
        <v>4</v>
      </c>
      <c r="AL895">
        <f>IFERROR(VLOOKUP($B895,[2]库存报告使用数据!$A$1:$D$65536,4,0),0)</f>
        <v>2</v>
      </c>
      <c r="AM895">
        <f>IFERROR(VLOOKUP($B895,[2]库存报告使用数据!$A$1:$E$65536,5,0),0)</f>
        <v>1</v>
      </c>
      <c r="AN895" s="23">
        <f t="shared" si="237"/>
        <v>0.25</v>
      </c>
      <c r="AO895" s="23">
        <f t="shared" si="238"/>
        <v>0</v>
      </c>
      <c r="AP895" s="23">
        <f t="shared" si="239"/>
        <v>0</v>
      </c>
      <c r="AQ895" s="23">
        <f t="shared" si="240"/>
        <v>0</v>
      </c>
      <c r="AR895" s="37">
        <f t="shared" si="225"/>
        <v>0.142857142857143</v>
      </c>
      <c r="AS895" s="37">
        <f t="shared" si="226"/>
        <v>8.57142857142857</v>
      </c>
      <c r="AT895" s="37">
        <f t="shared" si="227"/>
        <v>-8.57142857142857</v>
      </c>
      <c r="AU895" s="33">
        <f t="shared" si="228"/>
        <v>0</v>
      </c>
      <c r="AV895" s="38">
        <f>IFERROR(时间!$B$4+AU895,"上周无销量")</f>
        <v>43283</v>
      </c>
    </row>
    <row r="896" spans="1:48">
      <c r="A896" s="21" t="s">
        <v>941</v>
      </c>
      <c r="B896" t="str">
        <f>VLOOKUP(A896,'[4]sku-asin（子）'!$A$1:$B$65536,2,0)</f>
        <v>B01MSJPEBR</v>
      </c>
      <c r="C896" t="str">
        <f>VLOOKUP(A896,'[4]子sku-父sku'!$A$1:$B$65536,2,0)</f>
        <v>YZ-ZQ1732</v>
      </c>
      <c r="D896" s="33">
        <f>IFERROR(VLOOKUP(A896,[1]库存报告使用数据处理!$A:$C,3,0),0)</f>
        <v>0</v>
      </c>
      <c r="E896" s="33">
        <f>IFERROR(VLOOKUP(A896,[1]库存报告使用数据处理!$A:$D,4,0),0)</f>
        <v>0</v>
      </c>
      <c r="F896" s="33">
        <f>IFERROR(VLOOKUP(A896,[1]库存报告使用数据处理!$A:$E,5,0),0)</f>
        <v>0</v>
      </c>
      <c r="G896" s="33">
        <f>IFERROR(VLOOKUP(A896,[1]库存报告使用数据处理!$A:$F,6,0),0)</f>
        <v>0</v>
      </c>
      <c r="H896" s="34">
        <f>IFERROR(VLOOKUP(A896,[1]库存报告使用数据处理!$A:$G,7,0),0)</f>
        <v>0</v>
      </c>
      <c r="I896">
        <f>IFERROR(VLOOKUP(A896,[5]数据处理!$A:$B,2,0),0)</f>
        <v>1</v>
      </c>
      <c r="J896" s="35">
        <f>IFERROR(VLOOKUP(A896,[5]数据处理!$A:$D,4,0),0)</f>
        <v>0</v>
      </c>
      <c r="K896" s="35">
        <f>IFERROR(VLOOKUP(A896,[5]数据处理!$A:$E,5,0),0)</f>
        <v>0</v>
      </c>
      <c r="L896" s="35">
        <f>IFERROR(VLOOKUP(A896,[5]数据处理!$A:$G,7,0),0)</f>
        <v>0</v>
      </c>
      <c r="M896">
        <f t="shared" si="224"/>
        <v>1</v>
      </c>
      <c r="N896">
        <f>IFERROR(VLOOKUP(A896,[5]数据处理!$A:$C,3,0),0)</f>
        <v>0</v>
      </c>
      <c r="O896">
        <f>IFERROR(VLOOKUP(A896,[5]数据处理!$A:$N,14,0),0)</f>
        <v>1</v>
      </c>
      <c r="P896" t="str">
        <f>IFERROR(VLOOKUP(A896,[3]库存使用数据!$A:$B,2,0),"")</f>
        <v/>
      </c>
      <c r="Q896" t="str">
        <f>IFERROR(VLOOKUP(A896,[3]库存使用数据!$A:$E,5,0),"")</f>
        <v/>
      </c>
      <c r="R896" t="str">
        <f>IFERROR(VLOOKUP(A896,[3]库存使用数据!$A:$H,8,0),"")</f>
        <v/>
      </c>
      <c r="S896" t="str">
        <f>IFERROR(VLOOKUP(A896,[3]库存使用数据!$A:$K,11,0),"")</f>
        <v/>
      </c>
      <c r="T896" t="str">
        <f>IFERROR(VLOOKUP(A896,[3]库存使用数据!$A:$C,3,0),"")</f>
        <v/>
      </c>
      <c r="U896" t="str">
        <f>IFERROR(VLOOKUP(A896,[3]库存使用数据!$A:$F,6,0),"")</f>
        <v/>
      </c>
      <c r="V896" t="str">
        <f>IFERROR(VLOOKUP(A896,[3]库存使用数据!$A:$I,9,0),"")</f>
        <v/>
      </c>
      <c r="W896" t="str">
        <f>IFERROR(VLOOKUP(A896,[3]库存使用数据!$A:$L,12,0),"")</f>
        <v/>
      </c>
      <c r="X896" s="23" t="str">
        <f t="shared" si="229"/>
        <v/>
      </c>
      <c r="Y896" s="23" t="str">
        <f t="shared" si="230"/>
        <v/>
      </c>
      <c r="Z896" s="23" t="str">
        <f t="shared" si="231"/>
        <v/>
      </c>
      <c r="AA896" s="23" t="str">
        <f t="shared" si="232"/>
        <v/>
      </c>
      <c r="AB896" t="str">
        <f>IFERROR(VLOOKUP(A896,[3]库存使用数据!$A:$D,4,0),"")</f>
        <v/>
      </c>
      <c r="AC896" t="str">
        <f>IFERROR(VLOOKUP(A896,[3]库存使用数据!$A:$G,7,0),"")</f>
        <v/>
      </c>
      <c r="AD896" t="str">
        <f>IFERROR(VLOOKUP(A896,[3]库存使用数据!$A:$J,10,0),"")</f>
        <v/>
      </c>
      <c r="AE896" t="str">
        <f>IFERROR(VLOOKUP(A896,[3]库存使用数据!$A:$M,13,0),"")</f>
        <v/>
      </c>
      <c r="AF896" s="23" t="str">
        <f t="shared" si="233"/>
        <v/>
      </c>
      <c r="AG896" s="23" t="str">
        <f t="shared" si="234"/>
        <v/>
      </c>
      <c r="AH896" s="23" t="str">
        <f t="shared" si="235"/>
        <v/>
      </c>
      <c r="AI896" s="23" t="str">
        <f t="shared" si="236"/>
        <v/>
      </c>
      <c r="AJ896">
        <f>IFERROR(VLOOKUP($B896,[2]库存报告使用数据!$A$1:$B$65536,2,0),0)</f>
        <v>2</v>
      </c>
      <c r="AK896">
        <f>IFERROR(VLOOKUP($B896,[2]库存报告使用数据!$A$1:$C$65536,3,0),0)</f>
        <v>2</v>
      </c>
      <c r="AL896">
        <f>IFERROR(VLOOKUP($B896,[2]库存报告使用数据!$A$1:$D$65536,4,0),0)</f>
        <v>0</v>
      </c>
      <c r="AM896">
        <f>IFERROR(VLOOKUP($B896,[2]库存报告使用数据!$A$1:$E$65536,5,0),0)</f>
        <v>1</v>
      </c>
      <c r="AN896" s="23">
        <f t="shared" si="237"/>
        <v>0</v>
      </c>
      <c r="AO896" s="23">
        <f t="shared" si="238"/>
        <v>0</v>
      </c>
      <c r="AP896" s="23" t="str">
        <f t="shared" si="239"/>
        <v/>
      </c>
      <c r="AQ896" s="23">
        <f t="shared" si="240"/>
        <v>0</v>
      </c>
      <c r="AR896" s="37">
        <f t="shared" si="225"/>
        <v>0</v>
      </c>
      <c r="AS896" s="37">
        <f t="shared" si="226"/>
        <v>0</v>
      </c>
      <c r="AT896" s="37">
        <f t="shared" si="227"/>
        <v>1</v>
      </c>
      <c r="AU896" s="33" t="str">
        <f t="shared" si="228"/>
        <v>库存为1</v>
      </c>
      <c r="AV896" s="38" t="str">
        <f>IFERROR(时间!$B$4+AU896,"上周无销量")</f>
        <v>上周无销量</v>
      </c>
    </row>
    <row r="897" spans="1:48">
      <c r="A897" s="21" t="s">
        <v>942</v>
      </c>
      <c r="B897" t="str">
        <f>VLOOKUP(A897,'[4]sku-asin（子）'!$A$1:$B$65536,2,0)</f>
        <v>B01N8XQPF6</v>
      </c>
      <c r="C897" t="str">
        <f>VLOOKUP(A897,'[4]子sku-父sku'!$A$1:$B$65536,2,0)</f>
        <v>YZ-ZQ1732</v>
      </c>
      <c r="D897" s="33">
        <f>IFERROR(VLOOKUP(A897,[1]库存报告使用数据处理!$A:$C,3,0),0)</f>
        <v>0</v>
      </c>
      <c r="E897" s="33">
        <f>IFERROR(VLOOKUP(A897,[1]库存报告使用数据处理!$A:$D,4,0),0)</f>
        <v>1</v>
      </c>
      <c r="F897" s="33">
        <f>IFERROR(VLOOKUP(A897,[1]库存报告使用数据处理!$A:$E,5,0),0)</f>
        <v>0</v>
      </c>
      <c r="G897" s="33">
        <f>IFERROR(VLOOKUP(A897,[1]库存报告使用数据处理!$A:$F,6,0),0)</f>
        <v>0</v>
      </c>
      <c r="H897" s="34">
        <f>IFERROR(VLOOKUP(A897,[1]库存报告使用数据处理!$A:$G,7,0),0)</f>
        <v>15.99</v>
      </c>
      <c r="I897">
        <f>IFERROR(VLOOKUP(A897,[5]数据处理!$A:$B,2,0),0)</f>
        <v>1</v>
      </c>
      <c r="J897" s="35">
        <f>IFERROR(VLOOKUP(A897,[5]数据处理!$A:$D,4,0),0)</f>
        <v>0</v>
      </c>
      <c r="K897" s="35">
        <f>IFERROR(VLOOKUP(A897,[5]数据处理!$A:$E,5,0),0)</f>
        <v>0</v>
      </c>
      <c r="L897" s="35">
        <f>IFERROR(VLOOKUP(A897,[5]数据处理!$A:$G,7,0),0)</f>
        <v>0</v>
      </c>
      <c r="M897">
        <f t="shared" si="224"/>
        <v>1</v>
      </c>
      <c r="N897">
        <f>IFERROR(VLOOKUP(A897,[5]数据处理!$A:$C,3,0),0)</f>
        <v>0</v>
      </c>
      <c r="O897">
        <f>IFERROR(VLOOKUP(A897,[5]数据处理!$A:$N,14,0),0)</f>
        <v>0</v>
      </c>
      <c r="P897" t="str">
        <f>IFERROR(VLOOKUP(A897,[3]库存使用数据!$A:$B,2,0),"")</f>
        <v/>
      </c>
      <c r="Q897" t="str">
        <f>IFERROR(VLOOKUP(A897,[3]库存使用数据!$A:$E,5,0),"")</f>
        <v/>
      </c>
      <c r="R897" t="str">
        <f>IFERROR(VLOOKUP(A897,[3]库存使用数据!$A:$H,8,0),"")</f>
        <v/>
      </c>
      <c r="S897" t="str">
        <f>IFERROR(VLOOKUP(A897,[3]库存使用数据!$A:$K,11,0),"")</f>
        <v/>
      </c>
      <c r="T897" t="str">
        <f>IFERROR(VLOOKUP(A897,[3]库存使用数据!$A:$C,3,0),"")</f>
        <v/>
      </c>
      <c r="U897" t="str">
        <f>IFERROR(VLOOKUP(A897,[3]库存使用数据!$A:$F,6,0),"")</f>
        <v/>
      </c>
      <c r="V897" t="str">
        <f>IFERROR(VLOOKUP(A897,[3]库存使用数据!$A:$I,9,0),"")</f>
        <v/>
      </c>
      <c r="W897" t="str">
        <f>IFERROR(VLOOKUP(A897,[3]库存使用数据!$A:$L,12,0),"")</f>
        <v/>
      </c>
      <c r="X897" s="23" t="str">
        <f t="shared" si="229"/>
        <v/>
      </c>
      <c r="Y897" s="23" t="str">
        <f t="shared" si="230"/>
        <v/>
      </c>
      <c r="Z897" s="23" t="str">
        <f t="shared" si="231"/>
        <v/>
      </c>
      <c r="AA897" s="23" t="str">
        <f t="shared" si="232"/>
        <v/>
      </c>
      <c r="AB897" t="str">
        <f>IFERROR(VLOOKUP(A897,[3]库存使用数据!$A:$D,4,0),"")</f>
        <v/>
      </c>
      <c r="AC897" t="str">
        <f>IFERROR(VLOOKUP(A897,[3]库存使用数据!$A:$G,7,0),"")</f>
        <v/>
      </c>
      <c r="AD897" t="str">
        <f>IFERROR(VLOOKUP(A897,[3]库存使用数据!$A:$J,10,0),"")</f>
        <v/>
      </c>
      <c r="AE897" t="str">
        <f>IFERROR(VLOOKUP(A897,[3]库存使用数据!$A:$M,13,0),"")</f>
        <v/>
      </c>
      <c r="AF897" s="23" t="str">
        <f t="shared" si="233"/>
        <v/>
      </c>
      <c r="AG897" s="23" t="str">
        <f t="shared" si="234"/>
        <v/>
      </c>
      <c r="AH897" s="23" t="str">
        <f t="shared" si="235"/>
        <v/>
      </c>
      <c r="AI897" s="23" t="str">
        <f t="shared" si="236"/>
        <v/>
      </c>
      <c r="AJ897">
        <f>IFERROR(VLOOKUP($B897,[2]库存报告使用数据!$A$1:$B$65536,2,0),0)</f>
        <v>1</v>
      </c>
      <c r="AK897">
        <f>IFERROR(VLOOKUP($B897,[2]库存报告使用数据!$A$1:$C$65536,3,0),0)</f>
        <v>1</v>
      </c>
      <c r="AL897">
        <f>IFERROR(VLOOKUP($B897,[2]库存报告使用数据!$A$1:$D$65536,4,0),0)</f>
        <v>0</v>
      </c>
      <c r="AM897">
        <f>IFERROR(VLOOKUP($B897,[2]库存报告使用数据!$A$1:$E$65536,5,0),0)</f>
        <v>3</v>
      </c>
      <c r="AN897" s="23">
        <f t="shared" si="237"/>
        <v>0</v>
      </c>
      <c r="AO897" s="23">
        <f t="shared" si="238"/>
        <v>1</v>
      </c>
      <c r="AP897" s="23" t="str">
        <f t="shared" si="239"/>
        <v/>
      </c>
      <c r="AQ897" s="23">
        <f t="shared" si="240"/>
        <v>0</v>
      </c>
      <c r="AR897" s="37">
        <f t="shared" si="225"/>
        <v>0</v>
      </c>
      <c r="AS897" s="37">
        <f t="shared" si="226"/>
        <v>0</v>
      </c>
      <c r="AT897" s="37">
        <f t="shared" si="227"/>
        <v>1</v>
      </c>
      <c r="AU897" s="33" t="str">
        <f t="shared" si="228"/>
        <v>库存为1</v>
      </c>
      <c r="AV897" s="38" t="str">
        <f>IFERROR(时间!$B$4+AU897,"上周无销量")</f>
        <v>上周无销量</v>
      </c>
    </row>
    <row r="898" spans="1:48">
      <c r="A898" s="21" t="s">
        <v>943</v>
      </c>
      <c r="B898" t="str">
        <f>VLOOKUP(A898,'[4]sku-asin（子）'!$A$1:$B$65536,2,0)</f>
        <v>B07CJ387X7</v>
      </c>
      <c r="C898" t="str">
        <f>VLOOKUP(A898,'[4]子sku-父sku'!$A$1:$B$65536,2,0)</f>
        <v>YZ-ZQ1732</v>
      </c>
      <c r="D898" s="33">
        <f>IFERROR(VLOOKUP(A898,[1]库存报告使用数据处理!$A:$C,3,0),0)</f>
        <v>0</v>
      </c>
      <c r="E898" s="33">
        <f>IFERROR(VLOOKUP(A898,[1]库存报告使用数据处理!$A:$D,4,0),0)</f>
        <v>0</v>
      </c>
      <c r="F898" s="33">
        <f>IFERROR(VLOOKUP(A898,[1]库存报告使用数据处理!$A:$E,5,0),0)</f>
        <v>0</v>
      </c>
      <c r="G898" s="33">
        <f>IFERROR(VLOOKUP(A898,[1]库存报告使用数据处理!$A:$F,6,0),0)</f>
        <v>0</v>
      </c>
      <c r="H898" s="34">
        <f>IFERROR(VLOOKUP(A898,[1]库存报告使用数据处理!$A:$G,7,0),0)</f>
        <v>0</v>
      </c>
      <c r="I898">
        <f>IFERROR(VLOOKUP(A898,[5]数据处理!$A:$B,2,0),0)</f>
        <v>0</v>
      </c>
      <c r="J898" s="35">
        <f>IFERROR(VLOOKUP(A898,[5]数据处理!$A:$D,4,0),0)</f>
        <v>0</v>
      </c>
      <c r="K898" s="35">
        <f>IFERROR(VLOOKUP(A898,[5]数据处理!$A:$E,5,0),0)</f>
        <v>0</v>
      </c>
      <c r="L898" s="35">
        <f>IFERROR(VLOOKUP(A898,[5]数据处理!$A:$G,7,0),0)</f>
        <v>0</v>
      </c>
      <c r="M898">
        <f t="shared" si="224"/>
        <v>0</v>
      </c>
      <c r="N898">
        <f>IFERROR(VLOOKUP(A898,[5]数据处理!$A:$C,3,0),0)</f>
        <v>0</v>
      </c>
      <c r="O898">
        <f>IFERROR(VLOOKUP(A898,[5]数据处理!$A:$N,14,0),0)</f>
        <v>0</v>
      </c>
      <c r="P898" t="str">
        <f>IFERROR(VLOOKUP(A898,[3]库存使用数据!$A:$B,2,0),"")</f>
        <v/>
      </c>
      <c r="Q898" t="str">
        <f>IFERROR(VLOOKUP(A898,[3]库存使用数据!$A:$E,5,0),"")</f>
        <v/>
      </c>
      <c r="R898" t="str">
        <f>IFERROR(VLOOKUP(A898,[3]库存使用数据!$A:$H,8,0),"")</f>
        <v/>
      </c>
      <c r="S898" t="str">
        <f>IFERROR(VLOOKUP(A898,[3]库存使用数据!$A:$K,11,0),"")</f>
        <v/>
      </c>
      <c r="T898" t="str">
        <f>IFERROR(VLOOKUP(A898,[3]库存使用数据!$A:$C,3,0),"")</f>
        <v/>
      </c>
      <c r="U898" t="str">
        <f>IFERROR(VLOOKUP(A898,[3]库存使用数据!$A:$F,6,0),"")</f>
        <v/>
      </c>
      <c r="V898" t="str">
        <f>IFERROR(VLOOKUP(A898,[3]库存使用数据!$A:$I,9,0),"")</f>
        <v/>
      </c>
      <c r="W898" t="str">
        <f>IFERROR(VLOOKUP(A898,[3]库存使用数据!$A:$L,12,0),"")</f>
        <v/>
      </c>
      <c r="X898" s="23" t="str">
        <f t="shared" si="229"/>
        <v/>
      </c>
      <c r="Y898" s="23" t="str">
        <f t="shared" si="230"/>
        <v/>
      </c>
      <c r="Z898" s="23" t="str">
        <f t="shared" si="231"/>
        <v/>
      </c>
      <c r="AA898" s="23" t="str">
        <f t="shared" si="232"/>
        <v/>
      </c>
      <c r="AB898" t="str">
        <f>IFERROR(VLOOKUP(A898,[3]库存使用数据!$A:$D,4,0),"")</f>
        <v/>
      </c>
      <c r="AC898" t="str">
        <f>IFERROR(VLOOKUP(A898,[3]库存使用数据!$A:$G,7,0),"")</f>
        <v/>
      </c>
      <c r="AD898" t="str">
        <f>IFERROR(VLOOKUP(A898,[3]库存使用数据!$A:$J,10,0),"")</f>
        <v/>
      </c>
      <c r="AE898" t="str">
        <f>IFERROR(VLOOKUP(A898,[3]库存使用数据!$A:$M,13,0),"")</f>
        <v/>
      </c>
      <c r="AF898" s="23" t="str">
        <f t="shared" si="233"/>
        <v/>
      </c>
      <c r="AG898" s="23" t="str">
        <f t="shared" si="234"/>
        <v/>
      </c>
      <c r="AH898" s="23" t="str">
        <f t="shared" si="235"/>
        <v/>
      </c>
      <c r="AI898" s="23" t="str">
        <f t="shared" si="236"/>
        <v/>
      </c>
      <c r="AJ898">
        <f>IFERROR(VLOOKUP($B898,[2]库存报告使用数据!$A$1:$B$65536,2,0),0)</f>
        <v>0</v>
      </c>
      <c r="AK898">
        <f>IFERROR(VLOOKUP($B898,[2]库存报告使用数据!$A$1:$C$65536,3,0),0)</f>
        <v>0</v>
      </c>
      <c r="AL898">
        <f>IFERROR(VLOOKUP($B898,[2]库存报告使用数据!$A$1:$D$65536,4,0),0)</f>
        <v>0</v>
      </c>
      <c r="AM898">
        <f>IFERROR(VLOOKUP($B898,[2]库存报告使用数据!$A$1:$E$65536,5,0),0)</f>
        <v>0</v>
      </c>
      <c r="AN898" s="23" t="str">
        <f t="shared" si="237"/>
        <v/>
      </c>
      <c r="AO898" s="23" t="str">
        <f t="shared" si="238"/>
        <v/>
      </c>
      <c r="AP898" s="23" t="str">
        <f t="shared" si="239"/>
        <v/>
      </c>
      <c r="AQ898" s="23" t="str">
        <f t="shared" si="240"/>
        <v/>
      </c>
      <c r="AR898" s="37">
        <f t="shared" si="225"/>
        <v>0</v>
      </c>
      <c r="AS898" s="37">
        <f t="shared" si="226"/>
        <v>0</v>
      </c>
      <c r="AT898" s="37">
        <f t="shared" si="227"/>
        <v>0</v>
      </c>
      <c r="AU898" s="33" t="str">
        <f t="shared" si="228"/>
        <v>库存为0</v>
      </c>
      <c r="AV898" s="38" t="str">
        <f>IFERROR(时间!$B$4+AU898,"上周无销量")</f>
        <v>上周无销量</v>
      </c>
    </row>
    <row r="899" spans="1:48">
      <c r="A899" s="21" t="s">
        <v>944</v>
      </c>
      <c r="B899" t="str">
        <f>VLOOKUP(A899,'[4]sku-asin（子）'!$A$1:$B$65536,2,0)</f>
        <v>B01MQGNHWU</v>
      </c>
      <c r="C899" t="str">
        <f>VLOOKUP(A899,'[4]子sku-父sku'!$A$1:$B$65536,2,0)</f>
        <v>YZ-ZQ1732</v>
      </c>
      <c r="D899" s="33">
        <f>IFERROR(VLOOKUP(A899,[1]库存报告使用数据处理!$A:$C,3,0),0)</f>
        <v>0</v>
      </c>
      <c r="E899" s="33">
        <f>IFERROR(VLOOKUP(A899,[1]库存报告使用数据处理!$A:$D,4,0),0)</f>
        <v>0</v>
      </c>
      <c r="F899" s="33">
        <f>IFERROR(VLOOKUP(A899,[1]库存报告使用数据处理!$A:$E,5,0),0)</f>
        <v>0</v>
      </c>
      <c r="G899" s="33">
        <f>IFERROR(VLOOKUP(A899,[1]库存报告使用数据处理!$A:$F,6,0),0)</f>
        <v>0</v>
      </c>
      <c r="H899" s="34">
        <f>IFERROR(VLOOKUP(A899,[1]库存报告使用数据处理!$A:$G,7,0),0)</f>
        <v>0</v>
      </c>
      <c r="I899">
        <f>IFERROR(VLOOKUP(A899,[5]数据处理!$A:$B,2,0),0)</f>
        <v>0</v>
      </c>
      <c r="J899" s="35">
        <f>IFERROR(VLOOKUP(A899,[5]数据处理!$A:$D,4,0),0)</f>
        <v>0</v>
      </c>
      <c r="K899" s="35">
        <f>IFERROR(VLOOKUP(A899,[5]数据处理!$A:$E,5,0),0)</f>
        <v>0</v>
      </c>
      <c r="L899" s="35">
        <f>IFERROR(VLOOKUP(A899,[5]数据处理!$A:$G,7,0),0)</f>
        <v>0</v>
      </c>
      <c r="M899">
        <f t="shared" si="224"/>
        <v>0</v>
      </c>
      <c r="N899">
        <f>IFERROR(VLOOKUP(A899,[5]数据处理!$A:$C,3,0),0)</f>
        <v>0</v>
      </c>
      <c r="O899">
        <f>IFERROR(VLOOKUP(A899,[5]数据处理!$A:$N,14,0),0)</f>
        <v>0</v>
      </c>
      <c r="P899" t="str">
        <f>IFERROR(VLOOKUP(A899,[3]库存使用数据!$A:$B,2,0),"")</f>
        <v/>
      </c>
      <c r="Q899" t="str">
        <f>IFERROR(VLOOKUP(A899,[3]库存使用数据!$A:$E,5,0),"")</f>
        <v/>
      </c>
      <c r="R899" t="str">
        <f>IFERROR(VLOOKUP(A899,[3]库存使用数据!$A:$H,8,0),"")</f>
        <v/>
      </c>
      <c r="S899" t="str">
        <f>IFERROR(VLOOKUP(A899,[3]库存使用数据!$A:$K,11,0),"")</f>
        <v/>
      </c>
      <c r="T899" t="str">
        <f>IFERROR(VLOOKUP(A899,[3]库存使用数据!$A:$C,3,0),"")</f>
        <v/>
      </c>
      <c r="U899" t="str">
        <f>IFERROR(VLOOKUP(A899,[3]库存使用数据!$A:$F,6,0),"")</f>
        <v/>
      </c>
      <c r="V899" t="str">
        <f>IFERROR(VLOOKUP(A899,[3]库存使用数据!$A:$I,9,0),"")</f>
        <v/>
      </c>
      <c r="W899" t="str">
        <f>IFERROR(VLOOKUP(A899,[3]库存使用数据!$A:$L,12,0),"")</f>
        <v/>
      </c>
      <c r="X899" s="23" t="str">
        <f t="shared" si="229"/>
        <v/>
      </c>
      <c r="Y899" s="23" t="str">
        <f t="shared" si="230"/>
        <v/>
      </c>
      <c r="Z899" s="23" t="str">
        <f t="shared" si="231"/>
        <v/>
      </c>
      <c r="AA899" s="23" t="str">
        <f t="shared" si="232"/>
        <v/>
      </c>
      <c r="AB899" t="str">
        <f>IFERROR(VLOOKUP(A899,[3]库存使用数据!$A:$D,4,0),"")</f>
        <v/>
      </c>
      <c r="AC899" t="str">
        <f>IFERROR(VLOOKUP(A899,[3]库存使用数据!$A:$G,7,0),"")</f>
        <v/>
      </c>
      <c r="AD899" t="str">
        <f>IFERROR(VLOOKUP(A899,[3]库存使用数据!$A:$J,10,0),"")</f>
        <v/>
      </c>
      <c r="AE899" t="str">
        <f>IFERROR(VLOOKUP(A899,[3]库存使用数据!$A:$M,13,0),"")</f>
        <v/>
      </c>
      <c r="AF899" s="23" t="str">
        <f t="shared" si="233"/>
        <v/>
      </c>
      <c r="AG899" s="23" t="str">
        <f t="shared" si="234"/>
        <v/>
      </c>
      <c r="AH899" s="23" t="str">
        <f t="shared" si="235"/>
        <v/>
      </c>
      <c r="AI899" s="23" t="str">
        <f t="shared" si="236"/>
        <v/>
      </c>
      <c r="AJ899">
        <f>IFERROR(VLOOKUP($B899,[2]库存报告使用数据!$A$1:$B$65536,2,0),0)</f>
        <v>0</v>
      </c>
      <c r="AK899">
        <f>IFERROR(VLOOKUP($B899,[2]库存报告使用数据!$A$1:$C$65536,3,0),0)</f>
        <v>0</v>
      </c>
      <c r="AL899">
        <f>IFERROR(VLOOKUP($B899,[2]库存报告使用数据!$A$1:$D$65536,4,0),0)</f>
        <v>0</v>
      </c>
      <c r="AM899">
        <f>IFERROR(VLOOKUP($B899,[2]库存报告使用数据!$A$1:$E$65536,5,0),0)</f>
        <v>0</v>
      </c>
      <c r="AN899" s="23" t="str">
        <f t="shared" si="237"/>
        <v/>
      </c>
      <c r="AO899" s="23" t="str">
        <f t="shared" si="238"/>
        <v/>
      </c>
      <c r="AP899" s="23" t="str">
        <f t="shared" si="239"/>
        <v/>
      </c>
      <c r="AQ899" s="23" t="str">
        <f t="shared" si="240"/>
        <v/>
      </c>
      <c r="AR899" s="37">
        <f t="shared" si="225"/>
        <v>0</v>
      </c>
      <c r="AS899" s="37">
        <f t="shared" si="226"/>
        <v>0</v>
      </c>
      <c r="AT899" s="37">
        <f t="shared" si="227"/>
        <v>0</v>
      </c>
      <c r="AU899" s="33" t="str">
        <f t="shared" si="228"/>
        <v>库存为0</v>
      </c>
      <c r="AV899" s="38" t="str">
        <f>IFERROR(时间!$B$4+AU899,"上周无销量")</f>
        <v>上周无销量</v>
      </c>
    </row>
    <row r="900" spans="1:48">
      <c r="A900" s="21" t="s">
        <v>945</v>
      </c>
      <c r="B900" t="str">
        <f>VLOOKUP(A900,'[4]sku-asin（子）'!$A$1:$B$65536,2,0)</f>
        <v>B07226XSQF</v>
      </c>
      <c r="C900" t="str">
        <f>VLOOKUP(A900,'[4]子sku-父sku'!$A$1:$B$65536,2,0)</f>
        <v>YZ-ZQ1733</v>
      </c>
      <c r="D900" s="33">
        <f>IFERROR(VLOOKUP(A900,[1]库存报告使用数据处理!$A:$C,3,0),0)</f>
        <v>0</v>
      </c>
      <c r="E900" s="33">
        <f>IFERROR(VLOOKUP(A900,[1]库存报告使用数据处理!$A:$D,4,0),0)</f>
        <v>0</v>
      </c>
      <c r="F900" s="33">
        <f>IFERROR(VLOOKUP(A900,[1]库存报告使用数据处理!$A:$E,5,0),0)</f>
        <v>0</v>
      </c>
      <c r="G900" s="33">
        <f>IFERROR(VLOOKUP(A900,[1]库存报告使用数据处理!$A:$F,6,0),0)</f>
        <v>0</v>
      </c>
      <c r="H900" s="34">
        <f>IFERROR(VLOOKUP(A900,[1]库存报告使用数据处理!$A:$G,7,0),0)</f>
        <v>0</v>
      </c>
      <c r="I900">
        <f>IFERROR(VLOOKUP(A900,[5]数据处理!$A:$B,2,0),0)</f>
        <v>0</v>
      </c>
      <c r="J900" s="35">
        <f>IFERROR(VLOOKUP(A900,[5]数据处理!$A:$D,4,0),0)</f>
        <v>0</v>
      </c>
      <c r="K900" s="35">
        <f>IFERROR(VLOOKUP(A900,[5]数据处理!$A:$E,5,0),0)</f>
        <v>0</v>
      </c>
      <c r="L900" s="35">
        <f>IFERROR(VLOOKUP(A900,[5]数据处理!$A:$G,7,0),0)</f>
        <v>0</v>
      </c>
      <c r="M900">
        <f t="shared" si="224"/>
        <v>0</v>
      </c>
      <c r="N900">
        <f>IFERROR(VLOOKUP(A900,[5]数据处理!$A:$C,3,0),0)</f>
        <v>0</v>
      </c>
      <c r="O900">
        <f>IFERROR(VLOOKUP(A900,[5]数据处理!$A:$N,14,0),0)</f>
        <v>0</v>
      </c>
      <c r="P900" t="str">
        <f>IFERROR(VLOOKUP(A900,[3]库存使用数据!$A:$B,2,0),"")</f>
        <v/>
      </c>
      <c r="Q900" t="str">
        <f>IFERROR(VLOOKUP(A900,[3]库存使用数据!$A:$E,5,0),"")</f>
        <v/>
      </c>
      <c r="R900" t="str">
        <f>IFERROR(VLOOKUP(A900,[3]库存使用数据!$A:$H,8,0),"")</f>
        <v/>
      </c>
      <c r="S900" t="str">
        <f>IFERROR(VLOOKUP(A900,[3]库存使用数据!$A:$K,11,0),"")</f>
        <v/>
      </c>
      <c r="T900" t="str">
        <f>IFERROR(VLOOKUP(A900,[3]库存使用数据!$A:$C,3,0),"")</f>
        <v/>
      </c>
      <c r="U900" t="str">
        <f>IFERROR(VLOOKUP(A900,[3]库存使用数据!$A:$F,6,0),"")</f>
        <v/>
      </c>
      <c r="V900" t="str">
        <f>IFERROR(VLOOKUP(A900,[3]库存使用数据!$A:$I,9,0),"")</f>
        <v/>
      </c>
      <c r="W900" t="str">
        <f>IFERROR(VLOOKUP(A900,[3]库存使用数据!$A:$L,12,0),"")</f>
        <v/>
      </c>
      <c r="X900" s="23" t="str">
        <f t="shared" si="229"/>
        <v/>
      </c>
      <c r="Y900" s="23" t="str">
        <f t="shared" si="230"/>
        <v/>
      </c>
      <c r="Z900" s="23" t="str">
        <f t="shared" si="231"/>
        <v/>
      </c>
      <c r="AA900" s="23" t="str">
        <f t="shared" si="232"/>
        <v/>
      </c>
      <c r="AB900" t="str">
        <f>IFERROR(VLOOKUP(A900,[3]库存使用数据!$A:$D,4,0),"")</f>
        <v/>
      </c>
      <c r="AC900" t="str">
        <f>IFERROR(VLOOKUP(A900,[3]库存使用数据!$A:$G,7,0),"")</f>
        <v/>
      </c>
      <c r="AD900" t="str">
        <f>IFERROR(VLOOKUP(A900,[3]库存使用数据!$A:$J,10,0),"")</f>
        <v/>
      </c>
      <c r="AE900" t="str">
        <f>IFERROR(VLOOKUP(A900,[3]库存使用数据!$A:$M,13,0),"")</f>
        <v/>
      </c>
      <c r="AF900" s="23" t="str">
        <f t="shared" si="233"/>
        <v/>
      </c>
      <c r="AG900" s="23" t="str">
        <f t="shared" si="234"/>
        <v/>
      </c>
      <c r="AH900" s="23" t="str">
        <f t="shared" si="235"/>
        <v/>
      </c>
      <c r="AI900" s="23" t="str">
        <f t="shared" si="236"/>
        <v/>
      </c>
      <c r="AJ900">
        <f>IFERROR(VLOOKUP($B900,[2]库存报告使用数据!$A$1:$B$65536,2,0),0)</f>
        <v>0</v>
      </c>
      <c r="AK900">
        <f>IFERROR(VLOOKUP($B900,[2]库存报告使用数据!$A$1:$C$65536,3,0),0)</f>
        <v>0</v>
      </c>
      <c r="AL900">
        <f>IFERROR(VLOOKUP($B900,[2]库存报告使用数据!$A$1:$D$65536,4,0),0)</f>
        <v>0</v>
      </c>
      <c r="AM900">
        <f>IFERROR(VLOOKUP($B900,[2]库存报告使用数据!$A$1:$E$65536,5,0),0)</f>
        <v>0</v>
      </c>
      <c r="AN900" s="23" t="str">
        <f t="shared" si="237"/>
        <v/>
      </c>
      <c r="AO900" s="23" t="str">
        <f t="shared" si="238"/>
        <v/>
      </c>
      <c r="AP900" s="23" t="str">
        <f t="shared" si="239"/>
        <v/>
      </c>
      <c r="AQ900" s="23" t="str">
        <f t="shared" si="240"/>
        <v/>
      </c>
      <c r="AR900" s="37">
        <f t="shared" si="225"/>
        <v>0</v>
      </c>
      <c r="AS900" s="37">
        <f t="shared" si="226"/>
        <v>0</v>
      </c>
      <c r="AT900" s="37">
        <f t="shared" si="227"/>
        <v>0</v>
      </c>
      <c r="AU900" s="33" t="str">
        <f t="shared" si="228"/>
        <v>库存为0</v>
      </c>
      <c r="AV900" s="38" t="str">
        <f>IFERROR(时间!$B$4+AU900,"上周无销量")</f>
        <v>上周无销量</v>
      </c>
    </row>
    <row r="901" spans="1:48">
      <c r="A901" s="21" t="s">
        <v>946</v>
      </c>
      <c r="B901" t="str">
        <f>VLOOKUP(A901,'[4]sku-asin（子）'!$A$1:$B$65536,2,0)</f>
        <v>B07226QPFK</v>
      </c>
      <c r="C901" t="str">
        <f>VLOOKUP(A901,'[4]子sku-父sku'!$A$1:$B$65536,2,0)</f>
        <v>YZ-ZQ1733</v>
      </c>
      <c r="D901" s="33">
        <f>IFERROR(VLOOKUP(A901,[1]库存报告使用数据处理!$A:$C,3,0),0)</f>
        <v>0</v>
      </c>
      <c r="E901" s="33">
        <f>IFERROR(VLOOKUP(A901,[1]库存报告使用数据处理!$A:$D,4,0),0)</f>
        <v>0</v>
      </c>
      <c r="F901" s="33">
        <f>IFERROR(VLOOKUP(A901,[1]库存报告使用数据处理!$A:$E,5,0),0)</f>
        <v>0</v>
      </c>
      <c r="G901" s="33">
        <f>IFERROR(VLOOKUP(A901,[1]库存报告使用数据处理!$A:$F,6,0),0)</f>
        <v>0</v>
      </c>
      <c r="H901" s="34">
        <f>IFERROR(VLOOKUP(A901,[1]库存报告使用数据处理!$A:$G,7,0),0)</f>
        <v>0</v>
      </c>
      <c r="I901">
        <f>IFERROR(VLOOKUP(A901,[5]数据处理!$A:$B,2,0),0)</f>
        <v>0</v>
      </c>
      <c r="J901" s="35">
        <f>IFERROR(VLOOKUP(A901,[5]数据处理!$A:$D,4,0),0)</f>
        <v>0</v>
      </c>
      <c r="K901" s="35">
        <f>IFERROR(VLOOKUP(A901,[5]数据处理!$A:$E,5,0),0)</f>
        <v>0</v>
      </c>
      <c r="L901" s="35">
        <f>IFERROR(VLOOKUP(A901,[5]数据处理!$A:$G,7,0),0)</f>
        <v>0</v>
      </c>
      <c r="M901">
        <f t="shared" ref="M901:M964" si="241">SUM(I901:L901)</f>
        <v>0</v>
      </c>
      <c r="N901">
        <f>IFERROR(VLOOKUP(A901,[5]数据处理!$A:$C,3,0),0)</f>
        <v>0</v>
      </c>
      <c r="O901">
        <f>IFERROR(VLOOKUP(A901,[5]数据处理!$A:$N,14,0),0)</f>
        <v>0</v>
      </c>
      <c r="P901" t="str">
        <f>IFERROR(VLOOKUP(A901,[3]库存使用数据!$A:$B,2,0),"")</f>
        <v/>
      </c>
      <c r="Q901" t="str">
        <f>IFERROR(VLOOKUP(A901,[3]库存使用数据!$A:$E,5,0),"")</f>
        <v/>
      </c>
      <c r="R901" t="str">
        <f>IFERROR(VLOOKUP(A901,[3]库存使用数据!$A:$H,8,0),"")</f>
        <v/>
      </c>
      <c r="S901" t="str">
        <f>IFERROR(VLOOKUP(A901,[3]库存使用数据!$A:$K,11,0),"")</f>
        <v/>
      </c>
      <c r="T901" t="str">
        <f>IFERROR(VLOOKUP(A901,[3]库存使用数据!$A:$C,3,0),"")</f>
        <v/>
      </c>
      <c r="U901" t="str">
        <f>IFERROR(VLOOKUP(A901,[3]库存使用数据!$A:$F,6,0),"")</f>
        <v/>
      </c>
      <c r="V901" t="str">
        <f>IFERROR(VLOOKUP(A901,[3]库存使用数据!$A:$I,9,0),"")</f>
        <v/>
      </c>
      <c r="W901" t="str">
        <f>IFERROR(VLOOKUP(A901,[3]库存使用数据!$A:$L,12,0),"")</f>
        <v/>
      </c>
      <c r="X901" s="23" t="str">
        <f t="shared" si="229"/>
        <v/>
      </c>
      <c r="Y901" s="23" t="str">
        <f t="shared" si="230"/>
        <v/>
      </c>
      <c r="Z901" s="23" t="str">
        <f t="shared" si="231"/>
        <v/>
      </c>
      <c r="AA901" s="23" t="str">
        <f t="shared" si="232"/>
        <v/>
      </c>
      <c r="AB901" t="str">
        <f>IFERROR(VLOOKUP(A901,[3]库存使用数据!$A:$D,4,0),"")</f>
        <v/>
      </c>
      <c r="AC901" t="str">
        <f>IFERROR(VLOOKUP(A901,[3]库存使用数据!$A:$G,7,0),"")</f>
        <v/>
      </c>
      <c r="AD901" t="str">
        <f>IFERROR(VLOOKUP(A901,[3]库存使用数据!$A:$J,10,0),"")</f>
        <v/>
      </c>
      <c r="AE901" t="str">
        <f>IFERROR(VLOOKUP(A901,[3]库存使用数据!$A:$M,13,0),"")</f>
        <v/>
      </c>
      <c r="AF901" s="23" t="str">
        <f t="shared" si="233"/>
        <v/>
      </c>
      <c r="AG901" s="23" t="str">
        <f t="shared" si="234"/>
        <v/>
      </c>
      <c r="AH901" s="23" t="str">
        <f t="shared" si="235"/>
        <v/>
      </c>
      <c r="AI901" s="23" t="str">
        <f t="shared" si="236"/>
        <v/>
      </c>
      <c r="AJ901">
        <f>IFERROR(VLOOKUP($B901,[2]库存报告使用数据!$A$1:$B$65536,2,0),0)</f>
        <v>0</v>
      </c>
      <c r="AK901">
        <f>IFERROR(VLOOKUP($B901,[2]库存报告使用数据!$A$1:$C$65536,3,0),0)</f>
        <v>0</v>
      </c>
      <c r="AL901">
        <f>IFERROR(VLOOKUP($B901,[2]库存报告使用数据!$A$1:$D$65536,4,0),0)</f>
        <v>0</v>
      </c>
      <c r="AM901">
        <f>IFERROR(VLOOKUP($B901,[2]库存报告使用数据!$A$1:$E$65536,5,0),0)</f>
        <v>0</v>
      </c>
      <c r="AN901" s="23" t="str">
        <f t="shared" si="237"/>
        <v/>
      </c>
      <c r="AO901" s="23" t="str">
        <f t="shared" si="238"/>
        <v/>
      </c>
      <c r="AP901" s="23" t="str">
        <f t="shared" si="239"/>
        <v/>
      </c>
      <c r="AQ901" s="23" t="str">
        <f t="shared" si="240"/>
        <v/>
      </c>
      <c r="AR901" s="37">
        <f t="shared" ref="AR901:AR964" si="242">IFERROR(D901/7,"")</f>
        <v>0</v>
      </c>
      <c r="AS901" s="37">
        <f t="shared" ref="AS901:AS964" si="243">IF(AR901="","上周无销量",60*AR901)</f>
        <v>0</v>
      </c>
      <c r="AT901" s="37">
        <f t="shared" ref="AT901:AT964" si="244">IF(AS901="上周无销量","上周无销量/总库存"&amp;M901,M901-AS901)</f>
        <v>0</v>
      </c>
      <c r="AU901" s="33" t="str">
        <f t="shared" ref="AU901:AU964" si="245">IF(AR901="","库存为"&amp;M901,IF(AS901=0,"库存为"&amp;M901,INT(M901/AR901)))</f>
        <v>库存为0</v>
      </c>
      <c r="AV901" s="38" t="str">
        <f>IFERROR(时间!$B$4+AU901,"上周无销量")</f>
        <v>上周无销量</v>
      </c>
    </row>
    <row r="902" spans="1:48">
      <c r="A902" s="21" t="s">
        <v>947</v>
      </c>
      <c r="B902" t="str">
        <f>VLOOKUP(A902,'[4]sku-asin（子）'!$A$1:$B$65536,2,0)</f>
        <v>B071R2J8ZP</v>
      </c>
      <c r="C902" t="str">
        <f>VLOOKUP(A902,'[4]子sku-父sku'!$A$1:$B$65536,2,0)</f>
        <v>YZ-ZQ1733</v>
      </c>
      <c r="D902" s="33">
        <f>IFERROR(VLOOKUP(A902,[1]库存报告使用数据处理!$A:$C,3,0),0)</f>
        <v>0</v>
      </c>
      <c r="E902" s="33">
        <f>IFERROR(VLOOKUP(A902,[1]库存报告使用数据处理!$A:$D,4,0),0)</f>
        <v>0</v>
      </c>
      <c r="F902" s="33">
        <f>IFERROR(VLOOKUP(A902,[1]库存报告使用数据处理!$A:$E,5,0),0)</f>
        <v>0</v>
      </c>
      <c r="G902" s="33">
        <f>IFERROR(VLOOKUP(A902,[1]库存报告使用数据处理!$A:$F,6,0),0)</f>
        <v>0</v>
      </c>
      <c r="H902" s="34">
        <f>IFERROR(VLOOKUP(A902,[1]库存报告使用数据处理!$A:$G,7,0),0)</f>
        <v>0</v>
      </c>
      <c r="I902">
        <f>IFERROR(VLOOKUP(A902,[5]数据处理!$A:$B,2,0),0)</f>
        <v>1</v>
      </c>
      <c r="J902" s="35">
        <f>IFERROR(VLOOKUP(A902,[5]数据处理!$A:$D,4,0),0)</f>
        <v>0</v>
      </c>
      <c r="K902" s="35">
        <f>IFERROR(VLOOKUP(A902,[5]数据处理!$A:$E,5,0),0)</f>
        <v>0</v>
      </c>
      <c r="L902" s="35">
        <f>IFERROR(VLOOKUP(A902,[5]数据处理!$A:$G,7,0),0)</f>
        <v>0</v>
      </c>
      <c r="M902">
        <f t="shared" si="241"/>
        <v>1</v>
      </c>
      <c r="N902">
        <f>IFERROR(VLOOKUP(A902,[5]数据处理!$A:$C,3,0),0)</f>
        <v>0</v>
      </c>
      <c r="O902">
        <f>IFERROR(VLOOKUP(A902,[5]数据处理!$A:$N,14,0),0)</f>
        <v>1</v>
      </c>
      <c r="P902" t="str">
        <f>IFERROR(VLOOKUP(A902,[3]库存使用数据!$A:$B,2,0),"")</f>
        <v/>
      </c>
      <c r="Q902" t="str">
        <f>IFERROR(VLOOKUP(A902,[3]库存使用数据!$A:$E,5,0),"")</f>
        <v/>
      </c>
      <c r="R902" t="str">
        <f>IFERROR(VLOOKUP(A902,[3]库存使用数据!$A:$H,8,0),"")</f>
        <v/>
      </c>
      <c r="S902" t="str">
        <f>IFERROR(VLOOKUP(A902,[3]库存使用数据!$A:$K,11,0),"")</f>
        <v/>
      </c>
      <c r="T902" t="str">
        <f>IFERROR(VLOOKUP(A902,[3]库存使用数据!$A:$C,3,0),"")</f>
        <v/>
      </c>
      <c r="U902" t="str">
        <f>IFERROR(VLOOKUP(A902,[3]库存使用数据!$A:$F,6,0),"")</f>
        <v/>
      </c>
      <c r="V902" t="str">
        <f>IFERROR(VLOOKUP(A902,[3]库存使用数据!$A:$I,9,0),"")</f>
        <v/>
      </c>
      <c r="W902" t="str">
        <f>IFERROR(VLOOKUP(A902,[3]库存使用数据!$A:$L,12,0),"")</f>
        <v/>
      </c>
      <c r="X902" s="23" t="str">
        <f t="shared" ref="X902:X965" si="246">IFERROR(T902/P902,"")</f>
        <v/>
      </c>
      <c r="Y902" s="23" t="str">
        <f t="shared" ref="Y902:Y965" si="247">IFERROR(U902/Q902,"")</f>
        <v/>
      </c>
      <c r="Z902" s="23" t="str">
        <f t="shared" ref="Z902:Z965" si="248">IFERROR(V902/R902,"")</f>
        <v/>
      </c>
      <c r="AA902" s="23" t="str">
        <f t="shared" ref="AA902:AA965" si="249">IFERROR(W902/S902,"")</f>
        <v/>
      </c>
      <c r="AB902" t="str">
        <f>IFERROR(VLOOKUP(A902,[3]库存使用数据!$A:$D,4,0),"")</f>
        <v/>
      </c>
      <c r="AC902" t="str">
        <f>IFERROR(VLOOKUP(A902,[3]库存使用数据!$A:$G,7,0),"")</f>
        <v/>
      </c>
      <c r="AD902" t="str">
        <f>IFERROR(VLOOKUP(A902,[3]库存使用数据!$A:$J,10,0),"")</f>
        <v/>
      </c>
      <c r="AE902" t="str">
        <f>IFERROR(VLOOKUP(A902,[3]库存使用数据!$A:$M,13,0),"")</f>
        <v/>
      </c>
      <c r="AF902" s="23" t="str">
        <f t="shared" ref="AF902:AF965" si="250">IF(OR(AB902="",AB902=0),"",IF(AND(D902*$H902=0,AB902&gt;0),0,AB902/(D902*$H902)))</f>
        <v/>
      </c>
      <c r="AG902" s="23" t="str">
        <f t="shared" ref="AG902:AG965" si="251">IF(OR(AC902="",AC902=0),"",IF(AND(E902*$H902=0,AC902&gt;0),0,AC902/(E902*$H902)))</f>
        <v/>
      </c>
      <c r="AH902" s="23" t="str">
        <f t="shared" ref="AH902:AH965" si="252">IF(OR(AD902="",AD902=0),"",IF(AND(F902*$H902=0,AD902&gt;0),0,AD902/(F902*$H902)))</f>
        <v/>
      </c>
      <c r="AI902" s="23" t="str">
        <f t="shared" ref="AI902:AI965" si="253">IF(OR(AE902="",AE902=0),"",IF(AND(G902*$H902=0,AE902&gt;0),0,AE902/(G902*$H902)))</f>
        <v/>
      </c>
      <c r="AJ902">
        <f>IFERROR(VLOOKUP($B902,[2]库存报告使用数据!$A$1:$B$65536,2,0),0)</f>
        <v>2</v>
      </c>
      <c r="AK902">
        <f>IFERROR(VLOOKUP($B902,[2]库存报告使用数据!$A$1:$C$65536,3,0),0)</f>
        <v>2</v>
      </c>
      <c r="AL902">
        <f>IFERROR(VLOOKUP($B902,[2]库存报告使用数据!$A$1:$D$65536,4,0),0)</f>
        <v>2</v>
      </c>
      <c r="AM902">
        <f>IFERROR(VLOOKUP($B902,[2]库存报告使用数据!$A$1:$E$65536,5,0),0)</f>
        <v>0</v>
      </c>
      <c r="AN902" s="23">
        <f t="shared" ref="AN902:AN965" si="254">IFERROR(D902/AJ902,"")</f>
        <v>0</v>
      </c>
      <c r="AO902" s="23">
        <f t="shared" ref="AO902:AO965" si="255">IFERROR(E902/AK902,"")</f>
        <v>0</v>
      </c>
      <c r="AP902" s="23">
        <f t="shared" ref="AP902:AP965" si="256">IFERROR(F902/AL902,"")</f>
        <v>0</v>
      </c>
      <c r="AQ902" s="23" t="str">
        <f t="shared" ref="AQ902:AQ965" si="257">IFERROR(G902/AM902,"")</f>
        <v/>
      </c>
      <c r="AR902" s="37">
        <f t="shared" si="242"/>
        <v>0</v>
      </c>
      <c r="AS902" s="37">
        <f t="shared" si="243"/>
        <v>0</v>
      </c>
      <c r="AT902" s="37">
        <f t="shared" si="244"/>
        <v>1</v>
      </c>
      <c r="AU902" s="33" t="str">
        <f t="shared" si="245"/>
        <v>库存为1</v>
      </c>
      <c r="AV902" s="38" t="str">
        <f>IFERROR(时间!$B$4+AU902,"上周无销量")</f>
        <v>上周无销量</v>
      </c>
    </row>
    <row r="903" spans="1:48">
      <c r="A903" s="21" t="s">
        <v>948</v>
      </c>
      <c r="B903" t="str">
        <f>VLOOKUP(A903,'[4]sku-asin（子）'!$A$1:$B$65536,2,0)</f>
        <v>B06ZZBQM3B</v>
      </c>
      <c r="C903" t="str">
        <f>VLOOKUP(A903,'[4]子sku-父sku'!$A$1:$B$65536,2,0)</f>
        <v>YZ-ZQ1733</v>
      </c>
      <c r="D903" s="33">
        <f>IFERROR(VLOOKUP(A903,[1]库存报告使用数据处理!$A:$C,3,0),0)</f>
        <v>0</v>
      </c>
      <c r="E903" s="33">
        <f>IFERROR(VLOOKUP(A903,[1]库存报告使用数据处理!$A:$D,4,0),0)</f>
        <v>0</v>
      </c>
      <c r="F903" s="33">
        <f>IFERROR(VLOOKUP(A903,[1]库存报告使用数据处理!$A:$E,5,0),0)</f>
        <v>0</v>
      </c>
      <c r="G903" s="33">
        <f>IFERROR(VLOOKUP(A903,[1]库存报告使用数据处理!$A:$F,6,0),0)</f>
        <v>0</v>
      </c>
      <c r="H903" s="34">
        <f>IFERROR(VLOOKUP(A903,[1]库存报告使用数据处理!$A:$G,7,0),0)</f>
        <v>0</v>
      </c>
      <c r="I903">
        <f>IFERROR(VLOOKUP(A903,[5]数据处理!$A:$B,2,0),0)</f>
        <v>1</v>
      </c>
      <c r="J903" s="35">
        <f>IFERROR(VLOOKUP(A903,[5]数据处理!$A:$D,4,0),0)</f>
        <v>0</v>
      </c>
      <c r="K903" s="35">
        <f>IFERROR(VLOOKUP(A903,[5]数据处理!$A:$E,5,0),0)</f>
        <v>0</v>
      </c>
      <c r="L903" s="35">
        <f>IFERROR(VLOOKUP(A903,[5]数据处理!$A:$G,7,0),0)</f>
        <v>0</v>
      </c>
      <c r="M903">
        <f t="shared" si="241"/>
        <v>1</v>
      </c>
      <c r="N903">
        <f>IFERROR(VLOOKUP(A903,[5]数据处理!$A:$C,3,0),0)</f>
        <v>0</v>
      </c>
      <c r="O903">
        <f>IFERROR(VLOOKUP(A903,[5]数据处理!$A:$N,14,0),0)</f>
        <v>0</v>
      </c>
      <c r="P903" t="str">
        <f>IFERROR(VLOOKUP(A903,[3]库存使用数据!$A:$B,2,0),"")</f>
        <v/>
      </c>
      <c r="Q903" t="str">
        <f>IFERROR(VLOOKUP(A903,[3]库存使用数据!$A:$E,5,0),"")</f>
        <v/>
      </c>
      <c r="R903" t="str">
        <f>IFERROR(VLOOKUP(A903,[3]库存使用数据!$A:$H,8,0),"")</f>
        <v/>
      </c>
      <c r="S903" t="str">
        <f>IFERROR(VLOOKUP(A903,[3]库存使用数据!$A:$K,11,0),"")</f>
        <v/>
      </c>
      <c r="T903" t="str">
        <f>IFERROR(VLOOKUP(A903,[3]库存使用数据!$A:$C,3,0),"")</f>
        <v/>
      </c>
      <c r="U903" t="str">
        <f>IFERROR(VLOOKUP(A903,[3]库存使用数据!$A:$F,6,0),"")</f>
        <v/>
      </c>
      <c r="V903" t="str">
        <f>IFERROR(VLOOKUP(A903,[3]库存使用数据!$A:$I,9,0),"")</f>
        <v/>
      </c>
      <c r="W903" t="str">
        <f>IFERROR(VLOOKUP(A903,[3]库存使用数据!$A:$L,12,0),"")</f>
        <v/>
      </c>
      <c r="X903" s="23" t="str">
        <f t="shared" si="246"/>
        <v/>
      </c>
      <c r="Y903" s="23" t="str">
        <f t="shared" si="247"/>
        <v/>
      </c>
      <c r="Z903" s="23" t="str">
        <f t="shared" si="248"/>
        <v/>
      </c>
      <c r="AA903" s="23" t="str">
        <f t="shared" si="249"/>
        <v/>
      </c>
      <c r="AB903" t="str">
        <f>IFERROR(VLOOKUP(A903,[3]库存使用数据!$A:$D,4,0),"")</f>
        <v/>
      </c>
      <c r="AC903" t="str">
        <f>IFERROR(VLOOKUP(A903,[3]库存使用数据!$A:$G,7,0),"")</f>
        <v/>
      </c>
      <c r="AD903" t="str">
        <f>IFERROR(VLOOKUP(A903,[3]库存使用数据!$A:$J,10,0),"")</f>
        <v/>
      </c>
      <c r="AE903" t="str">
        <f>IFERROR(VLOOKUP(A903,[3]库存使用数据!$A:$M,13,0),"")</f>
        <v/>
      </c>
      <c r="AF903" s="23" t="str">
        <f t="shared" si="250"/>
        <v/>
      </c>
      <c r="AG903" s="23" t="str">
        <f t="shared" si="251"/>
        <v/>
      </c>
      <c r="AH903" s="23" t="str">
        <f t="shared" si="252"/>
        <v/>
      </c>
      <c r="AI903" s="23" t="str">
        <f t="shared" si="253"/>
        <v/>
      </c>
      <c r="AJ903">
        <f>IFERROR(VLOOKUP($B903,[2]库存报告使用数据!$A$1:$B$65536,2,0),0)</f>
        <v>1</v>
      </c>
      <c r="AK903">
        <f>IFERROR(VLOOKUP($B903,[2]库存报告使用数据!$A$1:$C$65536,3,0),0)</f>
        <v>1</v>
      </c>
      <c r="AL903">
        <f>IFERROR(VLOOKUP($B903,[2]库存报告使用数据!$A$1:$D$65536,4,0),0)</f>
        <v>3</v>
      </c>
      <c r="AM903">
        <f>IFERROR(VLOOKUP($B903,[2]库存报告使用数据!$A$1:$E$65536,5,0),0)</f>
        <v>2</v>
      </c>
      <c r="AN903" s="23">
        <f t="shared" si="254"/>
        <v>0</v>
      </c>
      <c r="AO903" s="23">
        <f t="shared" si="255"/>
        <v>0</v>
      </c>
      <c r="AP903" s="23">
        <f t="shared" si="256"/>
        <v>0</v>
      </c>
      <c r="AQ903" s="23">
        <f t="shared" si="257"/>
        <v>0</v>
      </c>
      <c r="AR903" s="37">
        <f t="shared" si="242"/>
        <v>0</v>
      </c>
      <c r="AS903" s="37">
        <f t="shared" si="243"/>
        <v>0</v>
      </c>
      <c r="AT903" s="37">
        <f t="shared" si="244"/>
        <v>1</v>
      </c>
      <c r="AU903" s="33" t="str">
        <f t="shared" si="245"/>
        <v>库存为1</v>
      </c>
      <c r="AV903" s="38" t="str">
        <f>IFERROR(时间!$B$4+AU903,"上周无销量")</f>
        <v>上周无销量</v>
      </c>
    </row>
    <row r="904" spans="1:48">
      <c r="A904" s="21" t="s">
        <v>949</v>
      </c>
      <c r="B904" t="str">
        <f>VLOOKUP(A904,'[4]sku-asin（子）'!$A$1:$B$65536,2,0)</f>
        <v>B071DDXBNN</v>
      </c>
      <c r="C904" t="str">
        <f>VLOOKUP(A904,'[4]子sku-父sku'!$A$1:$B$65536,2,0)</f>
        <v>YZ-ZQ1733</v>
      </c>
      <c r="D904" s="33">
        <f>IFERROR(VLOOKUP(A904,[1]库存报告使用数据处理!$A:$C,3,0),0)</f>
        <v>0</v>
      </c>
      <c r="E904" s="33">
        <f>IFERROR(VLOOKUP(A904,[1]库存报告使用数据处理!$A:$D,4,0),0)</f>
        <v>0</v>
      </c>
      <c r="F904" s="33">
        <f>IFERROR(VLOOKUP(A904,[1]库存报告使用数据处理!$A:$E,5,0),0)</f>
        <v>0</v>
      </c>
      <c r="G904" s="33">
        <f>IFERROR(VLOOKUP(A904,[1]库存报告使用数据处理!$A:$F,6,0),0)</f>
        <v>0</v>
      </c>
      <c r="H904" s="34">
        <f>IFERROR(VLOOKUP(A904,[1]库存报告使用数据处理!$A:$G,7,0),0)</f>
        <v>0</v>
      </c>
      <c r="I904">
        <f>IFERROR(VLOOKUP(A904,[5]数据处理!$A:$B,2,0),0)</f>
        <v>1</v>
      </c>
      <c r="J904" s="35">
        <f>IFERROR(VLOOKUP(A904,[5]数据处理!$A:$D,4,0),0)</f>
        <v>0</v>
      </c>
      <c r="K904" s="35">
        <f>IFERROR(VLOOKUP(A904,[5]数据处理!$A:$E,5,0),0)</f>
        <v>0</v>
      </c>
      <c r="L904" s="35">
        <f>IFERROR(VLOOKUP(A904,[5]数据处理!$A:$G,7,0),0)</f>
        <v>0</v>
      </c>
      <c r="M904">
        <f t="shared" si="241"/>
        <v>1</v>
      </c>
      <c r="N904">
        <f>IFERROR(VLOOKUP(A904,[5]数据处理!$A:$C,3,0),0)</f>
        <v>0</v>
      </c>
      <c r="O904">
        <f>IFERROR(VLOOKUP(A904,[5]数据处理!$A:$N,14,0),0)</f>
        <v>1</v>
      </c>
      <c r="P904" t="str">
        <f>IFERROR(VLOOKUP(A904,[3]库存使用数据!$A:$B,2,0),"")</f>
        <v/>
      </c>
      <c r="Q904" t="str">
        <f>IFERROR(VLOOKUP(A904,[3]库存使用数据!$A:$E,5,0),"")</f>
        <v/>
      </c>
      <c r="R904" t="str">
        <f>IFERROR(VLOOKUP(A904,[3]库存使用数据!$A:$H,8,0),"")</f>
        <v/>
      </c>
      <c r="S904" t="str">
        <f>IFERROR(VLOOKUP(A904,[3]库存使用数据!$A:$K,11,0),"")</f>
        <v/>
      </c>
      <c r="T904" t="str">
        <f>IFERROR(VLOOKUP(A904,[3]库存使用数据!$A:$C,3,0),"")</f>
        <v/>
      </c>
      <c r="U904" t="str">
        <f>IFERROR(VLOOKUP(A904,[3]库存使用数据!$A:$F,6,0),"")</f>
        <v/>
      </c>
      <c r="V904" t="str">
        <f>IFERROR(VLOOKUP(A904,[3]库存使用数据!$A:$I,9,0),"")</f>
        <v/>
      </c>
      <c r="W904" t="str">
        <f>IFERROR(VLOOKUP(A904,[3]库存使用数据!$A:$L,12,0),"")</f>
        <v/>
      </c>
      <c r="X904" s="23" t="str">
        <f t="shared" si="246"/>
        <v/>
      </c>
      <c r="Y904" s="23" t="str">
        <f t="shared" si="247"/>
        <v/>
      </c>
      <c r="Z904" s="23" t="str">
        <f t="shared" si="248"/>
        <v/>
      </c>
      <c r="AA904" s="23" t="str">
        <f t="shared" si="249"/>
        <v/>
      </c>
      <c r="AB904" t="str">
        <f>IFERROR(VLOOKUP(A904,[3]库存使用数据!$A:$D,4,0),"")</f>
        <v/>
      </c>
      <c r="AC904" t="str">
        <f>IFERROR(VLOOKUP(A904,[3]库存使用数据!$A:$G,7,0),"")</f>
        <v/>
      </c>
      <c r="AD904" t="str">
        <f>IFERROR(VLOOKUP(A904,[3]库存使用数据!$A:$J,10,0),"")</f>
        <v/>
      </c>
      <c r="AE904" t="str">
        <f>IFERROR(VLOOKUP(A904,[3]库存使用数据!$A:$M,13,0),"")</f>
        <v/>
      </c>
      <c r="AF904" s="23" t="str">
        <f t="shared" si="250"/>
        <v/>
      </c>
      <c r="AG904" s="23" t="str">
        <f t="shared" si="251"/>
        <v/>
      </c>
      <c r="AH904" s="23" t="str">
        <f t="shared" si="252"/>
        <v/>
      </c>
      <c r="AI904" s="23" t="str">
        <f t="shared" si="253"/>
        <v/>
      </c>
      <c r="AJ904">
        <f>IFERROR(VLOOKUP($B904,[2]库存报告使用数据!$A$1:$B$65536,2,0),0)</f>
        <v>3</v>
      </c>
      <c r="AK904">
        <f>IFERROR(VLOOKUP($B904,[2]库存报告使用数据!$A$1:$C$65536,3,0),0)</f>
        <v>3</v>
      </c>
      <c r="AL904">
        <f>IFERROR(VLOOKUP($B904,[2]库存报告使用数据!$A$1:$D$65536,4,0),0)</f>
        <v>0</v>
      </c>
      <c r="AM904">
        <f>IFERROR(VLOOKUP($B904,[2]库存报告使用数据!$A$1:$E$65536,5,0),0)</f>
        <v>1</v>
      </c>
      <c r="AN904" s="23">
        <f t="shared" si="254"/>
        <v>0</v>
      </c>
      <c r="AO904" s="23">
        <f t="shared" si="255"/>
        <v>0</v>
      </c>
      <c r="AP904" s="23" t="str">
        <f t="shared" si="256"/>
        <v/>
      </c>
      <c r="AQ904" s="23">
        <f t="shared" si="257"/>
        <v>0</v>
      </c>
      <c r="AR904" s="37">
        <f t="shared" si="242"/>
        <v>0</v>
      </c>
      <c r="AS904" s="37">
        <f t="shared" si="243"/>
        <v>0</v>
      </c>
      <c r="AT904" s="37">
        <f t="shared" si="244"/>
        <v>1</v>
      </c>
      <c r="AU904" s="33" t="str">
        <f t="shared" si="245"/>
        <v>库存为1</v>
      </c>
      <c r="AV904" s="38" t="str">
        <f>IFERROR(时间!$B$4+AU904,"上周无销量")</f>
        <v>上周无销量</v>
      </c>
    </row>
    <row r="905" spans="1:48">
      <c r="A905" s="21" t="s">
        <v>950</v>
      </c>
      <c r="B905" t="str">
        <f>VLOOKUP(A905,'[4]sku-asin（子）'!$A$1:$B$65536,2,0)</f>
        <v>B071R2JBPG</v>
      </c>
      <c r="C905" t="str">
        <f>VLOOKUP(A905,'[4]子sku-父sku'!$A$1:$B$65536,2,0)</f>
        <v>YZ-ZQ1733</v>
      </c>
      <c r="D905" s="33">
        <f>IFERROR(VLOOKUP(A905,[1]库存报告使用数据处理!$A:$C,3,0),0)</f>
        <v>0</v>
      </c>
      <c r="E905" s="33">
        <f>IFERROR(VLOOKUP(A905,[1]库存报告使用数据处理!$A:$D,4,0),0)</f>
        <v>0</v>
      </c>
      <c r="F905" s="33">
        <f>IFERROR(VLOOKUP(A905,[1]库存报告使用数据处理!$A:$E,5,0),0)</f>
        <v>0</v>
      </c>
      <c r="G905" s="33">
        <f>IFERROR(VLOOKUP(A905,[1]库存报告使用数据处理!$A:$F,6,0),0)</f>
        <v>0</v>
      </c>
      <c r="H905" s="34">
        <f>IFERROR(VLOOKUP(A905,[1]库存报告使用数据处理!$A:$G,7,0),0)</f>
        <v>0</v>
      </c>
      <c r="I905">
        <f>IFERROR(VLOOKUP(A905,[5]数据处理!$A:$B,2,0),0)</f>
        <v>0</v>
      </c>
      <c r="J905" s="35">
        <f>IFERROR(VLOOKUP(A905,[5]数据处理!$A:$D,4,0),0)</f>
        <v>0</v>
      </c>
      <c r="K905" s="35">
        <f>IFERROR(VLOOKUP(A905,[5]数据处理!$A:$E,5,0),0)</f>
        <v>0</v>
      </c>
      <c r="L905" s="35">
        <f>IFERROR(VLOOKUP(A905,[5]数据处理!$A:$G,7,0),0)</f>
        <v>0</v>
      </c>
      <c r="M905">
        <f t="shared" si="241"/>
        <v>0</v>
      </c>
      <c r="N905">
        <f>IFERROR(VLOOKUP(A905,[5]数据处理!$A:$C,3,0),0)</f>
        <v>0</v>
      </c>
      <c r="O905">
        <f>IFERROR(VLOOKUP(A905,[5]数据处理!$A:$N,14,0),0)</f>
        <v>0</v>
      </c>
      <c r="P905" t="str">
        <f>IFERROR(VLOOKUP(A905,[3]库存使用数据!$A:$B,2,0),"")</f>
        <v/>
      </c>
      <c r="Q905" t="str">
        <f>IFERROR(VLOOKUP(A905,[3]库存使用数据!$A:$E,5,0),"")</f>
        <v/>
      </c>
      <c r="R905" t="str">
        <f>IFERROR(VLOOKUP(A905,[3]库存使用数据!$A:$H,8,0),"")</f>
        <v/>
      </c>
      <c r="S905" t="str">
        <f>IFERROR(VLOOKUP(A905,[3]库存使用数据!$A:$K,11,0),"")</f>
        <v/>
      </c>
      <c r="T905" t="str">
        <f>IFERROR(VLOOKUP(A905,[3]库存使用数据!$A:$C,3,0),"")</f>
        <v/>
      </c>
      <c r="U905" t="str">
        <f>IFERROR(VLOOKUP(A905,[3]库存使用数据!$A:$F,6,0),"")</f>
        <v/>
      </c>
      <c r="V905" t="str">
        <f>IFERROR(VLOOKUP(A905,[3]库存使用数据!$A:$I,9,0),"")</f>
        <v/>
      </c>
      <c r="W905" t="str">
        <f>IFERROR(VLOOKUP(A905,[3]库存使用数据!$A:$L,12,0),"")</f>
        <v/>
      </c>
      <c r="X905" s="23" t="str">
        <f t="shared" si="246"/>
        <v/>
      </c>
      <c r="Y905" s="23" t="str">
        <f t="shared" si="247"/>
        <v/>
      </c>
      <c r="Z905" s="23" t="str">
        <f t="shared" si="248"/>
        <v/>
      </c>
      <c r="AA905" s="23" t="str">
        <f t="shared" si="249"/>
        <v/>
      </c>
      <c r="AB905" t="str">
        <f>IFERROR(VLOOKUP(A905,[3]库存使用数据!$A:$D,4,0),"")</f>
        <v/>
      </c>
      <c r="AC905" t="str">
        <f>IFERROR(VLOOKUP(A905,[3]库存使用数据!$A:$G,7,0),"")</f>
        <v/>
      </c>
      <c r="AD905" t="str">
        <f>IFERROR(VLOOKUP(A905,[3]库存使用数据!$A:$J,10,0),"")</f>
        <v/>
      </c>
      <c r="AE905" t="str">
        <f>IFERROR(VLOOKUP(A905,[3]库存使用数据!$A:$M,13,0),"")</f>
        <v/>
      </c>
      <c r="AF905" s="23" t="str">
        <f t="shared" si="250"/>
        <v/>
      </c>
      <c r="AG905" s="23" t="str">
        <f t="shared" si="251"/>
        <v/>
      </c>
      <c r="AH905" s="23" t="str">
        <f t="shared" si="252"/>
        <v/>
      </c>
      <c r="AI905" s="23" t="str">
        <f t="shared" si="253"/>
        <v/>
      </c>
      <c r="AJ905">
        <f>IFERROR(VLOOKUP($B905,[2]库存报告使用数据!$A$1:$B$65536,2,0),0)</f>
        <v>0</v>
      </c>
      <c r="AK905">
        <f>IFERROR(VLOOKUP($B905,[2]库存报告使用数据!$A$1:$C$65536,3,0),0)</f>
        <v>0</v>
      </c>
      <c r="AL905">
        <f>IFERROR(VLOOKUP($B905,[2]库存报告使用数据!$A$1:$D$65536,4,0),0)</f>
        <v>0</v>
      </c>
      <c r="AM905">
        <f>IFERROR(VLOOKUP($B905,[2]库存报告使用数据!$A$1:$E$65536,5,0),0)</f>
        <v>0</v>
      </c>
      <c r="AN905" s="23" t="str">
        <f t="shared" si="254"/>
        <v/>
      </c>
      <c r="AO905" s="23" t="str">
        <f t="shared" si="255"/>
        <v/>
      </c>
      <c r="AP905" s="23" t="str">
        <f t="shared" si="256"/>
        <v/>
      </c>
      <c r="AQ905" s="23" t="str">
        <f t="shared" si="257"/>
        <v/>
      </c>
      <c r="AR905" s="37">
        <f t="shared" si="242"/>
        <v>0</v>
      </c>
      <c r="AS905" s="37">
        <f t="shared" si="243"/>
        <v>0</v>
      </c>
      <c r="AT905" s="37">
        <f t="shared" si="244"/>
        <v>0</v>
      </c>
      <c r="AU905" s="33" t="str">
        <f t="shared" si="245"/>
        <v>库存为0</v>
      </c>
      <c r="AV905" s="38" t="str">
        <f>IFERROR(时间!$B$4+AU905,"上周无销量")</f>
        <v>上周无销量</v>
      </c>
    </row>
    <row r="906" spans="1:48">
      <c r="A906" s="21" t="s">
        <v>951</v>
      </c>
      <c r="B906" t="str">
        <f>VLOOKUP(A906,'[4]sku-asin（子）'!$A$1:$B$65536,2,0)</f>
        <v>B06ZYRBYHV</v>
      </c>
      <c r="C906" t="str">
        <f>VLOOKUP(A906,'[4]子sku-父sku'!$A$1:$B$65536,2,0)</f>
        <v>YZ-ZQ1733</v>
      </c>
      <c r="D906" s="33">
        <f>IFERROR(VLOOKUP(A906,[1]库存报告使用数据处理!$A:$C,3,0),0)</f>
        <v>0</v>
      </c>
      <c r="E906" s="33">
        <f>IFERROR(VLOOKUP(A906,[1]库存报告使用数据处理!$A:$D,4,0),0)</f>
        <v>0</v>
      </c>
      <c r="F906" s="33">
        <f>IFERROR(VLOOKUP(A906,[1]库存报告使用数据处理!$A:$E,5,0),0)</f>
        <v>0</v>
      </c>
      <c r="G906" s="33">
        <f>IFERROR(VLOOKUP(A906,[1]库存报告使用数据处理!$A:$F,6,0),0)</f>
        <v>0</v>
      </c>
      <c r="H906" s="34">
        <f>IFERROR(VLOOKUP(A906,[1]库存报告使用数据处理!$A:$G,7,0),0)</f>
        <v>0</v>
      </c>
      <c r="I906">
        <f>IFERROR(VLOOKUP(A906,[5]数据处理!$A:$B,2,0),0)</f>
        <v>0</v>
      </c>
      <c r="J906" s="35">
        <f>IFERROR(VLOOKUP(A906,[5]数据处理!$A:$D,4,0),0)</f>
        <v>0</v>
      </c>
      <c r="K906" s="35">
        <f>IFERROR(VLOOKUP(A906,[5]数据处理!$A:$E,5,0),0)</f>
        <v>0</v>
      </c>
      <c r="L906" s="35">
        <f>IFERROR(VLOOKUP(A906,[5]数据处理!$A:$G,7,0),0)</f>
        <v>0</v>
      </c>
      <c r="M906">
        <f t="shared" si="241"/>
        <v>0</v>
      </c>
      <c r="N906">
        <f>IFERROR(VLOOKUP(A906,[5]数据处理!$A:$C,3,0),0)</f>
        <v>0</v>
      </c>
      <c r="O906">
        <f>IFERROR(VLOOKUP(A906,[5]数据处理!$A:$N,14,0),0)</f>
        <v>0</v>
      </c>
      <c r="P906" t="str">
        <f>IFERROR(VLOOKUP(A906,[3]库存使用数据!$A:$B,2,0),"")</f>
        <v/>
      </c>
      <c r="Q906" t="str">
        <f>IFERROR(VLOOKUP(A906,[3]库存使用数据!$A:$E,5,0),"")</f>
        <v/>
      </c>
      <c r="R906" t="str">
        <f>IFERROR(VLOOKUP(A906,[3]库存使用数据!$A:$H,8,0),"")</f>
        <v/>
      </c>
      <c r="S906" t="str">
        <f>IFERROR(VLOOKUP(A906,[3]库存使用数据!$A:$K,11,0),"")</f>
        <v/>
      </c>
      <c r="T906" t="str">
        <f>IFERROR(VLOOKUP(A906,[3]库存使用数据!$A:$C,3,0),"")</f>
        <v/>
      </c>
      <c r="U906" t="str">
        <f>IFERROR(VLOOKUP(A906,[3]库存使用数据!$A:$F,6,0),"")</f>
        <v/>
      </c>
      <c r="V906" t="str">
        <f>IFERROR(VLOOKUP(A906,[3]库存使用数据!$A:$I,9,0),"")</f>
        <v/>
      </c>
      <c r="W906" t="str">
        <f>IFERROR(VLOOKUP(A906,[3]库存使用数据!$A:$L,12,0),"")</f>
        <v/>
      </c>
      <c r="X906" s="23" t="str">
        <f t="shared" si="246"/>
        <v/>
      </c>
      <c r="Y906" s="23" t="str">
        <f t="shared" si="247"/>
        <v/>
      </c>
      <c r="Z906" s="23" t="str">
        <f t="shared" si="248"/>
        <v/>
      </c>
      <c r="AA906" s="23" t="str">
        <f t="shared" si="249"/>
        <v/>
      </c>
      <c r="AB906" t="str">
        <f>IFERROR(VLOOKUP(A906,[3]库存使用数据!$A:$D,4,0),"")</f>
        <v/>
      </c>
      <c r="AC906" t="str">
        <f>IFERROR(VLOOKUP(A906,[3]库存使用数据!$A:$G,7,0),"")</f>
        <v/>
      </c>
      <c r="AD906" t="str">
        <f>IFERROR(VLOOKUP(A906,[3]库存使用数据!$A:$J,10,0),"")</f>
        <v/>
      </c>
      <c r="AE906" t="str">
        <f>IFERROR(VLOOKUP(A906,[3]库存使用数据!$A:$M,13,0),"")</f>
        <v/>
      </c>
      <c r="AF906" s="23" t="str">
        <f t="shared" si="250"/>
        <v/>
      </c>
      <c r="AG906" s="23" t="str">
        <f t="shared" si="251"/>
        <v/>
      </c>
      <c r="AH906" s="23" t="str">
        <f t="shared" si="252"/>
        <v/>
      </c>
      <c r="AI906" s="23" t="str">
        <f t="shared" si="253"/>
        <v/>
      </c>
      <c r="AJ906">
        <f>IFERROR(VLOOKUP($B906,[2]库存报告使用数据!$A$1:$B$65536,2,0),0)</f>
        <v>0</v>
      </c>
      <c r="AK906">
        <f>IFERROR(VLOOKUP($B906,[2]库存报告使用数据!$A$1:$C$65536,3,0),0)</f>
        <v>0</v>
      </c>
      <c r="AL906">
        <f>IFERROR(VLOOKUP($B906,[2]库存报告使用数据!$A$1:$D$65536,4,0),0)</f>
        <v>0</v>
      </c>
      <c r="AM906">
        <f>IFERROR(VLOOKUP($B906,[2]库存报告使用数据!$A$1:$E$65536,5,0),0)</f>
        <v>0</v>
      </c>
      <c r="AN906" s="23" t="str">
        <f t="shared" si="254"/>
        <v/>
      </c>
      <c r="AO906" s="23" t="str">
        <f t="shared" si="255"/>
        <v/>
      </c>
      <c r="AP906" s="23" t="str">
        <f t="shared" si="256"/>
        <v/>
      </c>
      <c r="AQ906" s="23" t="str">
        <f t="shared" si="257"/>
        <v/>
      </c>
      <c r="AR906" s="37">
        <f t="shared" si="242"/>
        <v>0</v>
      </c>
      <c r="AS906" s="37">
        <f t="shared" si="243"/>
        <v>0</v>
      </c>
      <c r="AT906" s="37">
        <f t="shared" si="244"/>
        <v>0</v>
      </c>
      <c r="AU906" s="33" t="str">
        <f t="shared" si="245"/>
        <v>库存为0</v>
      </c>
      <c r="AV906" s="38" t="str">
        <f>IFERROR(时间!$B$4+AU906,"上周无销量")</f>
        <v>上周无销量</v>
      </c>
    </row>
    <row r="907" spans="1:48">
      <c r="A907" s="21" t="s">
        <v>952</v>
      </c>
      <c r="B907" t="str">
        <f>VLOOKUP(A907,'[4]sku-asin（子）'!$A$1:$B$65536,2,0)</f>
        <v>B071DDXDDY</v>
      </c>
      <c r="C907" t="str">
        <f>VLOOKUP(A907,'[4]子sku-父sku'!$A$1:$B$65536,2,0)</f>
        <v>YZ-ZQ1733</v>
      </c>
      <c r="D907" s="33">
        <f>IFERROR(VLOOKUP(A907,[1]库存报告使用数据处理!$A:$C,3,0),0)</f>
        <v>0</v>
      </c>
      <c r="E907" s="33">
        <f>IFERROR(VLOOKUP(A907,[1]库存报告使用数据处理!$A:$D,4,0),0)</f>
        <v>0</v>
      </c>
      <c r="F907" s="33">
        <f>IFERROR(VLOOKUP(A907,[1]库存报告使用数据处理!$A:$E,5,0),0)</f>
        <v>0</v>
      </c>
      <c r="G907" s="33">
        <f>IFERROR(VLOOKUP(A907,[1]库存报告使用数据处理!$A:$F,6,0),0)</f>
        <v>0</v>
      </c>
      <c r="H907" s="34">
        <f>IFERROR(VLOOKUP(A907,[1]库存报告使用数据处理!$A:$G,7,0),0)</f>
        <v>0</v>
      </c>
      <c r="I907">
        <f>IFERROR(VLOOKUP(A907,[5]数据处理!$A:$B,2,0),0)</f>
        <v>0</v>
      </c>
      <c r="J907" s="35">
        <f>IFERROR(VLOOKUP(A907,[5]数据处理!$A:$D,4,0),0)</f>
        <v>0</v>
      </c>
      <c r="K907" s="35">
        <f>IFERROR(VLOOKUP(A907,[5]数据处理!$A:$E,5,0),0)</f>
        <v>0</v>
      </c>
      <c r="L907" s="35">
        <f>IFERROR(VLOOKUP(A907,[5]数据处理!$A:$G,7,0),0)</f>
        <v>0</v>
      </c>
      <c r="M907">
        <f t="shared" si="241"/>
        <v>0</v>
      </c>
      <c r="N907">
        <f>IFERROR(VLOOKUP(A907,[5]数据处理!$A:$C,3,0),0)</f>
        <v>0</v>
      </c>
      <c r="O907">
        <f>IFERROR(VLOOKUP(A907,[5]数据处理!$A:$N,14,0),0)</f>
        <v>0</v>
      </c>
      <c r="P907" t="str">
        <f>IFERROR(VLOOKUP(A907,[3]库存使用数据!$A:$B,2,0),"")</f>
        <v/>
      </c>
      <c r="Q907" t="str">
        <f>IFERROR(VLOOKUP(A907,[3]库存使用数据!$A:$E,5,0),"")</f>
        <v/>
      </c>
      <c r="R907" t="str">
        <f>IFERROR(VLOOKUP(A907,[3]库存使用数据!$A:$H,8,0),"")</f>
        <v/>
      </c>
      <c r="S907" t="str">
        <f>IFERROR(VLOOKUP(A907,[3]库存使用数据!$A:$K,11,0),"")</f>
        <v/>
      </c>
      <c r="T907" t="str">
        <f>IFERROR(VLOOKUP(A907,[3]库存使用数据!$A:$C,3,0),"")</f>
        <v/>
      </c>
      <c r="U907" t="str">
        <f>IFERROR(VLOOKUP(A907,[3]库存使用数据!$A:$F,6,0),"")</f>
        <v/>
      </c>
      <c r="V907" t="str">
        <f>IFERROR(VLOOKUP(A907,[3]库存使用数据!$A:$I,9,0),"")</f>
        <v/>
      </c>
      <c r="W907" t="str">
        <f>IFERROR(VLOOKUP(A907,[3]库存使用数据!$A:$L,12,0),"")</f>
        <v/>
      </c>
      <c r="X907" s="23" t="str">
        <f t="shared" si="246"/>
        <v/>
      </c>
      <c r="Y907" s="23" t="str">
        <f t="shared" si="247"/>
        <v/>
      </c>
      <c r="Z907" s="23" t="str">
        <f t="shared" si="248"/>
        <v/>
      </c>
      <c r="AA907" s="23" t="str">
        <f t="shared" si="249"/>
        <v/>
      </c>
      <c r="AB907" t="str">
        <f>IFERROR(VLOOKUP(A907,[3]库存使用数据!$A:$D,4,0),"")</f>
        <v/>
      </c>
      <c r="AC907" t="str">
        <f>IFERROR(VLOOKUP(A907,[3]库存使用数据!$A:$G,7,0),"")</f>
        <v/>
      </c>
      <c r="AD907" t="str">
        <f>IFERROR(VLOOKUP(A907,[3]库存使用数据!$A:$J,10,0),"")</f>
        <v/>
      </c>
      <c r="AE907" t="str">
        <f>IFERROR(VLOOKUP(A907,[3]库存使用数据!$A:$M,13,0),"")</f>
        <v/>
      </c>
      <c r="AF907" s="23" t="str">
        <f t="shared" si="250"/>
        <v/>
      </c>
      <c r="AG907" s="23" t="str">
        <f t="shared" si="251"/>
        <v/>
      </c>
      <c r="AH907" s="23" t="str">
        <f t="shared" si="252"/>
        <v/>
      </c>
      <c r="AI907" s="23" t="str">
        <f t="shared" si="253"/>
        <v/>
      </c>
      <c r="AJ907">
        <f>IFERROR(VLOOKUP($B907,[2]库存报告使用数据!$A$1:$B$65536,2,0),0)</f>
        <v>0</v>
      </c>
      <c r="AK907">
        <f>IFERROR(VLOOKUP($B907,[2]库存报告使用数据!$A$1:$C$65536,3,0),0)</f>
        <v>0</v>
      </c>
      <c r="AL907">
        <f>IFERROR(VLOOKUP($B907,[2]库存报告使用数据!$A$1:$D$65536,4,0),0)</f>
        <v>0</v>
      </c>
      <c r="AM907">
        <f>IFERROR(VLOOKUP($B907,[2]库存报告使用数据!$A$1:$E$65536,5,0),0)</f>
        <v>0</v>
      </c>
      <c r="AN907" s="23" t="str">
        <f t="shared" si="254"/>
        <v/>
      </c>
      <c r="AO907" s="23" t="str">
        <f t="shared" si="255"/>
        <v/>
      </c>
      <c r="AP907" s="23" t="str">
        <f t="shared" si="256"/>
        <v/>
      </c>
      <c r="AQ907" s="23" t="str">
        <f t="shared" si="257"/>
        <v/>
      </c>
      <c r="AR907" s="37">
        <f t="shared" si="242"/>
        <v>0</v>
      </c>
      <c r="AS907" s="37">
        <f t="shared" si="243"/>
        <v>0</v>
      </c>
      <c r="AT907" s="37">
        <f t="shared" si="244"/>
        <v>0</v>
      </c>
      <c r="AU907" s="33" t="str">
        <f t="shared" si="245"/>
        <v>库存为0</v>
      </c>
      <c r="AV907" s="38" t="str">
        <f>IFERROR(时间!$B$4+AU907,"上周无销量")</f>
        <v>上周无销量</v>
      </c>
    </row>
    <row r="908" spans="1:48">
      <c r="A908" s="21" t="s">
        <v>953</v>
      </c>
      <c r="B908" t="str">
        <f>VLOOKUP(A908,'[4]sku-asin（子）'!$A$1:$B$65536,2,0)</f>
        <v>B071YD4GRF</v>
      </c>
      <c r="C908" t="str">
        <f>VLOOKUP(A908,'[4]子sku-父sku'!$A$1:$B$65536,2,0)</f>
        <v>YZ-ZQ1733</v>
      </c>
      <c r="D908" s="33">
        <f>IFERROR(VLOOKUP(A908,[1]库存报告使用数据处理!$A:$C,3,0),0)</f>
        <v>0</v>
      </c>
      <c r="E908" s="33">
        <f>IFERROR(VLOOKUP(A908,[1]库存报告使用数据处理!$A:$D,4,0),0)</f>
        <v>0</v>
      </c>
      <c r="F908" s="33">
        <f>IFERROR(VLOOKUP(A908,[1]库存报告使用数据处理!$A:$E,5,0),0)</f>
        <v>0</v>
      </c>
      <c r="G908" s="33">
        <f>IFERROR(VLOOKUP(A908,[1]库存报告使用数据处理!$A:$F,6,0),0)</f>
        <v>0</v>
      </c>
      <c r="H908" s="34">
        <f>IFERROR(VLOOKUP(A908,[1]库存报告使用数据处理!$A:$G,7,0),0)</f>
        <v>0</v>
      </c>
      <c r="I908">
        <f>IFERROR(VLOOKUP(A908,[5]数据处理!$A:$B,2,0),0)</f>
        <v>0</v>
      </c>
      <c r="J908" s="35">
        <f>IFERROR(VLOOKUP(A908,[5]数据处理!$A:$D,4,0),0)</f>
        <v>0</v>
      </c>
      <c r="K908" s="35">
        <f>IFERROR(VLOOKUP(A908,[5]数据处理!$A:$E,5,0),0)</f>
        <v>0</v>
      </c>
      <c r="L908" s="35">
        <f>IFERROR(VLOOKUP(A908,[5]数据处理!$A:$G,7,0),0)</f>
        <v>0</v>
      </c>
      <c r="M908">
        <f t="shared" si="241"/>
        <v>0</v>
      </c>
      <c r="N908">
        <f>IFERROR(VLOOKUP(A908,[5]数据处理!$A:$C,3,0),0)</f>
        <v>0</v>
      </c>
      <c r="O908">
        <f>IFERROR(VLOOKUP(A908,[5]数据处理!$A:$N,14,0),0)</f>
        <v>0</v>
      </c>
      <c r="P908" t="str">
        <f>IFERROR(VLOOKUP(A908,[3]库存使用数据!$A:$B,2,0),"")</f>
        <v/>
      </c>
      <c r="Q908" t="str">
        <f>IFERROR(VLOOKUP(A908,[3]库存使用数据!$A:$E,5,0),"")</f>
        <v/>
      </c>
      <c r="R908" t="str">
        <f>IFERROR(VLOOKUP(A908,[3]库存使用数据!$A:$H,8,0),"")</f>
        <v/>
      </c>
      <c r="S908" t="str">
        <f>IFERROR(VLOOKUP(A908,[3]库存使用数据!$A:$K,11,0),"")</f>
        <v/>
      </c>
      <c r="T908" t="str">
        <f>IFERROR(VLOOKUP(A908,[3]库存使用数据!$A:$C,3,0),"")</f>
        <v/>
      </c>
      <c r="U908" t="str">
        <f>IFERROR(VLOOKUP(A908,[3]库存使用数据!$A:$F,6,0),"")</f>
        <v/>
      </c>
      <c r="V908" t="str">
        <f>IFERROR(VLOOKUP(A908,[3]库存使用数据!$A:$I,9,0),"")</f>
        <v/>
      </c>
      <c r="W908" t="str">
        <f>IFERROR(VLOOKUP(A908,[3]库存使用数据!$A:$L,12,0),"")</f>
        <v/>
      </c>
      <c r="X908" s="23" t="str">
        <f t="shared" si="246"/>
        <v/>
      </c>
      <c r="Y908" s="23" t="str">
        <f t="shared" si="247"/>
        <v/>
      </c>
      <c r="Z908" s="23" t="str">
        <f t="shared" si="248"/>
        <v/>
      </c>
      <c r="AA908" s="23" t="str">
        <f t="shared" si="249"/>
        <v/>
      </c>
      <c r="AB908" t="str">
        <f>IFERROR(VLOOKUP(A908,[3]库存使用数据!$A:$D,4,0),"")</f>
        <v/>
      </c>
      <c r="AC908" t="str">
        <f>IFERROR(VLOOKUP(A908,[3]库存使用数据!$A:$G,7,0),"")</f>
        <v/>
      </c>
      <c r="AD908" t="str">
        <f>IFERROR(VLOOKUP(A908,[3]库存使用数据!$A:$J,10,0),"")</f>
        <v/>
      </c>
      <c r="AE908" t="str">
        <f>IFERROR(VLOOKUP(A908,[3]库存使用数据!$A:$M,13,0),"")</f>
        <v/>
      </c>
      <c r="AF908" s="23" t="str">
        <f t="shared" si="250"/>
        <v/>
      </c>
      <c r="AG908" s="23" t="str">
        <f t="shared" si="251"/>
        <v/>
      </c>
      <c r="AH908" s="23" t="str">
        <f t="shared" si="252"/>
        <v/>
      </c>
      <c r="AI908" s="23" t="str">
        <f t="shared" si="253"/>
        <v/>
      </c>
      <c r="AJ908">
        <f>IFERROR(VLOOKUP($B908,[2]库存报告使用数据!$A$1:$B$65536,2,0),0)</f>
        <v>0</v>
      </c>
      <c r="AK908">
        <f>IFERROR(VLOOKUP($B908,[2]库存报告使用数据!$A$1:$C$65536,3,0),0)</f>
        <v>0</v>
      </c>
      <c r="AL908">
        <f>IFERROR(VLOOKUP($B908,[2]库存报告使用数据!$A$1:$D$65536,4,0),0)</f>
        <v>0</v>
      </c>
      <c r="AM908">
        <f>IFERROR(VLOOKUP($B908,[2]库存报告使用数据!$A$1:$E$65536,5,0),0)</f>
        <v>0</v>
      </c>
      <c r="AN908" s="23" t="str">
        <f t="shared" si="254"/>
        <v/>
      </c>
      <c r="AO908" s="23" t="str">
        <f t="shared" si="255"/>
        <v/>
      </c>
      <c r="AP908" s="23" t="str">
        <f t="shared" si="256"/>
        <v/>
      </c>
      <c r="AQ908" s="23" t="str">
        <f t="shared" si="257"/>
        <v/>
      </c>
      <c r="AR908" s="37">
        <f t="shared" si="242"/>
        <v>0</v>
      </c>
      <c r="AS908" s="37">
        <f t="shared" si="243"/>
        <v>0</v>
      </c>
      <c r="AT908" s="37">
        <f t="shared" si="244"/>
        <v>0</v>
      </c>
      <c r="AU908" s="33" t="str">
        <f t="shared" si="245"/>
        <v>库存为0</v>
      </c>
      <c r="AV908" s="38" t="str">
        <f>IFERROR(时间!$B$4+AU908,"上周无销量")</f>
        <v>上周无销量</v>
      </c>
    </row>
    <row r="909" spans="1:48">
      <c r="A909" s="21" t="s">
        <v>954</v>
      </c>
      <c r="B909" t="str">
        <f>VLOOKUP(A909,'[4]sku-asin（子）'!$A$1:$B$65536,2,0)</f>
        <v>B06ZZM9ZP1</v>
      </c>
      <c r="C909" t="str">
        <f>VLOOKUP(A909,'[4]子sku-父sku'!$A$1:$B$65536,2,0)</f>
        <v>YZ-ZQ1733</v>
      </c>
      <c r="D909" s="33">
        <f>IFERROR(VLOOKUP(A909,[1]库存报告使用数据处理!$A:$C,3,0),0)</f>
        <v>0</v>
      </c>
      <c r="E909" s="33">
        <f>IFERROR(VLOOKUP(A909,[1]库存报告使用数据处理!$A:$D,4,0),0)</f>
        <v>0</v>
      </c>
      <c r="F909" s="33">
        <f>IFERROR(VLOOKUP(A909,[1]库存报告使用数据处理!$A:$E,5,0),0)</f>
        <v>0</v>
      </c>
      <c r="G909" s="33">
        <f>IFERROR(VLOOKUP(A909,[1]库存报告使用数据处理!$A:$F,6,0),0)</f>
        <v>0</v>
      </c>
      <c r="H909" s="34">
        <f>IFERROR(VLOOKUP(A909,[1]库存报告使用数据处理!$A:$G,7,0),0)</f>
        <v>0</v>
      </c>
      <c r="I909">
        <f>IFERROR(VLOOKUP(A909,[5]数据处理!$A:$B,2,0),0)</f>
        <v>0</v>
      </c>
      <c r="J909" s="35">
        <f>IFERROR(VLOOKUP(A909,[5]数据处理!$A:$D,4,0),0)</f>
        <v>0</v>
      </c>
      <c r="K909" s="35">
        <f>IFERROR(VLOOKUP(A909,[5]数据处理!$A:$E,5,0),0)</f>
        <v>0</v>
      </c>
      <c r="L909" s="35">
        <f>IFERROR(VLOOKUP(A909,[5]数据处理!$A:$G,7,0),0)</f>
        <v>0</v>
      </c>
      <c r="M909">
        <f t="shared" si="241"/>
        <v>0</v>
      </c>
      <c r="N909">
        <f>IFERROR(VLOOKUP(A909,[5]数据处理!$A:$C,3,0),0)</f>
        <v>1</v>
      </c>
      <c r="O909">
        <f>IFERROR(VLOOKUP(A909,[5]数据处理!$A:$N,14,0),0)</f>
        <v>0</v>
      </c>
      <c r="P909" t="str">
        <f>IFERROR(VLOOKUP(A909,[3]库存使用数据!$A:$B,2,0),"")</f>
        <v/>
      </c>
      <c r="Q909" t="str">
        <f>IFERROR(VLOOKUP(A909,[3]库存使用数据!$A:$E,5,0),"")</f>
        <v/>
      </c>
      <c r="R909" t="str">
        <f>IFERROR(VLOOKUP(A909,[3]库存使用数据!$A:$H,8,0),"")</f>
        <v/>
      </c>
      <c r="S909" t="str">
        <f>IFERROR(VLOOKUP(A909,[3]库存使用数据!$A:$K,11,0),"")</f>
        <v/>
      </c>
      <c r="T909" t="str">
        <f>IFERROR(VLOOKUP(A909,[3]库存使用数据!$A:$C,3,0),"")</f>
        <v/>
      </c>
      <c r="U909" t="str">
        <f>IFERROR(VLOOKUP(A909,[3]库存使用数据!$A:$F,6,0),"")</f>
        <v/>
      </c>
      <c r="V909" t="str">
        <f>IFERROR(VLOOKUP(A909,[3]库存使用数据!$A:$I,9,0),"")</f>
        <v/>
      </c>
      <c r="W909" t="str">
        <f>IFERROR(VLOOKUP(A909,[3]库存使用数据!$A:$L,12,0),"")</f>
        <v/>
      </c>
      <c r="X909" s="23" t="str">
        <f t="shared" si="246"/>
        <v/>
      </c>
      <c r="Y909" s="23" t="str">
        <f t="shared" si="247"/>
        <v/>
      </c>
      <c r="Z909" s="23" t="str">
        <f t="shared" si="248"/>
        <v/>
      </c>
      <c r="AA909" s="23" t="str">
        <f t="shared" si="249"/>
        <v/>
      </c>
      <c r="AB909" t="str">
        <f>IFERROR(VLOOKUP(A909,[3]库存使用数据!$A:$D,4,0),"")</f>
        <v/>
      </c>
      <c r="AC909" t="str">
        <f>IFERROR(VLOOKUP(A909,[3]库存使用数据!$A:$G,7,0),"")</f>
        <v/>
      </c>
      <c r="AD909" t="str">
        <f>IFERROR(VLOOKUP(A909,[3]库存使用数据!$A:$J,10,0),"")</f>
        <v/>
      </c>
      <c r="AE909" t="str">
        <f>IFERROR(VLOOKUP(A909,[3]库存使用数据!$A:$M,13,0),"")</f>
        <v/>
      </c>
      <c r="AF909" s="23" t="str">
        <f t="shared" si="250"/>
        <v/>
      </c>
      <c r="AG909" s="23" t="str">
        <f t="shared" si="251"/>
        <v/>
      </c>
      <c r="AH909" s="23" t="str">
        <f t="shared" si="252"/>
        <v/>
      </c>
      <c r="AI909" s="23" t="str">
        <f t="shared" si="253"/>
        <v/>
      </c>
      <c r="AJ909">
        <f>IFERROR(VLOOKUP($B909,[2]库存报告使用数据!$A$1:$B$65536,2,0),0)</f>
        <v>0</v>
      </c>
      <c r="AK909">
        <f>IFERROR(VLOOKUP($B909,[2]库存报告使用数据!$A$1:$C$65536,3,0),0)</f>
        <v>0</v>
      </c>
      <c r="AL909">
        <f>IFERROR(VLOOKUP($B909,[2]库存报告使用数据!$A$1:$D$65536,4,0),0)</f>
        <v>0</v>
      </c>
      <c r="AM909">
        <f>IFERROR(VLOOKUP($B909,[2]库存报告使用数据!$A$1:$E$65536,5,0),0)</f>
        <v>0</v>
      </c>
      <c r="AN909" s="23" t="str">
        <f t="shared" si="254"/>
        <v/>
      </c>
      <c r="AO909" s="23" t="str">
        <f t="shared" si="255"/>
        <v/>
      </c>
      <c r="AP909" s="23" t="str">
        <f t="shared" si="256"/>
        <v/>
      </c>
      <c r="AQ909" s="23" t="str">
        <f t="shared" si="257"/>
        <v/>
      </c>
      <c r="AR909" s="37">
        <f t="shared" si="242"/>
        <v>0</v>
      </c>
      <c r="AS909" s="37">
        <f t="shared" si="243"/>
        <v>0</v>
      </c>
      <c r="AT909" s="37">
        <f t="shared" si="244"/>
        <v>0</v>
      </c>
      <c r="AU909" s="33" t="str">
        <f t="shared" si="245"/>
        <v>库存为0</v>
      </c>
      <c r="AV909" s="38" t="str">
        <f>IFERROR(时间!$B$4+AU909,"上周无销量")</f>
        <v>上周无销量</v>
      </c>
    </row>
    <row r="910" spans="1:48">
      <c r="A910" s="21" t="s">
        <v>955</v>
      </c>
      <c r="B910" t="str">
        <f>VLOOKUP(A910,'[4]sku-asin（子）'!$A$1:$B$65536,2,0)</f>
        <v>B071CTW8CQ</v>
      </c>
      <c r="C910" t="str">
        <f>VLOOKUP(A910,'[4]子sku-父sku'!$A$1:$B$65536,2,0)</f>
        <v>YZ-ZQ1733</v>
      </c>
      <c r="D910" s="33">
        <f>IFERROR(VLOOKUP(A910,[1]库存报告使用数据处理!$A:$C,3,0),0)</f>
        <v>0</v>
      </c>
      <c r="E910" s="33">
        <f>IFERROR(VLOOKUP(A910,[1]库存报告使用数据处理!$A:$D,4,0),0)</f>
        <v>0</v>
      </c>
      <c r="F910" s="33">
        <f>IFERROR(VLOOKUP(A910,[1]库存报告使用数据处理!$A:$E,5,0),0)</f>
        <v>0</v>
      </c>
      <c r="G910" s="33">
        <f>IFERROR(VLOOKUP(A910,[1]库存报告使用数据处理!$A:$F,6,0),0)</f>
        <v>0</v>
      </c>
      <c r="H910" s="34">
        <f>IFERROR(VLOOKUP(A910,[1]库存报告使用数据处理!$A:$G,7,0),0)</f>
        <v>0</v>
      </c>
      <c r="I910">
        <f>IFERROR(VLOOKUP(A910,[5]数据处理!$A:$B,2,0),0)</f>
        <v>0</v>
      </c>
      <c r="J910" s="35">
        <f>IFERROR(VLOOKUP(A910,[5]数据处理!$A:$D,4,0),0)</f>
        <v>0</v>
      </c>
      <c r="K910" s="35">
        <f>IFERROR(VLOOKUP(A910,[5]数据处理!$A:$E,5,0),0)</f>
        <v>0</v>
      </c>
      <c r="L910" s="35">
        <f>IFERROR(VLOOKUP(A910,[5]数据处理!$A:$G,7,0),0)</f>
        <v>0</v>
      </c>
      <c r="M910">
        <f t="shared" si="241"/>
        <v>0</v>
      </c>
      <c r="N910">
        <f>IFERROR(VLOOKUP(A910,[5]数据处理!$A:$C,3,0),0)</f>
        <v>1</v>
      </c>
      <c r="O910">
        <f>IFERROR(VLOOKUP(A910,[5]数据处理!$A:$N,14,0),0)</f>
        <v>0</v>
      </c>
      <c r="P910" t="str">
        <f>IFERROR(VLOOKUP(A910,[3]库存使用数据!$A:$B,2,0),"")</f>
        <v/>
      </c>
      <c r="Q910" t="str">
        <f>IFERROR(VLOOKUP(A910,[3]库存使用数据!$A:$E,5,0),"")</f>
        <v/>
      </c>
      <c r="R910" t="str">
        <f>IFERROR(VLOOKUP(A910,[3]库存使用数据!$A:$H,8,0),"")</f>
        <v/>
      </c>
      <c r="S910" t="str">
        <f>IFERROR(VLOOKUP(A910,[3]库存使用数据!$A:$K,11,0),"")</f>
        <v/>
      </c>
      <c r="T910" t="str">
        <f>IFERROR(VLOOKUP(A910,[3]库存使用数据!$A:$C,3,0),"")</f>
        <v/>
      </c>
      <c r="U910" t="str">
        <f>IFERROR(VLOOKUP(A910,[3]库存使用数据!$A:$F,6,0),"")</f>
        <v/>
      </c>
      <c r="V910" t="str">
        <f>IFERROR(VLOOKUP(A910,[3]库存使用数据!$A:$I,9,0),"")</f>
        <v/>
      </c>
      <c r="W910" t="str">
        <f>IFERROR(VLOOKUP(A910,[3]库存使用数据!$A:$L,12,0),"")</f>
        <v/>
      </c>
      <c r="X910" s="23" t="str">
        <f t="shared" si="246"/>
        <v/>
      </c>
      <c r="Y910" s="23" t="str">
        <f t="shared" si="247"/>
        <v/>
      </c>
      <c r="Z910" s="23" t="str">
        <f t="shared" si="248"/>
        <v/>
      </c>
      <c r="AA910" s="23" t="str">
        <f t="shared" si="249"/>
        <v/>
      </c>
      <c r="AB910" t="str">
        <f>IFERROR(VLOOKUP(A910,[3]库存使用数据!$A:$D,4,0),"")</f>
        <v/>
      </c>
      <c r="AC910" t="str">
        <f>IFERROR(VLOOKUP(A910,[3]库存使用数据!$A:$G,7,0),"")</f>
        <v/>
      </c>
      <c r="AD910" t="str">
        <f>IFERROR(VLOOKUP(A910,[3]库存使用数据!$A:$J,10,0),"")</f>
        <v/>
      </c>
      <c r="AE910" t="str">
        <f>IFERROR(VLOOKUP(A910,[3]库存使用数据!$A:$M,13,0),"")</f>
        <v/>
      </c>
      <c r="AF910" s="23" t="str">
        <f t="shared" si="250"/>
        <v/>
      </c>
      <c r="AG910" s="23" t="str">
        <f t="shared" si="251"/>
        <v/>
      </c>
      <c r="AH910" s="23" t="str">
        <f t="shared" si="252"/>
        <v/>
      </c>
      <c r="AI910" s="23" t="str">
        <f t="shared" si="253"/>
        <v/>
      </c>
      <c r="AJ910">
        <f>IFERROR(VLOOKUP($B910,[2]库存报告使用数据!$A$1:$B$65536,2,0),0)</f>
        <v>0</v>
      </c>
      <c r="AK910">
        <f>IFERROR(VLOOKUP($B910,[2]库存报告使用数据!$A$1:$C$65536,3,0),0)</f>
        <v>0</v>
      </c>
      <c r="AL910">
        <f>IFERROR(VLOOKUP($B910,[2]库存报告使用数据!$A$1:$D$65536,4,0),0)</f>
        <v>0</v>
      </c>
      <c r="AM910">
        <f>IFERROR(VLOOKUP($B910,[2]库存报告使用数据!$A$1:$E$65536,5,0),0)</f>
        <v>0</v>
      </c>
      <c r="AN910" s="23" t="str">
        <f t="shared" si="254"/>
        <v/>
      </c>
      <c r="AO910" s="23" t="str">
        <f t="shared" si="255"/>
        <v/>
      </c>
      <c r="AP910" s="23" t="str">
        <f t="shared" si="256"/>
        <v/>
      </c>
      <c r="AQ910" s="23" t="str">
        <f t="shared" si="257"/>
        <v/>
      </c>
      <c r="AR910" s="37">
        <f t="shared" si="242"/>
        <v>0</v>
      </c>
      <c r="AS910" s="37">
        <f t="shared" si="243"/>
        <v>0</v>
      </c>
      <c r="AT910" s="37">
        <f t="shared" si="244"/>
        <v>0</v>
      </c>
      <c r="AU910" s="33" t="str">
        <f t="shared" si="245"/>
        <v>库存为0</v>
      </c>
      <c r="AV910" s="38" t="str">
        <f>IFERROR(时间!$B$4+AU910,"上周无销量")</f>
        <v>上周无销量</v>
      </c>
    </row>
    <row r="911" spans="1:48">
      <c r="A911" s="21" t="s">
        <v>956</v>
      </c>
      <c r="B911" t="str">
        <f>VLOOKUP(A911,'[4]sku-asin（子）'!$A$1:$B$65536,2,0)</f>
        <v>B06ZZWQLH1</v>
      </c>
      <c r="C911" t="str">
        <f>VLOOKUP(A911,'[4]子sku-父sku'!$A$1:$B$65536,2,0)</f>
        <v>YZ-ZQ1733</v>
      </c>
      <c r="D911" s="33">
        <f>IFERROR(VLOOKUP(A911,[1]库存报告使用数据处理!$A:$C,3,0),0)</f>
        <v>0</v>
      </c>
      <c r="E911" s="33">
        <f>IFERROR(VLOOKUP(A911,[1]库存报告使用数据处理!$A:$D,4,0),0)</f>
        <v>0</v>
      </c>
      <c r="F911" s="33">
        <f>IFERROR(VLOOKUP(A911,[1]库存报告使用数据处理!$A:$E,5,0),0)</f>
        <v>1</v>
      </c>
      <c r="G911" s="33">
        <f>IFERROR(VLOOKUP(A911,[1]库存报告使用数据处理!$A:$F,6,0),0)</f>
        <v>0</v>
      </c>
      <c r="H911" s="34">
        <f>IFERROR(VLOOKUP(A911,[1]库存报告使用数据处理!$A:$G,7,0),0)</f>
        <v>17.73</v>
      </c>
      <c r="I911">
        <f>IFERROR(VLOOKUP(A911,[5]数据处理!$A:$B,2,0),0)</f>
        <v>0</v>
      </c>
      <c r="J911" s="35">
        <f>IFERROR(VLOOKUP(A911,[5]数据处理!$A:$D,4,0),0)</f>
        <v>0</v>
      </c>
      <c r="K911" s="35">
        <f>IFERROR(VLOOKUP(A911,[5]数据处理!$A:$E,5,0),0)</f>
        <v>0</v>
      </c>
      <c r="L911" s="35">
        <f>IFERROR(VLOOKUP(A911,[5]数据处理!$A:$G,7,0),0)</f>
        <v>0</v>
      </c>
      <c r="M911">
        <f t="shared" si="241"/>
        <v>0</v>
      </c>
      <c r="N911">
        <f>IFERROR(VLOOKUP(A911,[5]数据处理!$A:$C,3,0),0)</f>
        <v>0</v>
      </c>
      <c r="O911">
        <f>IFERROR(VLOOKUP(A911,[5]数据处理!$A:$N,14,0),0)</f>
        <v>0</v>
      </c>
      <c r="P911" t="str">
        <f>IFERROR(VLOOKUP(A911,[3]库存使用数据!$A:$B,2,0),"")</f>
        <v/>
      </c>
      <c r="Q911" t="str">
        <f>IFERROR(VLOOKUP(A911,[3]库存使用数据!$A:$E,5,0),"")</f>
        <v/>
      </c>
      <c r="R911" t="str">
        <f>IFERROR(VLOOKUP(A911,[3]库存使用数据!$A:$H,8,0),"")</f>
        <v/>
      </c>
      <c r="S911" t="str">
        <f>IFERROR(VLOOKUP(A911,[3]库存使用数据!$A:$K,11,0),"")</f>
        <v/>
      </c>
      <c r="T911" t="str">
        <f>IFERROR(VLOOKUP(A911,[3]库存使用数据!$A:$C,3,0),"")</f>
        <v/>
      </c>
      <c r="U911" t="str">
        <f>IFERROR(VLOOKUP(A911,[3]库存使用数据!$A:$F,6,0),"")</f>
        <v/>
      </c>
      <c r="V911" t="str">
        <f>IFERROR(VLOOKUP(A911,[3]库存使用数据!$A:$I,9,0),"")</f>
        <v/>
      </c>
      <c r="W911" t="str">
        <f>IFERROR(VLOOKUP(A911,[3]库存使用数据!$A:$L,12,0),"")</f>
        <v/>
      </c>
      <c r="X911" s="23" t="str">
        <f t="shared" si="246"/>
        <v/>
      </c>
      <c r="Y911" s="23" t="str">
        <f t="shared" si="247"/>
        <v/>
      </c>
      <c r="Z911" s="23" t="str">
        <f t="shared" si="248"/>
        <v/>
      </c>
      <c r="AA911" s="23" t="str">
        <f t="shared" si="249"/>
        <v/>
      </c>
      <c r="AB911" t="str">
        <f>IFERROR(VLOOKUP(A911,[3]库存使用数据!$A:$D,4,0),"")</f>
        <v/>
      </c>
      <c r="AC911" t="str">
        <f>IFERROR(VLOOKUP(A911,[3]库存使用数据!$A:$G,7,0),"")</f>
        <v/>
      </c>
      <c r="AD911" t="str">
        <f>IFERROR(VLOOKUP(A911,[3]库存使用数据!$A:$J,10,0),"")</f>
        <v/>
      </c>
      <c r="AE911" t="str">
        <f>IFERROR(VLOOKUP(A911,[3]库存使用数据!$A:$M,13,0),"")</f>
        <v/>
      </c>
      <c r="AF911" s="23" t="str">
        <f t="shared" si="250"/>
        <v/>
      </c>
      <c r="AG911" s="23" t="str">
        <f t="shared" si="251"/>
        <v/>
      </c>
      <c r="AH911" s="23" t="str">
        <f t="shared" si="252"/>
        <v/>
      </c>
      <c r="AI911" s="23" t="str">
        <f t="shared" si="253"/>
        <v/>
      </c>
      <c r="AJ911">
        <f>IFERROR(VLOOKUP($B911,[2]库存报告使用数据!$A$1:$B$65536,2,0),0)</f>
        <v>0</v>
      </c>
      <c r="AK911">
        <f>IFERROR(VLOOKUP($B911,[2]库存报告使用数据!$A$1:$C$65536,3,0),0)</f>
        <v>0</v>
      </c>
      <c r="AL911">
        <f>IFERROR(VLOOKUP($B911,[2]库存报告使用数据!$A$1:$D$65536,4,0),0)</f>
        <v>0</v>
      </c>
      <c r="AM911">
        <f>IFERROR(VLOOKUP($B911,[2]库存报告使用数据!$A$1:$E$65536,5,0),0)</f>
        <v>0</v>
      </c>
      <c r="AN911" s="23" t="str">
        <f t="shared" si="254"/>
        <v/>
      </c>
      <c r="AO911" s="23" t="str">
        <f t="shared" si="255"/>
        <v/>
      </c>
      <c r="AP911" s="23" t="str">
        <f t="shared" si="256"/>
        <v/>
      </c>
      <c r="AQ911" s="23" t="str">
        <f t="shared" si="257"/>
        <v/>
      </c>
      <c r="AR911" s="37">
        <f t="shared" si="242"/>
        <v>0</v>
      </c>
      <c r="AS911" s="37">
        <f t="shared" si="243"/>
        <v>0</v>
      </c>
      <c r="AT911" s="37">
        <f t="shared" si="244"/>
        <v>0</v>
      </c>
      <c r="AU911" s="33" t="str">
        <f t="shared" si="245"/>
        <v>库存为0</v>
      </c>
      <c r="AV911" s="38" t="str">
        <f>IFERROR(时间!$B$4+AU911,"上周无销量")</f>
        <v>上周无销量</v>
      </c>
    </row>
    <row r="912" spans="1:48">
      <c r="A912" s="21" t="s">
        <v>957</v>
      </c>
      <c r="B912" t="str">
        <f>VLOOKUP(A912,'[4]sku-asin（子）'!$A$1:$B$65536,2,0)</f>
        <v>B071CTW4K6</v>
      </c>
      <c r="C912" t="str">
        <f>VLOOKUP(A912,'[4]子sku-父sku'!$A$1:$B$65536,2,0)</f>
        <v>YZ-ZQ1733</v>
      </c>
      <c r="D912" s="33">
        <f>IFERROR(VLOOKUP(A912,[1]库存报告使用数据处理!$A:$C,3,0),0)</f>
        <v>0</v>
      </c>
      <c r="E912" s="33">
        <f>IFERROR(VLOOKUP(A912,[1]库存报告使用数据处理!$A:$D,4,0),0)</f>
        <v>0</v>
      </c>
      <c r="F912" s="33">
        <f>IFERROR(VLOOKUP(A912,[1]库存报告使用数据处理!$A:$E,5,0),0)</f>
        <v>0</v>
      </c>
      <c r="G912" s="33">
        <f>IFERROR(VLOOKUP(A912,[1]库存报告使用数据处理!$A:$F,6,0),0)</f>
        <v>0</v>
      </c>
      <c r="H912" s="34">
        <f>IFERROR(VLOOKUP(A912,[1]库存报告使用数据处理!$A:$G,7,0),0)</f>
        <v>0</v>
      </c>
      <c r="I912">
        <f>IFERROR(VLOOKUP(A912,[5]数据处理!$A:$B,2,0),0)</f>
        <v>2</v>
      </c>
      <c r="J912" s="35">
        <f>IFERROR(VLOOKUP(A912,[5]数据处理!$A:$D,4,0),0)</f>
        <v>0</v>
      </c>
      <c r="K912" s="35">
        <f>IFERROR(VLOOKUP(A912,[5]数据处理!$A:$E,5,0),0)</f>
        <v>0</v>
      </c>
      <c r="L912" s="35">
        <f>IFERROR(VLOOKUP(A912,[5]数据处理!$A:$G,7,0),0)</f>
        <v>0</v>
      </c>
      <c r="M912">
        <f t="shared" si="241"/>
        <v>2</v>
      </c>
      <c r="N912">
        <f>IFERROR(VLOOKUP(A912,[5]数据处理!$A:$C,3,0),0)</f>
        <v>0</v>
      </c>
      <c r="O912">
        <f>IFERROR(VLOOKUP(A912,[5]数据处理!$A:$N,14,0),0)</f>
        <v>2</v>
      </c>
      <c r="P912" t="str">
        <f>IFERROR(VLOOKUP(A912,[3]库存使用数据!$A:$B,2,0),"")</f>
        <v/>
      </c>
      <c r="Q912" t="str">
        <f>IFERROR(VLOOKUP(A912,[3]库存使用数据!$A:$E,5,0),"")</f>
        <v/>
      </c>
      <c r="R912" t="str">
        <f>IFERROR(VLOOKUP(A912,[3]库存使用数据!$A:$H,8,0),"")</f>
        <v/>
      </c>
      <c r="S912" t="str">
        <f>IFERROR(VLOOKUP(A912,[3]库存使用数据!$A:$K,11,0),"")</f>
        <v/>
      </c>
      <c r="T912" t="str">
        <f>IFERROR(VLOOKUP(A912,[3]库存使用数据!$A:$C,3,0),"")</f>
        <v/>
      </c>
      <c r="U912" t="str">
        <f>IFERROR(VLOOKUP(A912,[3]库存使用数据!$A:$F,6,0),"")</f>
        <v/>
      </c>
      <c r="V912" t="str">
        <f>IFERROR(VLOOKUP(A912,[3]库存使用数据!$A:$I,9,0),"")</f>
        <v/>
      </c>
      <c r="W912" t="str">
        <f>IFERROR(VLOOKUP(A912,[3]库存使用数据!$A:$L,12,0),"")</f>
        <v/>
      </c>
      <c r="X912" s="23" t="str">
        <f t="shared" si="246"/>
        <v/>
      </c>
      <c r="Y912" s="23" t="str">
        <f t="shared" si="247"/>
        <v/>
      </c>
      <c r="Z912" s="23" t="str">
        <f t="shared" si="248"/>
        <v/>
      </c>
      <c r="AA912" s="23" t="str">
        <f t="shared" si="249"/>
        <v/>
      </c>
      <c r="AB912" t="str">
        <f>IFERROR(VLOOKUP(A912,[3]库存使用数据!$A:$D,4,0),"")</f>
        <v/>
      </c>
      <c r="AC912" t="str">
        <f>IFERROR(VLOOKUP(A912,[3]库存使用数据!$A:$G,7,0),"")</f>
        <v/>
      </c>
      <c r="AD912" t="str">
        <f>IFERROR(VLOOKUP(A912,[3]库存使用数据!$A:$J,10,0),"")</f>
        <v/>
      </c>
      <c r="AE912" t="str">
        <f>IFERROR(VLOOKUP(A912,[3]库存使用数据!$A:$M,13,0),"")</f>
        <v/>
      </c>
      <c r="AF912" s="23" t="str">
        <f t="shared" si="250"/>
        <v/>
      </c>
      <c r="AG912" s="23" t="str">
        <f t="shared" si="251"/>
        <v/>
      </c>
      <c r="AH912" s="23" t="str">
        <f t="shared" si="252"/>
        <v/>
      </c>
      <c r="AI912" s="23" t="str">
        <f t="shared" si="253"/>
        <v/>
      </c>
      <c r="AJ912">
        <f>IFERROR(VLOOKUP($B912,[2]库存报告使用数据!$A$1:$B$65536,2,0),0)</f>
        <v>2</v>
      </c>
      <c r="AK912">
        <f>IFERROR(VLOOKUP($B912,[2]库存报告使用数据!$A$1:$C$65536,3,0),0)</f>
        <v>2</v>
      </c>
      <c r="AL912">
        <f>IFERROR(VLOOKUP($B912,[2]库存报告使用数据!$A$1:$D$65536,4,0),0)</f>
        <v>0</v>
      </c>
      <c r="AM912">
        <f>IFERROR(VLOOKUP($B912,[2]库存报告使用数据!$A$1:$E$65536,5,0),0)</f>
        <v>1</v>
      </c>
      <c r="AN912" s="23">
        <f t="shared" si="254"/>
        <v>0</v>
      </c>
      <c r="AO912" s="23">
        <f t="shared" si="255"/>
        <v>0</v>
      </c>
      <c r="AP912" s="23" t="str">
        <f t="shared" si="256"/>
        <v/>
      </c>
      <c r="AQ912" s="23">
        <f t="shared" si="257"/>
        <v>0</v>
      </c>
      <c r="AR912" s="37">
        <f t="shared" si="242"/>
        <v>0</v>
      </c>
      <c r="AS912" s="37">
        <f t="shared" si="243"/>
        <v>0</v>
      </c>
      <c r="AT912" s="37">
        <f t="shared" si="244"/>
        <v>2</v>
      </c>
      <c r="AU912" s="33" t="str">
        <f t="shared" si="245"/>
        <v>库存为2</v>
      </c>
      <c r="AV912" s="38" t="str">
        <f>IFERROR(时间!$B$4+AU912,"上周无销量")</f>
        <v>上周无销量</v>
      </c>
    </row>
    <row r="913" spans="1:48">
      <c r="A913" s="21" t="s">
        <v>958</v>
      </c>
      <c r="B913" t="str">
        <f>VLOOKUP(A913,'[4]sku-asin（子）'!$A$1:$B$65536,2,0)</f>
        <v>B07226T9GX</v>
      </c>
      <c r="C913" t="str">
        <f>VLOOKUP(A913,'[4]子sku-父sku'!$A$1:$B$65536,2,0)</f>
        <v>YZ-ZQ1733</v>
      </c>
      <c r="D913" s="33">
        <f>IFERROR(VLOOKUP(A913,[1]库存报告使用数据处理!$A:$C,3,0),0)</f>
        <v>0</v>
      </c>
      <c r="E913" s="33">
        <f>IFERROR(VLOOKUP(A913,[1]库存报告使用数据处理!$A:$D,4,0),0)</f>
        <v>0</v>
      </c>
      <c r="F913" s="33">
        <f>IFERROR(VLOOKUP(A913,[1]库存报告使用数据处理!$A:$E,5,0),0)</f>
        <v>0</v>
      </c>
      <c r="G913" s="33">
        <f>IFERROR(VLOOKUP(A913,[1]库存报告使用数据处理!$A:$F,6,0),0)</f>
        <v>0</v>
      </c>
      <c r="H913" s="34">
        <f>IFERROR(VLOOKUP(A913,[1]库存报告使用数据处理!$A:$G,7,0),0)</f>
        <v>0</v>
      </c>
      <c r="I913">
        <f>IFERROR(VLOOKUP(A913,[5]数据处理!$A:$B,2,0),0)</f>
        <v>0</v>
      </c>
      <c r="J913" s="35">
        <f>IFERROR(VLOOKUP(A913,[5]数据处理!$A:$D,4,0),0)</f>
        <v>0</v>
      </c>
      <c r="K913" s="35">
        <f>IFERROR(VLOOKUP(A913,[5]数据处理!$A:$E,5,0),0)</f>
        <v>0</v>
      </c>
      <c r="L913" s="35">
        <f>IFERROR(VLOOKUP(A913,[5]数据处理!$A:$G,7,0),0)</f>
        <v>0</v>
      </c>
      <c r="M913">
        <f t="shared" si="241"/>
        <v>0</v>
      </c>
      <c r="N913">
        <f>IFERROR(VLOOKUP(A913,[5]数据处理!$A:$C,3,0),0)</f>
        <v>0</v>
      </c>
      <c r="O913">
        <f>IFERROR(VLOOKUP(A913,[5]数据处理!$A:$N,14,0),0)</f>
        <v>0</v>
      </c>
      <c r="P913" t="str">
        <f>IFERROR(VLOOKUP(A913,[3]库存使用数据!$A:$B,2,0),"")</f>
        <v/>
      </c>
      <c r="Q913" t="str">
        <f>IFERROR(VLOOKUP(A913,[3]库存使用数据!$A:$E,5,0),"")</f>
        <v/>
      </c>
      <c r="R913" t="str">
        <f>IFERROR(VLOOKUP(A913,[3]库存使用数据!$A:$H,8,0),"")</f>
        <v/>
      </c>
      <c r="S913" t="str">
        <f>IFERROR(VLOOKUP(A913,[3]库存使用数据!$A:$K,11,0),"")</f>
        <v/>
      </c>
      <c r="T913" t="str">
        <f>IFERROR(VLOOKUP(A913,[3]库存使用数据!$A:$C,3,0),"")</f>
        <v/>
      </c>
      <c r="U913" t="str">
        <f>IFERROR(VLOOKUP(A913,[3]库存使用数据!$A:$F,6,0),"")</f>
        <v/>
      </c>
      <c r="V913" t="str">
        <f>IFERROR(VLOOKUP(A913,[3]库存使用数据!$A:$I,9,0),"")</f>
        <v/>
      </c>
      <c r="W913" t="str">
        <f>IFERROR(VLOOKUP(A913,[3]库存使用数据!$A:$L,12,0),"")</f>
        <v/>
      </c>
      <c r="X913" s="23" t="str">
        <f t="shared" si="246"/>
        <v/>
      </c>
      <c r="Y913" s="23" t="str">
        <f t="shared" si="247"/>
        <v/>
      </c>
      <c r="Z913" s="23" t="str">
        <f t="shared" si="248"/>
        <v/>
      </c>
      <c r="AA913" s="23" t="str">
        <f t="shared" si="249"/>
        <v/>
      </c>
      <c r="AB913" t="str">
        <f>IFERROR(VLOOKUP(A913,[3]库存使用数据!$A:$D,4,0),"")</f>
        <v/>
      </c>
      <c r="AC913" t="str">
        <f>IFERROR(VLOOKUP(A913,[3]库存使用数据!$A:$G,7,0),"")</f>
        <v/>
      </c>
      <c r="AD913" t="str">
        <f>IFERROR(VLOOKUP(A913,[3]库存使用数据!$A:$J,10,0),"")</f>
        <v/>
      </c>
      <c r="AE913" t="str">
        <f>IFERROR(VLOOKUP(A913,[3]库存使用数据!$A:$M,13,0),"")</f>
        <v/>
      </c>
      <c r="AF913" s="23" t="str">
        <f t="shared" si="250"/>
        <v/>
      </c>
      <c r="AG913" s="23" t="str">
        <f t="shared" si="251"/>
        <v/>
      </c>
      <c r="AH913" s="23" t="str">
        <f t="shared" si="252"/>
        <v/>
      </c>
      <c r="AI913" s="23" t="str">
        <f t="shared" si="253"/>
        <v/>
      </c>
      <c r="AJ913">
        <f>IFERROR(VLOOKUP($B913,[2]库存报告使用数据!$A$1:$B$65536,2,0),0)</f>
        <v>0</v>
      </c>
      <c r="AK913">
        <f>IFERROR(VLOOKUP($B913,[2]库存报告使用数据!$A$1:$C$65536,3,0),0)</f>
        <v>0</v>
      </c>
      <c r="AL913">
        <f>IFERROR(VLOOKUP($B913,[2]库存报告使用数据!$A$1:$D$65536,4,0),0)</f>
        <v>0</v>
      </c>
      <c r="AM913">
        <f>IFERROR(VLOOKUP($B913,[2]库存报告使用数据!$A$1:$E$65536,5,0),0)</f>
        <v>0</v>
      </c>
      <c r="AN913" s="23" t="str">
        <f t="shared" si="254"/>
        <v/>
      </c>
      <c r="AO913" s="23" t="str">
        <f t="shared" si="255"/>
        <v/>
      </c>
      <c r="AP913" s="23" t="str">
        <f t="shared" si="256"/>
        <v/>
      </c>
      <c r="AQ913" s="23" t="str">
        <f t="shared" si="257"/>
        <v/>
      </c>
      <c r="AR913" s="37">
        <f t="shared" si="242"/>
        <v>0</v>
      </c>
      <c r="AS913" s="37">
        <f t="shared" si="243"/>
        <v>0</v>
      </c>
      <c r="AT913" s="37">
        <f t="shared" si="244"/>
        <v>0</v>
      </c>
      <c r="AU913" s="33" t="str">
        <f t="shared" si="245"/>
        <v>库存为0</v>
      </c>
      <c r="AV913" s="38" t="str">
        <f>IFERROR(时间!$B$4+AU913,"上周无销量")</f>
        <v>上周无销量</v>
      </c>
    </row>
    <row r="914" spans="1:48">
      <c r="A914" s="21" t="s">
        <v>959</v>
      </c>
      <c r="B914" t="str">
        <f>VLOOKUP(A914,'[4]sku-asin（子）'!$A$1:$B$65536,2,0)</f>
        <v>B071YD3ZML</v>
      </c>
      <c r="C914" t="str">
        <f>VLOOKUP(A914,'[4]子sku-父sku'!$A$1:$B$65536,2,0)</f>
        <v>YZ-ZQ1733</v>
      </c>
      <c r="D914" s="33">
        <f>IFERROR(VLOOKUP(A914,[1]库存报告使用数据处理!$A:$C,3,0),0)</f>
        <v>0</v>
      </c>
      <c r="E914" s="33">
        <f>IFERROR(VLOOKUP(A914,[1]库存报告使用数据处理!$A:$D,4,0),0)</f>
        <v>0</v>
      </c>
      <c r="F914" s="33">
        <f>IFERROR(VLOOKUP(A914,[1]库存报告使用数据处理!$A:$E,5,0),0)</f>
        <v>0</v>
      </c>
      <c r="G914" s="33">
        <f>IFERROR(VLOOKUP(A914,[1]库存报告使用数据处理!$A:$F,6,0),0)</f>
        <v>0</v>
      </c>
      <c r="H914" s="34">
        <f>IFERROR(VLOOKUP(A914,[1]库存报告使用数据处理!$A:$G,7,0),0)</f>
        <v>0</v>
      </c>
      <c r="I914">
        <f>IFERROR(VLOOKUP(A914,[5]数据处理!$A:$B,2,0),0)</f>
        <v>2</v>
      </c>
      <c r="J914" s="35">
        <f>IFERROR(VLOOKUP(A914,[5]数据处理!$A:$D,4,0),0)</f>
        <v>0</v>
      </c>
      <c r="K914" s="35">
        <f>IFERROR(VLOOKUP(A914,[5]数据处理!$A:$E,5,0),0)</f>
        <v>0</v>
      </c>
      <c r="L914" s="35">
        <f>IFERROR(VLOOKUP(A914,[5]数据处理!$A:$G,7,0),0)</f>
        <v>0</v>
      </c>
      <c r="M914">
        <f t="shared" si="241"/>
        <v>2</v>
      </c>
      <c r="N914">
        <f>IFERROR(VLOOKUP(A914,[5]数据处理!$A:$C,3,0),0)</f>
        <v>0</v>
      </c>
      <c r="O914">
        <f>IFERROR(VLOOKUP(A914,[5]数据处理!$A:$N,14,0),0)</f>
        <v>2</v>
      </c>
      <c r="P914" t="str">
        <f>IFERROR(VLOOKUP(A914,[3]库存使用数据!$A:$B,2,0),"")</f>
        <v/>
      </c>
      <c r="Q914" t="str">
        <f>IFERROR(VLOOKUP(A914,[3]库存使用数据!$A:$E,5,0),"")</f>
        <v/>
      </c>
      <c r="R914" t="str">
        <f>IFERROR(VLOOKUP(A914,[3]库存使用数据!$A:$H,8,0),"")</f>
        <v/>
      </c>
      <c r="S914" t="str">
        <f>IFERROR(VLOOKUP(A914,[3]库存使用数据!$A:$K,11,0),"")</f>
        <v/>
      </c>
      <c r="T914" t="str">
        <f>IFERROR(VLOOKUP(A914,[3]库存使用数据!$A:$C,3,0),"")</f>
        <v/>
      </c>
      <c r="U914" t="str">
        <f>IFERROR(VLOOKUP(A914,[3]库存使用数据!$A:$F,6,0),"")</f>
        <v/>
      </c>
      <c r="V914" t="str">
        <f>IFERROR(VLOOKUP(A914,[3]库存使用数据!$A:$I,9,0),"")</f>
        <v/>
      </c>
      <c r="W914" t="str">
        <f>IFERROR(VLOOKUP(A914,[3]库存使用数据!$A:$L,12,0),"")</f>
        <v/>
      </c>
      <c r="X914" s="23" t="str">
        <f t="shared" si="246"/>
        <v/>
      </c>
      <c r="Y914" s="23" t="str">
        <f t="shared" si="247"/>
        <v/>
      </c>
      <c r="Z914" s="23" t="str">
        <f t="shared" si="248"/>
        <v/>
      </c>
      <c r="AA914" s="23" t="str">
        <f t="shared" si="249"/>
        <v/>
      </c>
      <c r="AB914" t="str">
        <f>IFERROR(VLOOKUP(A914,[3]库存使用数据!$A:$D,4,0),"")</f>
        <v/>
      </c>
      <c r="AC914" t="str">
        <f>IFERROR(VLOOKUP(A914,[3]库存使用数据!$A:$G,7,0),"")</f>
        <v/>
      </c>
      <c r="AD914" t="str">
        <f>IFERROR(VLOOKUP(A914,[3]库存使用数据!$A:$J,10,0),"")</f>
        <v/>
      </c>
      <c r="AE914" t="str">
        <f>IFERROR(VLOOKUP(A914,[3]库存使用数据!$A:$M,13,0),"")</f>
        <v/>
      </c>
      <c r="AF914" s="23" t="str">
        <f t="shared" si="250"/>
        <v/>
      </c>
      <c r="AG914" s="23" t="str">
        <f t="shared" si="251"/>
        <v/>
      </c>
      <c r="AH914" s="23" t="str">
        <f t="shared" si="252"/>
        <v/>
      </c>
      <c r="AI914" s="23" t="str">
        <f t="shared" si="253"/>
        <v/>
      </c>
      <c r="AJ914">
        <f>IFERROR(VLOOKUP($B914,[2]库存报告使用数据!$A$1:$B$65536,2,0),0)</f>
        <v>1</v>
      </c>
      <c r="AK914">
        <f>IFERROR(VLOOKUP($B914,[2]库存报告使用数据!$A$1:$C$65536,3,0),0)</f>
        <v>1</v>
      </c>
      <c r="AL914">
        <f>IFERROR(VLOOKUP($B914,[2]库存报告使用数据!$A$1:$D$65536,4,0),0)</f>
        <v>0</v>
      </c>
      <c r="AM914">
        <f>IFERROR(VLOOKUP($B914,[2]库存报告使用数据!$A$1:$E$65536,5,0),0)</f>
        <v>1</v>
      </c>
      <c r="AN914" s="23">
        <f t="shared" si="254"/>
        <v>0</v>
      </c>
      <c r="AO914" s="23">
        <f t="shared" si="255"/>
        <v>0</v>
      </c>
      <c r="AP914" s="23" t="str">
        <f t="shared" si="256"/>
        <v/>
      </c>
      <c r="AQ914" s="23">
        <f t="shared" si="257"/>
        <v>0</v>
      </c>
      <c r="AR914" s="37">
        <f t="shared" si="242"/>
        <v>0</v>
      </c>
      <c r="AS914" s="37">
        <f t="shared" si="243"/>
        <v>0</v>
      </c>
      <c r="AT914" s="37">
        <f t="shared" si="244"/>
        <v>2</v>
      </c>
      <c r="AU914" s="33" t="str">
        <f t="shared" si="245"/>
        <v>库存为2</v>
      </c>
      <c r="AV914" s="38" t="str">
        <f>IFERROR(时间!$B$4+AU914,"上周无销量")</f>
        <v>上周无销量</v>
      </c>
    </row>
    <row r="915" spans="1:48">
      <c r="A915" s="21" t="s">
        <v>960</v>
      </c>
      <c r="B915" t="str">
        <f>VLOOKUP(A915,'[4]sku-asin（子）'!$A$1:$B$65536,2,0)</f>
        <v>B072KKH8WZ</v>
      </c>
      <c r="C915" t="str">
        <f>VLOOKUP(A915,'[4]子sku-父sku'!$A$1:$B$65536,2,0)</f>
        <v>YZ-ZQ17845</v>
      </c>
      <c r="D915" s="33">
        <f>IFERROR(VLOOKUP(A915,[1]库存报告使用数据处理!$A:$C,3,0),0)</f>
        <v>0</v>
      </c>
      <c r="E915" s="33">
        <f>IFERROR(VLOOKUP(A915,[1]库存报告使用数据处理!$A:$D,4,0),0)</f>
        <v>0</v>
      </c>
      <c r="F915" s="33">
        <f>IFERROR(VLOOKUP(A915,[1]库存报告使用数据处理!$A:$E,5,0),0)</f>
        <v>0</v>
      </c>
      <c r="G915" s="33">
        <f>IFERROR(VLOOKUP(A915,[1]库存报告使用数据处理!$A:$F,6,0),0)</f>
        <v>0</v>
      </c>
      <c r="H915" s="34">
        <f>IFERROR(VLOOKUP(A915,[1]库存报告使用数据处理!$A:$G,7,0),0)</f>
        <v>0</v>
      </c>
      <c r="I915">
        <f>IFERROR(VLOOKUP(A915,[5]数据处理!$A:$B,2,0),0)</f>
        <v>0</v>
      </c>
      <c r="J915" s="35">
        <f>IFERROR(VLOOKUP(A915,[5]数据处理!$A:$D,4,0),0)</f>
        <v>0</v>
      </c>
      <c r="K915" s="35">
        <f>IFERROR(VLOOKUP(A915,[5]数据处理!$A:$E,5,0),0)</f>
        <v>0</v>
      </c>
      <c r="L915" s="35">
        <f>IFERROR(VLOOKUP(A915,[5]数据处理!$A:$G,7,0),0)</f>
        <v>0</v>
      </c>
      <c r="M915">
        <f t="shared" si="241"/>
        <v>0</v>
      </c>
      <c r="N915">
        <f>IFERROR(VLOOKUP(A915,[5]数据处理!$A:$C,3,0),0)</f>
        <v>0</v>
      </c>
      <c r="O915">
        <f>IFERROR(VLOOKUP(A915,[5]数据处理!$A:$N,14,0),0)</f>
        <v>0</v>
      </c>
      <c r="P915" t="str">
        <f>IFERROR(VLOOKUP(A915,[3]库存使用数据!$A:$B,2,0),"")</f>
        <v/>
      </c>
      <c r="Q915" t="str">
        <f>IFERROR(VLOOKUP(A915,[3]库存使用数据!$A:$E,5,0),"")</f>
        <v/>
      </c>
      <c r="R915" t="str">
        <f>IFERROR(VLOOKUP(A915,[3]库存使用数据!$A:$H,8,0),"")</f>
        <v/>
      </c>
      <c r="S915" t="str">
        <f>IFERROR(VLOOKUP(A915,[3]库存使用数据!$A:$K,11,0),"")</f>
        <v/>
      </c>
      <c r="T915" t="str">
        <f>IFERROR(VLOOKUP(A915,[3]库存使用数据!$A:$C,3,0),"")</f>
        <v/>
      </c>
      <c r="U915" t="str">
        <f>IFERROR(VLOOKUP(A915,[3]库存使用数据!$A:$F,6,0),"")</f>
        <v/>
      </c>
      <c r="V915" t="str">
        <f>IFERROR(VLOOKUP(A915,[3]库存使用数据!$A:$I,9,0),"")</f>
        <v/>
      </c>
      <c r="W915" t="str">
        <f>IFERROR(VLOOKUP(A915,[3]库存使用数据!$A:$L,12,0),"")</f>
        <v/>
      </c>
      <c r="X915" s="23" t="str">
        <f t="shared" si="246"/>
        <v/>
      </c>
      <c r="Y915" s="23" t="str">
        <f t="shared" si="247"/>
        <v/>
      </c>
      <c r="Z915" s="23" t="str">
        <f t="shared" si="248"/>
        <v/>
      </c>
      <c r="AA915" s="23" t="str">
        <f t="shared" si="249"/>
        <v/>
      </c>
      <c r="AB915" t="str">
        <f>IFERROR(VLOOKUP(A915,[3]库存使用数据!$A:$D,4,0),"")</f>
        <v/>
      </c>
      <c r="AC915" t="str">
        <f>IFERROR(VLOOKUP(A915,[3]库存使用数据!$A:$G,7,0),"")</f>
        <v/>
      </c>
      <c r="AD915" t="str">
        <f>IFERROR(VLOOKUP(A915,[3]库存使用数据!$A:$J,10,0),"")</f>
        <v/>
      </c>
      <c r="AE915" t="str">
        <f>IFERROR(VLOOKUP(A915,[3]库存使用数据!$A:$M,13,0),"")</f>
        <v/>
      </c>
      <c r="AF915" s="23" t="str">
        <f t="shared" si="250"/>
        <v/>
      </c>
      <c r="AG915" s="23" t="str">
        <f t="shared" si="251"/>
        <v/>
      </c>
      <c r="AH915" s="23" t="str">
        <f t="shared" si="252"/>
        <v/>
      </c>
      <c r="AI915" s="23" t="str">
        <f t="shared" si="253"/>
        <v/>
      </c>
      <c r="AJ915">
        <f>IFERROR(VLOOKUP($B915,[2]库存报告使用数据!$A$1:$B$65536,2,0),0)</f>
        <v>0</v>
      </c>
      <c r="AK915">
        <f>IFERROR(VLOOKUP($B915,[2]库存报告使用数据!$A$1:$C$65536,3,0),0)</f>
        <v>0</v>
      </c>
      <c r="AL915">
        <f>IFERROR(VLOOKUP($B915,[2]库存报告使用数据!$A$1:$D$65536,4,0),0)</f>
        <v>0</v>
      </c>
      <c r="AM915">
        <f>IFERROR(VLOOKUP($B915,[2]库存报告使用数据!$A$1:$E$65536,5,0),0)</f>
        <v>0</v>
      </c>
      <c r="AN915" s="23" t="str">
        <f t="shared" si="254"/>
        <v/>
      </c>
      <c r="AO915" s="23" t="str">
        <f t="shared" si="255"/>
        <v/>
      </c>
      <c r="AP915" s="23" t="str">
        <f t="shared" si="256"/>
        <v/>
      </c>
      <c r="AQ915" s="23" t="str">
        <f t="shared" si="257"/>
        <v/>
      </c>
      <c r="AR915" s="37">
        <f t="shared" si="242"/>
        <v>0</v>
      </c>
      <c r="AS915" s="37">
        <f t="shared" si="243"/>
        <v>0</v>
      </c>
      <c r="AT915" s="37">
        <f t="shared" si="244"/>
        <v>0</v>
      </c>
      <c r="AU915" s="33" t="str">
        <f t="shared" si="245"/>
        <v>库存为0</v>
      </c>
      <c r="AV915" s="38" t="str">
        <f>IFERROR(时间!$B$4+AU915,"上周无销量")</f>
        <v>上周无销量</v>
      </c>
    </row>
    <row r="916" spans="1:48">
      <c r="A916" s="21" t="s">
        <v>961</v>
      </c>
      <c r="B916" t="str">
        <f>VLOOKUP(A916,'[4]sku-asin（子）'!$A$1:$B$65536,2,0)</f>
        <v>B071GQY56N</v>
      </c>
      <c r="C916" t="str">
        <f>VLOOKUP(A916,'[4]子sku-父sku'!$A$1:$B$65536,2,0)</f>
        <v>YZ-ZQ17845</v>
      </c>
      <c r="D916" s="33">
        <f>IFERROR(VLOOKUP(A916,[1]库存报告使用数据处理!$A:$C,3,0),0)</f>
        <v>0</v>
      </c>
      <c r="E916" s="33">
        <f>IFERROR(VLOOKUP(A916,[1]库存报告使用数据处理!$A:$D,4,0),0)</f>
        <v>0</v>
      </c>
      <c r="F916" s="33">
        <f>IFERROR(VLOOKUP(A916,[1]库存报告使用数据处理!$A:$E,5,0),0)</f>
        <v>0</v>
      </c>
      <c r="G916" s="33">
        <f>IFERROR(VLOOKUP(A916,[1]库存报告使用数据处理!$A:$F,6,0),0)</f>
        <v>0</v>
      </c>
      <c r="H916" s="34">
        <f>IFERROR(VLOOKUP(A916,[1]库存报告使用数据处理!$A:$G,7,0),0)</f>
        <v>0</v>
      </c>
      <c r="I916">
        <f>IFERROR(VLOOKUP(A916,[5]数据处理!$A:$B,2,0),0)</f>
        <v>0</v>
      </c>
      <c r="J916" s="35">
        <f>IFERROR(VLOOKUP(A916,[5]数据处理!$A:$D,4,0),0)</f>
        <v>0</v>
      </c>
      <c r="K916" s="35">
        <f>IFERROR(VLOOKUP(A916,[5]数据处理!$A:$E,5,0),0)</f>
        <v>0</v>
      </c>
      <c r="L916" s="35">
        <f>IFERROR(VLOOKUP(A916,[5]数据处理!$A:$G,7,0),0)</f>
        <v>0</v>
      </c>
      <c r="M916">
        <f t="shared" si="241"/>
        <v>0</v>
      </c>
      <c r="N916">
        <f>IFERROR(VLOOKUP(A916,[5]数据处理!$A:$C,3,0),0)</f>
        <v>0</v>
      </c>
      <c r="O916">
        <f>IFERROR(VLOOKUP(A916,[5]数据处理!$A:$N,14,0),0)</f>
        <v>0</v>
      </c>
      <c r="P916" t="str">
        <f>IFERROR(VLOOKUP(A916,[3]库存使用数据!$A:$B,2,0),"")</f>
        <v/>
      </c>
      <c r="Q916" t="str">
        <f>IFERROR(VLOOKUP(A916,[3]库存使用数据!$A:$E,5,0),"")</f>
        <v/>
      </c>
      <c r="R916" t="str">
        <f>IFERROR(VLOOKUP(A916,[3]库存使用数据!$A:$H,8,0),"")</f>
        <v/>
      </c>
      <c r="S916" t="str">
        <f>IFERROR(VLOOKUP(A916,[3]库存使用数据!$A:$K,11,0),"")</f>
        <v/>
      </c>
      <c r="T916" t="str">
        <f>IFERROR(VLOOKUP(A916,[3]库存使用数据!$A:$C,3,0),"")</f>
        <v/>
      </c>
      <c r="U916" t="str">
        <f>IFERROR(VLOOKUP(A916,[3]库存使用数据!$A:$F,6,0),"")</f>
        <v/>
      </c>
      <c r="V916" t="str">
        <f>IFERROR(VLOOKUP(A916,[3]库存使用数据!$A:$I,9,0),"")</f>
        <v/>
      </c>
      <c r="W916" t="str">
        <f>IFERROR(VLOOKUP(A916,[3]库存使用数据!$A:$L,12,0),"")</f>
        <v/>
      </c>
      <c r="X916" s="23" t="str">
        <f t="shared" si="246"/>
        <v/>
      </c>
      <c r="Y916" s="23" t="str">
        <f t="shared" si="247"/>
        <v/>
      </c>
      <c r="Z916" s="23" t="str">
        <f t="shared" si="248"/>
        <v/>
      </c>
      <c r="AA916" s="23" t="str">
        <f t="shared" si="249"/>
        <v/>
      </c>
      <c r="AB916" t="str">
        <f>IFERROR(VLOOKUP(A916,[3]库存使用数据!$A:$D,4,0),"")</f>
        <v/>
      </c>
      <c r="AC916" t="str">
        <f>IFERROR(VLOOKUP(A916,[3]库存使用数据!$A:$G,7,0),"")</f>
        <v/>
      </c>
      <c r="AD916" t="str">
        <f>IFERROR(VLOOKUP(A916,[3]库存使用数据!$A:$J,10,0),"")</f>
        <v/>
      </c>
      <c r="AE916" t="str">
        <f>IFERROR(VLOOKUP(A916,[3]库存使用数据!$A:$M,13,0),"")</f>
        <v/>
      </c>
      <c r="AF916" s="23" t="str">
        <f t="shared" si="250"/>
        <v/>
      </c>
      <c r="AG916" s="23" t="str">
        <f t="shared" si="251"/>
        <v/>
      </c>
      <c r="AH916" s="23" t="str">
        <f t="shared" si="252"/>
        <v/>
      </c>
      <c r="AI916" s="23" t="str">
        <f t="shared" si="253"/>
        <v/>
      </c>
      <c r="AJ916">
        <f>IFERROR(VLOOKUP($B916,[2]库存报告使用数据!$A$1:$B$65536,2,0),0)</f>
        <v>0</v>
      </c>
      <c r="AK916">
        <f>IFERROR(VLOOKUP($B916,[2]库存报告使用数据!$A$1:$C$65536,3,0),0)</f>
        <v>0</v>
      </c>
      <c r="AL916">
        <f>IFERROR(VLOOKUP($B916,[2]库存报告使用数据!$A$1:$D$65536,4,0),0)</f>
        <v>0</v>
      </c>
      <c r="AM916">
        <f>IFERROR(VLOOKUP($B916,[2]库存报告使用数据!$A$1:$E$65536,5,0),0)</f>
        <v>0</v>
      </c>
      <c r="AN916" s="23" t="str">
        <f t="shared" si="254"/>
        <v/>
      </c>
      <c r="AO916" s="23" t="str">
        <f t="shared" si="255"/>
        <v/>
      </c>
      <c r="AP916" s="23" t="str">
        <f t="shared" si="256"/>
        <v/>
      </c>
      <c r="AQ916" s="23" t="str">
        <f t="shared" si="257"/>
        <v/>
      </c>
      <c r="AR916" s="37">
        <f t="shared" si="242"/>
        <v>0</v>
      </c>
      <c r="AS916" s="37">
        <f t="shared" si="243"/>
        <v>0</v>
      </c>
      <c r="AT916" s="37">
        <f t="shared" si="244"/>
        <v>0</v>
      </c>
      <c r="AU916" s="33" t="str">
        <f t="shared" si="245"/>
        <v>库存为0</v>
      </c>
      <c r="AV916" s="38" t="str">
        <f>IFERROR(时间!$B$4+AU916,"上周无销量")</f>
        <v>上周无销量</v>
      </c>
    </row>
    <row r="917" spans="1:48">
      <c r="A917" s="21" t="s">
        <v>962</v>
      </c>
      <c r="B917" t="str">
        <f>VLOOKUP(A917,'[4]sku-asin（子）'!$A$1:$B$65536,2,0)</f>
        <v>B071KBYLSC</v>
      </c>
      <c r="C917" t="str">
        <f>VLOOKUP(A917,'[4]子sku-父sku'!$A$1:$B$65536,2,0)</f>
        <v>YZ-ZQ17845</v>
      </c>
      <c r="D917" s="33">
        <f>IFERROR(VLOOKUP(A917,[1]库存报告使用数据处理!$A:$C,3,0),0)</f>
        <v>0</v>
      </c>
      <c r="E917" s="33">
        <f>IFERROR(VLOOKUP(A917,[1]库存报告使用数据处理!$A:$D,4,0),0)</f>
        <v>0</v>
      </c>
      <c r="F917" s="33">
        <f>IFERROR(VLOOKUP(A917,[1]库存报告使用数据处理!$A:$E,5,0),0)</f>
        <v>0</v>
      </c>
      <c r="G917" s="33">
        <f>IFERROR(VLOOKUP(A917,[1]库存报告使用数据处理!$A:$F,6,0),0)</f>
        <v>0</v>
      </c>
      <c r="H917" s="34">
        <f>IFERROR(VLOOKUP(A917,[1]库存报告使用数据处理!$A:$G,7,0),0)</f>
        <v>0</v>
      </c>
      <c r="I917">
        <f>IFERROR(VLOOKUP(A917,[5]数据处理!$A:$B,2,0),0)</f>
        <v>0</v>
      </c>
      <c r="J917" s="35">
        <f>IFERROR(VLOOKUP(A917,[5]数据处理!$A:$D,4,0),0)</f>
        <v>0</v>
      </c>
      <c r="K917" s="35">
        <f>IFERROR(VLOOKUP(A917,[5]数据处理!$A:$E,5,0),0)</f>
        <v>0</v>
      </c>
      <c r="L917" s="35">
        <f>IFERROR(VLOOKUP(A917,[5]数据处理!$A:$G,7,0),0)</f>
        <v>0</v>
      </c>
      <c r="M917">
        <f t="shared" si="241"/>
        <v>0</v>
      </c>
      <c r="N917">
        <f>IFERROR(VLOOKUP(A917,[5]数据处理!$A:$C,3,0),0)</f>
        <v>0</v>
      </c>
      <c r="O917">
        <f>IFERROR(VLOOKUP(A917,[5]数据处理!$A:$N,14,0),0)</f>
        <v>0</v>
      </c>
      <c r="P917" t="str">
        <f>IFERROR(VLOOKUP(A917,[3]库存使用数据!$A:$B,2,0),"")</f>
        <v/>
      </c>
      <c r="Q917" t="str">
        <f>IFERROR(VLOOKUP(A917,[3]库存使用数据!$A:$E,5,0),"")</f>
        <v/>
      </c>
      <c r="R917" t="str">
        <f>IFERROR(VLOOKUP(A917,[3]库存使用数据!$A:$H,8,0),"")</f>
        <v/>
      </c>
      <c r="S917" t="str">
        <f>IFERROR(VLOOKUP(A917,[3]库存使用数据!$A:$K,11,0),"")</f>
        <v/>
      </c>
      <c r="T917" t="str">
        <f>IFERROR(VLOOKUP(A917,[3]库存使用数据!$A:$C,3,0),"")</f>
        <v/>
      </c>
      <c r="U917" t="str">
        <f>IFERROR(VLOOKUP(A917,[3]库存使用数据!$A:$F,6,0),"")</f>
        <v/>
      </c>
      <c r="V917" t="str">
        <f>IFERROR(VLOOKUP(A917,[3]库存使用数据!$A:$I,9,0),"")</f>
        <v/>
      </c>
      <c r="W917" t="str">
        <f>IFERROR(VLOOKUP(A917,[3]库存使用数据!$A:$L,12,0),"")</f>
        <v/>
      </c>
      <c r="X917" s="23" t="str">
        <f t="shared" si="246"/>
        <v/>
      </c>
      <c r="Y917" s="23" t="str">
        <f t="shared" si="247"/>
        <v/>
      </c>
      <c r="Z917" s="23" t="str">
        <f t="shared" si="248"/>
        <v/>
      </c>
      <c r="AA917" s="23" t="str">
        <f t="shared" si="249"/>
        <v/>
      </c>
      <c r="AB917" t="str">
        <f>IFERROR(VLOOKUP(A917,[3]库存使用数据!$A:$D,4,0),"")</f>
        <v/>
      </c>
      <c r="AC917" t="str">
        <f>IFERROR(VLOOKUP(A917,[3]库存使用数据!$A:$G,7,0),"")</f>
        <v/>
      </c>
      <c r="AD917" t="str">
        <f>IFERROR(VLOOKUP(A917,[3]库存使用数据!$A:$J,10,0),"")</f>
        <v/>
      </c>
      <c r="AE917" t="str">
        <f>IFERROR(VLOOKUP(A917,[3]库存使用数据!$A:$M,13,0),"")</f>
        <v/>
      </c>
      <c r="AF917" s="23" t="str">
        <f t="shared" si="250"/>
        <v/>
      </c>
      <c r="AG917" s="23" t="str">
        <f t="shared" si="251"/>
        <v/>
      </c>
      <c r="AH917" s="23" t="str">
        <f t="shared" si="252"/>
        <v/>
      </c>
      <c r="AI917" s="23" t="str">
        <f t="shared" si="253"/>
        <v/>
      </c>
      <c r="AJ917">
        <f>IFERROR(VLOOKUP($B917,[2]库存报告使用数据!$A$1:$B$65536,2,0),0)</f>
        <v>0</v>
      </c>
      <c r="AK917">
        <f>IFERROR(VLOOKUP($B917,[2]库存报告使用数据!$A$1:$C$65536,3,0),0)</f>
        <v>0</v>
      </c>
      <c r="AL917">
        <f>IFERROR(VLOOKUP($B917,[2]库存报告使用数据!$A$1:$D$65536,4,0),0)</f>
        <v>0</v>
      </c>
      <c r="AM917">
        <f>IFERROR(VLOOKUP($B917,[2]库存报告使用数据!$A$1:$E$65536,5,0),0)</f>
        <v>0</v>
      </c>
      <c r="AN917" s="23" t="str">
        <f t="shared" si="254"/>
        <v/>
      </c>
      <c r="AO917" s="23" t="str">
        <f t="shared" si="255"/>
        <v/>
      </c>
      <c r="AP917" s="23" t="str">
        <f t="shared" si="256"/>
        <v/>
      </c>
      <c r="AQ917" s="23" t="str">
        <f t="shared" si="257"/>
        <v/>
      </c>
      <c r="AR917" s="37">
        <f t="shared" si="242"/>
        <v>0</v>
      </c>
      <c r="AS917" s="37">
        <f t="shared" si="243"/>
        <v>0</v>
      </c>
      <c r="AT917" s="37">
        <f t="shared" si="244"/>
        <v>0</v>
      </c>
      <c r="AU917" s="33" t="str">
        <f t="shared" si="245"/>
        <v>库存为0</v>
      </c>
      <c r="AV917" s="38" t="str">
        <f>IFERROR(时间!$B$4+AU917,"上周无销量")</f>
        <v>上周无销量</v>
      </c>
    </row>
    <row r="918" spans="1:48">
      <c r="A918" s="21" t="s">
        <v>963</v>
      </c>
      <c r="B918" t="str">
        <f>VLOOKUP(A918,'[4]sku-asin（子）'!$A$1:$B$65536,2,0)</f>
        <v>B071X91S9F</v>
      </c>
      <c r="C918" t="str">
        <f>VLOOKUP(A918,'[4]子sku-父sku'!$A$1:$B$65536,2,0)</f>
        <v>YZ-ZQ17845</v>
      </c>
      <c r="D918" s="33">
        <f>IFERROR(VLOOKUP(A918,[1]库存报告使用数据处理!$A:$C,3,0),0)</f>
        <v>2</v>
      </c>
      <c r="E918" s="33">
        <f>IFERROR(VLOOKUP(A918,[1]库存报告使用数据处理!$A:$D,4,0),0)</f>
        <v>1</v>
      </c>
      <c r="F918" s="33">
        <f>IFERROR(VLOOKUP(A918,[1]库存报告使用数据处理!$A:$E,5,0),0)</f>
        <v>1</v>
      </c>
      <c r="G918" s="33">
        <f>IFERROR(VLOOKUP(A918,[1]库存报告使用数据处理!$A:$F,6,0),0)</f>
        <v>0</v>
      </c>
      <c r="H918" s="34">
        <f>IFERROR(VLOOKUP(A918,[1]库存报告使用数据处理!$A:$G,7,0),0)</f>
        <v>18.99</v>
      </c>
      <c r="I918">
        <f>IFERROR(VLOOKUP(A918,[5]数据处理!$A:$B,2,0),0)</f>
        <v>1</v>
      </c>
      <c r="J918" s="35">
        <f>IFERROR(VLOOKUP(A918,[5]数据处理!$A:$D,4,0),0)</f>
        <v>0</v>
      </c>
      <c r="K918" s="35">
        <f>IFERROR(VLOOKUP(A918,[5]数据处理!$A:$E,5,0),0)</f>
        <v>0</v>
      </c>
      <c r="L918" s="35">
        <f>IFERROR(VLOOKUP(A918,[5]数据处理!$A:$G,7,0),0)</f>
        <v>0</v>
      </c>
      <c r="M918">
        <f t="shared" si="241"/>
        <v>1</v>
      </c>
      <c r="N918">
        <f>IFERROR(VLOOKUP(A918,[5]数据处理!$A:$C,3,0),0)</f>
        <v>1</v>
      </c>
      <c r="O918">
        <f>IFERROR(VLOOKUP(A918,[5]数据处理!$A:$N,14,0),0)</f>
        <v>2</v>
      </c>
      <c r="P918" t="str">
        <f>IFERROR(VLOOKUP(A918,[3]库存使用数据!$A:$B,2,0),"")</f>
        <v/>
      </c>
      <c r="Q918" t="str">
        <f>IFERROR(VLOOKUP(A918,[3]库存使用数据!$A:$E,5,0),"")</f>
        <v/>
      </c>
      <c r="R918" t="str">
        <f>IFERROR(VLOOKUP(A918,[3]库存使用数据!$A:$H,8,0),"")</f>
        <v/>
      </c>
      <c r="S918" t="str">
        <f>IFERROR(VLOOKUP(A918,[3]库存使用数据!$A:$K,11,0),"")</f>
        <v/>
      </c>
      <c r="T918" t="str">
        <f>IFERROR(VLOOKUP(A918,[3]库存使用数据!$A:$C,3,0),"")</f>
        <v/>
      </c>
      <c r="U918" t="str">
        <f>IFERROR(VLOOKUP(A918,[3]库存使用数据!$A:$F,6,0),"")</f>
        <v/>
      </c>
      <c r="V918" t="str">
        <f>IFERROR(VLOOKUP(A918,[3]库存使用数据!$A:$I,9,0),"")</f>
        <v/>
      </c>
      <c r="W918" t="str">
        <f>IFERROR(VLOOKUP(A918,[3]库存使用数据!$A:$L,12,0),"")</f>
        <v/>
      </c>
      <c r="X918" s="23" t="str">
        <f t="shared" si="246"/>
        <v/>
      </c>
      <c r="Y918" s="23" t="str">
        <f t="shared" si="247"/>
        <v/>
      </c>
      <c r="Z918" s="23" t="str">
        <f t="shared" si="248"/>
        <v/>
      </c>
      <c r="AA918" s="23" t="str">
        <f t="shared" si="249"/>
        <v/>
      </c>
      <c r="AB918" t="str">
        <f>IFERROR(VLOOKUP(A918,[3]库存使用数据!$A:$D,4,0),"")</f>
        <v/>
      </c>
      <c r="AC918" t="str">
        <f>IFERROR(VLOOKUP(A918,[3]库存使用数据!$A:$G,7,0),"")</f>
        <v/>
      </c>
      <c r="AD918" t="str">
        <f>IFERROR(VLOOKUP(A918,[3]库存使用数据!$A:$J,10,0),"")</f>
        <v/>
      </c>
      <c r="AE918" t="str">
        <f>IFERROR(VLOOKUP(A918,[3]库存使用数据!$A:$M,13,0),"")</f>
        <v/>
      </c>
      <c r="AF918" s="23" t="str">
        <f t="shared" si="250"/>
        <v/>
      </c>
      <c r="AG918" s="23" t="str">
        <f t="shared" si="251"/>
        <v/>
      </c>
      <c r="AH918" s="23" t="str">
        <f t="shared" si="252"/>
        <v/>
      </c>
      <c r="AI918" s="23" t="str">
        <f t="shared" si="253"/>
        <v/>
      </c>
      <c r="AJ918">
        <f>IFERROR(VLOOKUP($B918,[2]库存报告使用数据!$A$1:$B$65536,2,0),0)</f>
        <v>23</v>
      </c>
      <c r="AK918">
        <f>IFERROR(VLOOKUP($B918,[2]库存报告使用数据!$A$1:$C$65536,3,0),0)</f>
        <v>23</v>
      </c>
      <c r="AL918">
        <f>IFERROR(VLOOKUP($B918,[2]库存报告使用数据!$A$1:$D$65536,4,0),0)</f>
        <v>17</v>
      </c>
      <c r="AM918">
        <f>IFERROR(VLOOKUP($B918,[2]库存报告使用数据!$A$1:$E$65536,5,0),0)</f>
        <v>14</v>
      </c>
      <c r="AN918" s="23">
        <f t="shared" si="254"/>
        <v>0.0869565217391304</v>
      </c>
      <c r="AO918" s="23">
        <f t="shared" si="255"/>
        <v>0.0434782608695652</v>
      </c>
      <c r="AP918" s="23">
        <f t="shared" si="256"/>
        <v>0.0588235294117647</v>
      </c>
      <c r="AQ918" s="23">
        <f t="shared" si="257"/>
        <v>0</v>
      </c>
      <c r="AR918" s="37">
        <f t="shared" si="242"/>
        <v>0.285714285714286</v>
      </c>
      <c r="AS918" s="37">
        <f t="shared" si="243"/>
        <v>17.1428571428571</v>
      </c>
      <c r="AT918" s="37">
        <f t="shared" si="244"/>
        <v>-16.1428571428571</v>
      </c>
      <c r="AU918" s="33">
        <f t="shared" si="245"/>
        <v>3</v>
      </c>
      <c r="AV918" s="38">
        <f>IFERROR(时间!$B$4+AU918,"上周无销量")</f>
        <v>43286</v>
      </c>
    </row>
    <row r="919" spans="1:48">
      <c r="A919" s="21" t="s">
        <v>964</v>
      </c>
      <c r="B919" t="str">
        <f>VLOOKUP(A919,'[4]sku-asin（子）'!$A$1:$B$65536,2,0)</f>
        <v>B071KBYSLV</v>
      </c>
      <c r="C919" t="str">
        <f>VLOOKUP(A919,'[4]子sku-父sku'!$A$1:$B$65536,2,0)</f>
        <v>YZ-ZQ17845</v>
      </c>
      <c r="D919" s="33">
        <f>IFERROR(VLOOKUP(A919,[1]库存报告使用数据处理!$A:$C,3,0),0)</f>
        <v>0</v>
      </c>
      <c r="E919" s="33">
        <f>IFERROR(VLOOKUP(A919,[1]库存报告使用数据处理!$A:$D,4,0),0)</f>
        <v>0</v>
      </c>
      <c r="F919" s="33">
        <f>IFERROR(VLOOKUP(A919,[1]库存报告使用数据处理!$A:$E,5,0),0)</f>
        <v>0</v>
      </c>
      <c r="G919" s="33">
        <f>IFERROR(VLOOKUP(A919,[1]库存报告使用数据处理!$A:$F,6,0),0)</f>
        <v>1</v>
      </c>
      <c r="H919" s="34">
        <f>IFERROR(VLOOKUP(A919,[1]库存报告使用数据处理!$A:$G,7,0),0)</f>
        <v>18.99</v>
      </c>
      <c r="I919">
        <f>IFERROR(VLOOKUP(A919,[5]数据处理!$A:$B,2,0),0)</f>
        <v>0</v>
      </c>
      <c r="J919" s="35">
        <f>IFERROR(VLOOKUP(A919,[5]数据处理!$A:$D,4,0),0)</f>
        <v>0</v>
      </c>
      <c r="K919" s="35">
        <f>IFERROR(VLOOKUP(A919,[5]数据处理!$A:$E,5,0),0)</f>
        <v>0</v>
      </c>
      <c r="L919" s="35">
        <f>IFERROR(VLOOKUP(A919,[5]数据处理!$A:$G,7,0),0)</f>
        <v>0</v>
      </c>
      <c r="M919">
        <f t="shared" si="241"/>
        <v>0</v>
      </c>
      <c r="N919">
        <f>IFERROR(VLOOKUP(A919,[5]数据处理!$A:$C,3,0),0)</f>
        <v>0</v>
      </c>
      <c r="O919">
        <f>IFERROR(VLOOKUP(A919,[5]数据处理!$A:$N,14,0),0)</f>
        <v>0</v>
      </c>
      <c r="P919" t="str">
        <f>IFERROR(VLOOKUP(A919,[3]库存使用数据!$A:$B,2,0),"")</f>
        <v/>
      </c>
      <c r="Q919" t="str">
        <f>IFERROR(VLOOKUP(A919,[3]库存使用数据!$A:$E,5,0),"")</f>
        <v/>
      </c>
      <c r="R919" t="str">
        <f>IFERROR(VLOOKUP(A919,[3]库存使用数据!$A:$H,8,0),"")</f>
        <v/>
      </c>
      <c r="S919" t="str">
        <f>IFERROR(VLOOKUP(A919,[3]库存使用数据!$A:$K,11,0),"")</f>
        <v/>
      </c>
      <c r="T919" t="str">
        <f>IFERROR(VLOOKUP(A919,[3]库存使用数据!$A:$C,3,0),"")</f>
        <v/>
      </c>
      <c r="U919" t="str">
        <f>IFERROR(VLOOKUP(A919,[3]库存使用数据!$A:$F,6,0),"")</f>
        <v/>
      </c>
      <c r="V919" t="str">
        <f>IFERROR(VLOOKUP(A919,[3]库存使用数据!$A:$I,9,0),"")</f>
        <v/>
      </c>
      <c r="W919" t="str">
        <f>IFERROR(VLOOKUP(A919,[3]库存使用数据!$A:$L,12,0),"")</f>
        <v/>
      </c>
      <c r="X919" s="23" t="str">
        <f t="shared" si="246"/>
        <v/>
      </c>
      <c r="Y919" s="23" t="str">
        <f t="shared" si="247"/>
        <v/>
      </c>
      <c r="Z919" s="23" t="str">
        <f t="shared" si="248"/>
        <v/>
      </c>
      <c r="AA919" s="23" t="str">
        <f t="shared" si="249"/>
        <v/>
      </c>
      <c r="AB919" t="str">
        <f>IFERROR(VLOOKUP(A919,[3]库存使用数据!$A:$D,4,0),"")</f>
        <v/>
      </c>
      <c r="AC919" t="str">
        <f>IFERROR(VLOOKUP(A919,[3]库存使用数据!$A:$G,7,0),"")</f>
        <v/>
      </c>
      <c r="AD919" t="str">
        <f>IFERROR(VLOOKUP(A919,[3]库存使用数据!$A:$J,10,0),"")</f>
        <v/>
      </c>
      <c r="AE919" t="str">
        <f>IFERROR(VLOOKUP(A919,[3]库存使用数据!$A:$M,13,0),"")</f>
        <v/>
      </c>
      <c r="AF919" s="23" t="str">
        <f t="shared" si="250"/>
        <v/>
      </c>
      <c r="AG919" s="23" t="str">
        <f t="shared" si="251"/>
        <v/>
      </c>
      <c r="AH919" s="23" t="str">
        <f t="shared" si="252"/>
        <v/>
      </c>
      <c r="AI919" s="23" t="str">
        <f t="shared" si="253"/>
        <v/>
      </c>
      <c r="AJ919">
        <f>IFERROR(VLOOKUP($B919,[2]库存报告使用数据!$A$1:$B$65536,2,0),0)</f>
        <v>0</v>
      </c>
      <c r="AK919">
        <f>IFERROR(VLOOKUP($B919,[2]库存报告使用数据!$A$1:$C$65536,3,0),0)</f>
        <v>0</v>
      </c>
      <c r="AL919">
        <f>IFERROR(VLOOKUP($B919,[2]库存报告使用数据!$A$1:$D$65536,4,0),0)</f>
        <v>0</v>
      </c>
      <c r="AM919">
        <f>IFERROR(VLOOKUP($B919,[2]库存报告使用数据!$A$1:$E$65536,5,0),0)</f>
        <v>1</v>
      </c>
      <c r="AN919" s="23" t="str">
        <f t="shared" si="254"/>
        <v/>
      </c>
      <c r="AO919" s="23" t="str">
        <f t="shared" si="255"/>
        <v/>
      </c>
      <c r="AP919" s="23" t="str">
        <f t="shared" si="256"/>
        <v/>
      </c>
      <c r="AQ919" s="23">
        <f t="shared" si="257"/>
        <v>1</v>
      </c>
      <c r="AR919" s="37">
        <f t="shared" si="242"/>
        <v>0</v>
      </c>
      <c r="AS919" s="37">
        <f t="shared" si="243"/>
        <v>0</v>
      </c>
      <c r="AT919" s="37">
        <f t="shared" si="244"/>
        <v>0</v>
      </c>
      <c r="AU919" s="33" t="str">
        <f t="shared" si="245"/>
        <v>库存为0</v>
      </c>
      <c r="AV919" s="38" t="str">
        <f>IFERROR(时间!$B$4+AU919,"上周无销量")</f>
        <v>上周无销量</v>
      </c>
    </row>
    <row r="920" spans="1:48">
      <c r="A920" s="21" t="s">
        <v>965</v>
      </c>
      <c r="B920" t="str">
        <f>VLOOKUP(A920,'[4]sku-asin（子）'!$A$1:$B$65536,2,0)</f>
        <v>B01M7P7585</v>
      </c>
      <c r="C920" t="str">
        <f>VLOOKUP(A920,'[4]子sku-父sku'!$A$1:$B$65536,2,0)</f>
        <v>YZ-ZQ17958</v>
      </c>
      <c r="D920" s="33">
        <f>IFERROR(VLOOKUP(A920,[1]库存报告使用数据处理!$A:$C,3,0),0)</f>
        <v>0</v>
      </c>
      <c r="E920" s="33">
        <f>IFERROR(VLOOKUP(A920,[1]库存报告使用数据处理!$A:$D,4,0),0)</f>
        <v>0</v>
      </c>
      <c r="F920" s="33">
        <f>IFERROR(VLOOKUP(A920,[1]库存报告使用数据处理!$A:$E,5,0),0)</f>
        <v>0</v>
      </c>
      <c r="G920" s="33">
        <f>IFERROR(VLOOKUP(A920,[1]库存报告使用数据处理!$A:$F,6,0),0)</f>
        <v>0</v>
      </c>
      <c r="H920" s="34">
        <f>IFERROR(VLOOKUP(A920,[1]库存报告使用数据处理!$A:$G,7,0),0)</f>
        <v>0</v>
      </c>
      <c r="I920">
        <f>IFERROR(VLOOKUP(A920,[5]数据处理!$A:$B,2,0),0)</f>
        <v>0</v>
      </c>
      <c r="J920" s="35">
        <f>IFERROR(VLOOKUP(A920,[5]数据处理!$A:$D,4,0),0)</f>
        <v>0</v>
      </c>
      <c r="K920" s="35">
        <f>IFERROR(VLOOKUP(A920,[5]数据处理!$A:$E,5,0),0)</f>
        <v>0</v>
      </c>
      <c r="L920" s="35">
        <f>IFERROR(VLOOKUP(A920,[5]数据处理!$A:$G,7,0),0)</f>
        <v>0</v>
      </c>
      <c r="M920">
        <f t="shared" si="241"/>
        <v>0</v>
      </c>
      <c r="N920">
        <f>IFERROR(VLOOKUP(A920,[5]数据处理!$A:$C,3,0),0)</f>
        <v>0</v>
      </c>
      <c r="O920">
        <f>IFERROR(VLOOKUP(A920,[5]数据处理!$A:$N,14,0),0)</f>
        <v>0</v>
      </c>
      <c r="P920" t="str">
        <f>IFERROR(VLOOKUP(A920,[3]库存使用数据!$A:$B,2,0),"")</f>
        <v/>
      </c>
      <c r="Q920" t="str">
        <f>IFERROR(VLOOKUP(A920,[3]库存使用数据!$A:$E,5,0),"")</f>
        <v/>
      </c>
      <c r="R920" t="str">
        <f>IFERROR(VLOOKUP(A920,[3]库存使用数据!$A:$H,8,0),"")</f>
        <v/>
      </c>
      <c r="S920" t="str">
        <f>IFERROR(VLOOKUP(A920,[3]库存使用数据!$A:$K,11,0),"")</f>
        <v/>
      </c>
      <c r="T920" t="str">
        <f>IFERROR(VLOOKUP(A920,[3]库存使用数据!$A:$C,3,0),"")</f>
        <v/>
      </c>
      <c r="U920" t="str">
        <f>IFERROR(VLOOKUP(A920,[3]库存使用数据!$A:$F,6,0),"")</f>
        <v/>
      </c>
      <c r="V920" t="str">
        <f>IFERROR(VLOOKUP(A920,[3]库存使用数据!$A:$I,9,0),"")</f>
        <v/>
      </c>
      <c r="W920" t="str">
        <f>IFERROR(VLOOKUP(A920,[3]库存使用数据!$A:$L,12,0),"")</f>
        <v/>
      </c>
      <c r="X920" s="23" t="str">
        <f t="shared" si="246"/>
        <v/>
      </c>
      <c r="Y920" s="23" t="str">
        <f t="shared" si="247"/>
        <v/>
      </c>
      <c r="Z920" s="23" t="str">
        <f t="shared" si="248"/>
        <v/>
      </c>
      <c r="AA920" s="23" t="str">
        <f t="shared" si="249"/>
        <v/>
      </c>
      <c r="AB920" t="str">
        <f>IFERROR(VLOOKUP(A920,[3]库存使用数据!$A:$D,4,0),"")</f>
        <v/>
      </c>
      <c r="AC920" t="str">
        <f>IFERROR(VLOOKUP(A920,[3]库存使用数据!$A:$G,7,0),"")</f>
        <v/>
      </c>
      <c r="AD920" t="str">
        <f>IFERROR(VLOOKUP(A920,[3]库存使用数据!$A:$J,10,0),"")</f>
        <v/>
      </c>
      <c r="AE920" t="str">
        <f>IFERROR(VLOOKUP(A920,[3]库存使用数据!$A:$M,13,0),"")</f>
        <v/>
      </c>
      <c r="AF920" s="23" t="str">
        <f t="shared" si="250"/>
        <v/>
      </c>
      <c r="AG920" s="23" t="str">
        <f t="shared" si="251"/>
        <v/>
      </c>
      <c r="AH920" s="23" t="str">
        <f t="shared" si="252"/>
        <v/>
      </c>
      <c r="AI920" s="23" t="str">
        <f t="shared" si="253"/>
        <v/>
      </c>
      <c r="AJ920">
        <f>IFERROR(VLOOKUP($B920,[2]库存报告使用数据!$A$1:$B$65536,2,0),0)</f>
        <v>0</v>
      </c>
      <c r="AK920">
        <f>IFERROR(VLOOKUP($B920,[2]库存报告使用数据!$A$1:$C$65536,3,0),0)</f>
        <v>0</v>
      </c>
      <c r="AL920">
        <f>IFERROR(VLOOKUP($B920,[2]库存报告使用数据!$A$1:$D$65536,4,0),0)</f>
        <v>0</v>
      </c>
      <c r="AM920">
        <f>IFERROR(VLOOKUP($B920,[2]库存报告使用数据!$A$1:$E$65536,5,0),0)</f>
        <v>0</v>
      </c>
      <c r="AN920" s="23" t="str">
        <f t="shared" si="254"/>
        <v/>
      </c>
      <c r="AO920" s="23" t="str">
        <f t="shared" si="255"/>
        <v/>
      </c>
      <c r="AP920" s="23" t="str">
        <f t="shared" si="256"/>
        <v/>
      </c>
      <c r="AQ920" s="23" t="str">
        <f t="shared" si="257"/>
        <v/>
      </c>
      <c r="AR920" s="37">
        <f t="shared" si="242"/>
        <v>0</v>
      </c>
      <c r="AS920" s="37">
        <f t="shared" si="243"/>
        <v>0</v>
      </c>
      <c r="AT920" s="37">
        <f t="shared" si="244"/>
        <v>0</v>
      </c>
      <c r="AU920" s="33" t="str">
        <f t="shared" si="245"/>
        <v>库存为0</v>
      </c>
      <c r="AV920" s="38" t="str">
        <f>IFERROR(时间!$B$4+AU920,"上周无销量")</f>
        <v>上周无销量</v>
      </c>
    </row>
    <row r="921" spans="1:48">
      <c r="A921" s="21" t="s">
        <v>966</v>
      </c>
      <c r="B921" t="str">
        <f>VLOOKUP(A921,'[4]sku-asin（子）'!$A$1:$B$65536,2,0)</f>
        <v>B01M7P6REV</v>
      </c>
      <c r="C921" t="str">
        <f>VLOOKUP(A921,'[4]子sku-父sku'!$A$1:$B$65536,2,0)</f>
        <v>YZ-ZQ17958</v>
      </c>
      <c r="D921" s="33">
        <f>IFERROR(VLOOKUP(A921,[1]库存报告使用数据处理!$A:$C,3,0),0)</f>
        <v>0</v>
      </c>
      <c r="E921" s="33">
        <f>IFERROR(VLOOKUP(A921,[1]库存报告使用数据处理!$A:$D,4,0),0)</f>
        <v>0</v>
      </c>
      <c r="F921" s="33">
        <f>IFERROR(VLOOKUP(A921,[1]库存报告使用数据处理!$A:$E,5,0),0)</f>
        <v>0</v>
      </c>
      <c r="G921" s="33">
        <f>IFERROR(VLOOKUP(A921,[1]库存报告使用数据处理!$A:$F,6,0),0)</f>
        <v>0</v>
      </c>
      <c r="H921" s="34">
        <f>IFERROR(VLOOKUP(A921,[1]库存报告使用数据处理!$A:$G,7,0),0)</f>
        <v>0</v>
      </c>
      <c r="I921">
        <f>IFERROR(VLOOKUP(A921,[5]数据处理!$A:$B,2,0),0)</f>
        <v>1</v>
      </c>
      <c r="J921" s="35">
        <f>IFERROR(VLOOKUP(A921,[5]数据处理!$A:$D,4,0),0)</f>
        <v>0</v>
      </c>
      <c r="K921" s="35">
        <f>IFERROR(VLOOKUP(A921,[5]数据处理!$A:$E,5,0),0)</f>
        <v>0</v>
      </c>
      <c r="L921" s="35">
        <f>IFERROR(VLOOKUP(A921,[5]数据处理!$A:$G,7,0),0)</f>
        <v>0</v>
      </c>
      <c r="M921">
        <f t="shared" si="241"/>
        <v>1</v>
      </c>
      <c r="N921">
        <f>IFERROR(VLOOKUP(A921,[5]数据处理!$A:$C,3,0),0)</f>
        <v>0</v>
      </c>
      <c r="O921">
        <f>IFERROR(VLOOKUP(A921,[5]数据处理!$A:$N,14,0),0)</f>
        <v>1</v>
      </c>
      <c r="P921" t="str">
        <f>IFERROR(VLOOKUP(A921,[3]库存使用数据!$A:$B,2,0),"")</f>
        <v/>
      </c>
      <c r="Q921" t="str">
        <f>IFERROR(VLOOKUP(A921,[3]库存使用数据!$A:$E,5,0),"")</f>
        <v/>
      </c>
      <c r="R921" t="str">
        <f>IFERROR(VLOOKUP(A921,[3]库存使用数据!$A:$H,8,0),"")</f>
        <v/>
      </c>
      <c r="S921" t="str">
        <f>IFERROR(VLOOKUP(A921,[3]库存使用数据!$A:$K,11,0),"")</f>
        <v/>
      </c>
      <c r="T921" t="str">
        <f>IFERROR(VLOOKUP(A921,[3]库存使用数据!$A:$C,3,0),"")</f>
        <v/>
      </c>
      <c r="U921" t="str">
        <f>IFERROR(VLOOKUP(A921,[3]库存使用数据!$A:$F,6,0),"")</f>
        <v/>
      </c>
      <c r="V921" t="str">
        <f>IFERROR(VLOOKUP(A921,[3]库存使用数据!$A:$I,9,0),"")</f>
        <v/>
      </c>
      <c r="W921" t="str">
        <f>IFERROR(VLOOKUP(A921,[3]库存使用数据!$A:$L,12,0),"")</f>
        <v/>
      </c>
      <c r="X921" s="23" t="str">
        <f t="shared" si="246"/>
        <v/>
      </c>
      <c r="Y921" s="23" t="str">
        <f t="shared" si="247"/>
        <v/>
      </c>
      <c r="Z921" s="23" t="str">
        <f t="shared" si="248"/>
        <v/>
      </c>
      <c r="AA921" s="23" t="str">
        <f t="shared" si="249"/>
        <v/>
      </c>
      <c r="AB921" t="str">
        <f>IFERROR(VLOOKUP(A921,[3]库存使用数据!$A:$D,4,0),"")</f>
        <v/>
      </c>
      <c r="AC921" t="str">
        <f>IFERROR(VLOOKUP(A921,[3]库存使用数据!$A:$G,7,0),"")</f>
        <v/>
      </c>
      <c r="AD921" t="str">
        <f>IFERROR(VLOOKUP(A921,[3]库存使用数据!$A:$J,10,0),"")</f>
        <v/>
      </c>
      <c r="AE921" t="str">
        <f>IFERROR(VLOOKUP(A921,[3]库存使用数据!$A:$M,13,0),"")</f>
        <v/>
      </c>
      <c r="AF921" s="23" t="str">
        <f t="shared" si="250"/>
        <v/>
      </c>
      <c r="AG921" s="23" t="str">
        <f t="shared" si="251"/>
        <v/>
      </c>
      <c r="AH921" s="23" t="str">
        <f t="shared" si="252"/>
        <v/>
      </c>
      <c r="AI921" s="23" t="str">
        <f t="shared" si="253"/>
        <v/>
      </c>
      <c r="AJ921">
        <f>IFERROR(VLOOKUP($B921,[2]库存报告使用数据!$A$1:$B$65536,2,0),0)</f>
        <v>2</v>
      </c>
      <c r="AK921">
        <f>IFERROR(VLOOKUP($B921,[2]库存报告使用数据!$A$1:$C$65536,3,0),0)</f>
        <v>2</v>
      </c>
      <c r="AL921">
        <f>IFERROR(VLOOKUP($B921,[2]库存报告使用数据!$A$1:$D$65536,4,0),0)</f>
        <v>2</v>
      </c>
      <c r="AM921">
        <f>IFERROR(VLOOKUP($B921,[2]库存报告使用数据!$A$1:$E$65536,5,0),0)</f>
        <v>2</v>
      </c>
      <c r="AN921" s="23">
        <f t="shared" si="254"/>
        <v>0</v>
      </c>
      <c r="AO921" s="23">
        <f t="shared" si="255"/>
        <v>0</v>
      </c>
      <c r="AP921" s="23">
        <f t="shared" si="256"/>
        <v>0</v>
      </c>
      <c r="AQ921" s="23">
        <f t="shared" si="257"/>
        <v>0</v>
      </c>
      <c r="AR921" s="37">
        <f t="shared" si="242"/>
        <v>0</v>
      </c>
      <c r="AS921" s="37">
        <f t="shared" si="243"/>
        <v>0</v>
      </c>
      <c r="AT921" s="37">
        <f t="shared" si="244"/>
        <v>1</v>
      </c>
      <c r="AU921" s="33" t="str">
        <f t="shared" si="245"/>
        <v>库存为1</v>
      </c>
      <c r="AV921" s="38" t="str">
        <f>IFERROR(时间!$B$4+AU921,"上周无销量")</f>
        <v>上周无销量</v>
      </c>
    </row>
    <row r="922" spans="1:48">
      <c r="A922" s="21" t="s">
        <v>967</v>
      </c>
      <c r="B922" t="str">
        <f>VLOOKUP(A922,'[4]sku-asin（子）'!$A$1:$B$65536,2,0)</f>
        <v>B01M6WIQ5S</v>
      </c>
      <c r="C922" t="str">
        <f>VLOOKUP(A922,'[4]子sku-父sku'!$A$1:$B$65536,2,0)</f>
        <v>YZ-ZQ17958</v>
      </c>
      <c r="D922" s="33">
        <f>IFERROR(VLOOKUP(A922,[1]库存报告使用数据处理!$A:$C,3,0),0)</f>
        <v>0</v>
      </c>
      <c r="E922" s="33">
        <f>IFERROR(VLOOKUP(A922,[1]库存报告使用数据处理!$A:$D,4,0),0)</f>
        <v>0</v>
      </c>
      <c r="F922" s="33">
        <f>IFERROR(VLOOKUP(A922,[1]库存报告使用数据处理!$A:$E,5,0),0)</f>
        <v>0</v>
      </c>
      <c r="G922" s="33">
        <f>IFERROR(VLOOKUP(A922,[1]库存报告使用数据处理!$A:$F,6,0),0)</f>
        <v>0</v>
      </c>
      <c r="H922" s="34">
        <f>IFERROR(VLOOKUP(A922,[1]库存报告使用数据处理!$A:$G,7,0),0)</f>
        <v>0</v>
      </c>
      <c r="I922">
        <f>IFERROR(VLOOKUP(A922,[5]数据处理!$A:$B,2,0),0)</f>
        <v>4</v>
      </c>
      <c r="J922" s="35">
        <f>IFERROR(VLOOKUP(A922,[5]数据处理!$A:$D,4,0),0)</f>
        <v>0</v>
      </c>
      <c r="K922" s="35">
        <f>IFERROR(VLOOKUP(A922,[5]数据处理!$A:$E,5,0),0)</f>
        <v>0</v>
      </c>
      <c r="L922" s="35">
        <f>IFERROR(VLOOKUP(A922,[5]数据处理!$A:$G,7,0),0)</f>
        <v>0</v>
      </c>
      <c r="M922">
        <f t="shared" si="241"/>
        <v>4</v>
      </c>
      <c r="N922">
        <f>IFERROR(VLOOKUP(A922,[5]数据处理!$A:$C,3,0),0)</f>
        <v>0</v>
      </c>
      <c r="O922">
        <f>IFERROR(VLOOKUP(A922,[5]数据处理!$A:$N,14,0),0)</f>
        <v>4</v>
      </c>
      <c r="P922" t="str">
        <f>IFERROR(VLOOKUP(A922,[3]库存使用数据!$A:$B,2,0),"")</f>
        <v/>
      </c>
      <c r="Q922" t="str">
        <f>IFERROR(VLOOKUP(A922,[3]库存使用数据!$A:$E,5,0),"")</f>
        <v/>
      </c>
      <c r="R922" t="str">
        <f>IFERROR(VLOOKUP(A922,[3]库存使用数据!$A:$H,8,0),"")</f>
        <v/>
      </c>
      <c r="S922" t="str">
        <f>IFERROR(VLOOKUP(A922,[3]库存使用数据!$A:$K,11,0),"")</f>
        <v/>
      </c>
      <c r="T922" t="str">
        <f>IFERROR(VLOOKUP(A922,[3]库存使用数据!$A:$C,3,0),"")</f>
        <v/>
      </c>
      <c r="U922" t="str">
        <f>IFERROR(VLOOKUP(A922,[3]库存使用数据!$A:$F,6,0),"")</f>
        <v/>
      </c>
      <c r="V922" t="str">
        <f>IFERROR(VLOOKUP(A922,[3]库存使用数据!$A:$I,9,0),"")</f>
        <v/>
      </c>
      <c r="W922" t="str">
        <f>IFERROR(VLOOKUP(A922,[3]库存使用数据!$A:$L,12,0),"")</f>
        <v/>
      </c>
      <c r="X922" s="23" t="str">
        <f t="shared" si="246"/>
        <v/>
      </c>
      <c r="Y922" s="23" t="str">
        <f t="shared" si="247"/>
        <v/>
      </c>
      <c r="Z922" s="23" t="str">
        <f t="shared" si="248"/>
        <v/>
      </c>
      <c r="AA922" s="23" t="str">
        <f t="shared" si="249"/>
        <v/>
      </c>
      <c r="AB922" t="str">
        <f>IFERROR(VLOOKUP(A922,[3]库存使用数据!$A:$D,4,0),"")</f>
        <v/>
      </c>
      <c r="AC922" t="str">
        <f>IFERROR(VLOOKUP(A922,[3]库存使用数据!$A:$G,7,0),"")</f>
        <v/>
      </c>
      <c r="AD922" t="str">
        <f>IFERROR(VLOOKUP(A922,[3]库存使用数据!$A:$J,10,0),"")</f>
        <v/>
      </c>
      <c r="AE922" t="str">
        <f>IFERROR(VLOOKUP(A922,[3]库存使用数据!$A:$M,13,0),"")</f>
        <v/>
      </c>
      <c r="AF922" s="23" t="str">
        <f t="shared" si="250"/>
        <v/>
      </c>
      <c r="AG922" s="23" t="str">
        <f t="shared" si="251"/>
        <v/>
      </c>
      <c r="AH922" s="23" t="str">
        <f t="shared" si="252"/>
        <v/>
      </c>
      <c r="AI922" s="23" t="str">
        <f t="shared" si="253"/>
        <v/>
      </c>
      <c r="AJ922">
        <f>IFERROR(VLOOKUP($B922,[2]库存报告使用数据!$A$1:$B$65536,2,0),0)</f>
        <v>1</v>
      </c>
      <c r="AK922">
        <f>IFERROR(VLOOKUP($B922,[2]库存报告使用数据!$A$1:$C$65536,3,0),0)</f>
        <v>1</v>
      </c>
      <c r="AL922">
        <f>IFERROR(VLOOKUP($B922,[2]库存报告使用数据!$A$1:$D$65536,4,0),0)</f>
        <v>0</v>
      </c>
      <c r="AM922">
        <f>IFERROR(VLOOKUP($B922,[2]库存报告使用数据!$A$1:$E$65536,5,0),0)</f>
        <v>0</v>
      </c>
      <c r="AN922" s="23">
        <f t="shared" si="254"/>
        <v>0</v>
      </c>
      <c r="AO922" s="23">
        <f t="shared" si="255"/>
        <v>0</v>
      </c>
      <c r="AP922" s="23" t="str">
        <f t="shared" si="256"/>
        <v/>
      </c>
      <c r="AQ922" s="23" t="str">
        <f t="shared" si="257"/>
        <v/>
      </c>
      <c r="AR922" s="37">
        <f t="shared" si="242"/>
        <v>0</v>
      </c>
      <c r="AS922" s="37">
        <f t="shared" si="243"/>
        <v>0</v>
      </c>
      <c r="AT922" s="37">
        <f t="shared" si="244"/>
        <v>4</v>
      </c>
      <c r="AU922" s="33" t="str">
        <f t="shared" si="245"/>
        <v>库存为4</v>
      </c>
      <c r="AV922" s="38" t="str">
        <f>IFERROR(时间!$B$4+AU922,"上周无销量")</f>
        <v>上周无销量</v>
      </c>
    </row>
    <row r="923" spans="1:48">
      <c r="A923" s="21" t="s">
        <v>968</v>
      </c>
      <c r="B923" t="str">
        <f>VLOOKUP(A923,'[4]sku-asin（子）'!$A$1:$B$65536,2,0)</f>
        <v>B06Y6CWDF6</v>
      </c>
      <c r="C923" t="str">
        <f>VLOOKUP(A923,'[4]子sku-父sku'!$A$1:$B$65536,2,0)</f>
        <v>YZ-ZQ17984</v>
      </c>
      <c r="D923" s="33">
        <f>IFERROR(VLOOKUP(A923,[1]库存报告使用数据处理!$A:$C,3,0),0)</f>
        <v>0</v>
      </c>
      <c r="E923" s="33">
        <f>IFERROR(VLOOKUP(A923,[1]库存报告使用数据处理!$A:$D,4,0),0)</f>
        <v>0</v>
      </c>
      <c r="F923" s="33">
        <f>IFERROR(VLOOKUP(A923,[1]库存报告使用数据处理!$A:$E,5,0),0)</f>
        <v>0</v>
      </c>
      <c r="G923" s="33">
        <f>IFERROR(VLOOKUP(A923,[1]库存报告使用数据处理!$A:$F,6,0),0)</f>
        <v>0</v>
      </c>
      <c r="H923" s="34">
        <f>IFERROR(VLOOKUP(A923,[1]库存报告使用数据处理!$A:$G,7,0),0)</f>
        <v>0</v>
      </c>
      <c r="I923">
        <f>IFERROR(VLOOKUP(A923,[5]数据处理!$A:$B,2,0),0)</f>
        <v>1</v>
      </c>
      <c r="J923" s="35">
        <f>IFERROR(VLOOKUP(A923,[5]数据处理!$A:$D,4,0),0)</f>
        <v>0</v>
      </c>
      <c r="K923" s="35">
        <f>IFERROR(VLOOKUP(A923,[5]数据处理!$A:$E,5,0),0)</f>
        <v>0</v>
      </c>
      <c r="L923" s="35">
        <f>IFERROR(VLOOKUP(A923,[5]数据处理!$A:$G,7,0),0)</f>
        <v>0</v>
      </c>
      <c r="M923">
        <f t="shared" si="241"/>
        <v>1</v>
      </c>
      <c r="N923">
        <f>IFERROR(VLOOKUP(A923,[5]数据处理!$A:$C,3,0),0)</f>
        <v>0</v>
      </c>
      <c r="O923">
        <f>IFERROR(VLOOKUP(A923,[5]数据处理!$A:$N,14,0),0)</f>
        <v>1</v>
      </c>
      <c r="P923" t="str">
        <f>IFERROR(VLOOKUP(A923,[3]库存使用数据!$A:$B,2,0),"")</f>
        <v/>
      </c>
      <c r="Q923" t="str">
        <f>IFERROR(VLOOKUP(A923,[3]库存使用数据!$A:$E,5,0),"")</f>
        <v/>
      </c>
      <c r="R923" t="str">
        <f>IFERROR(VLOOKUP(A923,[3]库存使用数据!$A:$H,8,0),"")</f>
        <v/>
      </c>
      <c r="S923" t="str">
        <f>IFERROR(VLOOKUP(A923,[3]库存使用数据!$A:$K,11,0),"")</f>
        <v/>
      </c>
      <c r="T923" t="str">
        <f>IFERROR(VLOOKUP(A923,[3]库存使用数据!$A:$C,3,0),"")</f>
        <v/>
      </c>
      <c r="U923" t="str">
        <f>IFERROR(VLOOKUP(A923,[3]库存使用数据!$A:$F,6,0),"")</f>
        <v/>
      </c>
      <c r="V923" t="str">
        <f>IFERROR(VLOOKUP(A923,[3]库存使用数据!$A:$I,9,0),"")</f>
        <v/>
      </c>
      <c r="W923" t="str">
        <f>IFERROR(VLOOKUP(A923,[3]库存使用数据!$A:$L,12,0),"")</f>
        <v/>
      </c>
      <c r="X923" s="23" t="str">
        <f t="shared" si="246"/>
        <v/>
      </c>
      <c r="Y923" s="23" t="str">
        <f t="shared" si="247"/>
        <v/>
      </c>
      <c r="Z923" s="23" t="str">
        <f t="shared" si="248"/>
        <v/>
      </c>
      <c r="AA923" s="23" t="str">
        <f t="shared" si="249"/>
        <v/>
      </c>
      <c r="AB923" t="str">
        <f>IFERROR(VLOOKUP(A923,[3]库存使用数据!$A:$D,4,0),"")</f>
        <v/>
      </c>
      <c r="AC923" t="str">
        <f>IFERROR(VLOOKUP(A923,[3]库存使用数据!$A:$G,7,0),"")</f>
        <v/>
      </c>
      <c r="AD923" t="str">
        <f>IFERROR(VLOOKUP(A923,[3]库存使用数据!$A:$J,10,0),"")</f>
        <v/>
      </c>
      <c r="AE923" t="str">
        <f>IFERROR(VLOOKUP(A923,[3]库存使用数据!$A:$M,13,0),"")</f>
        <v/>
      </c>
      <c r="AF923" s="23" t="str">
        <f t="shared" si="250"/>
        <v/>
      </c>
      <c r="AG923" s="23" t="str">
        <f t="shared" si="251"/>
        <v/>
      </c>
      <c r="AH923" s="23" t="str">
        <f t="shared" si="252"/>
        <v/>
      </c>
      <c r="AI923" s="23" t="str">
        <f t="shared" si="253"/>
        <v/>
      </c>
      <c r="AJ923">
        <f>IFERROR(VLOOKUP($B923,[2]库存报告使用数据!$A$1:$B$65536,2,0),0)</f>
        <v>1</v>
      </c>
      <c r="AK923">
        <f>IFERROR(VLOOKUP($B923,[2]库存报告使用数据!$A$1:$C$65536,3,0),0)</f>
        <v>1</v>
      </c>
      <c r="AL923">
        <f>IFERROR(VLOOKUP($B923,[2]库存报告使用数据!$A$1:$D$65536,4,0),0)</f>
        <v>0</v>
      </c>
      <c r="AM923">
        <f>IFERROR(VLOOKUP($B923,[2]库存报告使用数据!$A$1:$E$65536,5,0),0)</f>
        <v>0</v>
      </c>
      <c r="AN923" s="23">
        <f t="shared" si="254"/>
        <v>0</v>
      </c>
      <c r="AO923" s="23">
        <f t="shared" si="255"/>
        <v>0</v>
      </c>
      <c r="AP923" s="23" t="str">
        <f t="shared" si="256"/>
        <v/>
      </c>
      <c r="AQ923" s="23" t="str">
        <f t="shared" si="257"/>
        <v/>
      </c>
      <c r="AR923" s="37">
        <f t="shared" si="242"/>
        <v>0</v>
      </c>
      <c r="AS923" s="37">
        <f t="shared" si="243"/>
        <v>0</v>
      </c>
      <c r="AT923" s="37">
        <f t="shared" si="244"/>
        <v>1</v>
      </c>
      <c r="AU923" s="33" t="str">
        <f t="shared" si="245"/>
        <v>库存为1</v>
      </c>
      <c r="AV923" s="38" t="str">
        <f>IFERROR(时间!$B$4+AU923,"上周无销量")</f>
        <v>上周无销量</v>
      </c>
    </row>
    <row r="924" spans="1:48">
      <c r="A924" s="21" t="s">
        <v>969</v>
      </c>
      <c r="B924" t="str">
        <f>VLOOKUP(A924,'[4]sku-asin（子）'!$A$1:$B$65536,2,0)</f>
        <v>B06ZY1J8H4</v>
      </c>
      <c r="C924" t="str">
        <f>VLOOKUP(A924,'[4]子sku-父sku'!$A$1:$B$65536,2,0)</f>
        <v>YZ-ZQ17984</v>
      </c>
      <c r="D924" s="33">
        <f>IFERROR(VLOOKUP(A924,[1]库存报告使用数据处理!$A:$C,3,0),0)</f>
        <v>0</v>
      </c>
      <c r="E924" s="33">
        <f>IFERROR(VLOOKUP(A924,[1]库存报告使用数据处理!$A:$D,4,0),0)</f>
        <v>0</v>
      </c>
      <c r="F924" s="33">
        <f>IFERROR(VLOOKUP(A924,[1]库存报告使用数据处理!$A:$E,5,0),0)</f>
        <v>0</v>
      </c>
      <c r="G924" s="33">
        <f>IFERROR(VLOOKUP(A924,[1]库存报告使用数据处理!$A:$F,6,0),0)</f>
        <v>0</v>
      </c>
      <c r="H924" s="34">
        <f>IFERROR(VLOOKUP(A924,[1]库存报告使用数据处理!$A:$G,7,0),0)</f>
        <v>0</v>
      </c>
      <c r="I924">
        <f>IFERROR(VLOOKUP(A924,[5]数据处理!$A:$B,2,0),0)</f>
        <v>0</v>
      </c>
      <c r="J924" s="35">
        <f>IFERROR(VLOOKUP(A924,[5]数据处理!$A:$D,4,0),0)</f>
        <v>0</v>
      </c>
      <c r="K924" s="35">
        <f>IFERROR(VLOOKUP(A924,[5]数据处理!$A:$E,5,0),0)</f>
        <v>0</v>
      </c>
      <c r="L924" s="35">
        <f>IFERROR(VLOOKUP(A924,[5]数据处理!$A:$G,7,0),0)</f>
        <v>0</v>
      </c>
      <c r="M924">
        <f t="shared" si="241"/>
        <v>0</v>
      </c>
      <c r="N924">
        <f>IFERROR(VLOOKUP(A924,[5]数据处理!$A:$C,3,0),0)</f>
        <v>0</v>
      </c>
      <c r="O924">
        <f>IFERROR(VLOOKUP(A924,[5]数据处理!$A:$N,14,0),0)</f>
        <v>0</v>
      </c>
      <c r="P924" t="str">
        <f>IFERROR(VLOOKUP(A924,[3]库存使用数据!$A:$B,2,0),"")</f>
        <v/>
      </c>
      <c r="Q924" t="str">
        <f>IFERROR(VLOOKUP(A924,[3]库存使用数据!$A:$E,5,0),"")</f>
        <v/>
      </c>
      <c r="R924" t="str">
        <f>IFERROR(VLOOKUP(A924,[3]库存使用数据!$A:$H,8,0),"")</f>
        <v/>
      </c>
      <c r="S924" t="str">
        <f>IFERROR(VLOOKUP(A924,[3]库存使用数据!$A:$K,11,0),"")</f>
        <v/>
      </c>
      <c r="T924" t="str">
        <f>IFERROR(VLOOKUP(A924,[3]库存使用数据!$A:$C,3,0),"")</f>
        <v/>
      </c>
      <c r="U924" t="str">
        <f>IFERROR(VLOOKUP(A924,[3]库存使用数据!$A:$F,6,0),"")</f>
        <v/>
      </c>
      <c r="V924" t="str">
        <f>IFERROR(VLOOKUP(A924,[3]库存使用数据!$A:$I,9,0),"")</f>
        <v/>
      </c>
      <c r="W924" t="str">
        <f>IFERROR(VLOOKUP(A924,[3]库存使用数据!$A:$L,12,0),"")</f>
        <v/>
      </c>
      <c r="X924" s="23" t="str">
        <f t="shared" si="246"/>
        <v/>
      </c>
      <c r="Y924" s="23" t="str">
        <f t="shared" si="247"/>
        <v/>
      </c>
      <c r="Z924" s="23" t="str">
        <f t="shared" si="248"/>
        <v/>
      </c>
      <c r="AA924" s="23" t="str">
        <f t="shared" si="249"/>
        <v/>
      </c>
      <c r="AB924" t="str">
        <f>IFERROR(VLOOKUP(A924,[3]库存使用数据!$A:$D,4,0),"")</f>
        <v/>
      </c>
      <c r="AC924" t="str">
        <f>IFERROR(VLOOKUP(A924,[3]库存使用数据!$A:$G,7,0),"")</f>
        <v/>
      </c>
      <c r="AD924" t="str">
        <f>IFERROR(VLOOKUP(A924,[3]库存使用数据!$A:$J,10,0),"")</f>
        <v/>
      </c>
      <c r="AE924" t="str">
        <f>IFERROR(VLOOKUP(A924,[3]库存使用数据!$A:$M,13,0),"")</f>
        <v/>
      </c>
      <c r="AF924" s="23" t="str">
        <f t="shared" si="250"/>
        <v/>
      </c>
      <c r="AG924" s="23" t="str">
        <f t="shared" si="251"/>
        <v/>
      </c>
      <c r="AH924" s="23" t="str">
        <f t="shared" si="252"/>
        <v/>
      </c>
      <c r="AI924" s="23" t="str">
        <f t="shared" si="253"/>
        <v/>
      </c>
      <c r="AJ924">
        <f>IFERROR(VLOOKUP($B924,[2]库存报告使用数据!$A$1:$B$65536,2,0),0)</f>
        <v>0</v>
      </c>
      <c r="AK924">
        <f>IFERROR(VLOOKUP($B924,[2]库存报告使用数据!$A$1:$C$65536,3,0),0)</f>
        <v>0</v>
      </c>
      <c r="AL924">
        <f>IFERROR(VLOOKUP($B924,[2]库存报告使用数据!$A$1:$D$65536,4,0),0)</f>
        <v>0</v>
      </c>
      <c r="AM924">
        <f>IFERROR(VLOOKUP($B924,[2]库存报告使用数据!$A$1:$E$65536,5,0),0)</f>
        <v>0</v>
      </c>
      <c r="AN924" s="23" t="str">
        <f t="shared" si="254"/>
        <v/>
      </c>
      <c r="AO924" s="23" t="str">
        <f t="shared" si="255"/>
        <v/>
      </c>
      <c r="AP924" s="23" t="str">
        <f t="shared" si="256"/>
        <v/>
      </c>
      <c r="AQ924" s="23" t="str">
        <f t="shared" si="257"/>
        <v/>
      </c>
      <c r="AR924" s="37">
        <f t="shared" si="242"/>
        <v>0</v>
      </c>
      <c r="AS924" s="37">
        <f t="shared" si="243"/>
        <v>0</v>
      </c>
      <c r="AT924" s="37">
        <f t="shared" si="244"/>
        <v>0</v>
      </c>
      <c r="AU924" s="33" t="str">
        <f t="shared" si="245"/>
        <v>库存为0</v>
      </c>
      <c r="AV924" s="38" t="str">
        <f>IFERROR(时间!$B$4+AU924,"上周无销量")</f>
        <v>上周无销量</v>
      </c>
    </row>
    <row r="925" spans="1:48">
      <c r="A925" s="21" t="s">
        <v>970</v>
      </c>
      <c r="B925" t="str">
        <f>VLOOKUP(A925,'[4]sku-asin（子）'!$A$1:$B$65536,2,0)</f>
        <v>B071XXTJKJ</v>
      </c>
      <c r="C925" t="str">
        <f>VLOOKUP(A925,'[4]子sku-父sku'!$A$1:$B$65536,2,0)</f>
        <v>YZ-ZQ17985</v>
      </c>
      <c r="D925" s="33">
        <f>IFERROR(VLOOKUP(A925,[1]库存报告使用数据处理!$A:$C,3,0),0)</f>
        <v>0</v>
      </c>
      <c r="E925" s="33">
        <f>IFERROR(VLOOKUP(A925,[1]库存报告使用数据处理!$A:$D,4,0),0)</f>
        <v>0</v>
      </c>
      <c r="F925" s="33">
        <f>IFERROR(VLOOKUP(A925,[1]库存报告使用数据处理!$A:$E,5,0),0)</f>
        <v>0</v>
      </c>
      <c r="G925" s="33">
        <f>IFERROR(VLOOKUP(A925,[1]库存报告使用数据处理!$A:$F,6,0),0)</f>
        <v>0</v>
      </c>
      <c r="H925" s="34">
        <f>IFERROR(VLOOKUP(A925,[1]库存报告使用数据处理!$A:$G,7,0),0)</f>
        <v>0</v>
      </c>
      <c r="I925">
        <f>IFERROR(VLOOKUP(A925,[5]数据处理!$A:$B,2,0),0)</f>
        <v>0</v>
      </c>
      <c r="J925" s="35">
        <f>IFERROR(VLOOKUP(A925,[5]数据处理!$A:$D,4,0),0)</f>
        <v>0</v>
      </c>
      <c r="K925" s="35">
        <f>IFERROR(VLOOKUP(A925,[5]数据处理!$A:$E,5,0),0)</f>
        <v>0</v>
      </c>
      <c r="L925" s="35">
        <f>IFERROR(VLOOKUP(A925,[5]数据处理!$A:$G,7,0),0)</f>
        <v>0</v>
      </c>
      <c r="M925">
        <f t="shared" si="241"/>
        <v>0</v>
      </c>
      <c r="N925">
        <f>IFERROR(VLOOKUP(A925,[5]数据处理!$A:$C,3,0),0)</f>
        <v>0</v>
      </c>
      <c r="O925">
        <f>IFERROR(VLOOKUP(A925,[5]数据处理!$A:$N,14,0),0)</f>
        <v>0</v>
      </c>
      <c r="P925" t="str">
        <f>IFERROR(VLOOKUP(A925,[3]库存使用数据!$A:$B,2,0),"")</f>
        <v/>
      </c>
      <c r="Q925" t="str">
        <f>IFERROR(VLOOKUP(A925,[3]库存使用数据!$A:$E,5,0),"")</f>
        <v/>
      </c>
      <c r="R925" t="str">
        <f>IFERROR(VLOOKUP(A925,[3]库存使用数据!$A:$H,8,0),"")</f>
        <v/>
      </c>
      <c r="S925" t="str">
        <f>IFERROR(VLOOKUP(A925,[3]库存使用数据!$A:$K,11,0),"")</f>
        <v/>
      </c>
      <c r="T925" t="str">
        <f>IFERROR(VLOOKUP(A925,[3]库存使用数据!$A:$C,3,0),"")</f>
        <v/>
      </c>
      <c r="U925" t="str">
        <f>IFERROR(VLOOKUP(A925,[3]库存使用数据!$A:$F,6,0),"")</f>
        <v/>
      </c>
      <c r="V925" t="str">
        <f>IFERROR(VLOOKUP(A925,[3]库存使用数据!$A:$I,9,0),"")</f>
        <v/>
      </c>
      <c r="W925" t="str">
        <f>IFERROR(VLOOKUP(A925,[3]库存使用数据!$A:$L,12,0),"")</f>
        <v/>
      </c>
      <c r="X925" s="23" t="str">
        <f t="shared" si="246"/>
        <v/>
      </c>
      <c r="Y925" s="23" t="str">
        <f t="shared" si="247"/>
        <v/>
      </c>
      <c r="Z925" s="23" t="str">
        <f t="shared" si="248"/>
        <v/>
      </c>
      <c r="AA925" s="23" t="str">
        <f t="shared" si="249"/>
        <v/>
      </c>
      <c r="AB925" t="str">
        <f>IFERROR(VLOOKUP(A925,[3]库存使用数据!$A:$D,4,0),"")</f>
        <v/>
      </c>
      <c r="AC925" t="str">
        <f>IFERROR(VLOOKUP(A925,[3]库存使用数据!$A:$G,7,0),"")</f>
        <v/>
      </c>
      <c r="AD925" t="str">
        <f>IFERROR(VLOOKUP(A925,[3]库存使用数据!$A:$J,10,0),"")</f>
        <v/>
      </c>
      <c r="AE925" t="str">
        <f>IFERROR(VLOOKUP(A925,[3]库存使用数据!$A:$M,13,0),"")</f>
        <v/>
      </c>
      <c r="AF925" s="23" t="str">
        <f t="shared" si="250"/>
        <v/>
      </c>
      <c r="AG925" s="23" t="str">
        <f t="shared" si="251"/>
        <v/>
      </c>
      <c r="AH925" s="23" t="str">
        <f t="shared" si="252"/>
        <v/>
      </c>
      <c r="AI925" s="23" t="str">
        <f t="shared" si="253"/>
        <v/>
      </c>
      <c r="AJ925">
        <f>IFERROR(VLOOKUP($B925,[2]库存报告使用数据!$A$1:$B$65536,2,0),0)</f>
        <v>0</v>
      </c>
      <c r="AK925">
        <f>IFERROR(VLOOKUP($B925,[2]库存报告使用数据!$A$1:$C$65536,3,0),0)</f>
        <v>0</v>
      </c>
      <c r="AL925">
        <f>IFERROR(VLOOKUP($B925,[2]库存报告使用数据!$A$1:$D$65536,4,0),0)</f>
        <v>0</v>
      </c>
      <c r="AM925">
        <f>IFERROR(VLOOKUP($B925,[2]库存报告使用数据!$A$1:$E$65536,5,0),0)</f>
        <v>0</v>
      </c>
      <c r="AN925" s="23" t="str">
        <f t="shared" si="254"/>
        <v/>
      </c>
      <c r="AO925" s="23" t="str">
        <f t="shared" si="255"/>
        <v/>
      </c>
      <c r="AP925" s="23" t="str">
        <f t="shared" si="256"/>
        <v/>
      </c>
      <c r="AQ925" s="23" t="str">
        <f t="shared" si="257"/>
        <v/>
      </c>
      <c r="AR925" s="37">
        <f t="shared" si="242"/>
        <v>0</v>
      </c>
      <c r="AS925" s="37">
        <f t="shared" si="243"/>
        <v>0</v>
      </c>
      <c r="AT925" s="37">
        <f t="shared" si="244"/>
        <v>0</v>
      </c>
      <c r="AU925" s="33" t="str">
        <f t="shared" si="245"/>
        <v>库存为0</v>
      </c>
      <c r="AV925" s="38" t="str">
        <f>IFERROR(时间!$B$4+AU925,"上周无销量")</f>
        <v>上周无销量</v>
      </c>
    </row>
    <row r="926" spans="1:48">
      <c r="A926" s="21" t="s">
        <v>971</v>
      </c>
      <c r="B926" t="str">
        <f>VLOOKUP(A926,'[4]sku-asin（子）'!$A$1:$B$65536,2,0)</f>
        <v>B071XYKR1F</v>
      </c>
      <c r="C926" t="str">
        <f>VLOOKUP(A926,'[4]子sku-父sku'!$A$1:$B$65536,2,0)</f>
        <v>YZ-ZQ17985</v>
      </c>
      <c r="D926" s="33">
        <f>IFERROR(VLOOKUP(A926,[1]库存报告使用数据处理!$A:$C,3,0),0)</f>
        <v>0</v>
      </c>
      <c r="E926" s="33">
        <f>IFERROR(VLOOKUP(A926,[1]库存报告使用数据处理!$A:$D,4,0),0)</f>
        <v>0</v>
      </c>
      <c r="F926" s="33">
        <f>IFERROR(VLOOKUP(A926,[1]库存报告使用数据处理!$A:$E,5,0),0)</f>
        <v>0</v>
      </c>
      <c r="G926" s="33">
        <f>IFERROR(VLOOKUP(A926,[1]库存报告使用数据处理!$A:$F,6,0),0)</f>
        <v>0</v>
      </c>
      <c r="H926" s="34">
        <f>IFERROR(VLOOKUP(A926,[1]库存报告使用数据处理!$A:$G,7,0),0)</f>
        <v>0</v>
      </c>
      <c r="I926">
        <f>IFERROR(VLOOKUP(A926,[5]数据处理!$A:$B,2,0),0)</f>
        <v>0</v>
      </c>
      <c r="J926" s="35">
        <f>IFERROR(VLOOKUP(A926,[5]数据处理!$A:$D,4,0),0)</f>
        <v>0</v>
      </c>
      <c r="K926" s="35">
        <f>IFERROR(VLOOKUP(A926,[5]数据处理!$A:$E,5,0),0)</f>
        <v>0</v>
      </c>
      <c r="L926" s="35">
        <f>IFERROR(VLOOKUP(A926,[5]数据处理!$A:$G,7,0),0)</f>
        <v>0</v>
      </c>
      <c r="M926">
        <f t="shared" si="241"/>
        <v>0</v>
      </c>
      <c r="N926">
        <f>IFERROR(VLOOKUP(A926,[5]数据处理!$A:$C,3,0),0)</f>
        <v>0</v>
      </c>
      <c r="O926">
        <f>IFERROR(VLOOKUP(A926,[5]数据处理!$A:$N,14,0),0)</f>
        <v>0</v>
      </c>
      <c r="P926" t="str">
        <f>IFERROR(VLOOKUP(A926,[3]库存使用数据!$A:$B,2,0),"")</f>
        <v/>
      </c>
      <c r="Q926" t="str">
        <f>IFERROR(VLOOKUP(A926,[3]库存使用数据!$A:$E,5,0),"")</f>
        <v/>
      </c>
      <c r="R926" t="str">
        <f>IFERROR(VLOOKUP(A926,[3]库存使用数据!$A:$H,8,0),"")</f>
        <v/>
      </c>
      <c r="S926" t="str">
        <f>IFERROR(VLOOKUP(A926,[3]库存使用数据!$A:$K,11,0),"")</f>
        <v/>
      </c>
      <c r="T926" t="str">
        <f>IFERROR(VLOOKUP(A926,[3]库存使用数据!$A:$C,3,0),"")</f>
        <v/>
      </c>
      <c r="U926" t="str">
        <f>IFERROR(VLOOKUP(A926,[3]库存使用数据!$A:$F,6,0),"")</f>
        <v/>
      </c>
      <c r="V926" t="str">
        <f>IFERROR(VLOOKUP(A926,[3]库存使用数据!$A:$I,9,0),"")</f>
        <v/>
      </c>
      <c r="W926" t="str">
        <f>IFERROR(VLOOKUP(A926,[3]库存使用数据!$A:$L,12,0),"")</f>
        <v/>
      </c>
      <c r="X926" s="23" t="str">
        <f t="shared" si="246"/>
        <v/>
      </c>
      <c r="Y926" s="23" t="str">
        <f t="shared" si="247"/>
        <v/>
      </c>
      <c r="Z926" s="23" t="str">
        <f t="shared" si="248"/>
        <v/>
      </c>
      <c r="AA926" s="23" t="str">
        <f t="shared" si="249"/>
        <v/>
      </c>
      <c r="AB926" t="str">
        <f>IFERROR(VLOOKUP(A926,[3]库存使用数据!$A:$D,4,0),"")</f>
        <v/>
      </c>
      <c r="AC926" t="str">
        <f>IFERROR(VLOOKUP(A926,[3]库存使用数据!$A:$G,7,0),"")</f>
        <v/>
      </c>
      <c r="AD926" t="str">
        <f>IFERROR(VLOOKUP(A926,[3]库存使用数据!$A:$J,10,0),"")</f>
        <v/>
      </c>
      <c r="AE926" t="str">
        <f>IFERROR(VLOOKUP(A926,[3]库存使用数据!$A:$M,13,0),"")</f>
        <v/>
      </c>
      <c r="AF926" s="23" t="str">
        <f t="shared" si="250"/>
        <v/>
      </c>
      <c r="AG926" s="23" t="str">
        <f t="shared" si="251"/>
        <v/>
      </c>
      <c r="AH926" s="23" t="str">
        <f t="shared" si="252"/>
        <v/>
      </c>
      <c r="AI926" s="23" t="str">
        <f t="shared" si="253"/>
        <v/>
      </c>
      <c r="AJ926">
        <f>IFERROR(VLOOKUP($B926,[2]库存报告使用数据!$A$1:$B$65536,2,0),0)</f>
        <v>0</v>
      </c>
      <c r="AK926">
        <f>IFERROR(VLOOKUP($B926,[2]库存报告使用数据!$A$1:$C$65536,3,0),0)</f>
        <v>0</v>
      </c>
      <c r="AL926">
        <f>IFERROR(VLOOKUP($B926,[2]库存报告使用数据!$A$1:$D$65536,4,0),0)</f>
        <v>0</v>
      </c>
      <c r="AM926">
        <f>IFERROR(VLOOKUP($B926,[2]库存报告使用数据!$A$1:$E$65536,5,0),0)</f>
        <v>0</v>
      </c>
      <c r="AN926" s="23" t="str">
        <f t="shared" si="254"/>
        <v/>
      </c>
      <c r="AO926" s="23" t="str">
        <f t="shared" si="255"/>
        <v/>
      </c>
      <c r="AP926" s="23" t="str">
        <f t="shared" si="256"/>
        <v/>
      </c>
      <c r="AQ926" s="23" t="str">
        <f t="shared" si="257"/>
        <v/>
      </c>
      <c r="AR926" s="37">
        <f t="shared" si="242"/>
        <v>0</v>
      </c>
      <c r="AS926" s="37">
        <f t="shared" si="243"/>
        <v>0</v>
      </c>
      <c r="AT926" s="37">
        <f t="shared" si="244"/>
        <v>0</v>
      </c>
      <c r="AU926" s="33" t="str">
        <f t="shared" si="245"/>
        <v>库存为0</v>
      </c>
      <c r="AV926" s="38" t="str">
        <f>IFERROR(时间!$B$4+AU926,"上周无销量")</f>
        <v>上周无销量</v>
      </c>
    </row>
    <row r="927" spans="1:48">
      <c r="A927" s="21" t="s">
        <v>972</v>
      </c>
      <c r="B927" t="str">
        <f>VLOOKUP(A927,'[4]sku-asin（子）'!$A$1:$B$65536,2,0)</f>
        <v>B06ZYX6MBT</v>
      </c>
      <c r="C927" t="str">
        <f>VLOOKUP(A927,'[4]子sku-父sku'!$A$1:$B$65536,2,0)</f>
        <v>YZ-ZQ17985</v>
      </c>
      <c r="D927" s="33">
        <f>IFERROR(VLOOKUP(A927,[1]库存报告使用数据处理!$A:$C,3,0),0)</f>
        <v>0</v>
      </c>
      <c r="E927" s="33">
        <f>IFERROR(VLOOKUP(A927,[1]库存报告使用数据处理!$A:$D,4,0),0)</f>
        <v>0</v>
      </c>
      <c r="F927" s="33">
        <f>IFERROR(VLOOKUP(A927,[1]库存报告使用数据处理!$A:$E,5,0),0)</f>
        <v>1</v>
      </c>
      <c r="G927" s="33">
        <f>IFERROR(VLOOKUP(A927,[1]库存报告使用数据处理!$A:$F,6,0),0)</f>
        <v>0</v>
      </c>
      <c r="H927" s="34">
        <f>IFERROR(VLOOKUP(A927,[1]库存报告使用数据处理!$A:$G,7,0),0)</f>
        <v>16.99</v>
      </c>
      <c r="I927">
        <f>IFERROR(VLOOKUP(A927,[5]数据处理!$A:$B,2,0),0)</f>
        <v>3</v>
      </c>
      <c r="J927" s="35">
        <f>IFERROR(VLOOKUP(A927,[5]数据处理!$A:$D,4,0),0)</f>
        <v>0</v>
      </c>
      <c r="K927" s="35">
        <f>IFERROR(VLOOKUP(A927,[5]数据处理!$A:$E,5,0),0)</f>
        <v>0</v>
      </c>
      <c r="L927" s="35">
        <f>IFERROR(VLOOKUP(A927,[5]数据处理!$A:$G,7,0),0)</f>
        <v>0</v>
      </c>
      <c r="M927">
        <f t="shared" si="241"/>
        <v>3</v>
      </c>
      <c r="N927">
        <f>IFERROR(VLOOKUP(A927,[5]数据处理!$A:$C,3,0),0)</f>
        <v>0</v>
      </c>
      <c r="O927">
        <f>IFERROR(VLOOKUP(A927,[5]数据处理!$A:$N,14,0),0)</f>
        <v>1</v>
      </c>
      <c r="P927" t="str">
        <f>IFERROR(VLOOKUP(A927,[3]库存使用数据!$A:$B,2,0),"")</f>
        <v/>
      </c>
      <c r="Q927" t="str">
        <f>IFERROR(VLOOKUP(A927,[3]库存使用数据!$A:$E,5,0),"")</f>
        <v/>
      </c>
      <c r="R927" t="str">
        <f>IFERROR(VLOOKUP(A927,[3]库存使用数据!$A:$H,8,0),"")</f>
        <v/>
      </c>
      <c r="S927" t="str">
        <f>IFERROR(VLOOKUP(A927,[3]库存使用数据!$A:$K,11,0),"")</f>
        <v/>
      </c>
      <c r="T927" t="str">
        <f>IFERROR(VLOOKUP(A927,[3]库存使用数据!$A:$C,3,0),"")</f>
        <v/>
      </c>
      <c r="U927" t="str">
        <f>IFERROR(VLOOKUP(A927,[3]库存使用数据!$A:$F,6,0),"")</f>
        <v/>
      </c>
      <c r="V927" t="str">
        <f>IFERROR(VLOOKUP(A927,[3]库存使用数据!$A:$I,9,0),"")</f>
        <v/>
      </c>
      <c r="W927" t="str">
        <f>IFERROR(VLOOKUP(A927,[3]库存使用数据!$A:$L,12,0),"")</f>
        <v/>
      </c>
      <c r="X927" s="23" t="str">
        <f t="shared" si="246"/>
        <v/>
      </c>
      <c r="Y927" s="23" t="str">
        <f t="shared" si="247"/>
        <v/>
      </c>
      <c r="Z927" s="23" t="str">
        <f t="shared" si="248"/>
        <v/>
      </c>
      <c r="AA927" s="23" t="str">
        <f t="shared" si="249"/>
        <v/>
      </c>
      <c r="AB927" t="str">
        <f>IFERROR(VLOOKUP(A927,[3]库存使用数据!$A:$D,4,0),"")</f>
        <v/>
      </c>
      <c r="AC927" t="str">
        <f>IFERROR(VLOOKUP(A927,[3]库存使用数据!$A:$G,7,0),"")</f>
        <v/>
      </c>
      <c r="AD927" t="str">
        <f>IFERROR(VLOOKUP(A927,[3]库存使用数据!$A:$J,10,0),"")</f>
        <v/>
      </c>
      <c r="AE927" t="str">
        <f>IFERROR(VLOOKUP(A927,[3]库存使用数据!$A:$M,13,0),"")</f>
        <v/>
      </c>
      <c r="AF927" s="23" t="str">
        <f t="shared" si="250"/>
        <v/>
      </c>
      <c r="AG927" s="23" t="str">
        <f t="shared" si="251"/>
        <v/>
      </c>
      <c r="AH927" s="23" t="str">
        <f t="shared" si="252"/>
        <v/>
      </c>
      <c r="AI927" s="23" t="str">
        <f t="shared" si="253"/>
        <v/>
      </c>
      <c r="AJ927">
        <f>IFERROR(VLOOKUP($B927,[2]库存报告使用数据!$A$1:$B$65536,2,0),0)</f>
        <v>1</v>
      </c>
      <c r="AK927">
        <f>IFERROR(VLOOKUP($B927,[2]库存报告使用数据!$A$1:$C$65536,3,0),0)</f>
        <v>1</v>
      </c>
      <c r="AL927">
        <f>IFERROR(VLOOKUP($B927,[2]库存报告使用数据!$A$1:$D$65536,4,0),0)</f>
        <v>0</v>
      </c>
      <c r="AM927">
        <f>IFERROR(VLOOKUP($B927,[2]库存报告使用数据!$A$1:$E$65536,5,0),0)</f>
        <v>3</v>
      </c>
      <c r="AN927" s="23">
        <f t="shared" si="254"/>
        <v>0</v>
      </c>
      <c r="AO927" s="23">
        <f t="shared" si="255"/>
        <v>0</v>
      </c>
      <c r="AP927" s="23" t="str">
        <f t="shared" si="256"/>
        <v/>
      </c>
      <c r="AQ927" s="23">
        <f t="shared" si="257"/>
        <v>0</v>
      </c>
      <c r="AR927" s="37">
        <f t="shared" si="242"/>
        <v>0</v>
      </c>
      <c r="AS927" s="37">
        <f t="shared" si="243"/>
        <v>0</v>
      </c>
      <c r="AT927" s="37">
        <f t="shared" si="244"/>
        <v>3</v>
      </c>
      <c r="AU927" s="33" t="str">
        <f t="shared" si="245"/>
        <v>库存为3</v>
      </c>
      <c r="AV927" s="38" t="str">
        <f>IFERROR(时间!$B$4+AU927,"上周无销量")</f>
        <v>上周无销量</v>
      </c>
    </row>
    <row r="928" spans="1:48">
      <c r="A928" s="21" t="s">
        <v>973</v>
      </c>
      <c r="B928" t="str">
        <f>VLOOKUP(A928,'[4]sku-asin（子）'!$A$1:$B$65536,2,0)</f>
        <v>B01M2WVR0W</v>
      </c>
      <c r="C928" t="str">
        <f>VLOOKUP(A928,'[4]子sku-父sku'!$A$1:$B$65536,2,0)</f>
        <v>YZ-ZQ17986</v>
      </c>
      <c r="D928" s="33">
        <f>IFERROR(VLOOKUP(A928,[1]库存报告使用数据处理!$A:$C,3,0),0)</f>
        <v>0</v>
      </c>
      <c r="E928" s="33">
        <f>IFERROR(VLOOKUP(A928,[1]库存报告使用数据处理!$A:$D,4,0),0)</f>
        <v>0</v>
      </c>
      <c r="F928" s="33">
        <f>IFERROR(VLOOKUP(A928,[1]库存报告使用数据处理!$A:$E,5,0),0)</f>
        <v>0</v>
      </c>
      <c r="G928" s="33">
        <f>IFERROR(VLOOKUP(A928,[1]库存报告使用数据处理!$A:$F,6,0),0)</f>
        <v>0</v>
      </c>
      <c r="H928" s="34">
        <f>IFERROR(VLOOKUP(A928,[1]库存报告使用数据处理!$A:$G,7,0),0)</f>
        <v>0</v>
      </c>
      <c r="I928">
        <f>IFERROR(VLOOKUP(A928,[5]数据处理!$A:$B,2,0),0)</f>
        <v>0</v>
      </c>
      <c r="J928" s="35">
        <f>IFERROR(VLOOKUP(A928,[5]数据处理!$A:$D,4,0),0)</f>
        <v>0</v>
      </c>
      <c r="K928" s="35">
        <f>IFERROR(VLOOKUP(A928,[5]数据处理!$A:$E,5,0),0)</f>
        <v>0</v>
      </c>
      <c r="L928" s="35">
        <f>IFERROR(VLOOKUP(A928,[5]数据处理!$A:$G,7,0),0)</f>
        <v>0</v>
      </c>
      <c r="M928">
        <f t="shared" si="241"/>
        <v>0</v>
      </c>
      <c r="N928">
        <f>IFERROR(VLOOKUP(A928,[5]数据处理!$A:$C,3,0),0)</f>
        <v>0</v>
      </c>
      <c r="O928">
        <f>IFERROR(VLOOKUP(A928,[5]数据处理!$A:$N,14,0),0)</f>
        <v>0</v>
      </c>
      <c r="P928" t="str">
        <f>IFERROR(VLOOKUP(A928,[3]库存使用数据!$A:$B,2,0),"")</f>
        <v/>
      </c>
      <c r="Q928" t="str">
        <f>IFERROR(VLOOKUP(A928,[3]库存使用数据!$A:$E,5,0),"")</f>
        <v/>
      </c>
      <c r="R928" t="str">
        <f>IFERROR(VLOOKUP(A928,[3]库存使用数据!$A:$H,8,0),"")</f>
        <v/>
      </c>
      <c r="S928" t="str">
        <f>IFERROR(VLOOKUP(A928,[3]库存使用数据!$A:$K,11,0),"")</f>
        <v/>
      </c>
      <c r="T928" t="str">
        <f>IFERROR(VLOOKUP(A928,[3]库存使用数据!$A:$C,3,0),"")</f>
        <v/>
      </c>
      <c r="U928" t="str">
        <f>IFERROR(VLOOKUP(A928,[3]库存使用数据!$A:$F,6,0),"")</f>
        <v/>
      </c>
      <c r="V928" t="str">
        <f>IFERROR(VLOOKUP(A928,[3]库存使用数据!$A:$I,9,0),"")</f>
        <v/>
      </c>
      <c r="W928" t="str">
        <f>IFERROR(VLOOKUP(A928,[3]库存使用数据!$A:$L,12,0),"")</f>
        <v/>
      </c>
      <c r="X928" s="23" t="str">
        <f t="shared" si="246"/>
        <v/>
      </c>
      <c r="Y928" s="23" t="str">
        <f t="shared" si="247"/>
        <v/>
      </c>
      <c r="Z928" s="23" t="str">
        <f t="shared" si="248"/>
        <v/>
      </c>
      <c r="AA928" s="23" t="str">
        <f t="shared" si="249"/>
        <v/>
      </c>
      <c r="AB928" t="str">
        <f>IFERROR(VLOOKUP(A928,[3]库存使用数据!$A:$D,4,0),"")</f>
        <v/>
      </c>
      <c r="AC928" t="str">
        <f>IFERROR(VLOOKUP(A928,[3]库存使用数据!$A:$G,7,0),"")</f>
        <v/>
      </c>
      <c r="AD928" t="str">
        <f>IFERROR(VLOOKUP(A928,[3]库存使用数据!$A:$J,10,0),"")</f>
        <v/>
      </c>
      <c r="AE928" t="str">
        <f>IFERROR(VLOOKUP(A928,[3]库存使用数据!$A:$M,13,0),"")</f>
        <v/>
      </c>
      <c r="AF928" s="23" t="str">
        <f t="shared" si="250"/>
        <v/>
      </c>
      <c r="AG928" s="23" t="str">
        <f t="shared" si="251"/>
        <v/>
      </c>
      <c r="AH928" s="23" t="str">
        <f t="shared" si="252"/>
        <v/>
      </c>
      <c r="AI928" s="23" t="str">
        <f t="shared" si="253"/>
        <v/>
      </c>
      <c r="AJ928">
        <f>IFERROR(VLOOKUP($B928,[2]库存报告使用数据!$A$1:$B$65536,2,0),0)</f>
        <v>0</v>
      </c>
      <c r="AK928">
        <f>IFERROR(VLOOKUP($B928,[2]库存报告使用数据!$A$1:$C$65536,3,0),0)</f>
        <v>0</v>
      </c>
      <c r="AL928">
        <f>IFERROR(VLOOKUP($B928,[2]库存报告使用数据!$A$1:$D$65536,4,0),0)</f>
        <v>0</v>
      </c>
      <c r="AM928">
        <f>IFERROR(VLOOKUP($B928,[2]库存报告使用数据!$A$1:$E$65536,5,0),0)</f>
        <v>0</v>
      </c>
      <c r="AN928" s="23" t="str">
        <f t="shared" si="254"/>
        <v/>
      </c>
      <c r="AO928" s="23" t="str">
        <f t="shared" si="255"/>
        <v/>
      </c>
      <c r="AP928" s="23" t="str">
        <f t="shared" si="256"/>
        <v/>
      </c>
      <c r="AQ928" s="23" t="str">
        <f t="shared" si="257"/>
        <v/>
      </c>
      <c r="AR928" s="37">
        <f t="shared" si="242"/>
        <v>0</v>
      </c>
      <c r="AS928" s="37">
        <f t="shared" si="243"/>
        <v>0</v>
      </c>
      <c r="AT928" s="37">
        <f t="shared" si="244"/>
        <v>0</v>
      </c>
      <c r="AU928" s="33" t="str">
        <f t="shared" si="245"/>
        <v>库存为0</v>
      </c>
      <c r="AV928" s="38" t="str">
        <f>IFERROR(时间!$B$4+AU928,"上周无销量")</f>
        <v>上周无销量</v>
      </c>
    </row>
    <row r="929" spans="1:48">
      <c r="A929" s="21" t="s">
        <v>974</v>
      </c>
      <c r="B929" t="str">
        <f>VLOOKUP(A929,'[4]sku-asin（子）'!$A$1:$B$65536,2,0)</f>
        <v>B01M3PLO0V</v>
      </c>
      <c r="C929" t="str">
        <f>VLOOKUP(A929,'[4]子sku-父sku'!$A$1:$B$65536,2,0)</f>
        <v>YZ-ZQ17986</v>
      </c>
      <c r="D929" s="33">
        <f>IFERROR(VLOOKUP(A929,[1]库存报告使用数据处理!$A:$C,3,0),0)</f>
        <v>0</v>
      </c>
      <c r="E929" s="33">
        <f>IFERROR(VLOOKUP(A929,[1]库存报告使用数据处理!$A:$D,4,0),0)</f>
        <v>0</v>
      </c>
      <c r="F929" s="33">
        <f>IFERROR(VLOOKUP(A929,[1]库存报告使用数据处理!$A:$E,5,0),0)</f>
        <v>0</v>
      </c>
      <c r="G929" s="33">
        <f>IFERROR(VLOOKUP(A929,[1]库存报告使用数据处理!$A:$F,6,0),0)</f>
        <v>0</v>
      </c>
      <c r="H929" s="34">
        <f>IFERROR(VLOOKUP(A929,[1]库存报告使用数据处理!$A:$G,7,0),0)</f>
        <v>0</v>
      </c>
      <c r="I929">
        <f>IFERROR(VLOOKUP(A929,[5]数据处理!$A:$B,2,0),0)</f>
        <v>0</v>
      </c>
      <c r="J929" s="35">
        <f>IFERROR(VLOOKUP(A929,[5]数据处理!$A:$D,4,0),0)</f>
        <v>0</v>
      </c>
      <c r="K929" s="35">
        <f>IFERROR(VLOOKUP(A929,[5]数据处理!$A:$E,5,0),0)</f>
        <v>0</v>
      </c>
      <c r="L929" s="35">
        <f>IFERROR(VLOOKUP(A929,[5]数据处理!$A:$G,7,0),0)</f>
        <v>0</v>
      </c>
      <c r="M929">
        <f t="shared" si="241"/>
        <v>0</v>
      </c>
      <c r="N929">
        <f>IFERROR(VLOOKUP(A929,[5]数据处理!$A:$C,3,0),0)</f>
        <v>0</v>
      </c>
      <c r="O929">
        <f>IFERROR(VLOOKUP(A929,[5]数据处理!$A:$N,14,0),0)</f>
        <v>0</v>
      </c>
      <c r="P929" t="str">
        <f>IFERROR(VLOOKUP(A929,[3]库存使用数据!$A:$B,2,0),"")</f>
        <v/>
      </c>
      <c r="Q929" t="str">
        <f>IFERROR(VLOOKUP(A929,[3]库存使用数据!$A:$E,5,0),"")</f>
        <v/>
      </c>
      <c r="R929" t="str">
        <f>IFERROR(VLOOKUP(A929,[3]库存使用数据!$A:$H,8,0),"")</f>
        <v/>
      </c>
      <c r="S929" t="str">
        <f>IFERROR(VLOOKUP(A929,[3]库存使用数据!$A:$K,11,0),"")</f>
        <v/>
      </c>
      <c r="T929" t="str">
        <f>IFERROR(VLOOKUP(A929,[3]库存使用数据!$A:$C,3,0),"")</f>
        <v/>
      </c>
      <c r="U929" t="str">
        <f>IFERROR(VLOOKUP(A929,[3]库存使用数据!$A:$F,6,0),"")</f>
        <v/>
      </c>
      <c r="V929" t="str">
        <f>IFERROR(VLOOKUP(A929,[3]库存使用数据!$A:$I,9,0),"")</f>
        <v/>
      </c>
      <c r="W929" t="str">
        <f>IFERROR(VLOOKUP(A929,[3]库存使用数据!$A:$L,12,0),"")</f>
        <v/>
      </c>
      <c r="X929" s="23" t="str">
        <f t="shared" si="246"/>
        <v/>
      </c>
      <c r="Y929" s="23" t="str">
        <f t="shared" si="247"/>
        <v/>
      </c>
      <c r="Z929" s="23" t="str">
        <f t="shared" si="248"/>
        <v/>
      </c>
      <c r="AA929" s="23" t="str">
        <f t="shared" si="249"/>
        <v/>
      </c>
      <c r="AB929" t="str">
        <f>IFERROR(VLOOKUP(A929,[3]库存使用数据!$A:$D,4,0),"")</f>
        <v/>
      </c>
      <c r="AC929" t="str">
        <f>IFERROR(VLOOKUP(A929,[3]库存使用数据!$A:$G,7,0),"")</f>
        <v/>
      </c>
      <c r="AD929" t="str">
        <f>IFERROR(VLOOKUP(A929,[3]库存使用数据!$A:$J,10,0),"")</f>
        <v/>
      </c>
      <c r="AE929" t="str">
        <f>IFERROR(VLOOKUP(A929,[3]库存使用数据!$A:$M,13,0),"")</f>
        <v/>
      </c>
      <c r="AF929" s="23" t="str">
        <f t="shared" si="250"/>
        <v/>
      </c>
      <c r="AG929" s="23" t="str">
        <f t="shared" si="251"/>
        <v/>
      </c>
      <c r="AH929" s="23" t="str">
        <f t="shared" si="252"/>
        <v/>
      </c>
      <c r="AI929" s="23" t="str">
        <f t="shared" si="253"/>
        <v/>
      </c>
      <c r="AJ929">
        <f>IFERROR(VLOOKUP($B929,[2]库存报告使用数据!$A$1:$B$65536,2,0),0)</f>
        <v>0</v>
      </c>
      <c r="AK929">
        <f>IFERROR(VLOOKUP($B929,[2]库存报告使用数据!$A$1:$C$65536,3,0),0)</f>
        <v>0</v>
      </c>
      <c r="AL929">
        <f>IFERROR(VLOOKUP($B929,[2]库存报告使用数据!$A$1:$D$65536,4,0),0)</f>
        <v>0</v>
      </c>
      <c r="AM929">
        <f>IFERROR(VLOOKUP($B929,[2]库存报告使用数据!$A$1:$E$65536,5,0),0)</f>
        <v>0</v>
      </c>
      <c r="AN929" s="23" t="str">
        <f t="shared" si="254"/>
        <v/>
      </c>
      <c r="AO929" s="23" t="str">
        <f t="shared" si="255"/>
        <v/>
      </c>
      <c r="AP929" s="23" t="str">
        <f t="shared" si="256"/>
        <v/>
      </c>
      <c r="AQ929" s="23" t="str">
        <f t="shared" si="257"/>
        <v/>
      </c>
      <c r="AR929" s="37">
        <f t="shared" si="242"/>
        <v>0</v>
      </c>
      <c r="AS929" s="37">
        <f t="shared" si="243"/>
        <v>0</v>
      </c>
      <c r="AT929" s="37">
        <f t="shared" si="244"/>
        <v>0</v>
      </c>
      <c r="AU929" s="33" t="str">
        <f t="shared" si="245"/>
        <v>库存为0</v>
      </c>
      <c r="AV929" s="38" t="str">
        <f>IFERROR(时间!$B$4+AU929,"上周无销量")</f>
        <v>上周无销量</v>
      </c>
    </row>
    <row r="930" spans="1:48">
      <c r="A930" s="21" t="s">
        <v>975</v>
      </c>
      <c r="B930" t="str">
        <f>VLOOKUP(A930,'[4]sku-asin（子）'!$A$1:$B$65536,2,0)</f>
        <v>B01M4IT1ER</v>
      </c>
      <c r="C930" t="str">
        <f>VLOOKUP(A930,'[4]子sku-父sku'!$A$1:$B$65536,2,0)</f>
        <v>YZ-ZQ17986</v>
      </c>
      <c r="D930" s="33">
        <f>IFERROR(VLOOKUP(A930,[1]库存报告使用数据处理!$A:$C,3,0),0)</f>
        <v>0</v>
      </c>
      <c r="E930" s="33">
        <f>IFERROR(VLOOKUP(A930,[1]库存报告使用数据处理!$A:$D,4,0),0)</f>
        <v>0</v>
      </c>
      <c r="F930" s="33">
        <f>IFERROR(VLOOKUP(A930,[1]库存报告使用数据处理!$A:$E,5,0),0)</f>
        <v>0</v>
      </c>
      <c r="G930" s="33">
        <f>IFERROR(VLOOKUP(A930,[1]库存报告使用数据处理!$A:$F,6,0),0)</f>
        <v>0</v>
      </c>
      <c r="H930" s="34">
        <f>IFERROR(VLOOKUP(A930,[1]库存报告使用数据处理!$A:$G,7,0),0)</f>
        <v>0</v>
      </c>
      <c r="I930">
        <f>IFERROR(VLOOKUP(A930,[5]数据处理!$A:$B,2,0),0)</f>
        <v>0</v>
      </c>
      <c r="J930" s="35">
        <f>IFERROR(VLOOKUP(A930,[5]数据处理!$A:$D,4,0),0)</f>
        <v>0</v>
      </c>
      <c r="K930" s="35">
        <f>IFERROR(VLOOKUP(A930,[5]数据处理!$A:$E,5,0),0)</f>
        <v>0</v>
      </c>
      <c r="L930" s="35">
        <f>IFERROR(VLOOKUP(A930,[5]数据处理!$A:$G,7,0),0)</f>
        <v>0</v>
      </c>
      <c r="M930">
        <f t="shared" si="241"/>
        <v>0</v>
      </c>
      <c r="N930">
        <f>IFERROR(VLOOKUP(A930,[5]数据处理!$A:$C,3,0),0)</f>
        <v>0</v>
      </c>
      <c r="O930">
        <f>IFERROR(VLOOKUP(A930,[5]数据处理!$A:$N,14,0),0)</f>
        <v>0</v>
      </c>
      <c r="P930" t="str">
        <f>IFERROR(VLOOKUP(A930,[3]库存使用数据!$A:$B,2,0),"")</f>
        <v/>
      </c>
      <c r="Q930" t="str">
        <f>IFERROR(VLOOKUP(A930,[3]库存使用数据!$A:$E,5,0),"")</f>
        <v/>
      </c>
      <c r="R930" t="str">
        <f>IFERROR(VLOOKUP(A930,[3]库存使用数据!$A:$H,8,0),"")</f>
        <v/>
      </c>
      <c r="S930" t="str">
        <f>IFERROR(VLOOKUP(A930,[3]库存使用数据!$A:$K,11,0),"")</f>
        <v/>
      </c>
      <c r="T930" t="str">
        <f>IFERROR(VLOOKUP(A930,[3]库存使用数据!$A:$C,3,0),"")</f>
        <v/>
      </c>
      <c r="U930" t="str">
        <f>IFERROR(VLOOKUP(A930,[3]库存使用数据!$A:$F,6,0),"")</f>
        <v/>
      </c>
      <c r="V930" t="str">
        <f>IFERROR(VLOOKUP(A930,[3]库存使用数据!$A:$I,9,0),"")</f>
        <v/>
      </c>
      <c r="W930" t="str">
        <f>IFERROR(VLOOKUP(A930,[3]库存使用数据!$A:$L,12,0),"")</f>
        <v/>
      </c>
      <c r="X930" s="23" t="str">
        <f t="shared" si="246"/>
        <v/>
      </c>
      <c r="Y930" s="23" t="str">
        <f t="shared" si="247"/>
        <v/>
      </c>
      <c r="Z930" s="23" t="str">
        <f t="shared" si="248"/>
        <v/>
      </c>
      <c r="AA930" s="23" t="str">
        <f t="shared" si="249"/>
        <v/>
      </c>
      <c r="AB930" t="str">
        <f>IFERROR(VLOOKUP(A930,[3]库存使用数据!$A:$D,4,0),"")</f>
        <v/>
      </c>
      <c r="AC930" t="str">
        <f>IFERROR(VLOOKUP(A930,[3]库存使用数据!$A:$G,7,0),"")</f>
        <v/>
      </c>
      <c r="AD930" t="str">
        <f>IFERROR(VLOOKUP(A930,[3]库存使用数据!$A:$J,10,0),"")</f>
        <v/>
      </c>
      <c r="AE930" t="str">
        <f>IFERROR(VLOOKUP(A930,[3]库存使用数据!$A:$M,13,0),"")</f>
        <v/>
      </c>
      <c r="AF930" s="23" t="str">
        <f t="shared" si="250"/>
        <v/>
      </c>
      <c r="AG930" s="23" t="str">
        <f t="shared" si="251"/>
        <v/>
      </c>
      <c r="AH930" s="23" t="str">
        <f t="shared" si="252"/>
        <v/>
      </c>
      <c r="AI930" s="23" t="str">
        <f t="shared" si="253"/>
        <v/>
      </c>
      <c r="AJ930">
        <f>IFERROR(VLOOKUP($B930,[2]库存报告使用数据!$A$1:$B$65536,2,0),0)</f>
        <v>0</v>
      </c>
      <c r="AK930">
        <f>IFERROR(VLOOKUP($B930,[2]库存报告使用数据!$A$1:$C$65536,3,0),0)</f>
        <v>0</v>
      </c>
      <c r="AL930">
        <f>IFERROR(VLOOKUP($B930,[2]库存报告使用数据!$A$1:$D$65536,4,0),0)</f>
        <v>0</v>
      </c>
      <c r="AM930">
        <f>IFERROR(VLOOKUP($B930,[2]库存报告使用数据!$A$1:$E$65536,5,0),0)</f>
        <v>0</v>
      </c>
      <c r="AN930" s="23" t="str">
        <f t="shared" si="254"/>
        <v/>
      </c>
      <c r="AO930" s="23" t="str">
        <f t="shared" si="255"/>
        <v/>
      </c>
      <c r="AP930" s="23" t="str">
        <f t="shared" si="256"/>
        <v/>
      </c>
      <c r="AQ930" s="23" t="str">
        <f t="shared" si="257"/>
        <v/>
      </c>
      <c r="AR930" s="37">
        <f t="shared" si="242"/>
        <v>0</v>
      </c>
      <c r="AS930" s="37">
        <f t="shared" si="243"/>
        <v>0</v>
      </c>
      <c r="AT930" s="37">
        <f t="shared" si="244"/>
        <v>0</v>
      </c>
      <c r="AU930" s="33" t="str">
        <f t="shared" si="245"/>
        <v>库存为0</v>
      </c>
      <c r="AV930" s="38" t="str">
        <f>IFERROR(时间!$B$4+AU930,"上周无销量")</f>
        <v>上周无销量</v>
      </c>
    </row>
    <row r="931" spans="1:48">
      <c r="A931" s="21" t="s">
        <v>976</v>
      </c>
      <c r="B931" t="str">
        <f>VLOOKUP(A931,'[4]sku-asin（子）'!$A$1:$B$65536,2,0)</f>
        <v>B01M3PLOQL</v>
      </c>
      <c r="C931" t="str">
        <f>VLOOKUP(A931,'[4]子sku-父sku'!$A$1:$B$65536,2,0)</f>
        <v>YZ-ZQ17986</v>
      </c>
      <c r="D931" s="33">
        <f>IFERROR(VLOOKUP(A931,[1]库存报告使用数据处理!$A:$C,3,0),0)</f>
        <v>0</v>
      </c>
      <c r="E931" s="33">
        <f>IFERROR(VLOOKUP(A931,[1]库存报告使用数据处理!$A:$D,4,0),0)</f>
        <v>0</v>
      </c>
      <c r="F931" s="33">
        <f>IFERROR(VLOOKUP(A931,[1]库存报告使用数据处理!$A:$E,5,0),0)</f>
        <v>0</v>
      </c>
      <c r="G931" s="33">
        <f>IFERROR(VLOOKUP(A931,[1]库存报告使用数据处理!$A:$F,6,0),0)</f>
        <v>0</v>
      </c>
      <c r="H931" s="34">
        <f>IFERROR(VLOOKUP(A931,[1]库存报告使用数据处理!$A:$G,7,0),0)</f>
        <v>0</v>
      </c>
      <c r="I931">
        <f>IFERROR(VLOOKUP(A931,[5]数据处理!$A:$B,2,0),0)</f>
        <v>1</v>
      </c>
      <c r="J931" s="35">
        <f>IFERROR(VLOOKUP(A931,[5]数据处理!$A:$D,4,0),0)</f>
        <v>0</v>
      </c>
      <c r="K931" s="35">
        <f>IFERROR(VLOOKUP(A931,[5]数据处理!$A:$E,5,0),0)</f>
        <v>0</v>
      </c>
      <c r="L931" s="35">
        <f>IFERROR(VLOOKUP(A931,[5]数据处理!$A:$G,7,0),0)</f>
        <v>0</v>
      </c>
      <c r="M931">
        <f t="shared" si="241"/>
        <v>1</v>
      </c>
      <c r="N931">
        <f>IFERROR(VLOOKUP(A931,[5]数据处理!$A:$C,3,0),0)</f>
        <v>0</v>
      </c>
      <c r="O931">
        <f>IFERROR(VLOOKUP(A931,[5]数据处理!$A:$N,14,0),0)</f>
        <v>0</v>
      </c>
      <c r="P931" t="str">
        <f>IFERROR(VLOOKUP(A931,[3]库存使用数据!$A:$B,2,0),"")</f>
        <v/>
      </c>
      <c r="Q931" t="str">
        <f>IFERROR(VLOOKUP(A931,[3]库存使用数据!$A:$E,5,0),"")</f>
        <v/>
      </c>
      <c r="R931" t="str">
        <f>IFERROR(VLOOKUP(A931,[3]库存使用数据!$A:$H,8,0),"")</f>
        <v/>
      </c>
      <c r="S931" t="str">
        <f>IFERROR(VLOOKUP(A931,[3]库存使用数据!$A:$K,11,0),"")</f>
        <v/>
      </c>
      <c r="T931" t="str">
        <f>IFERROR(VLOOKUP(A931,[3]库存使用数据!$A:$C,3,0),"")</f>
        <v/>
      </c>
      <c r="U931" t="str">
        <f>IFERROR(VLOOKUP(A931,[3]库存使用数据!$A:$F,6,0),"")</f>
        <v/>
      </c>
      <c r="V931" t="str">
        <f>IFERROR(VLOOKUP(A931,[3]库存使用数据!$A:$I,9,0),"")</f>
        <v/>
      </c>
      <c r="W931" t="str">
        <f>IFERROR(VLOOKUP(A931,[3]库存使用数据!$A:$L,12,0),"")</f>
        <v/>
      </c>
      <c r="X931" s="23" t="str">
        <f t="shared" si="246"/>
        <v/>
      </c>
      <c r="Y931" s="23" t="str">
        <f t="shared" si="247"/>
        <v/>
      </c>
      <c r="Z931" s="23" t="str">
        <f t="shared" si="248"/>
        <v/>
      </c>
      <c r="AA931" s="23" t="str">
        <f t="shared" si="249"/>
        <v/>
      </c>
      <c r="AB931" t="str">
        <f>IFERROR(VLOOKUP(A931,[3]库存使用数据!$A:$D,4,0),"")</f>
        <v/>
      </c>
      <c r="AC931" t="str">
        <f>IFERROR(VLOOKUP(A931,[3]库存使用数据!$A:$G,7,0),"")</f>
        <v/>
      </c>
      <c r="AD931" t="str">
        <f>IFERROR(VLOOKUP(A931,[3]库存使用数据!$A:$J,10,0),"")</f>
        <v/>
      </c>
      <c r="AE931" t="str">
        <f>IFERROR(VLOOKUP(A931,[3]库存使用数据!$A:$M,13,0),"")</f>
        <v/>
      </c>
      <c r="AF931" s="23" t="str">
        <f t="shared" si="250"/>
        <v/>
      </c>
      <c r="AG931" s="23" t="str">
        <f t="shared" si="251"/>
        <v/>
      </c>
      <c r="AH931" s="23" t="str">
        <f t="shared" si="252"/>
        <v/>
      </c>
      <c r="AI931" s="23" t="str">
        <f t="shared" si="253"/>
        <v/>
      </c>
      <c r="AJ931">
        <f>IFERROR(VLOOKUP($B931,[2]库存报告使用数据!$A$1:$B$65536,2,0),0)</f>
        <v>2</v>
      </c>
      <c r="AK931">
        <f>IFERROR(VLOOKUP($B931,[2]库存报告使用数据!$A$1:$C$65536,3,0),0)</f>
        <v>2</v>
      </c>
      <c r="AL931">
        <f>IFERROR(VLOOKUP($B931,[2]库存报告使用数据!$A$1:$D$65536,4,0),0)</f>
        <v>2</v>
      </c>
      <c r="AM931">
        <f>IFERROR(VLOOKUP($B931,[2]库存报告使用数据!$A$1:$E$65536,5,0),0)</f>
        <v>5</v>
      </c>
      <c r="AN931" s="23">
        <f t="shared" si="254"/>
        <v>0</v>
      </c>
      <c r="AO931" s="23">
        <f t="shared" si="255"/>
        <v>0</v>
      </c>
      <c r="AP931" s="23">
        <f t="shared" si="256"/>
        <v>0</v>
      </c>
      <c r="AQ931" s="23">
        <f t="shared" si="257"/>
        <v>0</v>
      </c>
      <c r="AR931" s="37">
        <f t="shared" si="242"/>
        <v>0</v>
      </c>
      <c r="AS931" s="37">
        <f t="shared" si="243"/>
        <v>0</v>
      </c>
      <c r="AT931" s="37">
        <f t="shared" si="244"/>
        <v>1</v>
      </c>
      <c r="AU931" s="33" t="str">
        <f t="shared" si="245"/>
        <v>库存为1</v>
      </c>
      <c r="AV931" s="38" t="str">
        <f>IFERROR(时间!$B$4+AU931,"上周无销量")</f>
        <v>上周无销量</v>
      </c>
    </row>
    <row r="932" spans="1:48">
      <c r="A932" s="21" t="s">
        <v>977</v>
      </c>
      <c r="B932" t="str">
        <f>VLOOKUP(A932,'[4]sku-asin（子）'!$A$1:$B$65536,2,0)</f>
        <v>B01M5AYY5V</v>
      </c>
      <c r="C932" t="str">
        <f>VLOOKUP(A932,'[4]子sku-父sku'!$A$1:$B$65536,2,0)</f>
        <v>YZ-ZQ17986</v>
      </c>
      <c r="D932" s="33">
        <f>IFERROR(VLOOKUP(A932,[1]库存报告使用数据处理!$A:$C,3,0),0)</f>
        <v>0</v>
      </c>
      <c r="E932" s="33">
        <f>IFERROR(VLOOKUP(A932,[1]库存报告使用数据处理!$A:$D,4,0),0)</f>
        <v>0</v>
      </c>
      <c r="F932" s="33">
        <f>IFERROR(VLOOKUP(A932,[1]库存报告使用数据处理!$A:$E,5,0),0)</f>
        <v>0</v>
      </c>
      <c r="G932" s="33">
        <f>IFERROR(VLOOKUP(A932,[1]库存报告使用数据处理!$A:$F,6,0),0)</f>
        <v>0</v>
      </c>
      <c r="H932" s="34">
        <f>IFERROR(VLOOKUP(A932,[1]库存报告使用数据处理!$A:$G,7,0),0)</f>
        <v>0</v>
      </c>
      <c r="I932">
        <f>IFERROR(VLOOKUP(A932,[5]数据处理!$A:$B,2,0),0)</f>
        <v>8</v>
      </c>
      <c r="J932" s="35">
        <f>IFERROR(VLOOKUP(A932,[5]数据处理!$A:$D,4,0),0)</f>
        <v>0</v>
      </c>
      <c r="K932" s="35">
        <f>IFERROR(VLOOKUP(A932,[5]数据处理!$A:$E,5,0),0)</f>
        <v>0</v>
      </c>
      <c r="L932" s="35">
        <f>IFERROR(VLOOKUP(A932,[5]数据处理!$A:$G,7,0),0)</f>
        <v>0</v>
      </c>
      <c r="M932">
        <f t="shared" si="241"/>
        <v>8</v>
      </c>
      <c r="N932">
        <f>IFERROR(VLOOKUP(A932,[5]数据处理!$A:$C,3,0),0)</f>
        <v>1</v>
      </c>
      <c r="O932">
        <f>IFERROR(VLOOKUP(A932,[5]数据处理!$A:$N,14,0),0)</f>
        <v>7</v>
      </c>
      <c r="P932" t="str">
        <f>IFERROR(VLOOKUP(A932,[3]库存使用数据!$A:$B,2,0),"")</f>
        <v/>
      </c>
      <c r="Q932" t="str">
        <f>IFERROR(VLOOKUP(A932,[3]库存使用数据!$A:$E,5,0),"")</f>
        <v/>
      </c>
      <c r="R932" t="str">
        <f>IFERROR(VLOOKUP(A932,[3]库存使用数据!$A:$H,8,0),"")</f>
        <v/>
      </c>
      <c r="S932" t="str">
        <f>IFERROR(VLOOKUP(A932,[3]库存使用数据!$A:$K,11,0),"")</f>
        <v/>
      </c>
      <c r="T932" t="str">
        <f>IFERROR(VLOOKUP(A932,[3]库存使用数据!$A:$C,3,0),"")</f>
        <v/>
      </c>
      <c r="U932" t="str">
        <f>IFERROR(VLOOKUP(A932,[3]库存使用数据!$A:$F,6,0),"")</f>
        <v/>
      </c>
      <c r="V932" t="str">
        <f>IFERROR(VLOOKUP(A932,[3]库存使用数据!$A:$I,9,0),"")</f>
        <v/>
      </c>
      <c r="W932" t="str">
        <f>IFERROR(VLOOKUP(A932,[3]库存使用数据!$A:$L,12,0),"")</f>
        <v/>
      </c>
      <c r="X932" s="23" t="str">
        <f t="shared" si="246"/>
        <v/>
      </c>
      <c r="Y932" s="23" t="str">
        <f t="shared" si="247"/>
        <v/>
      </c>
      <c r="Z932" s="23" t="str">
        <f t="shared" si="248"/>
        <v/>
      </c>
      <c r="AA932" s="23" t="str">
        <f t="shared" si="249"/>
        <v/>
      </c>
      <c r="AB932" t="str">
        <f>IFERROR(VLOOKUP(A932,[3]库存使用数据!$A:$D,4,0),"")</f>
        <v/>
      </c>
      <c r="AC932" t="str">
        <f>IFERROR(VLOOKUP(A932,[3]库存使用数据!$A:$G,7,0),"")</f>
        <v/>
      </c>
      <c r="AD932" t="str">
        <f>IFERROR(VLOOKUP(A932,[3]库存使用数据!$A:$J,10,0),"")</f>
        <v/>
      </c>
      <c r="AE932" t="str">
        <f>IFERROR(VLOOKUP(A932,[3]库存使用数据!$A:$M,13,0),"")</f>
        <v/>
      </c>
      <c r="AF932" s="23" t="str">
        <f t="shared" si="250"/>
        <v/>
      </c>
      <c r="AG932" s="23" t="str">
        <f t="shared" si="251"/>
        <v/>
      </c>
      <c r="AH932" s="23" t="str">
        <f t="shared" si="252"/>
        <v/>
      </c>
      <c r="AI932" s="23" t="str">
        <f t="shared" si="253"/>
        <v/>
      </c>
      <c r="AJ932">
        <f>IFERROR(VLOOKUP($B932,[2]库存报告使用数据!$A$1:$B$65536,2,0),0)</f>
        <v>1</v>
      </c>
      <c r="AK932">
        <f>IFERROR(VLOOKUP($B932,[2]库存报告使用数据!$A$1:$C$65536,3,0),0)</f>
        <v>1</v>
      </c>
      <c r="AL932">
        <f>IFERROR(VLOOKUP($B932,[2]库存报告使用数据!$A$1:$D$65536,4,0),0)</f>
        <v>1</v>
      </c>
      <c r="AM932">
        <f>IFERROR(VLOOKUP($B932,[2]库存报告使用数据!$A$1:$E$65536,5,0),0)</f>
        <v>0</v>
      </c>
      <c r="AN932" s="23">
        <f t="shared" si="254"/>
        <v>0</v>
      </c>
      <c r="AO932" s="23">
        <f t="shared" si="255"/>
        <v>0</v>
      </c>
      <c r="AP932" s="23">
        <f t="shared" si="256"/>
        <v>0</v>
      </c>
      <c r="AQ932" s="23" t="str">
        <f t="shared" si="257"/>
        <v/>
      </c>
      <c r="AR932" s="37">
        <f t="shared" si="242"/>
        <v>0</v>
      </c>
      <c r="AS932" s="37">
        <f t="shared" si="243"/>
        <v>0</v>
      </c>
      <c r="AT932" s="37">
        <f t="shared" si="244"/>
        <v>8</v>
      </c>
      <c r="AU932" s="33" t="str">
        <f t="shared" si="245"/>
        <v>库存为8</v>
      </c>
      <c r="AV932" s="38" t="str">
        <f>IFERROR(时间!$B$4+AU932,"上周无销量")</f>
        <v>上周无销量</v>
      </c>
    </row>
    <row r="933" spans="1:48">
      <c r="A933" s="21" t="s">
        <v>978</v>
      </c>
      <c r="B933" t="str">
        <f>VLOOKUP(A933,'[4]sku-asin（子）'!$A$1:$B$65536,2,0)</f>
        <v>B01M2487BX</v>
      </c>
      <c r="C933" t="str">
        <f>VLOOKUP(A933,'[4]子sku-父sku'!$A$1:$B$65536,2,0)</f>
        <v>YZ-ZQ17986</v>
      </c>
      <c r="D933" s="33">
        <f>IFERROR(VLOOKUP(A933,[1]库存报告使用数据处理!$A:$C,3,0),0)</f>
        <v>0</v>
      </c>
      <c r="E933" s="33">
        <f>IFERROR(VLOOKUP(A933,[1]库存报告使用数据处理!$A:$D,4,0),0)</f>
        <v>0</v>
      </c>
      <c r="F933" s="33">
        <f>IFERROR(VLOOKUP(A933,[1]库存报告使用数据处理!$A:$E,5,0),0)</f>
        <v>0</v>
      </c>
      <c r="G933" s="33">
        <f>IFERROR(VLOOKUP(A933,[1]库存报告使用数据处理!$A:$F,6,0),0)</f>
        <v>0</v>
      </c>
      <c r="H933" s="34">
        <f>IFERROR(VLOOKUP(A933,[1]库存报告使用数据处理!$A:$G,7,0),0)</f>
        <v>0</v>
      </c>
      <c r="I933">
        <f>IFERROR(VLOOKUP(A933,[5]数据处理!$A:$B,2,0),0)</f>
        <v>3</v>
      </c>
      <c r="J933" s="35">
        <f>IFERROR(VLOOKUP(A933,[5]数据处理!$A:$D,4,0),0)</f>
        <v>0</v>
      </c>
      <c r="K933" s="35">
        <f>IFERROR(VLOOKUP(A933,[5]数据处理!$A:$E,5,0),0)</f>
        <v>0</v>
      </c>
      <c r="L933" s="35">
        <f>IFERROR(VLOOKUP(A933,[5]数据处理!$A:$G,7,0),0)</f>
        <v>0</v>
      </c>
      <c r="M933">
        <f t="shared" si="241"/>
        <v>3</v>
      </c>
      <c r="N933">
        <f>IFERROR(VLOOKUP(A933,[5]数据处理!$A:$C,3,0),0)</f>
        <v>0</v>
      </c>
      <c r="O933">
        <f>IFERROR(VLOOKUP(A933,[5]数据处理!$A:$N,14,0),0)</f>
        <v>3</v>
      </c>
      <c r="P933" t="str">
        <f>IFERROR(VLOOKUP(A933,[3]库存使用数据!$A:$B,2,0),"")</f>
        <v/>
      </c>
      <c r="Q933" t="str">
        <f>IFERROR(VLOOKUP(A933,[3]库存使用数据!$A:$E,5,0),"")</f>
        <v/>
      </c>
      <c r="R933" t="str">
        <f>IFERROR(VLOOKUP(A933,[3]库存使用数据!$A:$H,8,0),"")</f>
        <v/>
      </c>
      <c r="S933" t="str">
        <f>IFERROR(VLOOKUP(A933,[3]库存使用数据!$A:$K,11,0),"")</f>
        <v/>
      </c>
      <c r="T933" t="str">
        <f>IFERROR(VLOOKUP(A933,[3]库存使用数据!$A:$C,3,0),"")</f>
        <v/>
      </c>
      <c r="U933" t="str">
        <f>IFERROR(VLOOKUP(A933,[3]库存使用数据!$A:$F,6,0),"")</f>
        <v/>
      </c>
      <c r="V933" t="str">
        <f>IFERROR(VLOOKUP(A933,[3]库存使用数据!$A:$I,9,0),"")</f>
        <v/>
      </c>
      <c r="W933" t="str">
        <f>IFERROR(VLOOKUP(A933,[3]库存使用数据!$A:$L,12,0),"")</f>
        <v/>
      </c>
      <c r="X933" s="23" t="str">
        <f t="shared" si="246"/>
        <v/>
      </c>
      <c r="Y933" s="23" t="str">
        <f t="shared" si="247"/>
        <v/>
      </c>
      <c r="Z933" s="23" t="str">
        <f t="shared" si="248"/>
        <v/>
      </c>
      <c r="AA933" s="23" t="str">
        <f t="shared" si="249"/>
        <v/>
      </c>
      <c r="AB933" t="str">
        <f>IFERROR(VLOOKUP(A933,[3]库存使用数据!$A:$D,4,0),"")</f>
        <v/>
      </c>
      <c r="AC933" t="str">
        <f>IFERROR(VLOOKUP(A933,[3]库存使用数据!$A:$G,7,0),"")</f>
        <v/>
      </c>
      <c r="AD933" t="str">
        <f>IFERROR(VLOOKUP(A933,[3]库存使用数据!$A:$J,10,0),"")</f>
        <v/>
      </c>
      <c r="AE933" t="str">
        <f>IFERROR(VLOOKUP(A933,[3]库存使用数据!$A:$M,13,0),"")</f>
        <v/>
      </c>
      <c r="AF933" s="23" t="str">
        <f t="shared" si="250"/>
        <v/>
      </c>
      <c r="AG933" s="23" t="str">
        <f t="shared" si="251"/>
        <v/>
      </c>
      <c r="AH933" s="23" t="str">
        <f t="shared" si="252"/>
        <v/>
      </c>
      <c r="AI933" s="23" t="str">
        <f t="shared" si="253"/>
        <v/>
      </c>
      <c r="AJ933">
        <f>IFERROR(VLOOKUP($B933,[2]库存报告使用数据!$A$1:$B$65536,2,0),0)</f>
        <v>2</v>
      </c>
      <c r="AK933">
        <f>IFERROR(VLOOKUP($B933,[2]库存报告使用数据!$A$1:$C$65536,3,0),0)</f>
        <v>2</v>
      </c>
      <c r="AL933">
        <f>IFERROR(VLOOKUP($B933,[2]库存报告使用数据!$A$1:$D$65536,4,0),0)</f>
        <v>2</v>
      </c>
      <c r="AM933">
        <f>IFERROR(VLOOKUP($B933,[2]库存报告使用数据!$A$1:$E$65536,5,0),0)</f>
        <v>0</v>
      </c>
      <c r="AN933" s="23">
        <f t="shared" si="254"/>
        <v>0</v>
      </c>
      <c r="AO933" s="23">
        <f t="shared" si="255"/>
        <v>0</v>
      </c>
      <c r="AP933" s="23">
        <f t="shared" si="256"/>
        <v>0</v>
      </c>
      <c r="AQ933" s="23" t="str">
        <f t="shared" si="257"/>
        <v/>
      </c>
      <c r="AR933" s="37">
        <f t="shared" si="242"/>
        <v>0</v>
      </c>
      <c r="AS933" s="37">
        <f t="shared" si="243"/>
        <v>0</v>
      </c>
      <c r="AT933" s="37">
        <f t="shared" si="244"/>
        <v>3</v>
      </c>
      <c r="AU933" s="33" t="str">
        <f t="shared" si="245"/>
        <v>库存为3</v>
      </c>
      <c r="AV933" s="38" t="str">
        <f>IFERROR(时间!$B$4+AU933,"上周无销量")</f>
        <v>上周无销量</v>
      </c>
    </row>
    <row r="934" spans="1:48">
      <c r="A934" s="21" t="s">
        <v>979</v>
      </c>
      <c r="B934" t="str">
        <f>VLOOKUP(A934,'[4]sku-asin（子）'!$A$1:$B$65536,2,0)</f>
        <v>B01M2WKW8D</v>
      </c>
      <c r="C934" t="str">
        <f>VLOOKUP(A934,'[4]子sku-父sku'!$A$1:$B$65536,2,0)</f>
        <v>YZ-ZQ17986</v>
      </c>
      <c r="D934" s="33">
        <f>IFERROR(VLOOKUP(A934,[1]库存报告使用数据处理!$A:$C,3,0),0)</f>
        <v>0</v>
      </c>
      <c r="E934" s="33">
        <f>IFERROR(VLOOKUP(A934,[1]库存报告使用数据处理!$A:$D,4,0),0)</f>
        <v>0</v>
      </c>
      <c r="F934" s="33">
        <f>IFERROR(VLOOKUP(A934,[1]库存报告使用数据处理!$A:$E,5,0),0)</f>
        <v>0</v>
      </c>
      <c r="G934" s="33">
        <f>IFERROR(VLOOKUP(A934,[1]库存报告使用数据处理!$A:$F,6,0),0)</f>
        <v>0</v>
      </c>
      <c r="H934" s="34">
        <f>IFERROR(VLOOKUP(A934,[1]库存报告使用数据处理!$A:$G,7,0),0)</f>
        <v>0</v>
      </c>
      <c r="I934">
        <f>IFERROR(VLOOKUP(A934,[5]数据处理!$A:$B,2,0),0)</f>
        <v>1</v>
      </c>
      <c r="J934" s="35">
        <f>IFERROR(VLOOKUP(A934,[5]数据处理!$A:$D,4,0),0)</f>
        <v>0</v>
      </c>
      <c r="K934" s="35">
        <f>IFERROR(VLOOKUP(A934,[5]数据处理!$A:$E,5,0),0)</f>
        <v>0</v>
      </c>
      <c r="L934" s="35">
        <f>IFERROR(VLOOKUP(A934,[5]数据处理!$A:$G,7,0),0)</f>
        <v>0</v>
      </c>
      <c r="M934">
        <f t="shared" si="241"/>
        <v>1</v>
      </c>
      <c r="N934">
        <f>IFERROR(VLOOKUP(A934,[5]数据处理!$A:$C,3,0),0)</f>
        <v>0</v>
      </c>
      <c r="O934">
        <f>IFERROR(VLOOKUP(A934,[5]数据处理!$A:$N,14,0),0)</f>
        <v>0</v>
      </c>
      <c r="P934" t="str">
        <f>IFERROR(VLOOKUP(A934,[3]库存使用数据!$A:$B,2,0),"")</f>
        <v/>
      </c>
      <c r="Q934" t="str">
        <f>IFERROR(VLOOKUP(A934,[3]库存使用数据!$A:$E,5,0),"")</f>
        <v/>
      </c>
      <c r="R934" t="str">
        <f>IFERROR(VLOOKUP(A934,[3]库存使用数据!$A:$H,8,0),"")</f>
        <v/>
      </c>
      <c r="S934" t="str">
        <f>IFERROR(VLOOKUP(A934,[3]库存使用数据!$A:$K,11,0),"")</f>
        <v/>
      </c>
      <c r="T934" t="str">
        <f>IFERROR(VLOOKUP(A934,[3]库存使用数据!$A:$C,3,0),"")</f>
        <v/>
      </c>
      <c r="U934" t="str">
        <f>IFERROR(VLOOKUP(A934,[3]库存使用数据!$A:$F,6,0),"")</f>
        <v/>
      </c>
      <c r="V934" t="str">
        <f>IFERROR(VLOOKUP(A934,[3]库存使用数据!$A:$I,9,0),"")</f>
        <v/>
      </c>
      <c r="W934" t="str">
        <f>IFERROR(VLOOKUP(A934,[3]库存使用数据!$A:$L,12,0),"")</f>
        <v/>
      </c>
      <c r="X934" s="23" t="str">
        <f t="shared" si="246"/>
        <v/>
      </c>
      <c r="Y934" s="23" t="str">
        <f t="shared" si="247"/>
        <v/>
      </c>
      <c r="Z934" s="23" t="str">
        <f t="shared" si="248"/>
        <v/>
      </c>
      <c r="AA934" s="23" t="str">
        <f t="shared" si="249"/>
        <v/>
      </c>
      <c r="AB934" t="str">
        <f>IFERROR(VLOOKUP(A934,[3]库存使用数据!$A:$D,4,0),"")</f>
        <v/>
      </c>
      <c r="AC934" t="str">
        <f>IFERROR(VLOOKUP(A934,[3]库存使用数据!$A:$G,7,0),"")</f>
        <v/>
      </c>
      <c r="AD934" t="str">
        <f>IFERROR(VLOOKUP(A934,[3]库存使用数据!$A:$J,10,0),"")</f>
        <v/>
      </c>
      <c r="AE934" t="str">
        <f>IFERROR(VLOOKUP(A934,[3]库存使用数据!$A:$M,13,0),"")</f>
        <v/>
      </c>
      <c r="AF934" s="23" t="str">
        <f t="shared" si="250"/>
        <v/>
      </c>
      <c r="AG934" s="23" t="str">
        <f t="shared" si="251"/>
        <v/>
      </c>
      <c r="AH934" s="23" t="str">
        <f t="shared" si="252"/>
        <v/>
      </c>
      <c r="AI934" s="23" t="str">
        <f t="shared" si="253"/>
        <v/>
      </c>
      <c r="AJ934">
        <f>IFERROR(VLOOKUP($B934,[2]库存报告使用数据!$A$1:$B$65536,2,0),0)</f>
        <v>21</v>
      </c>
      <c r="AK934">
        <f>IFERROR(VLOOKUP($B934,[2]库存报告使用数据!$A$1:$C$65536,3,0),0)</f>
        <v>21</v>
      </c>
      <c r="AL934">
        <f>IFERROR(VLOOKUP($B934,[2]库存报告使用数据!$A$1:$D$65536,4,0),0)</f>
        <v>40</v>
      </c>
      <c r="AM934">
        <f>IFERROR(VLOOKUP($B934,[2]库存报告使用数据!$A$1:$E$65536,5,0),0)</f>
        <v>41</v>
      </c>
      <c r="AN934" s="23">
        <f t="shared" si="254"/>
        <v>0</v>
      </c>
      <c r="AO934" s="23">
        <f t="shared" si="255"/>
        <v>0</v>
      </c>
      <c r="AP934" s="23">
        <f t="shared" si="256"/>
        <v>0</v>
      </c>
      <c r="AQ934" s="23">
        <f t="shared" si="257"/>
        <v>0</v>
      </c>
      <c r="AR934" s="37">
        <f t="shared" si="242"/>
        <v>0</v>
      </c>
      <c r="AS934" s="37">
        <f t="shared" si="243"/>
        <v>0</v>
      </c>
      <c r="AT934" s="37">
        <f t="shared" si="244"/>
        <v>1</v>
      </c>
      <c r="AU934" s="33" t="str">
        <f t="shared" si="245"/>
        <v>库存为1</v>
      </c>
      <c r="AV934" s="38" t="str">
        <f>IFERROR(时间!$B$4+AU934,"上周无销量")</f>
        <v>上周无销量</v>
      </c>
    </row>
    <row r="935" spans="1:48">
      <c r="A935" s="21" t="s">
        <v>980</v>
      </c>
      <c r="B935" t="str">
        <f>VLOOKUP(A935,'[4]sku-asin（子）'!$A$1:$B$65536,2,0)</f>
        <v>B01M63PZ3C</v>
      </c>
      <c r="C935" t="str">
        <f>VLOOKUP(A935,'[4]子sku-父sku'!$A$1:$B$65536,2,0)</f>
        <v>YZ-ZQ17986</v>
      </c>
      <c r="D935" s="33">
        <f>IFERROR(VLOOKUP(A935,[1]库存报告使用数据处理!$A:$C,3,0),0)</f>
        <v>0</v>
      </c>
      <c r="E935" s="33">
        <f>IFERROR(VLOOKUP(A935,[1]库存报告使用数据处理!$A:$D,4,0),0)</f>
        <v>1</v>
      </c>
      <c r="F935" s="33">
        <f>IFERROR(VLOOKUP(A935,[1]库存报告使用数据处理!$A:$E,5,0),0)</f>
        <v>0</v>
      </c>
      <c r="G935" s="33">
        <f>IFERROR(VLOOKUP(A935,[1]库存报告使用数据处理!$A:$F,6,0),0)</f>
        <v>0</v>
      </c>
      <c r="H935" s="34">
        <f>IFERROR(VLOOKUP(A935,[1]库存报告使用数据处理!$A:$G,7,0),0)</f>
        <v>19.99</v>
      </c>
      <c r="I935">
        <f>IFERROR(VLOOKUP(A935,[5]数据处理!$A:$B,2,0),0)</f>
        <v>1</v>
      </c>
      <c r="J935" s="35">
        <f>IFERROR(VLOOKUP(A935,[5]数据处理!$A:$D,4,0),0)</f>
        <v>0</v>
      </c>
      <c r="K935" s="35">
        <f>IFERROR(VLOOKUP(A935,[5]数据处理!$A:$E,5,0),0)</f>
        <v>0</v>
      </c>
      <c r="L935" s="35">
        <f>IFERROR(VLOOKUP(A935,[5]数据处理!$A:$G,7,0),0)</f>
        <v>0</v>
      </c>
      <c r="M935">
        <f t="shared" si="241"/>
        <v>1</v>
      </c>
      <c r="N935">
        <f>IFERROR(VLOOKUP(A935,[5]数据处理!$A:$C,3,0),0)</f>
        <v>0</v>
      </c>
      <c r="O935">
        <f>IFERROR(VLOOKUP(A935,[5]数据处理!$A:$N,14,0),0)</f>
        <v>1</v>
      </c>
      <c r="P935" t="str">
        <f>IFERROR(VLOOKUP(A935,[3]库存使用数据!$A:$B,2,0),"")</f>
        <v/>
      </c>
      <c r="Q935" t="str">
        <f>IFERROR(VLOOKUP(A935,[3]库存使用数据!$A:$E,5,0),"")</f>
        <v/>
      </c>
      <c r="R935" t="str">
        <f>IFERROR(VLOOKUP(A935,[3]库存使用数据!$A:$H,8,0),"")</f>
        <v/>
      </c>
      <c r="S935" t="str">
        <f>IFERROR(VLOOKUP(A935,[3]库存使用数据!$A:$K,11,0),"")</f>
        <v/>
      </c>
      <c r="T935" t="str">
        <f>IFERROR(VLOOKUP(A935,[3]库存使用数据!$A:$C,3,0),"")</f>
        <v/>
      </c>
      <c r="U935" t="str">
        <f>IFERROR(VLOOKUP(A935,[3]库存使用数据!$A:$F,6,0),"")</f>
        <v/>
      </c>
      <c r="V935" t="str">
        <f>IFERROR(VLOOKUP(A935,[3]库存使用数据!$A:$I,9,0),"")</f>
        <v/>
      </c>
      <c r="W935" t="str">
        <f>IFERROR(VLOOKUP(A935,[3]库存使用数据!$A:$L,12,0),"")</f>
        <v/>
      </c>
      <c r="X935" s="23" t="str">
        <f t="shared" si="246"/>
        <v/>
      </c>
      <c r="Y935" s="23" t="str">
        <f t="shared" si="247"/>
        <v/>
      </c>
      <c r="Z935" s="23" t="str">
        <f t="shared" si="248"/>
        <v/>
      </c>
      <c r="AA935" s="23" t="str">
        <f t="shared" si="249"/>
        <v/>
      </c>
      <c r="AB935" t="str">
        <f>IFERROR(VLOOKUP(A935,[3]库存使用数据!$A:$D,4,0),"")</f>
        <v/>
      </c>
      <c r="AC935" t="str">
        <f>IFERROR(VLOOKUP(A935,[3]库存使用数据!$A:$G,7,0),"")</f>
        <v/>
      </c>
      <c r="AD935" t="str">
        <f>IFERROR(VLOOKUP(A935,[3]库存使用数据!$A:$J,10,0),"")</f>
        <v/>
      </c>
      <c r="AE935" t="str">
        <f>IFERROR(VLOOKUP(A935,[3]库存使用数据!$A:$M,13,0),"")</f>
        <v/>
      </c>
      <c r="AF935" s="23" t="str">
        <f t="shared" si="250"/>
        <v/>
      </c>
      <c r="AG935" s="23" t="str">
        <f t="shared" si="251"/>
        <v/>
      </c>
      <c r="AH935" s="23" t="str">
        <f t="shared" si="252"/>
        <v/>
      </c>
      <c r="AI935" s="23" t="str">
        <f t="shared" si="253"/>
        <v/>
      </c>
      <c r="AJ935">
        <f>IFERROR(VLOOKUP($B935,[2]库存报告使用数据!$A$1:$B$65536,2,0),0)</f>
        <v>4</v>
      </c>
      <c r="AK935">
        <f>IFERROR(VLOOKUP($B935,[2]库存报告使用数据!$A$1:$C$65536,3,0),0)</f>
        <v>4</v>
      </c>
      <c r="AL935">
        <f>IFERROR(VLOOKUP($B935,[2]库存报告使用数据!$A$1:$D$65536,4,0),0)</f>
        <v>3</v>
      </c>
      <c r="AM935">
        <f>IFERROR(VLOOKUP($B935,[2]库存报告使用数据!$A$1:$E$65536,5,0),0)</f>
        <v>1</v>
      </c>
      <c r="AN935" s="23">
        <f t="shared" si="254"/>
        <v>0</v>
      </c>
      <c r="AO935" s="23">
        <f t="shared" si="255"/>
        <v>0.25</v>
      </c>
      <c r="AP935" s="23">
        <f t="shared" si="256"/>
        <v>0</v>
      </c>
      <c r="AQ935" s="23">
        <f t="shared" si="257"/>
        <v>0</v>
      </c>
      <c r="AR935" s="37">
        <f t="shared" si="242"/>
        <v>0</v>
      </c>
      <c r="AS935" s="37">
        <f t="shared" si="243"/>
        <v>0</v>
      </c>
      <c r="AT935" s="37">
        <f t="shared" si="244"/>
        <v>1</v>
      </c>
      <c r="AU935" s="33" t="str">
        <f t="shared" si="245"/>
        <v>库存为1</v>
      </c>
      <c r="AV935" s="38" t="str">
        <f>IFERROR(时间!$B$4+AU935,"上周无销量")</f>
        <v>上周无销量</v>
      </c>
    </row>
    <row r="936" spans="1:48">
      <c r="A936" s="21" t="s">
        <v>981</v>
      </c>
      <c r="B936" t="str">
        <f>VLOOKUP(A936,'[4]sku-asin（子）'!$A$1:$B$65536,2,0)</f>
        <v>B071CPSVZQ</v>
      </c>
      <c r="C936" t="str">
        <f>VLOOKUP(A936,'[4]子sku-父sku'!$A$1:$B$65536,2,0)</f>
        <v>YZ-ZQ18758</v>
      </c>
      <c r="D936" s="33">
        <f>IFERROR(VLOOKUP(A936,[1]库存报告使用数据处理!$A:$C,3,0),0)</f>
        <v>0</v>
      </c>
      <c r="E936" s="33">
        <f>IFERROR(VLOOKUP(A936,[1]库存报告使用数据处理!$A:$D,4,0),0)</f>
        <v>0</v>
      </c>
      <c r="F936" s="33">
        <f>IFERROR(VLOOKUP(A936,[1]库存报告使用数据处理!$A:$E,5,0),0)</f>
        <v>0</v>
      </c>
      <c r="G936" s="33">
        <f>IFERROR(VLOOKUP(A936,[1]库存报告使用数据处理!$A:$F,6,0),0)</f>
        <v>0</v>
      </c>
      <c r="H936" s="34">
        <f>IFERROR(VLOOKUP(A936,[1]库存报告使用数据处理!$A:$G,7,0),0)</f>
        <v>0</v>
      </c>
      <c r="I936">
        <f>IFERROR(VLOOKUP(A936,[5]数据处理!$A:$B,2,0),0)</f>
        <v>0</v>
      </c>
      <c r="J936" s="35">
        <f>IFERROR(VLOOKUP(A936,[5]数据处理!$A:$D,4,0),0)</f>
        <v>0</v>
      </c>
      <c r="K936" s="35">
        <f>IFERROR(VLOOKUP(A936,[5]数据处理!$A:$E,5,0),0)</f>
        <v>0</v>
      </c>
      <c r="L936" s="35">
        <f>IFERROR(VLOOKUP(A936,[5]数据处理!$A:$G,7,0),0)</f>
        <v>0</v>
      </c>
      <c r="M936">
        <f t="shared" si="241"/>
        <v>0</v>
      </c>
      <c r="N936">
        <f>IFERROR(VLOOKUP(A936,[5]数据处理!$A:$C,3,0),0)</f>
        <v>0</v>
      </c>
      <c r="O936">
        <f>IFERROR(VLOOKUP(A936,[5]数据处理!$A:$N,14,0),0)</f>
        <v>0</v>
      </c>
      <c r="P936" t="str">
        <f>IFERROR(VLOOKUP(A936,[3]库存使用数据!$A:$B,2,0),"")</f>
        <v/>
      </c>
      <c r="Q936" t="str">
        <f>IFERROR(VLOOKUP(A936,[3]库存使用数据!$A:$E,5,0),"")</f>
        <v/>
      </c>
      <c r="R936" t="str">
        <f>IFERROR(VLOOKUP(A936,[3]库存使用数据!$A:$H,8,0),"")</f>
        <v/>
      </c>
      <c r="S936" t="str">
        <f>IFERROR(VLOOKUP(A936,[3]库存使用数据!$A:$K,11,0),"")</f>
        <v/>
      </c>
      <c r="T936" t="str">
        <f>IFERROR(VLOOKUP(A936,[3]库存使用数据!$A:$C,3,0),"")</f>
        <v/>
      </c>
      <c r="U936" t="str">
        <f>IFERROR(VLOOKUP(A936,[3]库存使用数据!$A:$F,6,0),"")</f>
        <v/>
      </c>
      <c r="V936" t="str">
        <f>IFERROR(VLOOKUP(A936,[3]库存使用数据!$A:$I,9,0),"")</f>
        <v/>
      </c>
      <c r="W936" t="str">
        <f>IFERROR(VLOOKUP(A936,[3]库存使用数据!$A:$L,12,0),"")</f>
        <v/>
      </c>
      <c r="X936" s="23" t="str">
        <f t="shared" si="246"/>
        <v/>
      </c>
      <c r="Y936" s="23" t="str">
        <f t="shared" si="247"/>
        <v/>
      </c>
      <c r="Z936" s="23" t="str">
        <f t="shared" si="248"/>
        <v/>
      </c>
      <c r="AA936" s="23" t="str">
        <f t="shared" si="249"/>
        <v/>
      </c>
      <c r="AB936" t="str">
        <f>IFERROR(VLOOKUP(A936,[3]库存使用数据!$A:$D,4,0),"")</f>
        <v/>
      </c>
      <c r="AC936" t="str">
        <f>IFERROR(VLOOKUP(A936,[3]库存使用数据!$A:$G,7,0),"")</f>
        <v/>
      </c>
      <c r="AD936" t="str">
        <f>IFERROR(VLOOKUP(A936,[3]库存使用数据!$A:$J,10,0),"")</f>
        <v/>
      </c>
      <c r="AE936" t="str">
        <f>IFERROR(VLOOKUP(A936,[3]库存使用数据!$A:$M,13,0),"")</f>
        <v/>
      </c>
      <c r="AF936" s="23" t="str">
        <f t="shared" si="250"/>
        <v/>
      </c>
      <c r="AG936" s="23" t="str">
        <f t="shared" si="251"/>
        <v/>
      </c>
      <c r="AH936" s="23" t="str">
        <f t="shared" si="252"/>
        <v/>
      </c>
      <c r="AI936" s="23" t="str">
        <f t="shared" si="253"/>
        <v/>
      </c>
      <c r="AJ936">
        <f>IFERROR(VLOOKUP($B936,[2]库存报告使用数据!$A$1:$B$65536,2,0),0)</f>
        <v>0</v>
      </c>
      <c r="AK936">
        <f>IFERROR(VLOOKUP($B936,[2]库存报告使用数据!$A$1:$C$65536,3,0),0)</f>
        <v>0</v>
      </c>
      <c r="AL936">
        <f>IFERROR(VLOOKUP($B936,[2]库存报告使用数据!$A$1:$D$65536,4,0),0)</f>
        <v>0</v>
      </c>
      <c r="AM936">
        <f>IFERROR(VLOOKUP($B936,[2]库存报告使用数据!$A$1:$E$65536,5,0),0)</f>
        <v>0</v>
      </c>
      <c r="AN936" s="23" t="str">
        <f t="shared" si="254"/>
        <v/>
      </c>
      <c r="AO936" s="23" t="str">
        <f t="shared" si="255"/>
        <v/>
      </c>
      <c r="AP936" s="23" t="str">
        <f t="shared" si="256"/>
        <v/>
      </c>
      <c r="AQ936" s="23" t="str">
        <f t="shared" si="257"/>
        <v/>
      </c>
      <c r="AR936" s="37">
        <f t="shared" si="242"/>
        <v>0</v>
      </c>
      <c r="AS936" s="37">
        <f t="shared" si="243"/>
        <v>0</v>
      </c>
      <c r="AT936" s="37">
        <f t="shared" si="244"/>
        <v>0</v>
      </c>
      <c r="AU936" s="33" t="str">
        <f t="shared" si="245"/>
        <v>库存为0</v>
      </c>
      <c r="AV936" s="38" t="str">
        <f>IFERROR(时间!$B$4+AU936,"上周无销量")</f>
        <v>上周无销量</v>
      </c>
    </row>
    <row r="937" spans="1:48">
      <c r="A937" s="21" t="s">
        <v>982</v>
      </c>
      <c r="B937" t="str">
        <f>VLOOKUP(A937,'[4]sku-asin（子）'!$A$1:$B$65536,2,0)</f>
        <v>B071QXGL9W</v>
      </c>
      <c r="C937" t="str">
        <f>VLOOKUP(A937,'[4]子sku-父sku'!$A$1:$B$65536,2,0)</f>
        <v>YZ-ZQ18758</v>
      </c>
      <c r="D937" s="33">
        <f>IFERROR(VLOOKUP(A937,[1]库存报告使用数据处理!$A:$C,3,0),0)</f>
        <v>0</v>
      </c>
      <c r="E937" s="33">
        <f>IFERROR(VLOOKUP(A937,[1]库存报告使用数据处理!$A:$D,4,0),0)</f>
        <v>0</v>
      </c>
      <c r="F937" s="33">
        <f>IFERROR(VLOOKUP(A937,[1]库存报告使用数据处理!$A:$E,5,0),0)</f>
        <v>0</v>
      </c>
      <c r="G937" s="33">
        <f>IFERROR(VLOOKUP(A937,[1]库存报告使用数据处理!$A:$F,6,0),0)</f>
        <v>0</v>
      </c>
      <c r="H937" s="34">
        <f>IFERROR(VLOOKUP(A937,[1]库存报告使用数据处理!$A:$G,7,0),0)</f>
        <v>0</v>
      </c>
      <c r="I937">
        <f>IFERROR(VLOOKUP(A937,[5]数据处理!$A:$B,2,0),0)</f>
        <v>0</v>
      </c>
      <c r="J937" s="35">
        <f>IFERROR(VLOOKUP(A937,[5]数据处理!$A:$D,4,0),0)</f>
        <v>0</v>
      </c>
      <c r="K937" s="35">
        <f>IFERROR(VLOOKUP(A937,[5]数据处理!$A:$E,5,0),0)</f>
        <v>0</v>
      </c>
      <c r="L937" s="35">
        <f>IFERROR(VLOOKUP(A937,[5]数据处理!$A:$G,7,0),0)</f>
        <v>0</v>
      </c>
      <c r="M937">
        <f t="shared" si="241"/>
        <v>0</v>
      </c>
      <c r="N937">
        <f>IFERROR(VLOOKUP(A937,[5]数据处理!$A:$C,3,0),0)</f>
        <v>0</v>
      </c>
      <c r="O937">
        <f>IFERROR(VLOOKUP(A937,[5]数据处理!$A:$N,14,0),0)</f>
        <v>0</v>
      </c>
      <c r="P937" t="str">
        <f>IFERROR(VLOOKUP(A937,[3]库存使用数据!$A:$B,2,0),"")</f>
        <v/>
      </c>
      <c r="Q937" t="str">
        <f>IFERROR(VLOOKUP(A937,[3]库存使用数据!$A:$E,5,0),"")</f>
        <v/>
      </c>
      <c r="R937" t="str">
        <f>IFERROR(VLOOKUP(A937,[3]库存使用数据!$A:$H,8,0),"")</f>
        <v/>
      </c>
      <c r="S937" t="str">
        <f>IFERROR(VLOOKUP(A937,[3]库存使用数据!$A:$K,11,0),"")</f>
        <v/>
      </c>
      <c r="T937" t="str">
        <f>IFERROR(VLOOKUP(A937,[3]库存使用数据!$A:$C,3,0),"")</f>
        <v/>
      </c>
      <c r="U937" t="str">
        <f>IFERROR(VLOOKUP(A937,[3]库存使用数据!$A:$F,6,0),"")</f>
        <v/>
      </c>
      <c r="V937" t="str">
        <f>IFERROR(VLOOKUP(A937,[3]库存使用数据!$A:$I,9,0),"")</f>
        <v/>
      </c>
      <c r="W937" t="str">
        <f>IFERROR(VLOOKUP(A937,[3]库存使用数据!$A:$L,12,0),"")</f>
        <v/>
      </c>
      <c r="X937" s="23" t="str">
        <f t="shared" si="246"/>
        <v/>
      </c>
      <c r="Y937" s="23" t="str">
        <f t="shared" si="247"/>
        <v/>
      </c>
      <c r="Z937" s="23" t="str">
        <f t="shared" si="248"/>
        <v/>
      </c>
      <c r="AA937" s="23" t="str">
        <f t="shared" si="249"/>
        <v/>
      </c>
      <c r="AB937" t="str">
        <f>IFERROR(VLOOKUP(A937,[3]库存使用数据!$A:$D,4,0),"")</f>
        <v/>
      </c>
      <c r="AC937" t="str">
        <f>IFERROR(VLOOKUP(A937,[3]库存使用数据!$A:$G,7,0),"")</f>
        <v/>
      </c>
      <c r="AD937" t="str">
        <f>IFERROR(VLOOKUP(A937,[3]库存使用数据!$A:$J,10,0),"")</f>
        <v/>
      </c>
      <c r="AE937" t="str">
        <f>IFERROR(VLOOKUP(A937,[3]库存使用数据!$A:$M,13,0),"")</f>
        <v/>
      </c>
      <c r="AF937" s="23" t="str">
        <f t="shared" si="250"/>
        <v/>
      </c>
      <c r="AG937" s="23" t="str">
        <f t="shared" si="251"/>
        <v/>
      </c>
      <c r="AH937" s="23" t="str">
        <f t="shared" si="252"/>
        <v/>
      </c>
      <c r="AI937" s="23" t="str">
        <f t="shared" si="253"/>
        <v/>
      </c>
      <c r="AJ937">
        <f>IFERROR(VLOOKUP($B937,[2]库存报告使用数据!$A$1:$B$65536,2,0),0)</f>
        <v>0</v>
      </c>
      <c r="AK937">
        <f>IFERROR(VLOOKUP($B937,[2]库存报告使用数据!$A$1:$C$65536,3,0),0)</f>
        <v>0</v>
      </c>
      <c r="AL937">
        <f>IFERROR(VLOOKUP($B937,[2]库存报告使用数据!$A$1:$D$65536,4,0),0)</f>
        <v>0</v>
      </c>
      <c r="AM937">
        <f>IFERROR(VLOOKUP($B937,[2]库存报告使用数据!$A$1:$E$65536,5,0),0)</f>
        <v>0</v>
      </c>
      <c r="AN937" s="23" t="str">
        <f t="shared" si="254"/>
        <v/>
      </c>
      <c r="AO937" s="23" t="str">
        <f t="shared" si="255"/>
        <v/>
      </c>
      <c r="AP937" s="23" t="str">
        <f t="shared" si="256"/>
        <v/>
      </c>
      <c r="AQ937" s="23" t="str">
        <f t="shared" si="257"/>
        <v/>
      </c>
      <c r="AR937" s="37">
        <f t="shared" si="242"/>
        <v>0</v>
      </c>
      <c r="AS937" s="37">
        <f t="shared" si="243"/>
        <v>0</v>
      </c>
      <c r="AT937" s="37">
        <f t="shared" si="244"/>
        <v>0</v>
      </c>
      <c r="AU937" s="33" t="str">
        <f t="shared" si="245"/>
        <v>库存为0</v>
      </c>
      <c r="AV937" s="38" t="str">
        <f>IFERROR(时间!$B$4+AU937,"上周无销量")</f>
        <v>上周无销量</v>
      </c>
    </row>
    <row r="938" spans="1:48">
      <c r="A938" s="21" t="s">
        <v>983</v>
      </c>
      <c r="B938" t="str">
        <f>VLOOKUP(A938,'[4]sku-asin（子）'!$A$1:$B$65536,2,0)</f>
        <v>B071XNKXKR</v>
      </c>
      <c r="C938" t="str">
        <f>VLOOKUP(A938,'[4]子sku-父sku'!$A$1:$B$65536,2,0)</f>
        <v>YZ-ZQ18758</v>
      </c>
      <c r="D938" s="33">
        <f>IFERROR(VLOOKUP(A938,[1]库存报告使用数据处理!$A:$C,3,0),0)</f>
        <v>0</v>
      </c>
      <c r="E938" s="33">
        <f>IFERROR(VLOOKUP(A938,[1]库存报告使用数据处理!$A:$D,4,0),0)</f>
        <v>0</v>
      </c>
      <c r="F938" s="33">
        <f>IFERROR(VLOOKUP(A938,[1]库存报告使用数据处理!$A:$E,5,0),0)</f>
        <v>0</v>
      </c>
      <c r="G938" s="33">
        <f>IFERROR(VLOOKUP(A938,[1]库存报告使用数据处理!$A:$F,6,0),0)</f>
        <v>0</v>
      </c>
      <c r="H938" s="34">
        <f>IFERROR(VLOOKUP(A938,[1]库存报告使用数据处理!$A:$G,7,0),0)</f>
        <v>0</v>
      </c>
      <c r="I938">
        <f>IFERROR(VLOOKUP(A938,[5]数据处理!$A:$B,2,0),0)</f>
        <v>0</v>
      </c>
      <c r="J938" s="35">
        <f>IFERROR(VLOOKUP(A938,[5]数据处理!$A:$D,4,0),0)</f>
        <v>0</v>
      </c>
      <c r="K938" s="35">
        <f>IFERROR(VLOOKUP(A938,[5]数据处理!$A:$E,5,0),0)</f>
        <v>0</v>
      </c>
      <c r="L938" s="35">
        <f>IFERROR(VLOOKUP(A938,[5]数据处理!$A:$G,7,0),0)</f>
        <v>0</v>
      </c>
      <c r="M938">
        <f t="shared" si="241"/>
        <v>0</v>
      </c>
      <c r="N938">
        <f>IFERROR(VLOOKUP(A938,[5]数据处理!$A:$C,3,0),0)</f>
        <v>0</v>
      </c>
      <c r="O938">
        <f>IFERROR(VLOOKUP(A938,[5]数据处理!$A:$N,14,0),0)</f>
        <v>0</v>
      </c>
      <c r="P938" t="str">
        <f>IFERROR(VLOOKUP(A938,[3]库存使用数据!$A:$B,2,0),"")</f>
        <v/>
      </c>
      <c r="Q938" t="str">
        <f>IFERROR(VLOOKUP(A938,[3]库存使用数据!$A:$E,5,0),"")</f>
        <v/>
      </c>
      <c r="R938" t="str">
        <f>IFERROR(VLOOKUP(A938,[3]库存使用数据!$A:$H,8,0),"")</f>
        <v/>
      </c>
      <c r="S938" t="str">
        <f>IFERROR(VLOOKUP(A938,[3]库存使用数据!$A:$K,11,0),"")</f>
        <v/>
      </c>
      <c r="T938" t="str">
        <f>IFERROR(VLOOKUP(A938,[3]库存使用数据!$A:$C,3,0),"")</f>
        <v/>
      </c>
      <c r="U938" t="str">
        <f>IFERROR(VLOOKUP(A938,[3]库存使用数据!$A:$F,6,0),"")</f>
        <v/>
      </c>
      <c r="V938" t="str">
        <f>IFERROR(VLOOKUP(A938,[3]库存使用数据!$A:$I,9,0),"")</f>
        <v/>
      </c>
      <c r="W938" t="str">
        <f>IFERROR(VLOOKUP(A938,[3]库存使用数据!$A:$L,12,0),"")</f>
        <v/>
      </c>
      <c r="X938" s="23" t="str">
        <f t="shared" si="246"/>
        <v/>
      </c>
      <c r="Y938" s="23" t="str">
        <f t="shared" si="247"/>
        <v/>
      </c>
      <c r="Z938" s="23" t="str">
        <f t="shared" si="248"/>
        <v/>
      </c>
      <c r="AA938" s="23" t="str">
        <f t="shared" si="249"/>
        <v/>
      </c>
      <c r="AB938" t="str">
        <f>IFERROR(VLOOKUP(A938,[3]库存使用数据!$A:$D,4,0),"")</f>
        <v/>
      </c>
      <c r="AC938" t="str">
        <f>IFERROR(VLOOKUP(A938,[3]库存使用数据!$A:$G,7,0),"")</f>
        <v/>
      </c>
      <c r="AD938" t="str">
        <f>IFERROR(VLOOKUP(A938,[3]库存使用数据!$A:$J,10,0),"")</f>
        <v/>
      </c>
      <c r="AE938" t="str">
        <f>IFERROR(VLOOKUP(A938,[3]库存使用数据!$A:$M,13,0),"")</f>
        <v/>
      </c>
      <c r="AF938" s="23" t="str">
        <f t="shared" si="250"/>
        <v/>
      </c>
      <c r="AG938" s="23" t="str">
        <f t="shared" si="251"/>
        <v/>
      </c>
      <c r="AH938" s="23" t="str">
        <f t="shared" si="252"/>
        <v/>
      </c>
      <c r="AI938" s="23" t="str">
        <f t="shared" si="253"/>
        <v/>
      </c>
      <c r="AJ938">
        <f>IFERROR(VLOOKUP($B938,[2]库存报告使用数据!$A$1:$B$65536,2,0),0)</f>
        <v>0</v>
      </c>
      <c r="AK938">
        <f>IFERROR(VLOOKUP($B938,[2]库存报告使用数据!$A$1:$C$65536,3,0),0)</f>
        <v>0</v>
      </c>
      <c r="AL938">
        <f>IFERROR(VLOOKUP($B938,[2]库存报告使用数据!$A$1:$D$65536,4,0),0)</f>
        <v>0</v>
      </c>
      <c r="AM938">
        <f>IFERROR(VLOOKUP($B938,[2]库存报告使用数据!$A$1:$E$65536,5,0),0)</f>
        <v>0</v>
      </c>
      <c r="AN938" s="23" t="str">
        <f t="shared" si="254"/>
        <v/>
      </c>
      <c r="AO938" s="23" t="str">
        <f t="shared" si="255"/>
        <v/>
      </c>
      <c r="AP938" s="23" t="str">
        <f t="shared" si="256"/>
        <v/>
      </c>
      <c r="AQ938" s="23" t="str">
        <f t="shared" si="257"/>
        <v/>
      </c>
      <c r="AR938" s="37">
        <f t="shared" si="242"/>
        <v>0</v>
      </c>
      <c r="AS938" s="37">
        <f t="shared" si="243"/>
        <v>0</v>
      </c>
      <c r="AT938" s="37">
        <f t="shared" si="244"/>
        <v>0</v>
      </c>
      <c r="AU938" s="33" t="str">
        <f t="shared" si="245"/>
        <v>库存为0</v>
      </c>
      <c r="AV938" s="38" t="str">
        <f>IFERROR(时间!$B$4+AU938,"上周无销量")</f>
        <v>上周无销量</v>
      </c>
    </row>
    <row r="939" spans="1:48">
      <c r="A939" s="21" t="s">
        <v>984</v>
      </c>
      <c r="B939" t="str">
        <f>VLOOKUP(A939,'[4]sku-asin（子）'!$A$1:$B$65536,2,0)</f>
        <v>B01N3S4VXV</v>
      </c>
      <c r="C939" t="str">
        <f>VLOOKUP(A939,'[4]子sku-父sku'!$A$1:$B$65536,2,0)</f>
        <v>YZ-ZQ19758</v>
      </c>
      <c r="D939" s="33">
        <f>IFERROR(VLOOKUP(A939,[1]库存报告使用数据处理!$A:$C,3,0),0)</f>
        <v>0</v>
      </c>
      <c r="E939" s="33">
        <f>IFERROR(VLOOKUP(A939,[1]库存报告使用数据处理!$A:$D,4,0),0)</f>
        <v>0</v>
      </c>
      <c r="F939" s="33">
        <f>IFERROR(VLOOKUP(A939,[1]库存报告使用数据处理!$A:$E,5,0),0)</f>
        <v>0</v>
      </c>
      <c r="G939" s="33">
        <f>IFERROR(VLOOKUP(A939,[1]库存报告使用数据处理!$A:$F,6,0),0)</f>
        <v>0</v>
      </c>
      <c r="H939" s="34">
        <f>IFERROR(VLOOKUP(A939,[1]库存报告使用数据处理!$A:$G,7,0),0)</f>
        <v>0</v>
      </c>
      <c r="I939">
        <f>IFERROR(VLOOKUP(A939,[5]数据处理!$A:$B,2,0),0)</f>
        <v>4</v>
      </c>
      <c r="J939" s="35">
        <f>IFERROR(VLOOKUP(A939,[5]数据处理!$A:$D,4,0),0)</f>
        <v>0</v>
      </c>
      <c r="K939" s="35">
        <f>IFERROR(VLOOKUP(A939,[5]数据处理!$A:$E,5,0),0)</f>
        <v>0</v>
      </c>
      <c r="L939" s="35">
        <f>IFERROR(VLOOKUP(A939,[5]数据处理!$A:$G,7,0),0)</f>
        <v>0</v>
      </c>
      <c r="M939">
        <f t="shared" si="241"/>
        <v>4</v>
      </c>
      <c r="N939">
        <f>IFERROR(VLOOKUP(A939,[5]数据处理!$A:$C,3,0),0)</f>
        <v>0</v>
      </c>
      <c r="O939">
        <f>IFERROR(VLOOKUP(A939,[5]数据处理!$A:$N,14,0),0)</f>
        <v>4</v>
      </c>
      <c r="P939" t="str">
        <f>IFERROR(VLOOKUP(A939,[3]库存使用数据!$A:$B,2,0),"")</f>
        <v/>
      </c>
      <c r="Q939" t="str">
        <f>IFERROR(VLOOKUP(A939,[3]库存使用数据!$A:$E,5,0),"")</f>
        <v/>
      </c>
      <c r="R939" t="str">
        <f>IFERROR(VLOOKUP(A939,[3]库存使用数据!$A:$H,8,0),"")</f>
        <v/>
      </c>
      <c r="S939" t="str">
        <f>IFERROR(VLOOKUP(A939,[3]库存使用数据!$A:$K,11,0),"")</f>
        <v/>
      </c>
      <c r="T939" t="str">
        <f>IFERROR(VLOOKUP(A939,[3]库存使用数据!$A:$C,3,0),"")</f>
        <v/>
      </c>
      <c r="U939" t="str">
        <f>IFERROR(VLOOKUP(A939,[3]库存使用数据!$A:$F,6,0),"")</f>
        <v/>
      </c>
      <c r="V939" t="str">
        <f>IFERROR(VLOOKUP(A939,[3]库存使用数据!$A:$I,9,0),"")</f>
        <v/>
      </c>
      <c r="W939" t="str">
        <f>IFERROR(VLOOKUP(A939,[3]库存使用数据!$A:$L,12,0),"")</f>
        <v/>
      </c>
      <c r="X939" s="23" t="str">
        <f t="shared" si="246"/>
        <v/>
      </c>
      <c r="Y939" s="23" t="str">
        <f t="shared" si="247"/>
        <v/>
      </c>
      <c r="Z939" s="23" t="str">
        <f t="shared" si="248"/>
        <v/>
      </c>
      <c r="AA939" s="23" t="str">
        <f t="shared" si="249"/>
        <v/>
      </c>
      <c r="AB939" t="str">
        <f>IFERROR(VLOOKUP(A939,[3]库存使用数据!$A:$D,4,0),"")</f>
        <v/>
      </c>
      <c r="AC939" t="str">
        <f>IFERROR(VLOOKUP(A939,[3]库存使用数据!$A:$G,7,0),"")</f>
        <v/>
      </c>
      <c r="AD939" t="str">
        <f>IFERROR(VLOOKUP(A939,[3]库存使用数据!$A:$J,10,0),"")</f>
        <v/>
      </c>
      <c r="AE939" t="str">
        <f>IFERROR(VLOOKUP(A939,[3]库存使用数据!$A:$M,13,0),"")</f>
        <v/>
      </c>
      <c r="AF939" s="23" t="str">
        <f t="shared" si="250"/>
        <v/>
      </c>
      <c r="AG939" s="23" t="str">
        <f t="shared" si="251"/>
        <v/>
      </c>
      <c r="AH939" s="23" t="str">
        <f t="shared" si="252"/>
        <v/>
      </c>
      <c r="AI939" s="23" t="str">
        <f t="shared" si="253"/>
        <v/>
      </c>
      <c r="AJ939">
        <f>IFERROR(VLOOKUP($B939,[2]库存报告使用数据!$A$1:$B$65536,2,0),0)</f>
        <v>2</v>
      </c>
      <c r="AK939">
        <f>IFERROR(VLOOKUP($B939,[2]库存报告使用数据!$A$1:$C$65536,3,0),0)</f>
        <v>2</v>
      </c>
      <c r="AL939">
        <f>IFERROR(VLOOKUP($B939,[2]库存报告使用数据!$A$1:$D$65536,4,0),0)</f>
        <v>0</v>
      </c>
      <c r="AM939">
        <f>IFERROR(VLOOKUP($B939,[2]库存报告使用数据!$A$1:$E$65536,5,0),0)</f>
        <v>4</v>
      </c>
      <c r="AN939" s="23">
        <f t="shared" si="254"/>
        <v>0</v>
      </c>
      <c r="AO939" s="23">
        <f t="shared" si="255"/>
        <v>0</v>
      </c>
      <c r="AP939" s="23" t="str">
        <f t="shared" si="256"/>
        <v/>
      </c>
      <c r="AQ939" s="23">
        <f t="shared" si="257"/>
        <v>0</v>
      </c>
      <c r="AR939" s="37">
        <f t="shared" si="242"/>
        <v>0</v>
      </c>
      <c r="AS939" s="37">
        <f t="shared" si="243"/>
        <v>0</v>
      </c>
      <c r="AT939" s="37">
        <f t="shared" si="244"/>
        <v>4</v>
      </c>
      <c r="AU939" s="33" t="str">
        <f t="shared" si="245"/>
        <v>库存为4</v>
      </c>
      <c r="AV939" s="38" t="str">
        <f>IFERROR(时间!$B$4+AU939,"上周无销量")</f>
        <v>上周无销量</v>
      </c>
    </row>
    <row r="940" spans="1:48">
      <c r="A940" s="21" t="s">
        <v>985</v>
      </c>
      <c r="B940" t="str">
        <f>VLOOKUP(A940,'[4]sku-asin（子）'!$A$1:$B$65536,2,0)</f>
        <v>B01N01UI76</v>
      </c>
      <c r="C940" t="str">
        <f>VLOOKUP(A940,'[4]子sku-父sku'!$A$1:$B$65536,2,0)</f>
        <v>YZ-ZQ19758</v>
      </c>
      <c r="D940" s="33">
        <f>IFERROR(VLOOKUP(A940,[1]库存报告使用数据处理!$A:$C,3,0),0)</f>
        <v>0</v>
      </c>
      <c r="E940" s="33">
        <f>IFERROR(VLOOKUP(A940,[1]库存报告使用数据处理!$A:$D,4,0),0)</f>
        <v>0</v>
      </c>
      <c r="F940" s="33">
        <f>IFERROR(VLOOKUP(A940,[1]库存报告使用数据处理!$A:$E,5,0),0)</f>
        <v>0</v>
      </c>
      <c r="G940" s="33">
        <f>IFERROR(VLOOKUP(A940,[1]库存报告使用数据处理!$A:$F,6,0),0)</f>
        <v>0</v>
      </c>
      <c r="H940" s="34">
        <f>IFERROR(VLOOKUP(A940,[1]库存报告使用数据处理!$A:$G,7,0),0)</f>
        <v>0</v>
      </c>
      <c r="I940">
        <f>IFERROR(VLOOKUP(A940,[5]数据处理!$A:$B,2,0),0)</f>
        <v>1</v>
      </c>
      <c r="J940" s="35">
        <f>IFERROR(VLOOKUP(A940,[5]数据处理!$A:$D,4,0),0)</f>
        <v>0</v>
      </c>
      <c r="K940" s="35">
        <f>IFERROR(VLOOKUP(A940,[5]数据处理!$A:$E,5,0),0)</f>
        <v>0</v>
      </c>
      <c r="L940" s="35">
        <f>IFERROR(VLOOKUP(A940,[5]数据处理!$A:$G,7,0),0)</f>
        <v>0</v>
      </c>
      <c r="M940">
        <f t="shared" si="241"/>
        <v>1</v>
      </c>
      <c r="N940">
        <f>IFERROR(VLOOKUP(A940,[5]数据处理!$A:$C,3,0),0)</f>
        <v>0</v>
      </c>
      <c r="O940">
        <f>IFERROR(VLOOKUP(A940,[5]数据处理!$A:$N,14,0),0)</f>
        <v>1</v>
      </c>
      <c r="P940" t="str">
        <f>IFERROR(VLOOKUP(A940,[3]库存使用数据!$A:$B,2,0),"")</f>
        <v/>
      </c>
      <c r="Q940" t="str">
        <f>IFERROR(VLOOKUP(A940,[3]库存使用数据!$A:$E,5,0),"")</f>
        <v/>
      </c>
      <c r="R940" t="str">
        <f>IFERROR(VLOOKUP(A940,[3]库存使用数据!$A:$H,8,0),"")</f>
        <v/>
      </c>
      <c r="S940" t="str">
        <f>IFERROR(VLOOKUP(A940,[3]库存使用数据!$A:$K,11,0),"")</f>
        <v/>
      </c>
      <c r="T940" t="str">
        <f>IFERROR(VLOOKUP(A940,[3]库存使用数据!$A:$C,3,0),"")</f>
        <v/>
      </c>
      <c r="U940" t="str">
        <f>IFERROR(VLOOKUP(A940,[3]库存使用数据!$A:$F,6,0),"")</f>
        <v/>
      </c>
      <c r="V940" t="str">
        <f>IFERROR(VLOOKUP(A940,[3]库存使用数据!$A:$I,9,0),"")</f>
        <v/>
      </c>
      <c r="W940" t="str">
        <f>IFERROR(VLOOKUP(A940,[3]库存使用数据!$A:$L,12,0),"")</f>
        <v/>
      </c>
      <c r="X940" s="23" t="str">
        <f t="shared" si="246"/>
        <v/>
      </c>
      <c r="Y940" s="23" t="str">
        <f t="shared" si="247"/>
        <v/>
      </c>
      <c r="Z940" s="23" t="str">
        <f t="shared" si="248"/>
        <v/>
      </c>
      <c r="AA940" s="23" t="str">
        <f t="shared" si="249"/>
        <v/>
      </c>
      <c r="AB940" t="str">
        <f>IFERROR(VLOOKUP(A940,[3]库存使用数据!$A:$D,4,0),"")</f>
        <v/>
      </c>
      <c r="AC940" t="str">
        <f>IFERROR(VLOOKUP(A940,[3]库存使用数据!$A:$G,7,0),"")</f>
        <v/>
      </c>
      <c r="AD940" t="str">
        <f>IFERROR(VLOOKUP(A940,[3]库存使用数据!$A:$J,10,0),"")</f>
        <v/>
      </c>
      <c r="AE940" t="str">
        <f>IFERROR(VLOOKUP(A940,[3]库存使用数据!$A:$M,13,0),"")</f>
        <v/>
      </c>
      <c r="AF940" s="23" t="str">
        <f t="shared" si="250"/>
        <v/>
      </c>
      <c r="AG940" s="23" t="str">
        <f t="shared" si="251"/>
        <v/>
      </c>
      <c r="AH940" s="23" t="str">
        <f t="shared" si="252"/>
        <v/>
      </c>
      <c r="AI940" s="23" t="str">
        <f t="shared" si="253"/>
        <v/>
      </c>
      <c r="AJ940">
        <f>IFERROR(VLOOKUP($B940,[2]库存报告使用数据!$A$1:$B$65536,2,0),0)</f>
        <v>0</v>
      </c>
      <c r="AK940">
        <f>IFERROR(VLOOKUP($B940,[2]库存报告使用数据!$A$1:$C$65536,3,0),0)</f>
        <v>0</v>
      </c>
      <c r="AL940">
        <f>IFERROR(VLOOKUP($B940,[2]库存报告使用数据!$A$1:$D$65536,4,0),0)</f>
        <v>1</v>
      </c>
      <c r="AM940">
        <f>IFERROR(VLOOKUP($B940,[2]库存报告使用数据!$A$1:$E$65536,5,0),0)</f>
        <v>3</v>
      </c>
      <c r="AN940" s="23" t="str">
        <f t="shared" si="254"/>
        <v/>
      </c>
      <c r="AO940" s="23" t="str">
        <f t="shared" si="255"/>
        <v/>
      </c>
      <c r="AP940" s="23">
        <f t="shared" si="256"/>
        <v>0</v>
      </c>
      <c r="AQ940" s="23">
        <f t="shared" si="257"/>
        <v>0</v>
      </c>
      <c r="AR940" s="37">
        <f t="shared" si="242"/>
        <v>0</v>
      </c>
      <c r="AS940" s="37">
        <f t="shared" si="243"/>
        <v>0</v>
      </c>
      <c r="AT940" s="37">
        <f t="shared" si="244"/>
        <v>1</v>
      </c>
      <c r="AU940" s="33" t="str">
        <f t="shared" si="245"/>
        <v>库存为1</v>
      </c>
      <c r="AV940" s="38" t="str">
        <f>IFERROR(时间!$B$4+AU940,"上周无销量")</f>
        <v>上周无销量</v>
      </c>
    </row>
    <row r="941" spans="1:48">
      <c r="A941" s="21" t="s">
        <v>986</v>
      </c>
      <c r="B941" t="str">
        <f>VLOOKUP(A941,'[4]sku-asin（子）'!$A$1:$B$65536,2,0)</f>
        <v>B01N3OVJCL</v>
      </c>
      <c r="C941" t="str">
        <f>VLOOKUP(A941,'[4]子sku-父sku'!$A$1:$B$65536,2,0)</f>
        <v>YZ-ZQ19758</v>
      </c>
      <c r="D941" s="33">
        <f>IFERROR(VLOOKUP(A941,[1]库存报告使用数据处理!$A:$C,3,0),0)</f>
        <v>0</v>
      </c>
      <c r="E941" s="33">
        <f>IFERROR(VLOOKUP(A941,[1]库存报告使用数据处理!$A:$D,4,0),0)</f>
        <v>0</v>
      </c>
      <c r="F941" s="33">
        <f>IFERROR(VLOOKUP(A941,[1]库存报告使用数据处理!$A:$E,5,0),0)</f>
        <v>0</v>
      </c>
      <c r="G941" s="33">
        <f>IFERROR(VLOOKUP(A941,[1]库存报告使用数据处理!$A:$F,6,0),0)</f>
        <v>0</v>
      </c>
      <c r="H941" s="34">
        <f>IFERROR(VLOOKUP(A941,[1]库存报告使用数据处理!$A:$G,7,0),0)</f>
        <v>0</v>
      </c>
      <c r="I941">
        <f>IFERROR(VLOOKUP(A941,[5]数据处理!$A:$B,2,0),0)</f>
        <v>2</v>
      </c>
      <c r="J941" s="35">
        <f>IFERROR(VLOOKUP(A941,[5]数据处理!$A:$D,4,0),0)</f>
        <v>0</v>
      </c>
      <c r="K941" s="35">
        <f>IFERROR(VLOOKUP(A941,[5]数据处理!$A:$E,5,0),0)</f>
        <v>0</v>
      </c>
      <c r="L941" s="35">
        <f>IFERROR(VLOOKUP(A941,[5]数据处理!$A:$G,7,0),0)</f>
        <v>0</v>
      </c>
      <c r="M941">
        <f t="shared" si="241"/>
        <v>2</v>
      </c>
      <c r="N941">
        <f>IFERROR(VLOOKUP(A941,[5]数据处理!$A:$C,3,0),0)</f>
        <v>1</v>
      </c>
      <c r="O941">
        <f>IFERROR(VLOOKUP(A941,[5]数据处理!$A:$N,14,0),0)</f>
        <v>2</v>
      </c>
      <c r="P941" t="str">
        <f>IFERROR(VLOOKUP(A941,[3]库存使用数据!$A:$B,2,0),"")</f>
        <v/>
      </c>
      <c r="Q941" t="str">
        <f>IFERROR(VLOOKUP(A941,[3]库存使用数据!$A:$E,5,0),"")</f>
        <v/>
      </c>
      <c r="R941" t="str">
        <f>IFERROR(VLOOKUP(A941,[3]库存使用数据!$A:$H,8,0),"")</f>
        <v/>
      </c>
      <c r="S941" t="str">
        <f>IFERROR(VLOOKUP(A941,[3]库存使用数据!$A:$K,11,0),"")</f>
        <v/>
      </c>
      <c r="T941" t="str">
        <f>IFERROR(VLOOKUP(A941,[3]库存使用数据!$A:$C,3,0),"")</f>
        <v/>
      </c>
      <c r="U941" t="str">
        <f>IFERROR(VLOOKUP(A941,[3]库存使用数据!$A:$F,6,0),"")</f>
        <v/>
      </c>
      <c r="V941" t="str">
        <f>IFERROR(VLOOKUP(A941,[3]库存使用数据!$A:$I,9,0),"")</f>
        <v/>
      </c>
      <c r="W941" t="str">
        <f>IFERROR(VLOOKUP(A941,[3]库存使用数据!$A:$L,12,0),"")</f>
        <v/>
      </c>
      <c r="X941" s="23" t="str">
        <f t="shared" si="246"/>
        <v/>
      </c>
      <c r="Y941" s="23" t="str">
        <f t="shared" si="247"/>
        <v/>
      </c>
      <c r="Z941" s="23" t="str">
        <f t="shared" si="248"/>
        <v/>
      </c>
      <c r="AA941" s="23" t="str">
        <f t="shared" si="249"/>
        <v/>
      </c>
      <c r="AB941" t="str">
        <f>IFERROR(VLOOKUP(A941,[3]库存使用数据!$A:$D,4,0),"")</f>
        <v/>
      </c>
      <c r="AC941" t="str">
        <f>IFERROR(VLOOKUP(A941,[3]库存使用数据!$A:$G,7,0),"")</f>
        <v/>
      </c>
      <c r="AD941" t="str">
        <f>IFERROR(VLOOKUP(A941,[3]库存使用数据!$A:$J,10,0),"")</f>
        <v/>
      </c>
      <c r="AE941" t="str">
        <f>IFERROR(VLOOKUP(A941,[3]库存使用数据!$A:$M,13,0),"")</f>
        <v/>
      </c>
      <c r="AF941" s="23" t="str">
        <f t="shared" si="250"/>
        <v/>
      </c>
      <c r="AG941" s="23" t="str">
        <f t="shared" si="251"/>
        <v/>
      </c>
      <c r="AH941" s="23" t="str">
        <f t="shared" si="252"/>
        <v/>
      </c>
      <c r="AI941" s="23" t="str">
        <f t="shared" si="253"/>
        <v/>
      </c>
      <c r="AJ941">
        <f>IFERROR(VLOOKUP($B941,[2]库存报告使用数据!$A$1:$B$65536,2,0),0)</f>
        <v>3</v>
      </c>
      <c r="AK941">
        <f>IFERROR(VLOOKUP($B941,[2]库存报告使用数据!$A$1:$C$65536,3,0),0)</f>
        <v>3</v>
      </c>
      <c r="AL941">
        <f>IFERROR(VLOOKUP($B941,[2]库存报告使用数据!$A$1:$D$65536,4,0),0)</f>
        <v>5</v>
      </c>
      <c r="AM941">
        <f>IFERROR(VLOOKUP($B941,[2]库存报告使用数据!$A$1:$E$65536,5,0),0)</f>
        <v>2</v>
      </c>
      <c r="AN941" s="23">
        <f t="shared" si="254"/>
        <v>0</v>
      </c>
      <c r="AO941" s="23">
        <f t="shared" si="255"/>
        <v>0</v>
      </c>
      <c r="AP941" s="23">
        <f t="shared" si="256"/>
        <v>0</v>
      </c>
      <c r="AQ941" s="23">
        <f t="shared" si="257"/>
        <v>0</v>
      </c>
      <c r="AR941" s="37">
        <f t="shared" si="242"/>
        <v>0</v>
      </c>
      <c r="AS941" s="37">
        <f t="shared" si="243"/>
        <v>0</v>
      </c>
      <c r="AT941" s="37">
        <f t="shared" si="244"/>
        <v>2</v>
      </c>
      <c r="AU941" s="33" t="str">
        <f t="shared" si="245"/>
        <v>库存为2</v>
      </c>
      <c r="AV941" s="38" t="str">
        <f>IFERROR(时间!$B$4+AU941,"上周无销量")</f>
        <v>上周无销量</v>
      </c>
    </row>
    <row r="942" spans="1:48">
      <c r="A942" s="21" t="s">
        <v>987</v>
      </c>
      <c r="B942" t="str">
        <f>VLOOKUP(A942,'[4]sku-asin（子）'!$A$1:$B$65536,2,0)</f>
        <v>B01N0A39UA</v>
      </c>
      <c r="C942" t="str">
        <f>VLOOKUP(A942,'[4]子sku-父sku'!$A$1:$B$65536,2,0)</f>
        <v>YZ-ZQ19758</v>
      </c>
      <c r="D942" s="33">
        <f>IFERROR(VLOOKUP(A942,[1]库存报告使用数据处理!$A:$C,3,0),0)</f>
        <v>0</v>
      </c>
      <c r="E942" s="33">
        <f>IFERROR(VLOOKUP(A942,[1]库存报告使用数据处理!$A:$D,4,0),0)</f>
        <v>0</v>
      </c>
      <c r="F942" s="33">
        <f>IFERROR(VLOOKUP(A942,[1]库存报告使用数据处理!$A:$E,5,0),0)</f>
        <v>0</v>
      </c>
      <c r="G942" s="33">
        <f>IFERROR(VLOOKUP(A942,[1]库存报告使用数据处理!$A:$F,6,0),0)</f>
        <v>0</v>
      </c>
      <c r="H942" s="34">
        <f>IFERROR(VLOOKUP(A942,[1]库存报告使用数据处理!$A:$G,7,0),0)</f>
        <v>0</v>
      </c>
      <c r="I942">
        <f>IFERROR(VLOOKUP(A942,[5]数据处理!$A:$B,2,0),0)</f>
        <v>9</v>
      </c>
      <c r="J942" s="35">
        <f>IFERROR(VLOOKUP(A942,[5]数据处理!$A:$D,4,0),0)</f>
        <v>0</v>
      </c>
      <c r="K942" s="35">
        <f>IFERROR(VLOOKUP(A942,[5]数据处理!$A:$E,5,0),0)</f>
        <v>0</v>
      </c>
      <c r="L942" s="35">
        <f>IFERROR(VLOOKUP(A942,[5]数据处理!$A:$G,7,0),0)</f>
        <v>0</v>
      </c>
      <c r="M942">
        <f t="shared" si="241"/>
        <v>9</v>
      </c>
      <c r="N942">
        <f>IFERROR(VLOOKUP(A942,[5]数据处理!$A:$C,3,0),0)</f>
        <v>0</v>
      </c>
      <c r="O942">
        <f>IFERROR(VLOOKUP(A942,[5]数据处理!$A:$N,14,0),0)</f>
        <v>9</v>
      </c>
      <c r="P942" t="str">
        <f>IFERROR(VLOOKUP(A942,[3]库存使用数据!$A:$B,2,0),"")</f>
        <v/>
      </c>
      <c r="Q942" t="str">
        <f>IFERROR(VLOOKUP(A942,[3]库存使用数据!$A:$E,5,0),"")</f>
        <v/>
      </c>
      <c r="R942" t="str">
        <f>IFERROR(VLOOKUP(A942,[3]库存使用数据!$A:$H,8,0),"")</f>
        <v/>
      </c>
      <c r="S942" t="str">
        <f>IFERROR(VLOOKUP(A942,[3]库存使用数据!$A:$K,11,0),"")</f>
        <v/>
      </c>
      <c r="T942" t="str">
        <f>IFERROR(VLOOKUP(A942,[3]库存使用数据!$A:$C,3,0),"")</f>
        <v/>
      </c>
      <c r="U942" t="str">
        <f>IFERROR(VLOOKUP(A942,[3]库存使用数据!$A:$F,6,0),"")</f>
        <v/>
      </c>
      <c r="V942" t="str">
        <f>IFERROR(VLOOKUP(A942,[3]库存使用数据!$A:$I,9,0),"")</f>
        <v/>
      </c>
      <c r="W942" t="str">
        <f>IFERROR(VLOOKUP(A942,[3]库存使用数据!$A:$L,12,0),"")</f>
        <v/>
      </c>
      <c r="X942" s="23" t="str">
        <f t="shared" si="246"/>
        <v/>
      </c>
      <c r="Y942" s="23" t="str">
        <f t="shared" si="247"/>
        <v/>
      </c>
      <c r="Z942" s="23" t="str">
        <f t="shared" si="248"/>
        <v/>
      </c>
      <c r="AA942" s="23" t="str">
        <f t="shared" si="249"/>
        <v/>
      </c>
      <c r="AB942" t="str">
        <f>IFERROR(VLOOKUP(A942,[3]库存使用数据!$A:$D,4,0),"")</f>
        <v/>
      </c>
      <c r="AC942" t="str">
        <f>IFERROR(VLOOKUP(A942,[3]库存使用数据!$A:$G,7,0),"")</f>
        <v/>
      </c>
      <c r="AD942" t="str">
        <f>IFERROR(VLOOKUP(A942,[3]库存使用数据!$A:$J,10,0),"")</f>
        <v/>
      </c>
      <c r="AE942" t="str">
        <f>IFERROR(VLOOKUP(A942,[3]库存使用数据!$A:$M,13,0),"")</f>
        <v/>
      </c>
      <c r="AF942" s="23" t="str">
        <f t="shared" si="250"/>
        <v/>
      </c>
      <c r="AG942" s="23" t="str">
        <f t="shared" si="251"/>
        <v/>
      </c>
      <c r="AH942" s="23" t="str">
        <f t="shared" si="252"/>
        <v/>
      </c>
      <c r="AI942" s="23" t="str">
        <f t="shared" si="253"/>
        <v/>
      </c>
      <c r="AJ942">
        <f>IFERROR(VLOOKUP($B942,[2]库存报告使用数据!$A$1:$B$65536,2,0),0)</f>
        <v>0</v>
      </c>
      <c r="AK942">
        <f>IFERROR(VLOOKUP($B942,[2]库存报告使用数据!$A$1:$C$65536,3,0),0)</f>
        <v>0</v>
      </c>
      <c r="AL942">
        <f>IFERROR(VLOOKUP($B942,[2]库存报告使用数据!$A$1:$D$65536,4,0),0)</f>
        <v>1</v>
      </c>
      <c r="AM942">
        <f>IFERROR(VLOOKUP($B942,[2]库存报告使用数据!$A$1:$E$65536,5,0),0)</f>
        <v>0</v>
      </c>
      <c r="AN942" s="23" t="str">
        <f t="shared" si="254"/>
        <v/>
      </c>
      <c r="AO942" s="23" t="str">
        <f t="shared" si="255"/>
        <v/>
      </c>
      <c r="AP942" s="23">
        <f t="shared" si="256"/>
        <v>0</v>
      </c>
      <c r="AQ942" s="23" t="str">
        <f t="shared" si="257"/>
        <v/>
      </c>
      <c r="AR942" s="37">
        <f t="shared" si="242"/>
        <v>0</v>
      </c>
      <c r="AS942" s="37">
        <f t="shared" si="243"/>
        <v>0</v>
      </c>
      <c r="AT942" s="37">
        <f t="shared" si="244"/>
        <v>9</v>
      </c>
      <c r="AU942" s="33" t="str">
        <f t="shared" si="245"/>
        <v>库存为9</v>
      </c>
      <c r="AV942" s="38" t="str">
        <f>IFERROR(时间!$B$4+AU942,"上周无销量")</f>
        <v>上周无销量</v>
      </c>
    </row>
    <row r="943" spans="1:48">
      <c r="A943" s="21" t="s">
        <v>988</v>
      </c>
      <c r="B943" t="str">
        <f>VLOOKUP(A943,'[4]sku-asin（子）'!$A$1:$B$65536,2,0)</f>
        <v>B01MTJWG2A</v>
      </c>
      <c r="C943" t="str">
        <f>VLOOKUP(A943,'[4]子sku-父sku'!$A$1:$B$65536,2,0)</f>
        <v>YZ-ZQ19758</v>
      </c>
      <c r="D943" s="33">
        <f>IFERROR(VLOOKUP(A943,[1]库存报告使用数据处理!$A:$C,3,0),0)</f>
        <v>0</v>
      </c>
      <c r="E943" s="33">
        <f>IFERROR(VLOOKUP(A943,[1]库存报告使用数据处理!$A:$D,4,0),0)</f>
        <v>0</v>
      </c>
      <c r="F943" s="33">
        <f>IFERROR(VLOOKUP(A943,[1]库存报告使用数据处理!$A:$E,5,0),0)</f>
        <v>0</v>
      </c>
      <c r="G943" s="33">
        <f>IFERROR(VLOOKUP(A943,[1]库存报告使用数据处理!$A:$F,6,0),0)</f>
        <v>0</v>
      </c>
      <c r="H943" s="34">
        <f>IFERROR(VLOOKUP(A943,[1]库存报告使用数据处理!$A:$G,7,0),0)</f>
        <v>0</v>
      </c>
      <c r="I943">
        <f>IFERROR(VLOOKUP(A943,[5]数据处理!$A:$B,2,0),0)</f>
        <v>2</v>
      </c>
      <c r="J943" s="35">
        <f>IFERROR(VLOOKUP(A943,[5]数据处理!$A:$D,4,0),0)</f>
        <v>0</v>
      </c>
      <c r="K943" s="35">
        <f>IFERROR(VLOOKUP(A943,[5]数据处理!$A:$E,5,0),0)</f>
        <v>0</v>
      </c>
      <c r="L943" s="35">
        <f>IFERROR(VLOOKUP(A943,[5]数据处理!$A:$G,7,0),0)</f>
        <v>0</v>
      </c>
      <c r="M943">
        <f t="shared" si="241"/>
        <v>2</v>
      </c>
      <c r="N943">
        <f>IFERROR(VLOOKUP(A943,[5]数据处理!$A:$C,3,0),0)</f>
        <v>0</v>
      </c>
      <c r="O943">
        <f>IFERROR(VLOOKUP(A943,[5]数据处理!$A:$N,14,0),0)</f>
        <v>2</v>
      </c>
      <c r="P943" t="str">
        <f>IFERROR(VLOOKUP(A943,[3]库存使用数据!$A:$B,2,0),"")</f>
        <v/>
      </c>
      <c r="Q943" t="str">
        <f>IFERROR(VLOOKUP(A943,[3]库存使用数据!$A:$E,5,0),"")</f>
        <v/>
      </c>
      <c r="R943" t="str">
        <f>IFERROR(VLOOKUP(A943,[3]库存使用数据!$A:$H,8,0),"")</f>
        <v/>
      </c>
      <c r="S943" t="str">
        <f>IFERROR(VLOOKUP(A943,[3]库存使用数据!$A:$K,11,0),"")</f>
        <v/>
      </c>
      <c r="T943" t="str">
        <f>IFERROR(VLOOKUP(A943,[3]库存使用数据!$A:$C,3,0),"")</f>
        <v/>
      </c>
      <c r="U943" t="str">
        <f>IFERROR(VLOOKUP(A943,[3]库存使用数据!$A:$F,6,0),"")</f>
        <v/>
      </c>
      <c r="V943" t="str">
        <f>IFERROR(VLOOKUP(A943,[3]库存使用数据!$A:$I,9,0),"")</f>
        <v/>
      </c>
      <c r="W943" t="str">
        <f>IFERROR(VLOOKUP(A943,[3]库存使用数据!$A:$L,12,0),"")</f>
        <v/>
      </c>
      <c r="X943" s="23" t="str">
        <f t="shared" si="246"/>
        <v/>
      </c>
      <c r="Y943" s="23" t="str">
        <f t="shared" si="247"/>
        <v/>
      </c>
      <c r="Z943" s="23" t="str">
        <f t="shared" si="248"/>
        <v/>
      </c>
      <c r="AA943" s="23" t="str">
        <f t="shared" si="249"/>
        <v/>
      </c>
      <c r="AB943" t="str">
        <f>IFERROR(VLOOKUP(A943,[3]库存使用数据!$A:$D,4,0),"")</f>
        <v/>
      </c>
      <c r="AC943" t="str">
        <f>IFERROR(VLOOKUP(A943,[3]库存使用数据!$A:$G,7,0),"")</f>
        <v/>
      </c>
      <c r="AD943" t="str">
        <f>IFERROR(VLOOKUP(A943,[3]库存使用数据!$A:$J,10,0),"")</f>
        <v/>
      </c>
      <c r="AE943" t="str">
        <f>IFERROR(VLOOKUP(A943,[3]库存使用数据!$A:$M,13,0),"")</f>
        <v/>
      </c>
      <c r="AF943" s="23" t="str">
        <f t="shared" si="250"/>
        <v/>
      </c>
      <c r="AG943" s="23" t="str">
        <f t="shared" si="251"/>
        <v/>
      </c>
      <c r="AH943" s="23" t="str">
        <f t="shared" si="252"/>
        <v/>
      </c>
      <c r="AI943" s="23" t="str">
        <f t="shared" si="253"/>
        <v/>
      </c>
      <c r="AJ943">
        <f>IFERROR(VLOOKUP($B943,[2]库存报告使用数据!$A$1:$B$65536,2,0),0)</f>
        <v>1</v>
      </c>
      <c r="AK943">
        <f>IFERROR(VLOOKUP($B943,[2]库存报告使用数据!$A$1:$C$65536,3,0),0)</f>
        <v>1</v>
      </c>
      <c r="AL943">
        <f>IFERROR(VLOOKUP($B943,[2]库存报告使用数据!$A$1:$D$65536,4,0),0)</f>
        <v>2</v>
      </c>
      <c r="AM943">
        <f>IFERROR(VLOOKUP($B943,[2]库存报告使用数据!$A$1:$E$65536,5,0),0)</f>
        <v>1</v>
      </c>
      <c r="AN943" s="23">
        <f t="shared" si="254"/>
        <v>0</v>
      </c>
      <c r="AO943" s="23">
        <f t="shared" si="255"/>
        <v>0</v>
      </c>
      <c r="AP943" s="23">
        <f t="shared" si="256"/>
        <v>0</v>
      </c>
      <c r="AQ943" s="23">
        <f t="shared" si="257"/>
        <v>0</v>
      </c>
      <c r="AR943" s="37">
        <f t="shared" si="242"/>
        <v>0</v>
      </c>
      <c r="AS943" s="37">
        <f t="shared" si="243"/>
        <v>0</v>
      </c>
      <c r="AT943" s="37">
        <f t="shared" si="244"/>
        <v>2</v>
      </c>
      <c r="AU943" s="33" t="str">
        <f t="shared" si="245"/>
        <v>库存为2</v>
      </c>
      <c r="AV943" s="38" t="str">
        <f>IFERROR(时间!$B$4+AU943,"上周无销量")</f>
        <v>上周无销量</v>
      </c>
    </row>
    <row r="944" spans="1:48">
      <c r="A944" s="21" t="s">
        <v>989</v>
      </c>
      <c r="B944" t="str">
        <f>VLOOKUP(A944,'[4]sku-asin（子）'!$A$1:$B$65536,2,0)</f>
        <v>B01N05XVJ7</v>
      </c>
      <c r="C944" t="str">
        <f>VLOOKUP(A944,'[4]子sku-父sku'!$A$1:$B$65536,2,0)</f>
        <v>YZ-ZQ19758</v>
      </c>
      <c r="D944" s="33">
        <f>IFERROR(VLOOKUP(A944,[1]库存报告使用数据处理!$A:$C,3,0),0)</f>
        <v>0</v>
      </c>
      <c r="E944" s="33">
        <f>IFERROR(VLOOKUP(A944,[1]库存报告使用数据处理!$A:$D,4,0),0)</f>
        <v>0</v>
      </c>
      <c r="F944" s="33">
        <f>IFERROR(VLOOKUP(A944,[1]库存报告使用数据处理!$A:$E,5,0),0)</f>
        <v>0</v>
      </c>
      <c r="G944" s="33">
        <f>IFERROR(VLOOKUP(A944,[1]库存报告使用数据处理!$A:$F,6,0),0)</f>
        <v>0</v>
      </c>
      <c r="H944" s="34">
        <f>IFERROR(VLOOKUP(A944,[1]库存报告使用数据处理!$A:$G,7,0),0)</f>
        <v>0</v>
      </c>
      <c r="I944">
        <f>IFERROR(VLOOKUP(A944,[5]数据处理!$A:$B,2,0),0)</f>
        <v>1</v>
      </c>
      <c r="J944" s="35">
        <f>IFERROR(VLOOKUP(A944,[5]数据处理!$A:$D,4,0),0)</f>
        <v>0</v>
      </c>
      <c r="K944" s="35">
        <f>IFERROR(VLOOKUP(A944,[5]数据处理!$A:$E,5,0),0)</f>
        <v>0</v>
      </c>
      <c r="L944" s="35">
        <f>IFERROR(VLOOKUP(A944,[5]数据处理!$A:$G,7,0),0)</f>
        <v>0</v>
      </c>
      <c r="M944">
        <f t="shared" si="241"/>
        <v>1</v>
      </c>
      <c r="N944">
        <f>IFERROR(VLOOKUP(A944,[5]数据处理!$A:$C,3,0),0)</f>
        <v>0</v>
      </c>
      <c r="O944">
        <f>IFERROR(VLOOKUP(A944,[5]数据处理!$A:$N,14,0),0)</f>
        <v>1</v>
      </c>
      <c r="P944" t="str">
        <f>IFERROR(VLOOKUP(A944,[3]库存使用数据!$A:$B,2,0),"")</f>
        <v/>
      </c>
      <c r="Q944" t="str">
        <f>IFERROR(VLOOKUP(A944,[3]库存使用数据!$A:$E,5,0),"")</f>
        <v/>
      </c>
      <c r="R944" t="str">
        <f>IFERROR(VLOOKUP(A944,[3]库存使用数据!$A:$H,8,0),"")</f>
        <v/>
      </c>
      <c r="S944" t="str">
        <f>IFERROR(VLOOKUP(A944,[3]库存使用数据!$A:$K,11,0),"")</f>
        <v/>
      </c>
      <c r="T944" t="str">
        <f>IFERROR(VLOOKUP(A944,[3]库存使用数据!$A:$C,3,0),"")</f>
        <v/>
      </c>
      <c r="U944" t="str">
        <f>IFERROR(VLOOKUP(A944,[3]库存使用数据!$A:$F,6,0),"")</f>
        <v/>
      </c>
      <c r="V944" t="str">
        <f>IFERROR(VLOOKUP(A944,[3]库存使用数据!$A:$I,9,0),"")</f>
        <v/>
      </c>
      <c r="W944" t="str">
        <f>IFERROR(VLOOKUP(A944,[3]库存使用数据!$A:$L,12,0),"")</f>
        <v/>
      </c>
      <c r="X944" s="23" t="str">
        <f t="shared" si="246"/>
        <v/>
      </c>
      <c r="Y944" s="23" t="str">
        <f t="shared" si="247"/>
        <v/>
      </c>
      <c r="Z944" s="23" t="str">
        <f t="shared" si="248"/>
        <v/>
      </c>
      <c r="AA944" s="23" t="str">
        <f t="shared" si="249"/>
        <v/>
      </c>
      <c r="AB944" t="str">
        <f>IFERROR(VLOOKUP(A944,[3]库存使用数据!$A:$D,4,0),"")</f>
        <v/>
      </c>
      <c r="AC944" t="str">
        <f>IFERROR(VLOOKUP(A944,[3]库存使用数据!$A:$G,7,0),"")</f>
        <v/>
      </c>
      <c r="AD944" t="str">
        <f>IFERROR(VLOOKUP(A944,[3]库存使用数据!$A:$J,10,0),"")</f>
        <v/>
      </c>
      <c r="AE944" t="str">
        <f>IFERROR(VLOOKUP(A944,[3]库存使用数据!$A:$M,13,0),"")</f>
        <v/>
      </c>
      <c r="AF944" s="23" t="str">
        <f t="shared" si="250"/>
        <v/>
      </c>
      <c r="AG944" s="23" t="str">
        <f t="shared" si="251"/>
        <v/>
      </c>
      <c r="AH944" s="23" t="str">
        <f t="shared" si="252"/>
        <v/>
      </c>
      <c r="AI944" s="23" t="str">
        <f t="shared" si="253"/>
        <v/>
      </c>
      <c r="AJ944">
        <f>IFERROR(VLOOKUP($B944,[2]库存报告使用数据!$A$1:$B$65536,2,0),0)</f>
        <v>0</v>
      </c>
      <c r="AK944">
        <f>IFERROR(VLOOKUP($B944,[2]库存报告使用数据!$A$1:$C$65536,3,0),0)</f>
        <v>0</v>
      </c>
      <c r="AL944">
        <f>IFERROR(VLOOKUP($B944,[2]库存报告使用数据!$A$1:$D$65536,4,0),0)</f>
        <v>2</v>
      </c>
      <c r="AM944">
        <f>IFERROR(VLOOKUP($B944,[2]库存报告使用数据!$A$1:$E$65536,5,0),0)</f>
        <v>5</v>
      </c>
      <c r="AN944" s="23" t="str">
        <f t="shared" si="254"/>
        <v/>
      </c>
      <c r="AO944" s="23" t="str">
        <f t="shared" si="255"/>
        <v/>
      </c>
      <c r="AP944" s="23">
        <f t="shared" si="256"/>
        <v>0</v>
      </c>
      <c r="AQ944" s="23">
        <f t="shared" si="257"/>
        <v>0</v>
      </c>
      <c r="AR944" s="37">
        <f t="shared" si="242"/>
        <v>0</v>
      </c>
      <c r="AS944" s="37">
        <f t="shared" si="243"/>
        <v>0</v>
      </c>
      <c r="AT944" s="37">
        <f t="shared" si="244"/>
        <v>1</v>
      </c>
      <c r="AU944" s="33" t="str">
        <f t="shared" si="245"/>
        <v>库存为1</v>
      </c>
      <c r="AV944" s="38" t="str">
        <f>IFERROR(时间!$B$4+AU944,"上周无销量")</f>
        <v>上周无销量</v>
      </c>
    </row>
    <row r="945" spans="1:48">
      <c r="A945" s="21" t="s">
        <v>990</v>
      </c>
      <c r="B945" t="str">
        <f>VLOOKUP(A945,'[4]sku-asin（子）'!$A$1:$B$65536,2,0)</f>
        <v>B01MQFD56D</v>
      </c>
      <c r="C945" t="str">
        <f>VLOOKUP(A945,'[4]子sku-父sku'!$A$1:$B$65536,2,0)</f>
        <v>YZ-ZQ19758</v>
      </c>
      <c r="D945" s="33">
        <f>IFERROR(VLOOKUP(A945,[1]库存报告使用数据处理!$A:$C,3,0),0)</f>
        <v>0</v>
      </c>
      <c r="E945" s="33">
        <f>IFERROR(VLOOKUP(A945,[1]库存报告使用数据处理!$A:$D,4,0),0)</f>
        <v>0</v>
      </c>
      <c r="F945" s="33">
        <f>IFERROR(VLOOKUP(A945,[1]库存报告使用数据处理!$A:$E,5,0),0)</f>
        <v>0</v>
      </c>
      <c r="G945" s="33">
        <f>IFERROR(VLOOKUP(A945,[1]库存报告使用数据处理!$A:$F,6,0),0)</f>
        <v>1</v>
      </c>
      <c r="H945" s="34">
        <f>IFERROR(VLOOKUP(A945,[1]库存报告使用数据处理!$A:$G,7,0),0)</f>
        <v>19.99</v>
      </c>
      <c r="I945">
        <f>IFERROR(VLOOKUP(A945,[5]数据处理!$A:$B,2,0),0)</f>
        <v>4</v>
      </c>
      <c r="J945" s="35">
        <f>IFERROR(VLOOKUP(A945,[5]数据处理!$A:$D,4,0),0)</f>
        <v>0</v>
      </c>
      <c r="K945" s="35">
        <f>IFERROR(VLOOKUP(A945,[5]数据处理!$A:$E,5,0),0)</f>
        <v>0</v>
      </c>
      <c r="L945" s="35">
        <f>IFERROR(VLOOKUP(A945,[5]数据处理!$A:$G,7,0),0)</f>
        <v>0</v>
      </c>
      <c r="M945">
        <f t="shared" si="241"/>
        <v>4</v>
      </c>
      <c r="N945">
        <f>IFERROR(VLOOKUP(A945,[5]数据处理!$A:$C,3,0),0)</f>
        <v>0</v>
      </c>
      <c r="O945">
        <f>IFERROR(VLOOKUP(A945,[5]数据处理!$A:$N,14,0),0)</f>
        <v>3</v>
      </c>
      <c r="P945" t="str">
        <f>IFERROR(VLOOKUP(A945,[3]库存使用数据!$A:$B,2,0),"")</f>
        <v/>
      </c>
      <c r="Q945" t="str">
        <f>IFERROR(VLOOKUP(A945,[3]库存使用数据!$A:$E,5,0),"")</f>
        <v/>
      </c>
      <c r="R945" t="str">
        <f>IFERROR(VLOOKUP(A945,[3]库存使用数据!$A:$H,8,0),"")</f>
        <v/>
      </c>
      <c r="S945" t="str">
        <f>IFERROR(VLOOKUP(A945,[3]库存使用数据!$A:$K,11,0),"")</f>
        <v/>
      </c>
      <c r="T945" t="str">
        <f>IFERROR(VLOOKUP(A945,[3]库存使用数据!$A:$C,3,0),"")</f>
        <v/>
      </c>
      <c r="U945" t="str">
        <f>IFERROR(VLOOKUP(A945,[3]库存使用数据!$A:$F,6,0),"")</f>
        <v/>
      </c>
      <c r="V945" t="str">
        <f>IFERROR(VLOOKUP(A945,[3]库存使用数据!$A:$I,9,0),"")</f>
        <v/>
      </c>
      <c r="W945" t="str">
        <f>IFERROR(VLOOKUP(A945,[3]库存使用数据!$A:$L,12,0),"")</f>
        <v/>
      </c>
      <c r="X945" s="23" t="str">
        <f t="shared" si="246"/>
        <v/>
      </c>
      <c r="Y945" s="23" t="str">
        <f t="shared" si="247"/>
        <v/>
      </c>
      <c r="Z945" s="23" t="str">
        <f t="shared" si="248"/>
        <v/>
      </c>
      <c r="AA945" s="23" t="str">
        <f t="shared" si="249"/>
        <v/>
      </c>
      <c r="AB945" t="str">
        <f>IFERROR(VLOOKUP(A945,[3]库存使用数据!$A:$D,4,0),"")</f>
        <v/>
      </c>
      <c r="AC945" t="str">
        <f>IFERROR(VLOOKUP(A945,[3]库存使用数据!$A:$G,7,0),"")</f>
        <v/>
      </c>
      <c r="AD945" t="str">
        <f>IFERROR(VLOOKUP(A945,[3]库存使用数据!$A:$J,10,0),"")</f>
        <v/>
      </c>
      <c r="AE945" t="str">
        <f>IFERROR(VLOOKUP(A945,[3]库存使用数据!$A:$M,13,0),"")</f>
        <v/>
      </c>
      <c r="AF945" s="23" t="str">
        <f t="shared" si="250"/>
        <v/>
      </c>
      <c r="AG945" s="23" t="str">
        <f t="shared" si="251"/>
        <v/>
      </c>
      <c r="AH945" s="23" t="str">
        <f t="shared" si="252"/>
        <v/>
      </c>
      <c r="AI945" s="23" t="str">
        <f t="shared" si="253"/>
        <v/>
      </c>
      <c r="AJ945">
        <f>IFERROR(VLOOKUP($B945,[2]库存报告使用数据!$A$1:$B$65536,2,0),0)</f>
        <v>0</v>
      </c>
      <c r="AK945">
        <f>IFERROR(VLOOKUP($B945,[2]库存报告使用数据!$A$1:$C$65536,3,0),0)</f>
        <v>0</v>
      </c>
      <c r="AL945">
        <f>IFERROR(VLOOKUP($B945,[2]库存报告使用数据!$A$1:$D$65536,4,0),0)</f>
        <v>2</v>
      </c>
      <c r="AM945">
        <f>IFERROR(VLOOKUP($B945,[2]库存报告使用数据!$A$1:$E$65536,5,0),0)</f>
        <v>3</v>
      </c>
      <c r="AN945" s="23" t="str">
        <f t="shared" si="254"/>
        <v/>
      </c>
      <c r="AO945" s="23" t="str">
        <f t="shared" si="255"/>
        <v/>
      </c>
      <c r="AP945" s="23">
        <f t="shared" si="256"/>
        <v>0</v>
      </c>
      <c r="AQ945" s="23">
        <f t="shared" si="257"/>
        <v>0.333333333333333</v>
      </c>
      <c r="AR945" s="37">
        <f t="shared" si="242"/>
        <v>0</v>
      </c>
      <c r="AS945" s="37">
        <f t="shared" si="243"/>
        <v>0</v>
      </c>
      <c r="AT945" s="37">
        <f t="shared" si="244"/>
        <v>4</v>
      </c>
      <c r="AU945" s="33" t="str">
        <f t="shared" si="245"/>
        <v>库存为4</v>
      </c>
      <c r="AV945" s="38" t="str">
        <f>IFERROR(时间!$B$4+AU945,"上周无销量")</f>
        <v>上周无销量</v>
      </c>
    </row>
    <row r="946" spans="1:48">
      <c r="A946" s="21" t="s">
        <v>991</v>
      </c>
      <c r="B946" t="str">
        <f>VLOOKUP(A946,'[4]sku-asin（子）'!$A$1:$B$65536,2,0)</f>
        <v>B01H14P2PK</v>
      </c>
      <c r="C946" t="str">
        <f>VLOOKUP(A946,'[4]子sku-父sku'!$A$1:$B$65536,2,0)</f>
        <v>YZ-ZQ298</v>
      </c>
      <c r="D946" s="33">
        <f>IFERROR(VLOOKUP(A946,[1]库存报告使用数据处理!$A:$C,3,0),0)</f>
        <v>0</v>
      </c>
      <c r="E946" s="33">
        <f>IFERROR(VLOOKUP(A946,[1]库存报告使用数据处理!$A:$D,4,0),0)</f>
        <v>0</v>
      </c>
      <c r="F946" s="33">
        <f>IFERROR(VLOOKUP(A946,[1]库存报告使用数据处理!$A:$E,5,0),0)</f>
        <v>0</v>
      </c>
      <c r="G946" s="33">
        <f>IFERROR(VLOOKUP(A946,[1]库存报告使用数据处理!$A:$F,6,0),0)</f>
        <v>0</v>
      </c>
      <c r="H946" s="34">
        <f>IFERROR(VLOOKUP(A946,[1]库存报告使用数据处理!$A:$G,7,0),0)</f>
        <v>0</v>
      </c>
      <c r="I946">
        <f>IFERROR(VLOOKUP(A946,[5]数据处理!$A:$B,2,0),0)</f>
        <v>1</v>
      </c>
      <c r="J946" s="35">
        <f>IFERROR(VLOOKUP(A946,[5]数据处理!$A:$D,4,0),0)</f>
        <v>0</v>
      </c>
      <c r="K946" s="35">
        <f>IFERROR(VLOOKUP(A946,[5]数据处理!$A:$E,5,0),0)</f>
        <v>0</v>
      </c>
      <c r="L946" s="35">
        <f>IFERROR(VLOOKUP(A946,[5]数据处理!$A:$G,7,0),0)</f>
        <v>0</v>
      </c>
      <c r="M946">
        <f t="shared" si="241"/>
        <v>1</v>
      </c>
      <c r="N946">
        <f>IFERROR(VLOOKUP(A946,[5]数据处理!$A:$C,3,0),0)</f>
        <v>1</v>
      </c>
      <c r="O946">
        <f>IFERROR(VLOOKUP(A946,[5]数据处理!$A:$N,14,0),0)</f>
        <v>0</v>
      </c>
      <c r="P946" t="str">
        <f>IFERROR(VLOOKUP(A946,[3]库存使用数据!$A:$B,2,0),"")</f>
        <v/>
      </c>
      <c r="Q946" t="str">
        <f>IFERROR(VLOOKUP(A946,[3]库存使用数据!$A:$E,5,0),"")</f>
        <v/>
      </c>
      <c r="R946" t="str">
        <f>IFERROR(VLOOKUP(A946,[3]库存使用数据!$A:$H,8,0),"")</f>
        <v/>
      </c>
      <c r="S946" t="str">
        <f>IFERROR(VLOOKUP(A946,[3]库存使用数据!$A:$K,11,0),"")</f>
        <v/>
      </c>
      <c r="T946" t="str">
        <f>IFERROR(VLOOKUP(A946,[3]库存使用数据!$A:$C,3,0),"")</f>
        <v/>
      </c>
      <c r="U946" t="str">
        <f>IFERROR(VLOOKUP(A946,[3]库存使用数据!$A:$F,6,0),"")</f>
        <v/>
      </c>
      <c r="V946" t="str">
        <f>IFERROR(VLOOKUP(A946,[3]库存使用数据!$A:$I,9,0),"")</f>
        <v/>
      </c>
      <c r="W946" t="str">
        <f>IFERROR(VLOOKUP(A946,[3]库存使用数据!$A:$L,12,0),"")</f>
        <v/>
      </c>
      <c r="X946" s="23" t="str">
        <f t="shared" si="246"/>
        <v/>
      </c>
      <c r="Y946" s="23" t="str">
        <f t="shared" si="247"/>
        <v/>
      </c>
      <c r="Z946" s="23" t="str">
        <f t="shared" si="248"/>
        <v/>
      </c>
      <c r="AA946" s="23" t="str">
        <f t="shared" si="249"/>
        <v/>
      </c>
      <c r="AB946" t="str">
        <f>IFERROR(VLOOKUP(A946,[3]库存使用数据!$A:$D,4,0),"")</f>
        <v/>
      </c>
      <c r="AC946" t="str">
        <f>IFERROR(VLOOKUP(A946,[3]库存使用数据!$A:$G,7,0),"")</f>
        <v/>
      </c>
      <c r="AD946" t="str">
        <f>IFERROR(VLOOKUP(A946,[3]库存使用数据!$A:$J,10,0),"")</f>
        <v/>
      </c>
      <c r="AE946" t="str">
        <f>IFERROR(VLOOKUP(A946,[3]库存使用数据!$A:$M,13,0),"")</f>
        <v/>
      </c>
      <c r="AF946" s="23" t="str">
        <f t="shared" si="250"/>
        <v/>
      </c>
      <c r="AG946" s="23" t="str">
        <f t="shared" si="251"/>
        <v/>
      </c>
      <c r="AH946" s="23" t="str">
        <f t="shared" si="252"/>
        <v/>
      </c>
      <c r="AI946" s="23" t="str">
        <f t="shared" si="253"/>
        <v/>
      </c>
      <c r="AJ946">
        <f>IFERROR(VLOOKUP($B946,[2]库存报告使用数据!$A$1:$B$65536,2,0),0)</f>
        <v>0</v>
      </c>
      <c r="AK946">
        <f>IFERROR(VLOOKUP($B946,[2]库存报告使用数据!$A$1:$C$65536,3,0),0)</f>
        <v>0</v>
      </c>
      <c r="AL946">
        <f>IFERROR(VLOOKUP($B946,[2]库存报告使用数据!$A$1:$D$65536,4,0),0)</f>
        <v>0</v>
      </c>
      <c r="AM946">
        <f>IFERROR(VLOOKUP($B946,[2]库存报告使用数据!$A$1:$E$65536,5,0),0)</f>
        <v>0</v>
      </c>
      <c r="AN946" s="23" t="str">
        <f t="shared" si="254"/>
        <v/>
      </c>
      <c r="AO946" s="23" t="str">
        <f t="shared" si="255"/>
        <v/>
      </c>
      <c r="AP946" s="23" t="str">
        <f t="shared" si="256"/>
        <v/>
      </c>
      <c r="AQ946" s="23" t="str">
        <f t="shared" si="257"/>
        <v/>
      </c>
      <c r="AR946" s="37">
        <f t="shared" si="242"/>
        <v>0</v>
      </c>
      <c r="AS946" s="37">
        <f t="shared" si="243"/>
        <v>0</v>
      </c>
      <c r="AT946" s="37">
        <f t="shared" si="244"/>
        <v>1</v>
      </c>
      <c r="AU946" s="33" t="str">
        <f t="shared" si="245"/>
        <v>库存为1</v>
      </c>
      <c r="AV946" s="38" t="str">
        <f>IFERROR(时间!$B$4+AU946,"上周无销量")</f>
        <v>上周无销量</v>
      </c>
    </row>
    <row r="947" spans="1:48">
      <c r="A947" s="21" t="s">
        <v>992</v>
      </c>
      <c r="B947" t="str">
        <f>VLOOKUP(A947,'[4]sku-asin（子）'!$A$1:$B$65536,2,0)</f>
        <v>B01H14P57U</v>
      </c>
      <c r="C947" t="str">
        <f>VLOOKUP(A947,'[4]子sku-父sku'!$A$1:$B$65536,2,0)</f>
        <v>YZ-ZQ298</v>
      </c>
      <c r="D947" s="33">
        <f>IFERROR(VLOOKUP(A947,[1]库存报告使用数据处理!$A:$C,3,0),0)</f>
        <v>0</v>
      </c>
      <c r="E947" s="33">
        <f>IFERROR(VLOOKUP(A947,[1]库存报告使用数据处理!$A:$D,4,0),0)</f>
        <v>0</v>
      </c>
      <c r="F947" s="33">
        <f>IFERROR(VLOOKUP(A947,[1]库存报告使用数据处理!$A:$E,5,0),0)</f>
        <v>0</v>
      </c>
      <c r="G947" s="33">
        <f>IFERROR(VLOOKUP(A947,[1]库存报告使用数据处理!$A:$F,6,0),0)</f>
        <v>0</v>
      </c>
      <c r="H947" s="34">
        <f>IFERROR(VLOOKUP(A947,[1]库存报告使用数据处理!$A:$G,7,0),0)</f>
        <v>0</v>
      </c>
      <c r="I947">
        <f>IFERROR(VLOOKUP(A947,[5]数据处理!$A:$B,2,0),0)</f>
        <v>0</v>
      </c>
      <c r="J947" s="35">
        <f>IFERROR(VLOOKUP(A947,[5]数据处理!$A:$D,4,0),0)</f>
        <v>0</v>
      </c>
      <c r="K947" s="35">
        <f>IFERROR(VLOOKUP(A947,[5]数据处理!$A:$E,5,0),0)</f>
        <v>0</v>
      </c>
      <c r="L947" s="35">
        <f>IFERROR(VLOOKUP(A947,[5]数据处理!$A:$G,7,0),0)</f>
        <v>0</v>
      </c>
      <c r="M947">
        <f t="shared" si="241"/>
        <v>0</v>
      </c>
      <c r="N947">
        <f>IFERROR(VLOOKUP(A947,[5]数据处理!$A:$C,3,0),0)</f>
        <v>1</v>
      </c>
      <c r="O947">
        <f>IFERROR(VLOOKUP(A947,[5]数据处理!$A:$N,14,0),0)</f>
        <v>0</v>
      </c>
      <c r="P947" t="str">
        <f>IFERROR(VLOOKUP(A947,[3]库存使用数据!$A:$B,2,0),"")</f>
        <v/>
      </c>
      <c r="Q947" t="str">
        <f>IFERROR(VLOOKUP(A947,[3]库存使用数据!$A:$E,5,0),"")</f>
        <v/>
      </c>
      <c r="R947" t="str">
        <f>IFERROR(VLOOKUP(A947,[3]库存使用数据!$A:$H,8,0),"")</f>
        <v/>
      </c>
      <c r="S947" t="str">
        <f>IFERROR(VLOOKUP(A947,[3]库存使用数据!$A:$K,11,0),"")</f>
        <v/>
      </c>
      <c r="T947" t="str">
        <f>IFERROR(VLOOKUP(A947,[3]库存使用数据!$A:$C,3,0),"")</f>
        <v/>
      </c>
      <c r="U947" t="str">
        <f>IFERROR(VLOOKUP(A947,[3]库存使用数据!$A:$F,6,0),"")</f>
        <v/>
      </c>
      <c r="V947" t="str">
        <f>IFERROR(VLOOKUP(A947,[3]库存使用数据!$A:$I,9,0),"")</f>
        <v/>
      </c>
      <c r="W947" t="str">
        <f>IFERROR(VLOOKUP(A947,[3]库存使用数据!$A:$L,12,0),"")</f>
        <v/>
      </c>
      <c r="X947" s="23" t="str">
        <f t="shared" si="246"/>
        <v/>
      </c>
      <c r="Y947" s="23" t="str">
        <f t="shared" si="247"/>
        <v/>
      </c>
      <c r="Z947" s="23" t="str">
        <f t="shared" si="248"/>
        <v/>
      </c>
      <c r="AA947" s="23" t="str">
        <f t="shared" si="249"/>
        <v/>
      </c>
      <c r="AB947" t="str">
        <f>IFERROR(VLOOKUP(A947,[3]库存使用数据!$A:$D,4,0),"")</f>
        <v/>
      </c>
      <c r="AC947" t="str">
        <f>IFERROR(VLOOKUP(A947,[3]库存使用数据!$A:$G,7,0),"")</f>
        <v/>
      </c>
      <c r="AD947" t="str">
        <f>IFERROR(VLOOKUP(A947,[3]库存使用数据!$A:$J,10,0),"")</f>
        <v/>
      </c>
      <c r="AE947" t="str">
        <f>IFERROR(VLOOKUP(A947,[3]库存使用数据!$A:$M,13,0),"")</f>
        <v/>
      </c>
      <c r="AF947" s="23" t="str">
        <f t="shared" si="250"/>
        <v/>
      </c>
      <c r="AG947" s="23" t="str">
        <f t="shared" si="251"/>
        <v/>
      </c>
      <c r="AH947" s="23" t="str">
        <f t="shared" si="252"/>
        <v/>
      </c>
      <c r="AI947" s="23" t="str">
        <f t="shared" si="253"/>
        <v/>
      </c>
      <c r="AJ947">
        <f>IFERROR(VLOOKUP($B947,[2]库存报告使用数据!$A$1:$B$65536,2,0),0)</f>
        <v>0</v>
      </c>
      <c r="AK947">
        <f>IFERROR(VLOOKUP($B947,[2]库存报告使用数据!$A$1:$C$65536,3,0),0)</f>
        <v>0</v>
      </c>
      <c r="AL947">
        <f>IFERROR(VLOOKUP($B947,[2]库存报告使用数据!$A$1:$D$65536,4,0),0)</f>
        <v>0</v>
      </c>
      <c r="AM947">
        <f>IFERROR(VLOOKUP($B947,[2]库存报告使用数据!$A$1:$E$65536,5,0),0)</f>
        <v>0</v>
      </c>
      <c r="AN947" s="23" t="str">
        <f t="shared" si="254"/>
        <v/>
      </c>
      <c r="AO947" s="23" t="str">
        <f t="shared" si="255"/>
        <v/>
      </c>
      <c r="AP947" s="23" t="str">
        <f t="shared" si="256"/>
        <v/>
      </c>
      <c r="AQ947" s="23" t="str">
        <f t="shared" si="257"/>
        <v/>
      </c>
      <c r="AR947" s="37">
        <f t="shared" si="242"/>
        <v>0</v>
      </c>
      <c r="AS947" s="37">
        <f t="shared" si="243"/>
        <v>0</v>
      </c>
      <c r="AT947" s="37">
        <f t="shared" si="244"/>
        <v>0</v>
      </c>
      <c r="AU947" s="33" t="str">
        <f t="shared" si="245"/>
        <v>库存为0</v>
      </c>
      <c r="AV947" s="38" t="str">
        <f>IFERROR(时间!$B$4+AU947,"上周无销量")</f>
        <v>上周无销量</v>
      </c>
    </row>
    <row r="948" spans="1:48">
      <c r="A948" s="21" t="s">
        <v>993</v>
      </c>
      <c r="B948" t="str">
        <f>VLOOKUP(A948,'[4]sku-asin（子）'!$A$1:$B$65536,2,0)</f>
        <v>B01JOJ3LOE</v>
      </c>
      <c r="C948" t="str">
        <f>VLOOKUP(A948,'[4]子sku-父sku'!$A$1:$B$65536,2,0)</f>
        <v>YZ-ZQ298</v>
      </c>
      <c r="D948" s="33">
        <f>IFERROR(VLOOKUP(A948,[1]库存报告使用数据处理!$A:$C,3,0),0)</f>
        <v>0</v>
      </c>
      <c r="E948" s="33">
        <f>IFERROR(VLOOKUP(A948,[1]库存报告使用数据处理!$A:$D,4,0),0)</f>
        <v>0</v>
      </c>
      <c r="F948" s="33">
        <f>IFERROR(VLOOKUP(A948,[1]库存报告使用数据处理!$A:$E,5,0),0)</f>
        <v>0</v>
      </c>
      <c r="G948" s="33">
        <f>IFERROR(VLOOKUP(A948,[1]库存报告使用数据处理!$A:$F,6,0),0)</f>
        <v>0</v>
      </c>
      <c r="H948" s="34">
        <f>IFERROR(VLOOKUP(A948,[1]库存报告使用数据处理!$A:$G,7,0),0)</f>
        <v>0</v>
      </c>
      <c r="I948">
        <f>IFERROR(VLOOKUP(A948,[5]数据处理!$A:$B,2,0),0)</f>
        <v>9</v>
      </c>
      <c r="J948" s="35">
        <f>IFERROR(VLOOKUP(A948,[5]数据处理!$A:$D,4,0),0)</f>
        <v>0</v>
      </c>
      <c r="K948" s="35">
        <f>IFERROR(VLOOKUP(A948,[5]数据处理!$A:$E,5,0),0)</f>
        <v>0</v>
      </c>
      <c r="L948" s="35">
        <f>IFERROR(VLOOKUP(A948,[5]数据处理!$A:$G,7,0),0)</f>
        <v>0</v>
      </c>
      <c r="M948">
        <f t="shared" si="241"/>
        <v>9</v>
      </c>
      <c r="N948">
        <f>IFERROR(VLOOKUP(A948,[5]数据处理!$A:$C,3,0),0)</f>
        <v>0</v>
      </c>
      <c r="O948">
        <f>IFERROR(VLOOKUP(A948,[5]数据处理!$A:$N,14,0),0)</f>
        <v>1</v>
      </c>
      <c r="P948" t="str">
        <f>IFERROR(VLOOKUP(A948,[3]库存使用数据!$A:$B,2,0),"")</f>
        <v/>
      </c>
      <c r="Q948" t="str">
        <f>IFERROR(VLOOKUP(A948,[3]库存使用数据!$A:$E,5,0),"")</f>
        <v/>
      </c>
      <c r="R948" t="str">
        <f>IFERROR(VLOOKUP(A948,[3]库存使用数据!$A:$H,8,0),"")</f>
        <v/>
      </c>
      <c r="S948" t="str">
        <f>IFERROR(VLOOKUP(A948,[3]库存使用数据!$A:$K,11,0),"")</f>
        <v/>
      </c>
      <c r="T948" t="str">
        <f>IFERROR(VLOOKUP(A948,[3]库存使用数据!$A:$C,3,0),"")</f>
        <v/>
      </c>
      <c r="U948" t="str">
        <f>IFERROR(VLOOKUP(A948,[3]库存使用数据!$A:$F,6,0),"")</f>
        <v/>
      </c>
      <c r="V948" t="str">
        <f>IFERROR(VLOOKUP(A948,[3]库存使用数据!$A:$I,9,0),"")</f>
        <v/>
      </c>
      <c r="W948" t="str">
        <f>IFERROR(VLOOKUP(A948,[3]库存使用数据!$A:$L,12,0),"")</f>
        <v/>
      </c>
      <c r="X948" s="23" t="str">
        <f t="shared" si="246"/>
        <v/>
      </c>
      <c r="Y948" s="23" t="str">
        <f t="shared" si="247"/>
        <v/>
      </c>
      <c r="Z948" s="23" t="str">
        <f t="shared" si="248"/>
        <v/>
      </c>
      <c r="AA948" s="23" t="str">
        <f t="shared" si="249"/>
        <v/>
      </c>
      <c r="AB948" t="str">
        <f>IFERROR(VLOOKUP(A948,[3]库存使用数据!$A:$D,4,0),"")</f>
        <v/>
      </c>
      <c r="AC948" t="str">
        <f>IFERROR(VLOOKUP(A948,[3]库存使用数据!$A:$G,7,0),"")</f>
        <v/>
      </c>
      <c r="AD948" t="str">
        <f>IFERROR(VLOOKUP(A948,[3]库存使用数据!$A:$J,10,0),"")</f>
        <v/>
      </c>
      <c r="AE948" t="str">
        <f>IFERROR(VLOOKUP(A948,[3]库存使用数据!$A:$M,13,0),"")</f>
        <v/>
      </c>
      <c r="AF948" s="23" t="str">
        <f t="shared" si="250"/>
        <v/>
      </c>
      <c r="AG948" s="23" t="str">
        <f t="shared" si="251"/>
        <v/>
      </c>
      <c r="AH948" s="23" t="str">
        <f t="shared" si="252"/>
        <v/>
      </c>
      <c r="AI948" s="23" t="str">
        <f t="shared" si="253"/>
        <v/>
      </c>
      <c r="AJ948">
        <f>IFERROR(VLOOKUP($B948,[2]库存报告使用数据!$A$1:$B$65536,2,0),0)</f>
        <v>0</v>
      </c>
      <c r="AK948">
        <f>IFERROR(VLOOKUP($B948,[2]库存报告使用数据!$A$1:$C$65536,3,0),0)</f>
        <v>0</v>
      </c>
      <c r="AL948">
        <f>IFERROR(VLOOKUP($B948,[2]库存报告使用数据!$A$1:$D$65536,4,0),0)</f>
        <v>0</v>
      </c>
      <c r="AM948">
        <f>IFERROR(VLOOKUP($B948,[2]库存报告使用数据!$A$1:$E$65536,5,0),0)</f>
        <v>0</v>
      </c>
      <c r="AN948" s="23" t="str">
        <f t="shared" si="254"/>
        <v/>
      </c>
      <c r="AO948" s="23" t="str">
        <f t="shared" si="255"/>
        <v/>
      </c>
      <c r="AP948" s="23" t="str">
        <f t="shared" si="256"/>
        <v/>
      </c>
      <c r="AQ948" s="23" t="str">
        <f t="shared" si="257"/>
        <v/>
      </c>
      <c r="AR948" s="37">
        <f t="shared" si="242"/>
        <v>0</v>
      </c>
      <c r="AS948" s="37">
        <f t="shared" si="243"/>
        <v>0</v>
      </c>
      <c r="AT948" s="37">
        <f t="shared" si="244"/>
        <v>9</v>
      </c>
      <c r="AU948" s="33" t="str">
        <f t="shared" si="245"/>
        <v>库存为9</v>
      </c>
      <c r="AV948" s="38" t="str">
        <f>IFERROR(时间!$B$4+AU948,"上周无销量")</f>
        <v>上周无销量</v>
      </c>
    </row>
    <row r="949" spans="1:48">
      <c r="A949" s="21" t="s">
        <v>994</v>
      </c>
      <c r="B949" t="str">
        <f>VLOOKUP(A949,'[4]sku-asin（子）'!$A$1:$B$65536,2,0)</f>
        <v>B01H14OYL8</v>
      </c>
      <c r="C949" t="str">
        <f>VLOOKUP(A949,'[4]子sku-父sku'!$A$1:$B$65536,2,0)</f>
        <v>YZ-ZQ298</v>
      </c>
      <c r="D949" s="33">
        <f>IFERROR(VLOOKUP(A949,[1]库存报告使用数据处理!$A:$C,3,0),0)</f>
        <v>0</v>
      </c>
      <c r="E949" s="33">
        <f>IFERROR(VLOOKUP(A949,[1]库存报告使用数据处理!$A:$D,4,0),0)</f>
        <v>0</v>
      </c>
      <c r="F949" s="33">
        <f>IFERROR(VLOOKUP(A949,[1]库存报告使用数据处理!$A:$E,5,0),0)</f>
        <v>0</v>
      </c>
      <c r="G949" s="33">
        <f>IFERROR(VLOOKUP(A949,[1]库存报告使用数据处理!$A:$F,6,0),0)</f>
        <v>0</v>
      </c>
      <c r="H949" s="34">
        <f>IFERROR(VLOOKUP(A949,[1]库存报告使用数据处理!$A:$G,7,0),0)</f>
        <v>0</v>
      </c>
      <c r="I949">
        <f>IFERROR(VLOOKUP(A949,[5]数据处理!$A:$B,2,0),0)</f>
        <v>14</v>
      </c>
      <c r="J949" s="35">
        <f>IFERROR(VLOOKUP(A949,[5]数据处理!$A:$D,4,0),0)</f>
        <v>0</v>
      </c>
      <c r="K949" s="35">
        <f>IFERROR(VLOOKUP(A949,[5]数据处理!$A:$E,5,0),0)</f>
        <v>0</v>
      </c>
      <c r="L949" s="35">
        <f>IFERROR(VLOOKUP(A949,[5]数据处理!$A:$G,7,0),0)</f>
        <v>0</v>
      </c>
      <c r="M949">
        <f t="shared" si="241"/>
        <v>14</v>
      </c>
      <c r="N949">
        <f>IFERROR(VLOOKUP(A949,[5]数据处理!$A:$C,3,0),0)</f>
        <v>0</v>
      </c>
      <c r="O949">
        <f>IFERROR(VLOOKUP(A949,[5]数据处理!$A:$N,14,0),0)</f>
        <v>10</v>
      </c>
      <c r="P949" t="str">
        <f>IFERROR(VLOOKUP(A949,[3]库存使用数据!$A:$B,2,0),"")</f>
        <v/>
      </c>
      <c r="Q949" t="str">
        <f>IFERROR(VLOOKUP(A949,[3]库存使用数据!$A:$E,5,0),"")</f>
        <v/>
      </c>
      <c r="R949" t="str">
        <f>IFERROR(VLOOKUP(A949,[3]库存使用数据!$A:$H,8,0),"")</f>
        <v/>
      </c>
      <c r="S949" t="str">
        <f>IFERROR(VLOOKUP(A949,[3]库存使用数据!$A:$K,11,0),"")</f>
        <v/>
      </c>
      <c r="T949" t="str">
        <f>IFERROR(VLOOKUP(A949,[3]库存使用数据!$A:$C,3,0),"")</f>
        <v/>
      </c>
      <c r="U949" t="str">
        <f>IFERROR(VLOOKUP(A949,[3]库存使用数据!$A:$F,6,0),"")</f>
        <v/>
      </c>
      <c r="V949" t="str">
        <f>IFERROR(VLOOKUP(A949,[3]库存使用数据!$A:$I,9,0),"")</f>
        <v/>
      </c>
      <c r="W949" t="str">
        <f>IFERROR(VLOOKUP(A949,[3]库存使用数据!$A:$L,12,0),"")</f>
        <v/>
      </c>
      <c r="X949" s="23" t="str">
        <f t="shared" si="246"/>
        <v/>
      </c>
      <c r="Y949" s="23" t="str">
        <f t="shared" si="247"/>
        <v/>
      </c>
      <c r="Z949" s="23" t="str">
        <f t="shared" si="248"/>
        <v/>
      </c>
      <c r="AA949" s="23" t="str">
        <f t="shared" si="249"/>
        <v/>
      </c>
      <c r="AB949" t="str">
        <f>IFERROR(VLOOKUP(A949,[3]库存使用数据!$A:$D,4,0),"")</f>
        <v/>
      </c>
      <c r="AC949" t="str">
        <f>IFERROR(VLOOKUP(A949,[3]库存使用数据!$A:$G,7,0),"")</f>
        <v/>
      </c>
      <c r="AD949" t="str">
        <f>IFERROR(VLOOKUP(A949,[3]库存使用数据!$A:$J,10,0),"")</f>
        <v/>
      </c>
      <c r="AE949" t="str">
        <f>IFERROR(VLOOKUP(A949,[3]库存使用数据!$A:$M,13,0),"")</f>
        <v/>
      </c>
      <c r="AF949" s="23" t="str">
        <f t="shared" si="250"/>
        <v/>
      </c>
      <c r="AG949" s="23" t="str">
        <f t="shared" si="251"/>
        <v/>
      </c>
      <c r="AH949" s="23" t="str">
        <f t="shared" si="252"/>
        <v/>
      </c>
      <c r="AI949" s="23" t="str">
        <f t="shared" si="253"/>
        <v/>
      </c>
      <c r="AJ949">
        <f>IFERROR(VLOOKUP($B949,[2]库存报告使用数据!$A$1:$B$65536,2,0),0)</f>
        <v>0</v>
      </c>
      <c r="AK949">
        <f>IFERROR(VLOOKUP($B949,[2]库存报告使用数据!$A$1:$C$65536,3,0),0)</f>
        <v>0</v>
      </c>
      <c r="AL949">
        <f>IFERROR(VLOOKUP($B949,[2]库存报告使用数据!$A$1:$D$65536,4,0),0)</f>
        <v>0</v>
      </c>
      <c r="AM949">
        <f>IFERROR(VLOOKUP($B949,[2]库存报告使用数据!$A$1:$E$65536,5,0),0)</f>
        <v>0</v>
      </c>
      <c r="AN949" s="23" t="str">
        <f t="shared" si="254"/>
        <v/>
      </c>
      <c r="AO949" s="23" t="str">
        <f t="shared" si="255"/>
        <v/>
      </c>
      <c r="AP949" s="23" t="str">
        <f t="shared" si="256"/>
        <v/>
      </c>
      <c r="AQ949" s="23" t="str">
        <f t="shared" si="257"/>
        <v/>
      </c>
      <c r="AR949" s="37">
        <f t="shared" si="242"/>
        <v>0</v>
      </c>
      <c r="AS949" s="37">
        <f t="shared" si="243"/>
        <v>0</v>
      </c>
      <c r="AT949" s="37">
        <f t="shared" si="244"/>
        <v>14</v>
      </c>
      <c r="AU949" s="33" t="str">
        <f t="shared" si="245"/>
        <v>库存为14</v>
      </c>
      <c r="AV949" s="38" t="str">
        <f>IFERROR(时间!$B$4+AU949,"上周无销量")</f>
        <v>上周无销量</v>
      </c>
    </row>
    <row r="950" spans="1:48">
      <c r="A950" s="21" t="s">
        <v>995</v>
      </c>
      <c r="B950" t="str">
        <f>VLOOKUP(A950,'[4]sku-asin（子）'!$A$1:$B$65536,2,0)</f>
        <v>B07B7GLDBN</v>
      </c>
      <c r="C950" t="str">
        <f>VLOOKUP(A950,'[4]子sku-父sku'!$A$1:$B$65536,2,0)</f>
        <v>YZ-ZQ388</v>
      </c>
      <c r="D950" s="33">
        <f>IFERROR(VLOOKUP(A950,[1]库存报告使用数据处理!$A:$C,3,0),0)</f>
        <v>0</v>
      </c>
      <c r="E950" s="33">
        <f>IFERROR(VLOOKUP(A950,[1]库存报告使用数据处理!$A:$D,4,0),0)</f>
        <v>0</v>
      </c>
      <c r="F950" s="33">
        <f>IFERROR(VLOOKUP(A950,[1]库存报告使用数据处理!$A:$E,5,0),0)</f>
        <v>0</v>
      </c>
      <c r="G950" s="33">
        <f>IFERROR(VLOOKUP(A950,[1]库存报告使用数据处理!$A:$F,6,0),0)</f>
        <v>0</v>
      </c>
      <c r="H950" s="34">
        <f>IFERROR(VLOOKUP(A950,[1]库存报告使用数据处理!$A:$G,7,0),0)</f>
        <v>0</v>
      </c>
      <c r="I950">
        <f>IFERROR(VLOOKUP(A950,[5]数据处理!$A:$B,2,0),0)</f>
        <v>0</v>
      </c>
      <c r="J950" s="35">
        <f>IFERROR(VLOOKUP(A950,[5]数据处理!$A:$D,4,0),0)</f>
        <v>0</v>
      </c>
      <c r="K950" s="35">
        <f>IFERROR(VLOOKUP(A950,[5]数据处理!$A:$E,5,0),0)</f>
        <v>0</v>
      </c>
      <c r="L950" s="35">
        <f>IFERROR(VLOOKUP(A950,[5]数据处理!$A:$G,7,0),0)</f>
        <v>0</v>
      </c>
      <c r="M950">
        <f t="shared" si="241"/>
        <v>0</v>
      </c>
      <c r="N950">
        <f>IFERROR(VLOOKUP(A950,[5]数据处理!$A:$C,3,0),0)</f>
        <v>2</v>
      </c>
      <c r="O950">
        <f>IFERROR(VLOOKUP(A950,[5]数据处理!$A:$N,14,0),0)</f>
        <v>0</v>
      </c>
      <c r="P950" t="str">
        <f>IFERROR(VLOOKUP(A950,[3]库存使用数据!$A:$B,2,0),"")</f>
        <v/>
      </c>
      <c r="Q950" t="str">
        <f>IFERROR(VLOOKUP(A950,[3]库存使用数据!$A:$E,5,0),"")</f>
        <v/>
      </c>
      <c r="R950" t="str">
        <f>IFERROR(VLOOKUP(A950,[3]库存使用数据!$A:$H,8,0),"")</f>
        <v/>
      </c>
      <c r="S950" t="str">
        <f>IFERROR(VLOOKUP(A950,[3]库存使用数据!$A:$K,11,0),"")</f>
        <v/>
      </c>
      <c r="T950" t="str">
        <f>IFERROR(VLOOKUP(A950,[3]库存使用数据!$A:$C,3,0),"")</f>
        <v/>
      </c>
      <c r="U950" t="str">
        <f>IFERROR(VLOOKUP(A950,[3]库存使用数据!$A:$F,6,0),"")</f>
        <v/>
      </c>
      <c r="V950" t="str">
        <f>IFERROR(VLOOKUP(A950,[3]库存使用数据!$A:$I,9,0),"")</f>
        <v/>
      </c>
      <c r="W950" t="str">
        <f>IFERROR(VLOOKUP(A950,[3]库存使用数据!$A:$L,12,0),"")</f>
        <v/>
      </c>
      <c r="X950" s="23" t="str">
        <f t="shared" si="246"/>
        <v/>
      </c>
      <c r="Y950" s="23" t="str">
        <f t="shared" si="247"/>
        <v/>
      </c>
      <c r="Z950" s="23" t="str">
        <f t="shared" si="248"/>
        <v/>
      </c>
      <c r="AA950" s="23" t="str">
        <f t="shared" si="249"/>
        <v/>
      </c>
      <c r="AB950" t="str">
        <f>IFERROR(VLOOKUP(A950,[3]库存使用数据!$A:$D,4,0),"")</f>
        <v/>
      </c>
      <c r="AC950" t="str">
        <f>IFERROR(VLOOKUP(A950,[3]库存使用数据!$A:$G,7,0),"")</f>
        <v/>
      </c>
      <c r="AD950" t="str">
        <f>IFERROR(VLOOKUP(A950,[3]库存使用数据!$A:$J,10,0),"")</f>
        <v/>
      </c>
      <c r="AE950" t="str">
        <f>IFERROR(VLOOKUP(A950,[3]库存使用数据!$A:$M,13,0),"")</f>
        <v/>
      </c>
      <c r="AF950" s="23" t="str">
        <f t="shared" si="250"/>
        <v/>
      </c>
      <c r="AG950" s="23" t="str">
        <f t="shared" si="251"/>
        <v/>
      </c>
      <c r="AH950" s="23" t="str">
        <f t="shared" si="252"/>
        <v/>
      </c>
      <c r="AI950" s="23" t="str">
        <f t="shared" si="253"/>
        <v/>
      </c>
      <c r="AJ950">
        <f>IFERROR(VLOOKUP($B950,[2]库存报告使用数据!$A$1:$B$65536,2,0),0)</f>
        <v>0</v>
      </c>
      <c r="AK950">
        <f>IFERROR(VLOOKUP($B950,[2]库存报告使用数据!$A$1:$C$65536,3,0),0)</f>
        <v>0</v>
      </c>
      <c r="AL950">
        <f>IFERROR(VLOOKUP($B950,[2]库存报告使用数据!$A$1:$D$65536,4,0),0)</f>
        <v>0</v>
      </c>
      <c r="AM950">
        <f>IFERROR(VLOOKUP($B950,[2]库存报告使用数据!$A$1:$E$65536,5,0),0)</f>
        <v>0</v>
      </c>
      <c r="AN950" s="23" t="str">
        <f t="shared" si="254"/>
        <v/>
      </c>
      <c r="AO950" s="23" t="str">
        <f t="shared" si="255"/>
        <v/>
      </c>
      <c r="AP950" s="23" t="str">
        <f t="shared" si="256"/>
        <v/>
      </c>
      <c r="AQ950" s="23" t="str">
        <f t="shared" si="257"/>
        <v/>
      </c>
      <c r="AR950" s="37">
        <f t="shared" si="242"/>
        <v>0</v>
      </c>
      <c r="AS950" s="37">
        <f t="shared" si="243"/>
        <v>0</v>
      </c>
      <c r="AT950" s="37">
        <f t="shared" si="244"/>
        <v>0</v>
      </c>
      <c r="AU950" s="33" t="str">
        <f t="shared" si="245"/>
        <v>库存为0</v>
      </c>
      <c r="AV950" s="38" t="str">
        <f>IFERROR(时间!$B$4+AU950,"上周无销量")</f>
        <v>上周无销量</v>
      </c>
    </row>
    <row r="951" spans="1:48">
      <c r="A951" s="21" t="s">
        <v>996</v>
      </c>
      <c r="B951" t="str">
        <f>VLOOKUP(A951,'[4]sku-asin（子）'!$A$1:$B$65536,2,0)</f>
        <v>B01HZL9Q92</v>
      </c>
      <c r="C951" t="str">
        <f>VLOOKUP(A951,'[4]子sku-父sku'!$A$1:$B$65536,2,0)</f>
        <v>YZ-ZQ45984</v>
      </c>
      <c r="D951" s="33">
        <f>IFERROR(VLOOKUP(A951,[1]库存报告使用数据处理!$A:$C,3,0),0)</f>
        <v>0</v>
      </c>
      <c r="E951" s="33">
        <f>IFERROR(VLOOKUP(A951,[1]库存报告使用数据处理!$A:$D,4,0),0)</f>
        <v>0</v>
      </c>
      <c r="F951" s="33">
        <f>IFERROR(VLOOKUP(A951,[1]库存报告使用数据处理!$A:$E,5,0),0)</f>
        <v>0</v>
      </c>
      <c r="G951" s="33">
        <f>IFERROR(VLOOKUP(A951,[1]库存报告使用数据处理!$A:$F,6,0),0)</f>
        <v>0</v>
      </c>
      <c r="H951" s="34">
        <f>IFERROR(VLOOKUP(A951,[1]库存报告使用数据处理!$A:$G,7,0),0)</f>
        <v>0</v>
      </c>
      <c r="I951">
        <f>IFERROR(VLOOKUP(A951,[5]数据处理!$A:$B,2,0),0)</f>
        <v>0</v>
      </c>
      <c r="J951" s="35">
        <f>IFERROR(VLOOKUP(A951,[5]数据处理!$A:$D,4,0),0)</f>
        <v>0</v>
      </c>
      <c r="K951" s="35">
        <f>IFERROR(VLOOKUP(A951,[5]数据处理!$A:$E,5,0),0)</f>
        <v>0</v>
      </c>
      <c r="L951" s="35">
        <f>IFERROR(VLOOKUP(A951,[5]数据处理!$A:$G,7,0),0)</f>
        <v>0</v>
      </c>
      <c r="M951">
        <f t="shared" si="241"/>
        <v>0</v>
      </c>
      <c r="N951">
        <f>IFERROR(VLOOKUP(A951,[5]数据处理!$A:$C,3,0),0)</f>
        <v>0</v>
      </c>
      <c r="O951">
        <f>IFERROR(VLOOKUP(A951,[5]数据处理!$A:$N,14,0),0)</f>
        <v>0</v>
      </c>
      <c r="P951" t="str">
        <f>IFERROR(VLOOKUP(A951,[3]库存使用数据!$A:$B,2,0),"")</f>
        <v/>
      </c>
      <c r="Q951" t="str">
        <f>IFERROR(VLOOKUP(A951,[3]库存使用数据!$A:$E,5,0),"")</f>
        <v/>
      </c>
      <c r="R951" t="str">
        <f>IFERROR(VLOOKUP(A951,[3]库存使用数据!$A:$H,8,0),"")</f>
        <v/>
      </c>
      <c r="S951" t="str">
        <f>IFERROR(VLOOKUP(A951,[3]库存使用数据!$A:$K,11,0),"")</f>
        <v/>
      </c>
      <c r="T951" t="str">
        <f>IFERROR(VLOOKUP(A951,[3]库存使用数据!$A:$C,3,0),"")</f>
        <v/>
      </c>
      <c r="U951" t="str">
        <f>IFERROR(VLOOKUP(A951,[3]库存使用数据!$A:$F,6,0),"")</f>
        <v/>
      </c>
      <c r="V951" t="str">
        <f>IFERROR(VLOOKUP(A951,[3]库存使用数据!$A:$I,9,0),"")</f>
        <v/>
      </c>
      <c r="W951" t="str">
        <f>IFERROR(VLOOKUP(A951,[3]库存使用数据!$A:$L,12,0),"")</f>
        <v/>
      </c>
      <c r="X951" s="23" t="str">
        <f t="shared" si="246"/>
        <v/>
      </c>
      <c r="Y951" s="23" t="str">
        <f t="shared" si="247"/>
        <v/>
      </c>
      <c r="Z951" s="23" t="str">
        <f t="shared" si="248"/>
        <v/>
      </c>
      <c r="AA951" s="23" t="str">
        <f t="shared" si="249"/>
        <v/>
      </c>
      <c r="AB951" t="str">
        <f>IFERROR(VLOOKUP(A951,[3]库存使用数据!$A:$D,4,0),"")</f>
        <v/>
      </c>
      <c r="AC951" t="str">
        <f>IFERROR(VLOOKUP(A951,[3]库存使用数据!$A:$G,7,0),"")</f>
        <v/>
      </c>
      <c r="AD951" t="str">
        <f>IFERROR(VLOOKUP(A951,[3]库存使用数据!$A:$J,10,0),"")</f>
        <v/>
      </c>
      <c r="AE951" t="str">
        <f>IFERROR(VLOOKUP(A951,[3]库存使用数据!$A:$M,13,0),"")</f>
        <v/>
      </c>
      <c r="AF951" s="23" t="str">
        <f t="shared" si="250"/>
        <v/>
      </c>
      <c r="AG951" s="23" t="str">
        <f t="shared" si="251"/>
        <v/>
      </c>
      <c r="AH951" s="23" t="str">
        <f t="shared" si="252"/>
        <v/>
      </c>
      <c r="AI951" s="23" t="str">
        <f t="shared" si="253"/>
        <v/>
      </c>
      <c r="AJ951">
        <f>IFERROR(VLOOKUP($B951,[2]库存报告使用数据!$A$1:$B$65536,2,0),0)</f>
        <v>0</v>
      </c>
      <c r="AK951">
        <f>IFERROR(VLOOKUP($B951,[2]库存报告使用数据!$A$1:$C$65536,3,0),0)</f>
        <v>0</v>
      </c>
      <c r="AL951">
        <f>IFERROR(VLOOKUP($B951,[2]库存报告使用数据!$A$1:$D$65536,4,0),0)</f>
        <v>0</v>
      </c>
      <c r="AM951">
        <f>IFERROR(VLOOKUP($B951,[2]库存报告使用数据!$A$1:$E$65536,5,0),0)</f>
        <v>0</v>
      </c>
      <c r="AN951" s="23" t="str">
        <f t="shared" si="254"/>
        <v/>
      </c>
      <c r="AO951" s="23" t="str">
        <f t="shared" si="255"/>
        <v/>
      </c>
      <c r="AP951" s="23" t="str">
        <f t="shared" si="256"/>
        <v/>
      </c>
      <c r="AQ951" s="23" t="str">
        <f t="shared" si="257"/>
        <v/>
      </c>
      <c r="AR951" s="37">
        <f t="shared" si="242"/>
        <v>0</v>
      </c>
      <c r="AS951" s="37">
        <f t="shared" si="243"/>
        <v>0</v>
      </c>
      <c r="AT951" s="37">
        <f t="shared" si="244"/>
        <v>0</v>
      </c>
      <c r="AU951" s="33" t="str">
        <f t="shared" si="245"/>
        <v>库存为0</v>
      </c>
      <c r="AV951" s="38" t="str">
        <f>IFERROR(时间!$B$4+AU951,"上周无销量")</f>
        <v>上周无销量</v>
      </c>
    </row>
    <row r="952" spans="1:48">
      <c r="A952" s="21" t="s">
        <v>997</v>
      </c>
      <c r="B952" t="str">
        <f>VLOOKUP(A952,'[4]sku-asin（子）'!$A$1:$B$65536,2,0)</f>
        <v>B01HZL9W8M</v>
      </c>
      <c r="C952" t="str">
        <f>VLOOKUP(A952,'[4]子sku-父sku'!$A$1:$B$65536,2,0)</f>
        <v>YZ-ZQ45984</v>
      </c>
      <c r="D952" s="33">
        <f>IFERROR(VLOOKUP(A952,[1]库存报告使用数据处理!$A:$C,3,0),0)</f>
        <v>0</v>
      </c>
      <c r="E952" s="33">
        <f>IFERROR(VLOOKUP(A952,[1]库存报告使用数据处理!$A:$D,4,0),0)</f>
        <v>0</v>
      </c>
      <c r="F952" s="33">
        <f>IFERROR(VLOOKUP(A952,[1]库存报告使用数据处理!$A:$E,5,0),0)</f>
        <v>0</v>
      </c>
      <c r="G952" s="33">
        <f>IFERROR(VLOOKUP(A952,[1]库存报告使用数据处理!$A:$F,6,0),0)</f>
        <v>0</v>
      </c>
      <c r="H952" s="34">
        <f>IFERROR(VLOOKUP(A952,[1]库存报告使用数据处理!$A:$G,7,0),0)</f>
        <v>0</v>
      </c>
      <c r="I952">
        <f>IFERROR(VLOOKUP(A952,[5]数据处理!$A:$B,2,0),0)</f>
        <v>0</v>
      </c>
      <c r="J952" s="35">
        <f>IFERROR(VLOOKUP(A952,[5]数据处理!$A:$D,4,0),0)</f>
        <v>0</v>
      </c>
      <c r="K952" s="35">
        <f>IFERROR(VLOOKUP(A952,[5]数据处理!$A:$E,5,0),0)</f>
        <v>0</v>
      </c>
      <c r="L952" s="35">
        <f>IFERROR(VLOOKUP(A952,[5]数据处理!$A:$G,7,0),0)</f>
        <v>0</v>
      </c>
      <c r="M952">
        <f t="shared" si="241"/>
        <v>0</v>
      </c>
      <c r="N952">
        <f>IFERROR(VLOOKUP(A952,[5]数据处理!$A:$C,3,0),0)</f>
        <v>0</v>
      </c>
      <c r="O952">
        <f>IFERROR(VLOOKUP(A952,[5]数据处理!$A:$N,14,0),0)</f>
        <v>0</v>
      </c>
      <c r="P952" t="str">
        <f>IFERROR(VLOOKUP(A952,[3]库存使用数据!$A:$B,2,0),"")</f>
        <v/>
      </c>
      <c r="Q952" t="str">
        <f>IFERROR(VLOOKUP(A952,[3]库存使用数据!$A:$E,5,0),"")</f>
        <v/>
      </c>
      <c r="R952" t="str">
        <f>IFERROR(VLOOKUP(A952,[3]库存使用数据!$A:$H,8,0),"")</f>
        <v/>
      </c>
      <c r="S952" t="str">
        <f>IFERROR(VLOOKUP(A952,[3]库存使用数据!$A:$K,11,0),"")</f>
        <v/>
      </c>
      <c r="T952" t="str">
        <f>IFERROR(VLOOKUP(A952,[3]库存使用数据!$A:$C,3,0),"")</f>
        <v/>
      </c>
      <c r="U952" t="str">
        <f>IFERROR(VLOOKUP(A952,[3]库存使用数据!$A:$F,6,0),"")</f>
        <v/>
      </c>
      <c r="V952" t="str">
        <f>IFERROR(VLOOKUP(A952,[3]库存使用数据!$A:$I,9,0),"")</f>
        <v/>
      </c>
      <c r="W952" t="str">
        <f>IFERROR(VLOOKUP(A952,[3]库存使用数据!$A:$L,12,0),"")</f>
        <v/>
      </c>
      <c r="X952" s="23" t="str">
        <f t="shared" si="246"/>
        <v/>
      </c>
      <c r="Y952" s="23" t="str">
        <f t="shared" si="247"/>
        <v/>
      </c>
      <c r="Z952" s="23" t="str">
        <f t="shared" si="248"/>
        <v/>
      </c>
      <c r="AA952" s="23" t="str">
        <f t="shared" si="249"/>
        <v/>
      </c>
      <c r="AB952" t="str">
        <f>IFERROR(VLOOKUP(A952,[3]库存使用数据!$A:$D,4,0),"")</f>
        <v/>
      </c>
      <c r="AC952" t="str">
        <f>IFERROR(VLOOKUP(A952,[3]库存使用数据!$A:$G,7,0),"")</f>
        <v/>
      </c>
      <c r="AD952" t="str">
        <f>IFERROR(VLOOKUP(A952,[3]库存使用数据!$A:$J,10,0),"")</f>
        <v/>
      </c>
      <c r="AE952" t="str">
        <f>IFERROR(VLOOKUP(A952,[3]库存使用数据!$A:$M,13,0),"")</f>
        <v/>
      </c>
      <c r="AF952" s="23" t="str">
        <f t="shared" si="250"/>
        <v/>
      </c>
      <c r="AG952" s="23" t="str">
        <f t="shared" si="251"/>
        <v/>
      </c>
      <c r="AH952" s="23" t="str">
        <f t="shared" si="252"/>
        <v/>
      </c>
      <c r="AI952" s="23" t="str">
        <f t="shared" si="253"/>
        <v/>
      </c>
      <c r="AJ952">
        <f>IFERROR(VLOOKUP($B952,[2]库存报告使用数据!$A$1:$B$65536,2,0),0)</f>
        <v>0</v>
      </c>
      <c r="AK952">
        <f>IFERROR(VLOOKUP($B952,[2]库存报告使用数据!$A$1:$C$65536,3,0),0)</f>
        <v>0</v>
      </c>
      <c r="AL952">
        <f>IFERROR(VLOOKUP($B952,[2]库存报告使用数据!$A$1:$D$65536,4,0),0)</f>
        <v>0</v>
      </c>
      <c r="AM952">
        <f>IFERROR(VLOOKUP($B952,[2]库存报告使用数据!$A$1:$E$65536,5,0),0)</f>
        <v>0</v>
      </c>
      <c r="AN952" s="23" t="str">
        <f t="shared" si="254"/>
        <v/>
      </c>
      <c r="AO952" s="23" t="str">
        <f t="shared" si="255"/>
        <v/>
      </c>
      <c r="AP952" s="23" t="str">
        <f t="shared" si="256"/>
        <v/>
      </c>
      <c r="AQ952" s="23" t="str">
        <f t="shared" si="257"/>
        <v/>
      </c>
      <c r="AR952" s="37">
        <f t="shared" si="242"/>
        <v>0</v>
      </c>
      <c r="AS952" s="37">
        <f t="shared" si="243"/>
        <v>0</v>
      </c>
      <c r="AT952" s="37">
        <f t="shared" si="244"/>
        <v>0</v>
      </c>
      <c r="AU952" s="33" t="str">
        <f t="shared" si="245"/>
        <v>库存为0</v>
      </c>
      <c r="AV952" s="38" t="str">
        <f>IFERROR(时间!$B$4+AU952,"上周无销量")</f>
        <v>上周无销量</v>
      </c>
    </row>
    <row r="953" spans="1:48">
      <c r="A953" s="21" t="s">
        <v>998</v>
      </c>
      <c r="B953" t="str">
        <f>VLOOKUP(A953,'[4]sku-asin（子）'!$A$1:$B$65536,2,0)</f>
        <v>B01N8P3P19</v>
      </c>
      <c r="C953" t="str">
        <f>VLOOKUP(A953,'[4]子sku-父sku'!$A$1:$B$65536,2,0)</f>
        <v>YZ-ZQ47121</v>
      </c>
      <c r="D953" s="33">
        <f>IFERROR(VLOOKUP(A953,[1]库存报告使用数据处理!$A:$C,3,0),0)</f>
        <v>0</v>
      </c>
      <c r="E953" s="33">
        <f>IFERROR(VLOOKUP(A953,[1]库存报告使用数据处理!$A:$D,4,0),0)</f>
        <v>0</v>
      </c>
      <c r="F953" s="33">
        <f>IFERROR(VLOOKUP(A953,[1]库存报告使用数据处理!$A:$E,5,0),0)</f>
        <v>0</v>
      </c>
      <c r="G953" s="33">
        <f>IFERROR(VLOOKUP(A953,[1]库存报告使用数据处理!$A:$F,6,0),0)</f>
        <v>0</v>
      </c>
      <c r="H953" s="34">
        <f>IFERROR(VLOOKUP(A953,[1]库存报告使用数据处理!$A:$G,7,0),0)</f>
        <v>0</v>
      </c>
      <c r="I953">
        <f>IFERROR(VLOOKUP(A953,[5]数据处理!$A:$B,2,0),0)</f>
        <v>1</v>
      </c>
      <c r="J953" s="35">
        <f>IFERROR(VLOOKUP(A953,[5]数据处理!$A:$D,4,0),0)</f>
        <v>0</v>
      </c>
      <c r="K953" s="35">
        <f>IFERROR(VLOOKUP(A953,[5]数据处理!$A:$E,5,0),0)</f>
        <v>0</v>
      </c>
      <c r="L953" s="35">
        <f>IFERROR(VLOOKUP(A953,[5]数据处理!$A:$G,7,0),0)</f>
        <v>0</v>
      </c>
      <c r="M953">
        <f t="shared" si="241"/>
        <v>1</v>
      </c>
      <c r="N953">
        <f>IFERROR(VLOOKUP(A953,[5]数据处理!$A:$C,3,0),0)</f>
        <v>1</v>
      </c>
      <c r="O953">
        <f>IFERROR(VLOOKUP(A953,[5]数据处理!$A:$N,14,0),0)</f>
        <v>1</v>
      </c>
      <c r="P953" t="str">
        <f>IFERROR(VLOOKUP(A953,[3]库存使用数据!$A:$B,2,0),"")</f>
        <v/>
      </c>
      <c r="Q953" t="str">
        <f>IFERROR(VLOOKUP(A953,[3]库存使用数据!$A:$E,5,0),"")</f>
        <v/>
      </c>
      <c r="R953" t="str">
        <f>IFERROR(VLOOKUP(A953,[3]库存使用数据!$A:$H,8,0),"")</f>
        <v/>
      </c>
      <c r="S953" t="str">
        <f>IFERROR(VLOOKUP(A953,[3]库存使用数据!$A:$K,11,0),"")</f>
        <v/>
      </c>
      <c r="T953" t="str">
        <f>IFERROR(VLOOKUP(A953,[3]库存使用数据!$A:$C,3,0),"")</f>
        <v/>
      </c>
      <c r="U953" t="str">
        <f>IFERROR(VLOOKUP(A953,[3]库存使用数据!$A:$F,6,0),"")</f>
        <v/>
      </c>
      <c r="V953" t="str">
        <f>IFERROR(VLOOKUP(A953,[3]库存使用数据!$A:$I,9,0),"")</f>
        <v/>
      </c>
      <c r="W953" t="str">
        <f>IFERROR(VLOOKUP(A953,[3]库存使用数据!$A:$L,12,0),"")</f>
        <v/>
      </c>
      <c r="X953" s="23" t="str">
        <f t="shared" si="246"/>
        <v/>
      </c>
      <c r="Y953" s="23" t="str">
        <f t="shared" si="247"/>
        <v/>
      </c>
      <c r="Z953" s="23" t="str">
        <f t="shared" si="248"/>
        <v/>
      </c>
      <c r="AA953" s="23" t="str">
        <f t="shared" si="249"/>
        <v/>
      </c>
      <c r="AB953" t="str">
        <f>IFERROR(VLOOKUP(A953,[3]库存使用数据!$A:$D,4,0),"")</f>
        <v/>
      </c>
      <c r="AC953" t="str">
        <f>IFERROR(VLOOKUP(A953,[3]库存使用数据!$A:$G,7,0),"")</f>
        <v/>
      </c>
      <c r="AD953" t="str">
        <f>IFERROR(VLOOKUP(A953,[3]库存使用数据!$A:$J,10,0),"")</f>
        <v/>
      </c>
      <c r="AE953" t="str">
        <f>IFERROR(VLOOKUP(A953,[3]库存使用数据!$A:$M,13,0),"")</f>
        <v/>
      </c>
      <c r="AF953" s="23" t="str">
        <f t="shared" si="250"/>
        <v/>
      </c>
      <c r="AG953" s="23" t="str">
        <f t="shared" si="251"/>
        <v/>
      </c>
      <c r="AH953" s="23" t="str">
        <f t="shared" si="252"/>
        <v/>
      </c>
      <c r="AI953" s="23" t="str">
        <f t="shared" si="253"/>
        <v/>
      </c>
      <c r="AJ953">
        <f>IFERROR(VLOOKUP($B953,[2]库存报告使用数据!$A$1:$B$65536,2,0),0)</f>
        <v>2</v>
      </c>
      <c r="AK953">
        <f>IFERROR(VLOOKUP($B953,[2]库存报告使用数据!$A$1:$C$65536,3,0),0)</f>
        <v>2</v>
      </c>
      <c r="AL953">
        <f>IFERROR(VLOOKUP($B953,[2]库存报告使用数据!$A$1:$D$65536,4,0),0)</f>
        <v>1</v>
      </c>
      <c r="AM953">
        <f>IFERROR(VLOOKUP($B953,[2]库存报告使用数据!$A$1:$E$65536,5,0),0)</f>
        <v>1</v>
      </c>
      <c r="AN953" s="23">
        <f t="shared" si="254"/>
        <v>0</v>
      </c>
      <c r="AO953" s="23">
        <f t="shared" si="255"/>
        <v>0</v>
      </c>
      <c r="AP953" s="23">
        <f t="shared" si="256"/>
        <v>0</v>
      </c>
      <c r="AQ953" s="23">
        <f t="shared" si="257"/>
        <v>0</v>
      </c>
      <c r="AR953" s="37">
        <f t="shared" si="242"/>
        <v>0</v>
      </c>
      <c r="AS953" s="37">
        <f t="shared" si="243"/>
        <v>0</v>
      </c>
      <c r="AT953" s="37">
        <f t="shared" si="244"/>
        <v>1</v>
      </c>
      <c r="AU953" s="33" t="str">
        <f t="shared" si="245"/>
        <v>库存为1</v>
      </c>
      <c r="AV953" s="38" t="str">
        <f>IFERROR(时间!$B$4+AU953,"上周无销量")</f>
        <v>上周无销量</v>
      </c>
    </row>
    <row r="954" spans="1:48">
      <c r="A954" s="21" t="s">
        <v>999</v>
      </c>
      <c r="B954" t="str">
        <f>VLOOKUP(A954,'[4]sku-asin（子）'!$A$1:$B$65536,2,0)</f>
        <v>B01N3PMV0O</v>
      </c>
      <c r="C954" t="str">
        <f>VLOOKUP(A954,'[4]子sku-父sku'!$A$1:$B$65536,2,0)</f>
        <v>YZ-ZQ47121</v>
      </c>
      <c r="D954" s="33">
        <f>IFERROR(VLOOKUP(A954,[1]库存报告使用数据处理!$A:$C,3,0),0)</f>
        <v>0</v>
      </c>
      <c r="E954" s="33">
        <f>IFERROR(VLOOKUP(A954,[1]库存报告使用数据处理!$A:$D,4,0),0)</f>
        <v>0</v>
      </c>
      <c r="F954" s="33">
        <f>IFERROR(VLOOKUP(A954,[1]库存报告使用数据处理!$A:$E,5,0),0)</f>
        <v>0</v>
      </c>
      <c r="G954" s="33">
        <f>IFERROR(VLOOKUP(A954,[1]库存报告使用数据处理!$A:$F,6,0),0)</f>
        <v>0</v>
      </c>
      <c r="H954" s="34">
        <f>IFERROR(VLOOKUP(A954,[1]库存报告使用数据处理!$A:$G,7,0),0)</f>
        <v>0</v>
      </c>
      <c r="I954">
        <f>IFERROR(VLOOKUP(A954,[5]数据处理!$A:$B,2,0),0)</f>
        <v>1</v>
      </c>
      <c r="J954" s="35">
        <f>IFERROR(VLOOKUP(A954,[5]数据处理!$A:$D,4,0),0)</f>
        <v>0</v>
      </c>
      <c r="K954" s="35">
        <f>IFERROR(VLOOKUP(A954,[5]数据处理!$A:$E,5,0),0)</f>
        <v>0</v>
      </c>
      <c r="L954" s="35">
        <f>IFERROR(VLOOKUP(A954,[5]数据处理!$A:$G,7,0),0)</f>
        <v>0</v>
      </c>
      <c r="M954">
        <f t="shared" si="241"/>
        <v>1</v>
      </c>
      <c r="N954">
        <f>IFERROR(VLOOKUP(A954,[5]数据处理!$A:$C,3,0),0)</f>
        <v>0</v>
      </c>
      <c r="O954">
        <f>IFERROR(VLOOKUP(A954,[5]数据处理!$A:$N,14,0),0)</f>
        <v>1</v>
      </c>
      <c r="P954" t="str">
        <f>IFERROR(VLOOKUP(A954,[3]库存使用数据!$A:$B,2,0),"")</f>
        <v/>
      </c>
      <c r="Q954" t="str">
        <f>IFERROR(VLOOKUP(A954,[3]库存使用数据!$A:$E,5,0),"")</f>
        <v/>
      </c>
      <c r="R954" t="str">
        <f>IFERROR(VLOOKUP(A954,[3]库存使用数据!$A:$H,8,0),"")</f>
        <v/>
      </c>
      <c r="S954" t="str">
        <f>IFERROR(VLOOKUP(A954,[3]库存使用数据!$A:$K,11,0),"")</f>
        <v/>
      </c>
      <c r="T954" t="str">
        <f>IFERROR(VLOOKUP(A954,[3]库存使用数据!$A:$C,3,0),"")</f>
        <v/>
      </c>
      <c r="U954" t="str">
        <f>IFERROR(VLOOKUP(A954,[3]库存使用数据!$A:$F,6,0),"")</f>
        <v/>
      </c>
      <c r="V954" t="str">
        <f>IFERROR(VLOOKUP(A954,[3]库存使用数据!$A:$I,9,0),"")</f>
        <v/>
      </c>
      <c r="W954" t="str">
        <f>IFERROR(VLOOKUP(A954,[3]库存使用数据!$A:$L,12,0),"")</f>
        <v/>
      </c>
      <c r="X954" s="23" t="str">
        <f t="shared" si="246"/>
        <v/>
      </c>
      <c r="Y954" s="23" t="str">
        <f t="shared" si="247"/>
        <v/>
      </c>
      <c r="Z954" s="23" t="str">
        <f t="shared" si="248"/>
        <v/>
      </c>
      <c r="AA954" s="23" t="str">
        <f t="shared" si="249"/>
        <v/>
      </c>
      <c r="AB954" t="str">
        <f>IFERROR(VLOOKUP(A954,[3]库存使用数据!$A:$D,4,0),"")</f>
        <v/>
      </c>
      <c r="AC954" t="str">
        <f>IFERROR(VLOOKUP(A954,[3]库存使用数据!$A:$G,7,0),"")</f>
        <v/>
      </c>
      <c r="AD954" t="str">
        <f>IFERROR(VLOOKUP(A954,[3]库存使用数据!$A:$J,10,0),"")</f>
        <v/>
      </c>
      <c r="AE954" t="str">
        <f>IFERROR(VLOOKUP(A954,[3]库存使用数据!$A:$M,13,0),"")</f>
        <v/>
      </c>
      <c r="AF954" s="23" t="str">
        <f t="shared" si="250"/>
        <v/>
      </c>
      <c r="AG954" s="23" t="str">
        <f t="shared" si="251"/>
        <v/>
      </c>
      <c r="AH954" s="23" t="str">
        <f t="shared" si="252"/>
        <v/>
      </c>
      <c r="AI954" s="23" t="str">
        <f t="shared" si="253"/>
        <v/>
      </c>
      <c r="AJ954">
        <f>IFERROR(VLOOKUP($B954,[2]库存报告使用数据!$A$1:$B$65536,2,0),0)</f>
        <v>2</v>
      </c>
      <c r="AK954">
        <f>IFERROR(VLOOKUP($B954,[2]库存报告使用数据!$A$1:$C$65536,3,0),0)</f>
        <v>2</v>
      </c>
      <c r="AL954">
        <f>IFERROR(VLOOKUP($B954,[2]库存报告使用数据!$A$1:$D$65536,4,0),0)</f>
        <v>0</v>
      </c>
      <c r="AM954">
        <f>IFERROR(VLOOKUP($B954,[2]库存报告使用数据!$A$1:$E$65536,5,0),0)</f>
        <v>2</v>
      </c>
      <c r="AN954" s="23">
        <f t="shared" si="254"/>
        <v>0</v>
      </c>
      <c r="AO954" s="23">
        <f t="shared" si="255"/>
        <v>0</v>
      </c>
      <c r="AP954" s="23" t="str">
        <f t="shared" si="256"/>
        <v/>
      </c>
      <c r="AQ954" s="23">
        <f t="shared" si="257"/>
        <v>0</v>
      </c>
      <c r="AR954" s="37">
        <f t="shared" si="242"/>
        <v>0</v>
      </c>
      <c r="AS954" s="37">
        <f t="shared" si="243"/>
        <v>0</v>
      </c>
      <c r="AT954" s="37">
        <f t="shared" si="244"/>
        <v>1</v>
      </c>
      <c r="AU954" s="33" t="str">
        <f t="shared" si="245"/>
        <v>库存为1</v>
      </c>
      <c r="AV954" s="38" t="str">
        <f>IFERROR(时间!$B$4+AU954,"上周无销量")</f>
        <v>上周无销量</v>
      </c>
    </row>
    <row r="955" spans="1:48">
      <c r="A955" s="21" t="s">
        <v>1000</v>
      </c>
      <c r="B955" t="str">
        <f>VLOOKUP(A955,'[4]sku-asin（子）'!$A$1:$B$65536,2,0)</f>
        <v>B01N02KCLW</v>
      </c>
      <c r="C955" t="str">
        <f>VLOOKUP(A955,'[4]子sku-父sku'!$A$1:$B$65536,2,0)</f>
        <v>YZ-ZQ47121</v>
      </c>
      <c r="D955" s="33">
        <f>IFERROR(VLOOKUP(A955,[1]库存报告使用数据处理!$A:$C,3,0),0)</f>
        <v>0</v>
      </c>
      <c r="E955" s="33">
        <f>IFERROR(VLOOKUP(A955,[1]库存报告使用数据处理!$A:$D,4,0),0)</f>
        <v>0</v>
      </c>
      <c r="F955" s="33">
        <f>IFERROR(VLOOKUP(A955,[1]库存报告使用数据处理!$A:$E,5,0),0)</f>
        <v>0</v>
      </c>
      <c r="G955" s="33">
        <f>IFERROR(VLOOKUP(A955,[1]库存报告使用数据处理!$A:$F,6,0),0)</f>
        <v>0</v>
      </c>
      <c r="H955" s="34">
        <f>IFERROR(VLOOKUP(A955,[1]库存报告使用数据处理!$A:$G,7,0),0)</f>
        <v>0</v>
      </c>
      <c r="I955">
        <f>IFERROR(VLOOKUP(A955,[5]数据处理!$A:$B,2,0),0)</f>
        <v>0</v>
      </c>
      <c r="J955" s="35">
        <f>IFERROR(VLOOKUP(A955,[5]数据处理!$A:$D,4,0),0)</f>
        <v>0</v>
      </c>
      <c r="K955" s="35">
        <f>IFERROR(VLOOKUP(A955,[5]数据处理!$A:$E,5,0),0)</f>
        <v>0</v>
      </c>
      <c r="L955" s="35">
        <f>IFERROR(VLOOKUP(A955,[5]数据处理!$A:$G,7,0),0)</f>
        <v>0</v>
      </c>
      <c r="M955">
        <f t="shared" si="241"/>
        <v>0</v>
      </c>
      <c r="N955">
        <f>IFERROR(VLOOKUP(A955,[5]数据处理!$A:$C,3,0),0)</f>
        <v>0</v>
      </c>
      <c r="O955">
        <f>IFERROR(VLOOKUP(A955,[5]数据处理!$A:$N,14,0),0)</f>
        <v>0</v>
      </c>
      <c r="P955" t="str">
        <f>IFERROR(VLOOKUP(A955,[3]库存使用数据!$A:$B,2,0),"")</f>
        <v/>
      </c>
      <c r="Q955" t="str">
        <f>IFERROR(VLOOKUP(A955,[3]库存使用数据!$A:$E,5,0),"")</f>
        <v/>
      </c>
      <c r="R955" t="str">
        <f>IFERROR(VLOOKUP(A955,[3]库存使用数据!$A:$H,8,0),"")</f>
        <v/>
      </c>
      <c r="S955" t="str">
        <f>IFERROR(VLOOKUP(A955,[3]库存使用数据!$A:$K,11,0),"")</f>
        <v/>
      </c>
      <c r="T955" t="str">
        <f>IFERROR(VLOOKUP(A955,[3]库存使用数据!$A:$C,3,0),"")</f>
        <v/>
      </c>
      <c r="U955" t="str">
        <f>IFERROR(VLOOKUP(A955,[3]库存使用数据!$A:$F,6,0),"")</f>
        <v/>
      </c>
      <c r="V955" t="str">
        <f>IFERROR(VLOOKUP(A955,[3]库存使用数据!$A:$I,9,0),"")</f>
        <v/>
      </c>
      <c r="W955" t="str">
        <f>IFERROR(VLOOKUP(A955,[3]库存使用数据!$A:$L,12,0),"")</f>
        <v/>
      </c>
      <c r="X955" s="23" t="str">
        <f t="shared" si="246"/>
        <v/>
      </c>
      <c r="Y955" s="23" t="str">
        <f t="shared" si="247"/>
        <v/>
      </c>
      <c r="Z955" s="23" t="str">
        <f t="shared" si="248"/>
        <v/>
      </c>
      <c r="AA955" s="23" t="str">
        <f t="shared" si="249"/>
        <v/>
      </c>
      <c r="AB955" t="str">
        <f>IFERROR(VLOOKUP(A955,[3]库存使用数据!$A:$D,4,0),"")</f>
        <v/>
      </c>
      <c r="AC955" t="str">
        <f>IFERROR(VLOOKUP(A955,[3]库存使用数据!$A:$G,7,0),"")</f>
        <v/>
      </c>
      <c r="AD955" t="str">
        <f>IFERROR(VLOOKUP(A955,[3]库存使用数据!$A:$J,10,0),"")</f>
        <v/>
      </c>
      <c r="AE955" t="str">
        <f>IFERROR(VLOOKUP(A955,[3]库存使用数据!$A:$M,13,0),"")</f>
        <v/>
      </c>
      <c r="AF955" s="23" t="str">
        <f t="shared" si="250"/>
        <v/>
      </c>
      <c r="AG955" s="23" t="str">
        <f t="shared" si="251"/>
        <v/>
      </c>
      <c r="AH955" s="23" t="str">
        <f t="shared" si="252"/>
        <v/>
      </c>
      <c r="AI955" s="23" t="str">
        <f t="shared" si="253"/>
        <v/>
      </c>
      <c r="AJ955">
        <f>IFERROR(VLOOKUP($B955,[2]库存报告使用数据!$A$1:$B$65536,2,0),0)</f>
        <v>0</v>
      </c>
      <c r="AK955">
        <f>IFERROR(VLOOKUP($B955,[2]库存报告使用数据!$A$1:$C$65536,3,0),0)</f>
        <v>0</v>
      </c>
      <c r="AL955">
        <f>IFERROR(VLOOKUP($B955,[2]库存报告使用数据!$A$1:$D$65536,4,0),0)</f>
        <v>0</v>
      </c>
      <c r="AM955">
        <f>IFERROR(VLOOKUP($B955,[2]库存报告使用数据!$A$1:$E$65536,5,0),0)</f>
        <v>0</v>
      </c>
      <c r="AN955" s="23" t="str">
        <f t="shared" si="254"/>
        <v/>
      </c>
      <c r="AO955" s="23" t="str">
        <f t="shared" si="255"/>
        <v/>
      </c>
      <c r="AP955" s="23" t="str">
        <f t="shared" si="256"/>
        <v/>
      </c>
      <c r="AQ955" s="23" t="str">
        <f t="shared" si="257"/>
        <v/>
      </c>
      <c r="AR955" s="37">
        <f t="shared" si="242"/>
        <v>0</v>
      </c>
      <c r="AS955" s="37">
        <f t="shared" si="243"/>
        <v>0</v>
      </c>
      <c r="AT955" s="37">
        <f t="shared" si="244"/>
        <v>0</v>
      </c>
      <c r="AU955" s="33" t="str">
        <f t="shared" si="245"/>
        <v>库存为0</v>
      </c>
      <c r="AV955" s="38" t="str">
        <f>IFERROR(时间!$B$4+AU955,"上周无销量")</f>
        <v>上周无销量</v>
      </c>
    </row>
    <row r="956" spans="1:48">
      <c r="A956" s="21" t="s">
        <v>1001</v>
      </c>
      <c r="B956" t="str">
        <f>VLOOKUP(A956,'[4]sku-asin（子）'!$A$1:$B$65536,2,0)</f>
        <v>B07213TXLD</v>
      </c>
      <c r="C956" t="str">
        <f>VLOOKUP(A956,'[4]子sku-父sku'!$A$1:$B$65536,2,0)</f>
        <v>YZ-ZQ565</v>
      </c>
      <c r="D956" s="33">
        <f>IFERROR(VLOOKUP(A956,[1]库存报告使用数据处理!$A:$C,3,0),0)</f>
        <v>0</v>
      </c>
      <c r="E956" s="33">
        <f>IFERROR(VLOOKUP(A956,[1]库存报告使用数据处理!$A:$D,4,0),0)</f>
        <v>0</v>
      </c>
      <c r="F956" s="33">
        <f>IFERROR(VLOOKUP(A956,[1]库存报告使用数据处理!$A:$E,5,0),0)</f>
        <v>0</v>
      </c>
      <c r="G956" s="33">
        <f>IFERROR(VLOOKUP(A956,[1]库存报告使用数据处理!$A:$F,6,0),0)</f>
        <v>0</v>
      </c>
      <c r="H956" s="34">
        <f>IFERROR(VLOOKUP(A956,[1]库存报告使用数据处理!$A:$G,7,0),0)</f>
        <v>0</v>
      </c>
      <c r="I956">
        <f>IFERROR(VLOOKUP(A956,[5]数据处理!$A:$B,2,0),0)</f>
        <v>0</v>
      </c>
      <c r="J956" s="35">
        <f>IFERROR(VLOOKUP(A956,[5]数据处理!$A:$D,4,0),0)</f>
        <v>0</v>
      </c>
      <c r="K956" s="35">
        <f>IFERROR(VLOOKUP(A956,[5]数据处理!$A:$E,5,0),0)</f>
        <v>0</v>
      </c>
      <c r="L956" s="35">
        <f>IFERROR(VLOOKUP(A956,[5]数据处理!$A:$G,7,0),0)</f>
        <v>0</v>
      </c>
      <c r="M956">
        <f t="shared" si="241"/>
        <v>0</v>
      </c>
      <c r="N956">
        <f>IFERROR(VLOOKUP(A956,[5]数据处理!$A:$C,3,0),0)</f>
        <v>0</v>
      </c>
      <c r="O956">
        <f>IFERROR(VLOOKUP(A956,[5]数据处理!$A:$N,14,0),0)</f>
        <v>0</v>
      </c>
      <c r="P956" t="str">
        <f>IFERROR(VLOOKUP(A956,[3]库存使用数据!$A:$B,2,0),"")</f>
        <v/>
      </c>
      <c r="Q956" t="str">
        <f>IFERROR(VLOOKUP(A956,[3]库存使用数据!$A:$E,5,0),"")</f>
        <v/>
      </c>
      <c r="R956" t="str">
        <f>IFERROR(VLOOKUP(A956,[3]库存使用数据!$A:$H,8,0),"")</f>
        <v/>
      </c>
      <c r="S956" t="str">
        <f>IFERROR(VLOOKUP(A956,[3]库存使用数据!$A:$K,11,0),"")</f>
        <v/>
      </c>
      <c r="T956" t="str">
        <f>IFERROR(VLOOKUP(A956,[3]库存使用数据!$A:$C,3,0),"")</f>
        <v/>
      </c>
      <c r="U956" t="str">
        <f>IFERROR(VLOOKUP(A956,[3]库存使用数据!$A:$F,6,0),"")</f>
        <v/>
      </c>
      <c r="V956" t="str">
        <f>IFERROR(VLOOKUP(A956,[3]库存使用数据!$A:$I,9,0),"")</f>
        <v/>
      </c>
      <c r="W956" t="str">
        <f>IFERROR(VLOOKUP(A956,[3]库存使用数据!$A:$L,12,0),"")</f>
        <v/>
      </c>
      <c r="X956" s="23" t="str">
        <f t="shared" si="246"/>
        <v/>
      </c>
      <c r="Y956" s="23" t="str">
        <f t="shared" si="247"/>
        <v/>
      </c>
      <c r="Z956" s="23" t="str">
        <f t="shared" si="248"/>
        <v/>
      </c>
      <c r="AA956" s="23" t="str">
        <f t="shared" si="249"/>
        <v/>
      </c>
      <c r="AB956" t="str">
        <f>IFERROR(VLOOKUP(A956,[3]库存使用数据!$A:$D,4,0),"")</f>
        <v/>
      </c>
      <c r="AC956" t="str">
        <f>IFERROR(VLOOKUP(A956,[3]库存使用数据!$A:$G,7,0),"")</f>
        <v/>
      </c>
      <c r="AD956" t="str">
        <f>IFERROR(VLOOKUP(A956,[3]库存使用数据!$A:$J,10,0),"")</f>
        <v/>
      </c>
      <c r="AE956" t="str">
        <f>IFERROR(VLOOKUP(A956,[3]库存使用数据!$A:$M,13,0),"")</f>
        <v/>
      </c>
      <c r="AF956" s="23" t="str">
        <f t="shared" si="250"/>
        <v/>
      </c>
      <c r="AG956" s="23" t="str">
        <f t="shared" si="251"/>
        <v/>
      </c>
      <c r="AH956" s="23" t="str">
        <f t="shared" si="252"/>
        <v/>
      </c>
      <c r="AI956" s="23" t="str">
        <f t="shared" si="253"/>
        <v/>
      </c>
      <c r="AJ956">
        <f>IFERROR(VLOOKUP($B956,[2]库存报告使用数据!$A$1:$B$65536,2,0),0)</f>
        <v>0</v>
      </c>
      <c r="AK956">
        <f>IFERROR(VLOOKUP($B956,[2]库存报告使用数据!$A$1:$C$65536,3,0),0)</f>
        <v>0</v>
      </c>
      <c r="AL956">
        <f>IFERROR(VLOOKUP($B956,[2]库存报告使用数据!$A$1:$D$65536,4,0),0)</f>
        <v>0</v>
      </c>
      <c r="AM956">
        <f>IFERROR(VLOOKUP($B956,[2]库存报告使用数据!$A$1:$E$65536,5,0),0)</f>
        <v>0</v>
      </c>
      <c r="AN956" s="23" t="str">
        <f t="shared" si="254"/>
        <v/>
      </c>
      <c r="AO956" s="23" t="str">
        <f t="shared" si="255"/>
        <v/>
      </c>
      <c r="AP956" s="23" t="str">
        <f t="shared" si="256"/>
        <v/>
      </c>
      <c r="AQ956" s="23" t="str">
        <f t="shared" si="257"/>
        <v/>
      </c>
      <c r="AR956" s="37">
        <f t="shared" si="242"/>
        <v>0</v>
      </c>
      <c r="AS956" s="37">
        <f t="shared" si="243"/>
        <v>0</v>
      </c>
      <c r="AT956" s="37">
        <f t="shared" si="244"/>
        <v>0</v>
      </c>
      <c r="AU956" s="33" t="str">
        <f t="shared" si="245"/>
        <v>库存为0</v>
      </c>
      <c r="AV956" s="38" t="str">
        <f>IFERROR(时间!$B$4+AU956,"上周无销量")</f>
        <v>上周无销量</v>
      </c>
    </row>
    <row r="957" spans="1:48">
      <c r="A957" s="21" t="s">
        <v>1002</v>
      </c>
      <c r="B957" t="str">
        <f>VLOOKUP(A957,'[4]sku-asin（子）'!$A$1:$B$65536,2,0)</f>
        <v>B071JRJQWZ</v>
      </c>
      <c r="C957" t="str">
        <f>VLOOKUP(A957,'[4]子sku-父sku'!$A$1:$B$65536,2,0)</f>
        <v>YZ-ZQ565</v>
      </c>
      <c r="D957" s="33">
        <f>IFERROR(VLOOKUP(A957,[1]库存报告使用数据处理!$A:$C,3,0),0)</f>
        <v>0</v>
      </c>
      <c r="E957" s="33">
        <f>IFERROR(VLOOKUP(A957,[1]库存报告使用数据处理!$A:$D,4,0),0)</f>
        <v>0</v>
      </c>
      <c r="F957" s="33">
        <f>IFERROR(VLOOKUP(A957,[1]库存报告使用数据处理!$A:$E,5,0),0)</f>
        <v>0</v>
      </c>
      <c r="G957" s="33">
        <f>IFERROR(VLOOKUP(A957,[1]库存报告使用数据处理!$A:$F,6,0),0)</f>
        <v>0</v>
      </c>
      <c r="H957" s="34">
        <f>IFERROR(VLOOKUP(A957,[1]库存报告使用数据处理!$A:$G,7,0),0)</f>
        <v>0</v>
      </c>
      <c r="I957">
        <f>IFERROR(VLOOKUP(A957,[5]数据处理!$A:$B,2,0),0)</f>
        <v>8</v>
      </c>
      <c r="J957" s="35">
        <f>IFERROR(VLOOKUP(A957,[5]数据处理!$A:$D,4,0),0)</f>
        <v>0</v>
      </c>
      <c r="K957" s="35">
        <f>IFERROR(VLOOKUP(A957,[5]数据处理!$A:$E,5,0),0)</f>
        <v>0</v>
      </c>
      <c r="L957" s="35">
        <f>IFERROR(VLOOKUP(A957,[5]数据处理!$A:$G,7,0),0)</f>
        <v>0</v>
      </c>
      <c r="M957">
        <f t="shared" si="241"/>
        <v>8</v>
      </c>
      <c r="N957">
        <f>IFERROR(VLOOKUP(A957,[5]数据处理!$A:$C,3,0),0)</f>
        <v>0</v>
      </c>
      <c r="O957">
        <f>IFERROR(VLOOKUP(A957,[5]数据处理!$A:$N,14,0),0)</f>
        <v>7</v>
      </c>
      <c r="P957" t="str">
        <f>IFERROR(VLOOKUP(A957,[3]库存使用数据!$A:$B,2,0),"")</f>
        <v/>
      </c>
      <c r="Q957" t="str">
        <f>IFERROR(VLOOKUP(A957,[3]库存使用数据!$A:$E,5,0),"")</f>
        <v/>
      </c>
      <c r="R957" t="str">
        <f>IFERROR(VLOOKUP(A957,[3]库存使用数据!$A:$H,8,0),"")</f>
        <v/>
      </c>
      <c r="S957" t="str">
        <f>IFERROR(VLOOKUP(A957,[3]库存使用数据!$A:$K,11,0),"")</f>
        <v/>
      </c>
      <c r="T957" t="str">
        <f>IFERROR(VLOOKUP(A957,[3]库存使用数据!$A:$C,3,0),"")</f>
        <v/>
      </c>
      <c r="U957" t="str">
        <f>IFERROR(VLOOKUP(A957,[3]库存使用数据!$A:$F,6,0),"")</f>
        <v/>
      </c>
      <c r="V957" t="str">
        <f>IFERROR(VLOOKUP(A957,[3]库存使用数据!$A:$I,9,0),"")</f>
        <v/>
      </c>
      <c r="W957" t="str">
        <f>IFERROR(VLOOKUP(A957,[3]库存使用数据!$A:$L,12,0),"")</f>
        <v/>
      </c>
      <c r="X957" s="23" t="str">
        <f t="shared" si="246"/>
        <v/>
      </c>
      <c r="Y957" s="23" t="str">
        <f t="shared" si="247"/>
        <v/>
      </c>
      <c r="Z957" s="23" t="str">
        <f t="shared" si="248"/>
        <v/>
      </c>
      <c r="AA957" s="23" t="str">
        <f t="shared" si="249"/>
        <v/>
      </c>
      <c r="AB957" t="str">
        <f>IFERROR(VLOOKUP(A957,[3]库存使用数据!$A:$D,4,0),"")</f>
        <v/>
      </c>
      <c r="AC957" t="str">
        <f>IFERROR(VLOOKUP(A957,[3]库存使用数据!$A:$G,7,0),"")</f>
        <v/>
      </c>
      <c r="AD957" t="str">
        <f>IFERROR(VLOOKUP(A957,[3]库存使用数据!$A:$J,10,0),"")</f>
        <v/>
      </c>
      <c r="AE957" t="str">
        <f>IFERROR(VLOOKUP(A957,[3]库存使用数据!$A:$M,13,0),"")</f>
        <v/>
      </c>
      <c r="AF957" s="23" t="str">
        <f t="shared" si="250"/>
        <v/>
      </c>
      <c r="AG957" s="23" t="str">
        <f t="shared" si="251"/>
        <v/>
      </c>
      <c r="AH957" s="23" t="str">
        <f t="shared" si="252"/>
        <v/>
      </c>
      <c r="AI957" s="23" t="str">
        <f t="shared" si="253"/>
        <v/>
      </c>
      <c r="AJ957">
        <f>IFERROR(VLOOKUP($B957,[2]库存报告使用数据!$A$1:$B$65536,2,0),0)</f>
        <v>2</v>
      </c>
      <c r="AK957">
        <f>IFERROR(VLOOKUP($B957,[2]库存报告使用数据!$A$1:$C$65536,3,0),0)</f>
        <v>2</v>
      </c>
      <c r="AL957">
        <f>IFERROR(VLOOKUP($B957,[2]库存报告使用数据!$A$1:$D$65536,4,0),0)</f>
        <v>3</v>
      </c>
      <c r="AM957">
        <f>IFERROR(VLOOKUP($B957,[2]库存报告使用数据!$A$1:$E$65536,5,0),0)</f>
        <v>1</v>
      </c>
      <c r="AN957" s="23">
        <f t="shared" si="254"/>
        <v>0</v>
      </c>
      <c r="AO957" s="23">
        <f t="shared" si="255"/>
        <v>0</v>
      </c>
      <c r="AP957" s="23">
        <f t="shared" si="256"/>
        <v>0</v>
      </c>
      <c r="AQ957" s="23">
        <f t="shared" si="257"/>
        <v>0</v>
      </c>
      <c r="AR957" s="37">
        <f t="shared" si="242"/>
        <v>0</v>
      </c>
      <c r="AS957" s="37">
        <f t="shared" si="243"/>
        <v>0</v>
      </c>
      <c r="AT957" s="37">
        <f t="shared" si="244"/>
        <v>8</v>
      </c>
      <c r="AU957" s="33" t="str">
        <f t="shared" si="245"/>
        <v>库存为8</v>
      </c>
      <c r="AV957" s="38" t="str">
        <f>IFERROR(时间!$B$4+AU957,"上周无销量")</f>
        <v>上周无销量</v>
      </c>
    </row>
    <row r="958" spans="1:48">
      <c r="A958" s="21" t="s">
        <v>1003</v>
      </c>
      <c r="B958" t="str">
        <f>VLOOKUP(A958,'[4]sku-asin（子）'!$A$1:$B$65536,2,0)</f>
        <v>B01H6DXCB2</v>
      </c>
      <c r="C958" t="str">
        <f>VLOOKUP(A958,'[4]子sku-父sku'!$A$1:$B$65536,2,0)</f>
        <v>YZ-ZQ6189</v>
      </c>
      <c r="D958" s="33">
        <f>IFERROR(VLOOKUP(A958,[1]库存报告使用数据处理!$A:$C,3,0),0)</f>
        <v>0</v>
      </c>
      <c r="E958" s="33">
        <f>IFERROR(VLOOKUP(A958,[1]库存报告使用数据处理!$A:$D,4,0),0)</f>
        <v>0</v>
      </c>
      <c r="F958" s="33">
        <f>IFERROR(VLOOKUP(A958,[1]库存报告使用数据处理!$A:$E,5,0),0)</f>
        <v>0</v>
      </c>
      <c r="G958" s="33">
        <f>IFERROR(VLOOKUP(A958,[1]库存报告使用数据处理!$A:$F,6,0),0)</f>
        <v>0</v>
      </c>
      <c r="H958" s="34">
        <f>IFERROR(VLOOKUP(A958,[1]库存报告使用数据处理!$A:$G,7,0),0)</f>
        <v>0</v>
      </c>
      <c r="I958">
        <f>IFERROR(VLOOKUP(A958,[5]数据处理!$A:$B,2,0),0)</f>
        <v>3</v>
      </c>
      <c r="J958" s="35">
        <f>IFERROR(VLOOKUP(A958,[5]数据处理!$A:$D,4,0),0)</f>
        <v>0</v>
      </c>
      <c r="K958" s="35">
        <f>IFERROR(VLOOKUP(A958,[5]数据处理!$A:$E,5,0),0)</f>
        <v>0</v>
      </c>
      <c r="L958" s="35">
        <f>IFERROR(VLOOKUP(A958,[5]数据处理!$A:$G,7,0),0)</f>
        <v>0</v>
      </c>
      <c r="M958">
        <f t="shared" si="241"/>
        <v>3</v>
      </c>
      <c r="N958">
        <f>IFERROR(VLOOKUP(A958,[5]数据处理!$A:$C,3,0),0)</f>
        <v>0</v>
      </c>
      <c r="O958">
        <f>IFERROR(VLOOKUP(A958,[5]数据处理!$A:$N,14,0),0)</f>
        <v>3</v>
      </c>
      <c r="P958" t="str">
        <f>IFERROR(VLOOKUP(A958,[3]库存使用数据!$A:$B,2,0),"")</f>
        <v/>
      </c>
      <c r="Q958" t="str">
        <f>IFERROR(VLOOKUP(A958,[3]库存使用数据!$A:$E,5,0),"")</f>
        <v/>
      </c>
      <c r="R958" t="str">
        <f>IFERROR(VLOOKUP(A958,[3]库存使用数据!$A:$H,8,0),"")</f>
        <v/>
      </c>
      <c r="S958" t="str">
        <f>IFERROR(VLOOKUP(A958,[3]库存使用数据!$A:$K,11,0),"")</f>
        <v/>
      </c>
      <c r="T958" t="str">
        <f>IFERROR(VLOOKUP(A958,[3]库存使用数据!$A:$C,3,0),"")</f>
        <v/>
      </c>
      <c r="U958" t="str">
        <f>IFERROR(VLOOKUP(A958,[3]库存使用数据!$A:$F,6,0),"")</f>
        <v/>
      </c>
      <c r="V958" t="str">
        <f>IFERROR(VLOOKUP(A958,[3]库存使用数据!$A:$I,9,0),"")</f>
        <v/>
      </c>
      <c r="W958" t="str">
        <f>IFERROR(VLOOKUP(A958,[3]库存使用数据!$A:$L,12,0),"")</f>
        <v/>
      </c>
      <c r="X958" s="23" t="str">
        <f t="shared" si="246"/>
        <v/>
      </c>
      <c r="Y958" s="23" t="str">
        <f t="shared" si="247"/>
        <v/>
      </c>
      <c r="Z958" s="23" t="str">
        <f t="shared" si="248"/>
        <v/>
      </c>
      <c r="AA958" s="23" t="str">
        <f t="shared" si="249"/>
        <v/>
      </c>
      <c r="AB958" t="str">
        <f>IFERROR(VLOOKUP(A958,[3]库存使用数据!$A:$D,4,0),"")</f>
        <v/>
      </c>
      <c r="AC958" t="str">
        <f>IFERROR(VLOOKUP(A958,[3]库存使用数据!$A:$G,7,0),"")</f>
        <v/>
      </c>
      <c r="AD958" t="str">
        <f>IFERROR(VLOOKUP(A958,[3]库存使用数据!$A:$J,10,0),"")</f>
        <v/>
      </c>
      <c r="AE958" t="str">
        <f>IFERROR(VLOOKUP(A958,[3]库存使用数据!$A:$M,13,0),"")</f>
        <v/>
      </c>
      <c r="AF958" s="23" t="str">
        <f t="shared" si="250"/>
        <v/>
      </c>
      <c r="AG958" s="23" t="str">
        <f t="shared" si="251"/>
        <v/>
      </c>
      <c r="AH958" s="23" t="str">
        <f t="shared" si="252"/>
        <v/>
      </c>
      <c r="AI958" s="23" t="str">
        <f t="shared" si="253"/>
        <v/>
      </c>
      <c r="AJ958">
        <f>IFERROR(VLOOKUP($B958,[2]库存报告使用数据!$A$1:$B$65536,2,0),0)</f>
        <v>1</v>
      </c>
      <c r="AK958">
        <f>IFERROR(VLOOKUP($B958,[2]库存报告使用数据!$A$1:$C$65536,3,0),0)</f>
        <v>1</v>
      </c>
      <c r="AL958">
        <f>IFERROR(VLOOKUP($B958,[2]库存报告使用数据!$A$1:$D$65536,4,0),0)</f>
        <v>0</v>
      </c>
      <c r="AM958">
        <f>IFERROR(VLOOKUP($B958,[2]库存报告使用数据!$A$1:$E$65536,5,0),0)</f>
        <v>1</v>
      </c>
      <c r="AN958" s="23">
        <f t="shared" si="254"/>
        <v>0</v>
      </c>
      <c r="AO958" s="23">
        <f t="shared" si="255"/>
        <v>0</v>
      </c>
      <c r="AP958" s="23" t="str">
        <f t="shared" si="256"/>
        <v/>
      </c>
      <c r="AQ958" s="23">
        <f t="shared" si="257"/>
        <v>0</v>
      </c>
      <c r="AR958" s="37">
        <f t="shared" si="242"/>
        <v>0</v>
      </c>
      <c r="AS958" s="37">
        <f t="shared" si="243"/>
        <v>0</v>
      </c>
      <c r="AT958" s="37">
        <f t="shared" si="244"/>
        <v>3</v>
      </c>
      <c r="AU958" s="33" t="str">
        <f t="shared" si="245"/>
        <v>库存为3</v>
      </c>
      <c r="AV958" s="38" t="str">
        <f>IFERROR(时间!$B$4+AU958,"上周无销量")</f>
        <v>上周无销量</v>
      </c>
    </row>
    <row r="959" spans="1:48">
      <c r="A959" s="21" t="s">
        <v>1004</v>
      </c>
      <c r="B959" t="str">
        <f>VLOOKUP(A959,'[4]sku-asin（子）'!$A$1:$B$65536,2,0)</f>
        <v>B01H6DXCVW</v>
      </c>
      <c r="C959" t="str">
        <f>VLOOKUP(A959,'[4]子sku-父sku'!$A$1:$B$65536,2,0)</f>
        <v>YZ-ZQ6189</v>
      </c>
      <c r="D959" s="33">
        <f>IFERROR(VLOOKUP(A959,[1]库存报告使用数据处理!$A:$C,3,0),0)</f>
        <v>0</v>
      </c>
      <c r="E959" s="33">
        <f>IFERROR(VLOOKUP(A959,[1]库存报告使用数据处理!$A:$D,4,0),0)</f>
        <v>0</v>
      </c>
      <c r="F959" s="33">
        <f>IFERROR(VLOOKUP(A959,[1]库存报告使用数据处理!$A:$E,5,0),0)</f>
        <v>0</v>
      </c>
      <c r="G959" s="33">
        <f>IFERROR(VLOOKUP(A959,[1]库存报告使用数据处理!$A:$F,6,0),0)</f>
        <v>0</v>
      </c>
      <c r="H959" s="34">
        <f>IFERROR(VLOOKUP(A959,[1]库存报告使用数据处理!$A:$G,7,0),0)</f>
        <v>0</v>
      </c>
      <c r="I959">
        <f>IFERROR(VLOOKUP(A959,[5]数据处理!$A:$B,2,0),0)</f>
        <v>3</v>
      </c>
      <c r="J959" s="35">
        <f>IFERROR(VLOOKUP(A959,[5]数据处理!$A:$D,4,0),0)</f>
        <v>0</v>
      </c>
      <c r="K959" s="35">
        <f>IFERROR(VLOOKUP(A959,[5]数据处理!$A:$E,5,0),0)</f>
        <v>0</v>
      </c>
      <c r="L959" s="35">
        <f>IFERROR(VLOOKUP(A959,[5]数据处理!$A:$G,7,0),0)</f>
        <v>0</v>
      </c>
      <c r="M959">
        <f t="shared" si="241"/>
        <v>3</v>
      </c>
      <c r="N959">
        <f>IFERROR(VLOOKUP(A959,[5]数据处理!$A:$C,3,0),0)</f>
        <v>0</v>
      </c>
      <c r="O959">
        <f>IFERROR(VLOOKUP(A959,[5]数据处理!$A:$N,14,0),0)</f>
        <v>3</v>
      </c>
      <c r="P959" t="str">
        <f>IFERROR(VLOOKUP(A959,[3]库存使用数据!$A:$B,2,0),"")</f>
        <v/>
      </c>
      <c r="Q959" t="str">
        <f>IFERROR(VLOOKUP(A959,[3]库存使用数据!$A:$E,5,0),"")</f>
        <v/>
      </c>
      <c r="R959" t="str">
        <f>IFERROR(VLOOKUP(A959,[3]库存使用数据!$A:$H,8,0),"")</f>
        <v/>
      </c>
      <c r="S959" t="str">
        <f>IFERROR(VLOOKUP(A959,[3]库存使用数据!$A:$K,11,0),"")</f>
        <v/>
      </c>
      <c r="T959" t="str">
        <f>IFERROR(VLOOKUP(A959,[3]库存使用数据!$A:$C,3,0),"")</f>
        <v/>
      </c>
      <c r="U959" t="str">
        <f>IFERROR(VLOOKUP(A959,[3]库存使用数据!$A:$F,6,0),"")</f>
        <v/>
      </c>
      <c r="V959" t="str">
        <f>IFERROR(VLOOKUP(A959,[3]库存使用数据!$A:$I,9,0),"")</f>
        <v/>
      </c>
      <c r="W959" t="str">
        <f>IFERROR(VLOOKUP(A959,[3]库存使用数据!$A:$L,12,0),"")</f>
        <v/>
      </c>
      <c r="X959" s="23" t="str">
        <f t="shared" si="246"/>
        <v/>
      </c>
      <c r="Y959" s="23" t="str">
        <f t="shared" si="247"/>
        <v/>
      </c>
      <c r="Z959" s="23" t="str">
        <f t="shared" si="248"/>
        <v/>
      </c>
      <c r="AA959" s="23" t="str">
        <f t="shared" si="249"/>
        <v/>
      </c>
      <c r="AB959" t="str">
        <f>IFERROR(VLOOKUP(A959,[3]库存使用数据!$A:$D,4,0),"")</f>
        <v/>
      </c>
      <c r="AC959" t="str">
        <f>IFERROR(VLOOKUP(A959,[3]库存使用数据!$A:$G,7,0),"")</f>
        <v/>
      </c>
      <c r="AD959" t="str">
        <f>IFERROR(VLOOKUP(A959,[3]库存使用数据!$A:$J,10,0),"")</f>
        <v/>
      </c>
      <c r="AE959" t="str">
        <f>IFERROR(VLOOKUP(A959,[3]库存使用数据!$A:$M,13,0),"")</f>
        <v/>
      </c>
      <c r="AF959" s="23" t="str">
        <f t="shared" si="250"/>
        <v/>
      </c>
      <c r="AG959" s="23" t="str">
        <f t="shared" si="251"/>
        <v/>
      </c>
      <c r="AH959" s="23" t="str">
        <f t="shared" si="252"/>
        <v/>
      </c>
      <c r="AI959" s="23" t="str">
        <f t="shared" si="253"/>
        <v/>
      </c>
      <c r="AJ959">
        <f>IFERROR(VLOOKUP($B959,[2]库存报告使用数据!$A$1:$B$65536,2,0),0)</f>
        <v>0</v>
      </c>
      <c r="AK959">
        <f>IFERROR(VLOOKUP($B959,[2]库存报告使用数据!$A$1:$C$65536,3,0),0)</f>
        <v>0</v>
      </c>
      <c r="AL959">
        <f>IFERROR(VLOOKUP($B959,[2]库存报告使用数据!$A$1:$D$65536,4,0),0)</f>
        <v>0</v>
      </c>
      <c r="AM959">
        <f>IFERROR(VLOOKUP($B959,[2]库存报告使用数据!$A$1:$E$65536,5,0),0)</f>
        <v>0</v>
      </c>
      <c r="AN959" s="23" t="str">
        <f t="shared" si="254"/>
        <v/>
      </c>
      <c r="AO959" s="23" t="str">
        <f t="shared" si="255"/>
        <v/>
      </c>
      <c r="AP959" s="23" t="str">
        <f t="shared" si="256"/>
        <v/>
      </c>
      <c r="AQ959" s="23" t="str">
        <f t="shared" si="257"/>
        <v/>
      </c>
      <c r="AR959" s="37">
        <f t="shared" si="242"/>
        <v>0</v>
      </c>
      <c r="AS959" s="37">
        <f t="shared" si="243"/>
        <v>0</v>
      </c>
      <c r="AT959" s="37">
        <f t="shared" si="244"/>
        <v>3</v>
      </c>
      <c r="AU959" s="33" t="str">
        <f t="shared" si="245"/>
        <v>库存为3</v>
      </c>
      <c r="AV959" s="38" t="str">
        <f>IFERROR(时间!$B$4+AU959,"上周无销量")</f>
        <v>上周无销量</v>
      </c>
    </row>
    <row r="960" spans="1:48">
      <c r="A960" s="21" t="s">
        <v>1005</v>
      </c>
      <c r="B960" t="str">
        <f>VLOOKUP(A960,'[4]sku-asin（子）'!$A$1:$B$65536,2,0)</f>
        <v>B01H6DXDHA</v>
      </c>
      <c r="C960" t="str">
        <f>VLOOKUP(A960,'[4]子sku-父sku'!$A$1:$B$65536,2,0)</f>
        <v>YZ-ZQ6189</v>
      </c>
      <c r="D960" s="33">
        <f>IFERROR(VLOOKUP(A960,[1]库存报告使用数据处理!$A:$C,3,0),0)</f>
        <v>0</v>
      </c>
      <c r="E960" s="33">
        <f>IFERROR(VLOOKUP(A960,[1]库存报告使用数据处理!$A:$D,4,0),0)</f>
        <v>0</v>
      </c>
      <c r="F960" s="33">
        <f>IFERROR(VLOOKUP(A960,[1]库存报告使用数据处理!$A:$E,5,0),0)</f>
        <v>0</v>
      </c>
      <c r="G960" s="33">
        <f>IFERROR(VLOOKUP(A960,[1]库存报告使用数据处理!$A:$F,6,0),0)</f>
        <v>0</v>
      </c>
      <c r="H960" s="34">
        <f>IFERROR(VLOOKUP(A960,[1]库存报告使用数据处理!$A:$G,7,0),0)</f>
        <v>0</v>
      </c>
      <c r="I960">
        <f>IFERROR(VLOOKUP(A960,[5]数据处理!$A:$B,2,0),0)</f>
        <v>1</v>
      </c>
      <c r="J960" s="35">
        <f>IFERROR(VLOOKUP(A960,[5]数据处理!$A:$D,4,0),0)</f>
        <v>0</v>
      </c>
      <c r="K960" s="35">
        <f>IFERROR(VLOOKUP(A960,[5]数据处理!$A:$E,5,0),0)</f>
        <v>0</v>
      </c>
      <c r="L960" s="35">
        <f>IFERROR(VLOOKUP(A960,[5]数据处理!$A:$G,7,0),0)</f>
        <v>0</v>
      </c>
      <c r="M960">
        <f t="shared" si="241"/>
        <v>1</v>
      </c>
      <c r="N960">
        <f>IFERROR(VLOOKUP(A960,[5]数据处理!$A:$C,3,0),0)</f>
        <v>0</v>
      </c>
      <c r="O960">
        <f>IFERROR(VLOOKUP(A960,[5]数据处理!$A:$N,14,0),0)</f>
        <v>1</v>
      </c>
      <c r="P960" t="str">
        <f>IFERROR(VLOOKUP(A960,[3]库存使用数据!$A:$B,2,0),"")</f>
        <v/>
      </c>
      <c r="Q960" t="str">
        <f>IFERROR(VLOOKUP(A960,[3]库存使用数据!$A:$E,5,0),"")</f>
        <v/>
      </c>
      <c r="R960" t="str">
        <f>IFERROR(VLOOKUP(A960,[3]库存使用数据!$A:$H,8,0),"")</f>
        <v/>
      </c>
      <c r="S960" t="str">
        <f>IFERROR(VLOOKUP(A960,[3]库存使用数据!$A:$K,11,0),"")</f>
        <v/>
      </c>
      <c r="T960" t="str">
        <f>IFERROR(VLOOKUP(A960,[3]库存使用数据!$A:$C,3,0),"")</f>
        <v/>
      </c>
      <c r="U960" t="str">
        <f>IFERROR(VLOOKUP(A960,[3]库存使用数据!$A:$F,6,0),"")</f>
        <v/>
      </c>
      <c r="V960" t="str">
        <f>IFERROR(VLOOKUP(A960,[3]库存使用数据!$A:$I,9,0),"")</f>
        <v/>
      </c>
      <c r="W960" t="str">
        <f>IFERROR(VLOOKUP(A960,[3]库存使用数据!$A:$L,12,0),"")</f>
        <v/>
      </c>
      <c r="X960" s="23" t="str">
        <f t="shared" si="246"/>
        <v/>
      </c>
      <c r="Y960" s="23" t="str">
        <f t="shared" si="247"/>
        <v/>
      </c>
      <c r="Z960" s="23" t="str">
        <f t="shared" si="248"/>
        <v/>
      </c>
      <c r="AA960" s="23" t="str">
        <f t="shared" si="249"/>
        <v/>
      </c>
      <c r="AB960" t="str">
        <f>IFERROR(VLOOKUP(A960,[3]库存使用数据!$A:$D,4,0),"")</f>
        <v/>
      </c>
      <c r="AC960" t="str">
        <f>IFERROR(VLOOKUP(A960,[3]库存使用数据!$A:$G,7,0),"")</f>
        <v/>
      </c>
      <c r="AD960" t="str">
        <f>IFERROR(VLOOKUP(A960,[3]库存使用数据!$A:$J,10,0),"")</f>
        <v/>
      </c>
      <c r="AE960" t="str">
        <f>IFERROR(VLOOKUP(A960,[3]库存使用数据!$A:$M,13,0),"")</f>
        <v/>
      </c>
      <c r="AF960" s="23" t="str">
        <f t="shared" si="250"/>
        <v/>
      </c>
      <c r="AG960" s="23" t="str">
        <f t="shared" si="251"/>
        <v/>
      </c>
      <c r="AH960" s="23" t="str">
        <f t="shared" si="252"/>
        <v/>
      </c>
      <c r="AI960" s="23" t="str">
        <f t="shared" si="253"/>
        <v/>
      </c>
      <c r="AJ960">
        <f>IFERROR(VLOOKUP($B960,[2]库存报告使用数据!$A$1:$B$65536,2,0),0)</f>
        <v>1</v>
      </c>
      <c r="AK960">
        <f>IFERROR(VLOOKUP($B960,[2]库存报告使用数据!$A$1:$C$65536,3,0),0)</f>
        <v>1</v>
      </c>
      <c r="AL960">
        <f>IFERROR(VLOOKUP($B960,[2]库存报告使用数据!$A$1:$D$65536,4,0),0)</f>
        <v>1</v>
      </c>
      <c r="AM960">
        <f>IFERROR(VLOOKUP($B960,[2]库存报告使用数据!$A$1:$E$65536,5,0),0)</f>
        <v>1</v>
      </c>
      <c r="AN960" s="23">
        <f t="shared" si="254"/>
        <v>0</v>
      </c>
      <c r="AO960" s="23">
        <f t="shared" si="255"/>
        <v>0</v>
      </c>
      <c r="AP960" s="23">
        <f t="shared" si="256"/>
        <v>0</v>
      </c>
      <c r="AQ960" s="23">
        <f t="shared" si="257"/>
        <v>0</v>
      </c>
      <c r="AR960" s="37">
        <f t="shared" si="242"/>
        <v>0</v>
      </c>
      <c r="AS960" s="37">
        <f t="shared" si="243"/>
        <v>0</v>
      </c>
      <c r="AT960" s="37">
        <f t="shared" si="244"/>
        <v>1</v>
      </c>
      <c r="AU960" s="33" t="str">
        <f t="shared" si="245"/>
        <v>库存为1</v>
      </c>
      <c r="AV960" s="38" t="str">
        <f>IFERROR(时间!$B$4+AU960,"上周无销量")</f>
        <v>上周无销量</v>
      </c>
    </row>
    <row r="961" spans="1:48">
      <c r="A961" s="21" t="s">
        <v>1006</v>
      </c>
      <c r="B961" t="str">
        <f>VLOOKUP(A961,'[4]sku-asin（子）'!$A$1:$B$65536,2,0)</f>
        <v>B01H6DXE1U</v>
      </c>
      <c r="C961" t="str">
        <f>VLOOKUP(A961,'[4]子sku-父sku'!$A$1:$B$65536,2,0)</f>
        <v>YZ-ZQ6189</v>
      </c>
      <c r="D961" s="33">
        <f>IFERROR(VLOOKUP(A961,[1]库存报告使用数据处理!$A:$C,3,0),0)</f>
        <v>0</v>
      </c>
      <c r="E961" s="33">
        <f>IFERROR(VLOOKUP(A961,[1]库存报告使用数据处理!$A:$D,4,0),0)</f>
        <v>0</v>
      </c>
      <c r="F961" s="33">
        <f>IFERROR(VLOOKUP(A961,[1]库存报告使用数据处理!$A:$E,5,0),0)</f>
        <v>0</v>
      </c>
      <c r="G961" s="33">
        <f>IFERROR(VLOOKUP(A961,[1]库存报告使用数据处理!$A:$F,6,0),0)</f>
        <v>0</v>
      </c>
      <c r="H961" s="34">
        <f>IFERROR(VLOOKUP(A961,[1]库存报告使用数据处理!$A:$G,7,0),0)</f>
        <v>0</v>
      </c>
      <c r="I961">
        <f>IFERROR(VLOOKUP(A961,[5]数据处理!$A:$B,2,0),0)</f>
        <v>2</v>
      </c>
      <c r="J961" s="35">
        <f>IFERROR(VLOOKUP(A961,[5]数据处理!$A:$D,4,0),0)</f>
        <v>0</v>
      </c>
      <c r="K961" s="35">
        <f>IFERROR(VLOOKUP(A961,[5]数据处理!$A:$E,5,0),0)</f>
        <v>0</v>
      </c>
      <c r="L961" s="35">
        <f>IFERROR(VLOOKUP(A961,[5]数据处理!$A:$G,7,0),0)</f>
        <v>0</v>
      </c>
      <c r="M961">
        <f t="shared" si="241"/>
        <v>2</v>
      </c>
      <c r="N961">
        <f>IFERROR(VLOOKUP(A961,[5]数据处理!$A:$C,3,0),0)</f>
        <v>0</v>
      </c>
      <c r="O961">
        <f>IFERROR(VLOOKUP(A961,[5]数据处理!$A:$N,14,0),0)</f>
        <v>2</v>
      </c>
      <c r="P961" t="str">
        <f>IFERROR(VLOOKUP(A961,[3]库存使用数据!$A:$B,2,0),"")</f>
        <v/>
      </c>
      <c r="Q961" t="str">
        <f>IFERROR(VLOOKUP(A961,[3]库存使用数据!$A:$E,5,0),"")</f>
        <v/>
      </c>
      <c r="R961" t="str">
        <f>IFERROR(VLOOKUP(A961,[3]库存使用数据!$A:$H,8,0),"")</f>
        <v/>
      </c>
      <c r="S961" t="str">
        <f>IFERROR(VLOOKUP(A961,[3]库存使用数据!$A:$K,11,0),"")</f>
        <v/>
      </c>
      <c r="T961" t="str">
        <f>IFERROR(VLOOKUP(A961,[3]库存使用数据!$A:$C,3,0),"")</f>
        <v/>
      </c>
      <c r="U961" t="str">
        <f>IFERROR(VLOOKUP(A961,[3]库存使用数据!$A:$F,6,0),"")</f>
        <v/>
      </c>
      <c r="V961" t="str">
        <f>IFERROR(VLOOKUP(A961,[3]库存使用数据!$A:$I,9,0),"")</f>
        <v/>
      </c>
      <c r="W961" t="str">
        <f>IFERROR(VLOOKUP(A961,[3]库存使用数据!$A:$L,12,0),"")</f>
        <v/>
      </c>
      <c r="X961" s="23" t="str">
        <f t="shared" si="246"/>
        <v/>
      </c>
      <c r="Y961" s="23" t="str">
        <f t="shared" si="247"/>
        <v/>
      </c>
      <c r="Z961" s="23" t="str">
        <f t="shared" si="248"/>
        <v/>
      </c>
      <c r="AA961" s="23" t="str">
        <f t="shared" si="249"/>
        <v/>
      </c>
      <c r="AB961" t="str">
        <f>IFERROR(VLOOKUP(A961,[3]库存使用数据!$A:$D,4,0),"")</f>
        <v/>
      </c>
      <c r="AC961" t="str">
        <f>IFERROR(VLOOKUP(A961,[3]库存使用数据!$A:$G,7,0),"")</f>
        <v/>
      </c>
      <c r="AD961" t="str">
        <f>IFERROR(VLOOKUP(A961,[3]库存使用数据!$A:$J,10,0),"")</f>
        <v/>
      </c>
      <c r="AE961" t="str">
        <f>IFERROR(VLOOKUP(A961,[3]库存使用数据!$A:$M,13,0),"")</f>
        <v/>
      </c>
      <c r="AF961" s="23" t="str">
        <f t="shared" si="250"/>
        <v/>
      </c>
      <c r="AG961" s="23" t="str">
        <f t="shared" si="251"/>
        <v/>
      </c>
      <c r="AH961" s="23" t="str">
        <f t="shared" si="252"/>
        <v/>
      </c>
      <c r="AI961" s="23" t="str">
        <f t="shared" si="253"/>
        <v/>
      </c>
      <c r="AJ961">
        <f>IFERROR(VLOOKUP($B961,[2]库存报告使用数据!$A$1:$B$65536,2,0),0)</f>
        <v>0</v>
      </c>
      <c r="AK961">
        <f>IFERROR(VLOOKUP($B961,[2]库存报告使用数据!$A$1:$C$65536,3,0),0)</f>
        <v>0</v>
      </c>
      <c r="AL961">
        <f>IFERROR(VLOOKUP($B961,[2]库存报告使用数据!$A$1:$D$65536,4,0),0)</f>
        <v>1</v>
      </c>
      <c r="AM961">
        <f>IFERROR(VLOOKUP($B961,[2]库存报告使用数据!$A$1:$E$65536,5,0),0)</f>
        <v>2</v>
      </c>
      <c r="AN961" s="23" t="str">
        <f t="shared" si="254"/>
        <v/>
      </c>
      <c r="AO961" s="23" t="str">
        <f t="shared" si="255"/>
        <v/>
      </c>
      <c r="AP961" s="23">
        <f t="shared" si="256"/>
        <v>0</v>
      </c>
      <c r="AQ961" s="23">
        <f t="shared" si="257"/>
        <v>0</v>
      </c>
      <c r="AR961" s="37">
        <f t="shared" si="242"/>
        <v>0</v>
      </c>
      <c r="AS961" s="37">
        <f t="shared" si="243"/>
        <v>0</v>
      </c>
      <c r="AT961" s="37">
        <f t="shared" si="244"/>
        <v>2</v>
      </c>
      <c r="AU961" s="33" t="str">
        <f t="shared" si="245"/>
        <v>库存为2</v>
      </c>
      <c r="AV961" s="38" t="str">
        <f>IFERROR(时间!$B$4+AU961,"上周无销量")</f>
        <v>上周无销量</v>
      </c>
    </row>
    <row r="962" spans="1:48">
      <c r="A962" s="21" t="s">
        <v>1007</v>
      </c>
      <c r="B962" t="str">
        <f>VLOOKUP(A962,'[4]sku-asin（子）'!$A$1:$B$65536,2,0)</f>
        <v>B01H6DX8YI</v>
      </c>
      <c r="C962" t="str">
        <f>VLOOKUP(A962,'[4]子sku-父sku'!$A$1:$B$65536,2,0)</f>
        <v>YZ-ZQ6189</v>
      </c>
      <c r="D962" s="33">
        <f>IFERROR(VLOOKUP(A962,[1]库存报告使用数据处理!$A:$C,3,0),0)</f>
        <v>0</v>
      </c>
      <c r="E962" s="33">
        <f>IFERROR(VLOOKUP(A962,[1]库存报告使用数据处理!$A:$D,4,0),0)</f>
        <v>0</v>
      </c>
      <c r="F962" s="33">
        <f>IFERROR(VLOOKUP(A962,[1]库存报告使用数据处理!$A:$E,5,0),0)</f>
        <v>0</v>
      </c>
      <c r="G962" s="33">
        <f>IFERROR(VLOOKUP(A962,[1]库存报告使用数据处理!$A:$F,6,0),0)</f>
        <v>0</v>
      </c>
      <c r="H962" s="34">
        <f>IFERROR(VLOOKUP(A962,[1]库存报告使用数据处理!$A:$G,7,0),0)</f>
        <v>0</v>
      </c>
      <c r="I962">
        <f>IFERROR(VLOOKUP(A962,[5]数据处理!$A:$B,2,0),0)</f>
        <v>3</v>
      </c>
      <c r="J962" s="35">
        <f>IFERROR(VLOOKUP(A962,[5]数据处理!$A:$D,4,0),0)</f>
        <v>0</v>
      </c>
      <c r="K962" s="35">
        <f>IFERROR(VLOOKUP(A962,[5]数据处理!$A:$E,5,0),0)</f>
        <v>0</v>
      </c>
      <c r="L962" s="35">
        <f>IFERROR(VLOOKUP(A962,[5]数据处理!$A:$G,7,0),0)</f>
        <v>0</v>
      </c>
      <c r="M962">
        <f t="shared" si="241"/>
        <v>3</v>
      </c>
      <c r="N962">
        <f>IFERROR(VLOOKUP(A962,[5]数据处理!$A:$C,3,0),0)</f>
        <v>0</v>
      </c>
      <c r="O962">
        <f>IFERROR(VLOOKUP(A962,[5]数据处理!$A:$N,14,0),0)</f>
        <v>3</v>
      </c>
      <c r="P962" t="str">
        <f>IFERROR(VLOOKUP(A962,[3]库存使用数据!$A:$B,2,0),"")</f>
        <v/>
      </c>
      <c r="Q962" t="str">
        <f>IFERROR(VLOOKUP(A962,[3]库存使用数据!$A:$E,5,0),"")</f>
        <v/>
      </c>
      <c r="R962" t="str">
        <f>IFERROR(VLOOKUP(A962,[3]库存使用数据!$A:$H,8,0),"")</f>
        <v/>
      </c>
      <c r="S962" t="str">
        <f>IFERROR(VLOOKUP(A962,[3]库存使用数据!$A:$K,11,0),"")</f>
        <v/>
      </c>
      <c r="T962" t="str">
        <f>IFERROR(VLOOKUP(A962,[3]库存使用数据!$A:$C,3,0),"")</f>
        <v/>
      </c>
      <c r="U962" t="str">
        <f>IFERROR(VLOOKUP(A962,[3]库存使用数据!$A:$F,6,0),"")</f>
        <v/>
      </c>
      <c r="V962" t="str">
        <f>IFERROR(VLOOKUP(A962,[3]库存使用数据!$A:$I,9,0),"")</f>
        <v/>
      </c>
      <c r="W962" t="str">
        <f>IFERROR(VLOOKUP(A962,[3]库存使用数据!$A:$L,12,0),"")</f>
        <v/>
      </c>
      <c r="X962" s="23" t="str">
        <f t="shared" si="246"/>
        <v/>
      </c>
      <c r="Y962" s="23" t="str">
        <f t="shared" si="247"/>
        <v/>
      </c>
      <c r="Z962" s="23" t="str">
        <f t="shared" si="248"/>
        <v/>
      </c>
      <c r="AA962" s="23" t="str">
        <f t="shared" si="249"/>
        <v/>
      </c>
      <c r="AB962" t="str">
        <f>IFERROR(VLOOKUP(A962,[3]库存使用数据!$A:$D,4,0),"")</f>
        <v/>
      </c>
      <c r="AC962" t="str">
        <f>IFERROR(VLOOKUP(A962,[3]库存使用数据!$A:$G,7,0),"")</f>
        <v/>
      </c>
      <c r="AD962" t="str">
        <f>IFERROR(VLOOKUP(A962,[3]库存使用数据!$A:$J,10,0),"")</f>
        <v/>
      </c>
      <c r="AE962" t="str">
        <f>IFERROR(VLOOKUP(A962,[3]库存使用数据!$A:$M,13,0),"")</f>
        <v/>
      </c>
      <c r="AF962" s="23" t="str">
        <f t="shared" si="250"/>
        <v/>
      </c>
      <c r="AG962" s="23" t="str">
        <f t="shared" si="251"/>
        <v/>
      </c>
      <c r="AH962" s="23" t="str">
        <f t="shared" si="252"/>
        <v/>
      </c>
      <c r="AI962" s="23" t="str">
        <f t="shared" si="253"/>
        <v/>
      </c>
      <c r="AJ962">
        <f>IFERROR(VLOOKUP($B962,[2]库存报告使用数据!$A$1:$B$65536,2,0),0)</f>
        <v>0</v>
      </c>
      <c r="AK962">
        <f>IFERROR(VLOOKUP($B962,[2]库存报告使用数据!$A$1:$C$65536,3,0),0)</f>
        <v>0</v>
      </c>
      <c r="AL962">
        <f>IFERROR(VLOOKUP($B962,[2]库存报告使用数据!$A$1:$D$65536,4,0),0)</f>
        <v>1</v>
      </c>
      <c r="AM962">
        <f>IFERROR(VLOOKUP($B962,[2]库存报告使用数据!$A$1:$E$65536,5,0),0)</f>
        <v>1</v>
      </c>
      <c r="AN962" s="23" t="str">
        <f t="shared" si="254"/>
        <v/>
      </c>
      <c r="AO962" s="23" t="str">
        <f t="shared" si="255"/>
        <v/>
      </c>
      <c r="AP962" s="23">
        <f t="shared" si="256"/>
        <v>0</v>
      </c>
      <c r="AQ962" s="23">
        <f t="shared" si="257"/>
        <v>0</v>
      </c>
      <c r="AR962" s="37">
        <f t="shared" si="242"/>
        <v>0</v>
      </c>
      <c r="AS962" s="37">
        <f t="shared" si="243"/>
        <v>0</v>
      </c>
      <c r="AT962" s="37">
        <f t="shared" si="244"/>
        <v>3</v>
      </c>
      <c r="AU962" s="33" t="str">
        <f t="shared" si="245"/>
        <v>库存为3</v>
      </c>
      <c r="AV962" s="38" t="str">
        <f>IFERROR(时间!$B$4+AU962,"上周无销量")</f>
        <v>上周无销量</v>
      </c>
    </row>
    <row r="963" spans="1:48">
      <c r="A963" s="21" t="s">
        <v>1008</v>
      </c>
      <c r="B963" t="str">
        <f>VLOOKUP(A963,'[4]sku-asin（子）'!$A$1:$B$65536,2,0)</f>
        <v>B01H6E6ZPG</v>
      </c>
      <c r="C963" t="str">
        <f>VLOOKUP(A963,'[4]子sku-父sku'!$A$1:$B$65536,2,0)</f>
        <v>YZ-ZQ6189</v>
      </c>
      <c r="D963" s="33">
        <f>IFERROR(VLOOKUP(A963,[1]库存报告使用数据处理!$A:$C,3,0),0)</f>
        <v>0</v>
      </c>
      <c r="E963" s="33">
        <f>IFERROR(VLOOKUP(A963,[1]库存报告使用数据处理!$A:$D,4,0),0)</f>
        <v>0</v>
      </c>
      <c r="F963" s="33">
        <f>IFERROR(VLOOKUP(A963,[1]库存报告使用数据处理!$A:$E,5,0),0)</f>
        <v>0</v>
      </c>
      <c r="G963" s="33">
        <f>IFERROR(VLOOKUP(A963,[1]库存报告使用数据处理!$A:$F,6,0),0)</f>
        <v>0</v>
      </c>
      <c r="H963" s="34">
        <f>IFERROR(VLOOKUP(A963,[1]库存报告使用数据处理!$A:$G,7,0),0)</f>
        <v>0</v>
      </c>
      <c r="I963">
        <f>IFERROR(VLOOKUP(A963,[5]数据处理!$A:$B,2,0),0)</f>
        <v>5</v>
      </c>
      <c r="J963" s="35">
        <f>IFERROR(VLOOKUP(A963,[5]数据处理!$A:$D,4,0),0)</f>
        <v>0</v>
      </c>
      <c r="K963" s="35">
        <f>IFERROR(VLOOKUP(A963,[5]数据处理!$A:$E,5,0),0)</f>
        <v>0</v>
      </c>
      <c r="L963" s="35">
        <f>IFERROR(VLOOKUP(A963,[5]数据处理!$A:$G,7,0),0)</f>
        <v>0</v>
      </c>
      <c r="M963">
        <f t="shared" si="241"/>
        <v>5</v>
      </c>
      <c r="N963">
        <f>IFERROR(VLOOKUP(A963,[5]数据处理!$A:$C,3,0),0)</f>
        <v>0</v>
      </c>
      <c r="O963">
        <f>IFERROR(VLOOKUP(A963,[5]数据处理!$A:$N,14,0),0)</f>
        <v>5</v>
      </c>
      <c r="P963" t="str">
        <f>IFERROR(VLOOKUP(A963,[3]库存使用数据!$A:$B,2,0),"")</f>
        <v/>
      </c>
      <c r="Q963" t="str">
        <f>IFERROR(VLOOKUP(A963,[3]库存使用数据!$A:$E,5,0),"")</f>
        <v/>
      </c>
      <c r="R963" t="str">
        <f>IFERROR(VLOOKUP(A963,[3]库存使用数据!$A:$H,8,0),"")</f>
        <v/>
      </c>
      <c r="S963" t="str">
        <f>IFERROR(VLOOKUP(A963,[3]库存使用数据!$A:$K,11,0),"")</f>
        <v/>
      </c>
      <c r="T963" t="str">
        <f>IFERROR(VLOOKUP(A963,[3]库存使用数据!$A:$C,3,0),"")</f>
        <v/>
      </c>
      <c r="U963" t="str">
        <f>IFERROR(VLOOKUP(A963,[3]库存使用数据!$A:$F,6,0),"")</f>
        <v/>
      </c>
      <c r="V963" t="str">
        <f>IFERROR(VLOOKUP(A963,[3]库存使用数据!$A:$I,9,0),"")</f>
        <v/>
      </c>
      <c r="W963" t="str">
        <f>IFERROR(VLOOKUP(A963,[3]库存使用数据!$A:$L,12,0),"")</f>
        <v/>
      </c>
      <c r="X963" s="23" t="str">
        <f t="shared" si="246"/>
        <v/>
      </c>
      <c r="Y963" s="23" t="str">
        <f t="shared" si="247"/>
        <v/>
      </c>
      <c r="Z963" s="23" t="str">
        <f t="shared" si="248"/>
        <v/>
      </c>
      <c r="AA963" s="23" t="str">
        <f t="shared" si="249"/>
        <v/>
      </c>
      <c r="AB963" t="str">
        <f>IFERROR(VLOOKUP(A963,[3]库存使用数据!$A:$D,4,0),"")</f>
        <v/>
      </c>
      <c r="AC963" t="str">
        <f>IFERROR(VLOOKUP(A963,[3]库存使用数据!$A:$G,7,0),"")</f>
        <v/>
      </c>
      <c r="AD963" t="str">
        <f>IFERROR(VLOOKUP(A963,[3]库存使用数据!$A:$J,10,0),"")</f>
        <v/>
      </c>
      <c r="AE963" t="str">
        <f>IFERROR(VLOOKUP(A963,[3]库存使用数据!$A:$M,13,0),"")</f>
        <v/>
      </c>
      <c r="AF963" s="23" t="str">
        <f t="shared" si="250"/>
        <v/>
      </c>
      <c r="AG963" s="23" t="str">
        <f t="shared" si="251"/>
        <v/>
      </c>
      <c r="AH963" s="23" t="str">
        <f t="shared" si="252"/>
        <v/>
      </c>
      <c r="AI963" s="23" t="str">
        <f t="shared" si="253"/>
        <v/>
      </c>
      <c r="AJ963">
        <f>IFERROR(VLOOKUP($B963,[2]库存报告使用数据!$A$1:$B$65536,2,0),0)</f>
        <v>1</v>
      </c>
      <c r="AK963">
        <f>IFERROR(VLOOKUP($B963,[2]库存报告使用数据!$A$1:$C$65536,3,0),0)</f>
        <v>1</v>
      </c>
      <c r="AL963">
        <f>IFERROR(VLOOKUP($B963,[2]库存报告使用数据!$A$1:$D$65536,4,0),0)</f>
        <v>0</v>
      </c>
      <c r="AM963">
        <f>IFERROR(VLOOKUP($B963,[2]库存报告使用数据!$A$1:$E$65536,5,0),0)</f>
        <v>0</v>
      </c>
      <c r="AN963" s="23">
        <f t="shared" si="254"/>
        <v>0</v>
      </c>
      <c r="AO963" s="23">
        <f t="shared" si="255"/>
        <v>0</v>
      </c>
      <c r="AP963" s="23" t="str">
        <f t="shared" si="256"/>
        <v/>
      </c>
      <c r="AQ963" s="23" t="str">
        <f t="shared" si="257"/>
        <v/>
      </c>
      <c r="AR963" s="37">
        <f t="shared" si="242"/>
        <v>0</v>
      </c>
      <c r="AS963" s="37">
        <f t="shared" si="243"/>
        <v>0</v>
      </c>
      <c r="AT963" s="37">
        <f t="shared" si="244"/>
        <v>5</v>
      </c>
      <c r="AU963" s="33" t="str">
        <f t="shared" si="245"/>
        <v>库存为5</v>
      </c>
      <c r="AV963" s="38" t="str">
        <f>IFERROR(时间!$B$4+AU963,"上周无销量")</f>
        <v>上周无销量</v>
      </c>
    </row>
    <row r="964" spans="1:48">
      <c r="A964" s="21" t="s">
        <v>1009</v>
      </c>
      <c r="B964" t="str">
        <f>VLOOKUP(A964,'[4]sku-asin（子）'!$A$1:$B$65536,2,0)</f>
        <v>B01H6DXCGM</v>
      </c>
      <c r="C964" t="str">
        <f>VLOOKUP(A964,'[4]子sku-父sku'!$A$1:$B$65536,2,0)</f>
        <v>YZ-ZQ6189</v>
      </c>
      <c r="D964" s="33">
        <f>IFERROR(VLOOKUP(A964,[1]库存报告使用数据处理!$A:$C,3,0),0)</f>
        <v>0</v>
      </c>
      <c r="E964" s="33">
        <f>IFERROR(VLOOKUP(A964,[1]库存报告使用数据处理!$A:$D,4,0),0)</f>
        <v>0</v>
      </c>
      <c r="F964" s="33">
        <f>IFERROR(VLOOKUP(A964,[1]库存报告使用数据处理!$A:$E,5,0),0)</f>
        <v>0</v>
      </c>
      <c r="G964" s="33">
        <f>IFERROR(VLOOKUP(A964,[1]库存报告使用数据处理!$A:$F,6,0),0)</f>
        <v>0</v>
      </c>
      <c r="H964" s="34">
        <f>IFERROR(VLOOKUP(A964,[1]库存报告使用数据处理!$A:$G,7,0),0)</f>
        <v>0</v>
      </c>
      <c r="I964">
        <f>IFERROR(VLOOKUP(A964,[5]数据处理!$A:$B,2,0),0)</f>
        <v>2</v>
      </c>
      <c r="J964" s="35">
        <f>IFERROR(VLOOKUP(A964,[5]数据处理!$A:$D,4,0),0)</f>
        <v>0</v>
      </c>
      <c r="K964" s="35">
        <f>IFERROR(VLOOKUP(A964,[5]数据处理!$A:$E,5,0),0)</f>
        <v>0</v>
      </c>
      <c r="L964" s="35">
        <f>IFERROR(VLOOKUP(A964,[5]数据处理!$A:$G,7,0),0)</f>
        <v>0</v>
      </c>
      <c r="M964">
        <f t="shared" si="241"/>
        <v>2</v>
      </c>
      <c r="N964">
        <f>IFERROR(VLOOKUP(A964,[5]数据处理!$A:$C,3,0),0)</f>
        <v>0</v>
      </c>
      <c r="O964">
        <f>IFERROR(VLOOKUP(A964,[5]数据处理!$A:$N,14,0),0)</f>
        <v>2</v>
      </c>
      <c r="P964" t="str">
        <f>IFERROR(VLOOKUP(A964,[3]库存使用数据!$A:$B,2,0),"")</f>
        <v/>
      </c>
      <c r="Q964" t="str">
        <f>IFERROR(VLOOKUP(A964,[3]库存使用数据!$A:$E,5,0),"")</f>
        <v/>
      </c>
      <c r="R964" t="str">
        <f>IFERROR(VLOOKUP(A964,[3]库存使用数据!$A:$H,8,0),"")</f>
        <v/>
      </c>
      <c r="S964" t="str">
        <f>IFERROR(VLOOKUP(A964,[3]库存使用数据!$A:$K,11,0),"")</f>
        <v/>
      </c>
      <c r="T964" t="str">
        <f>IFERROR(VLOOKUP(A964,[3]库存使用数据!$A:$C,3,0),"")</f>
        <v/>
      </c>
      <c r="U964" t="str">
        <f>IFERROR(VLOOKUP(A964,[3]库存使用数据!$A:$F,6,0),"")</f>
        <v/>
      </c>
      <c r="V964" t="str">
        <f>IFERROR(VLOOKUP(A964,[3]库存使用数据!$A:$I,9,0),"")</f>
        <v/>
      </c>
      <c r="W964" t="str">
        <f>IFERROR(VLOOKUP(A964,[3]库存使用数据!$A:$L,12,0),"")</f>
        <v/>
      </c>
      <c r="X964" s="23" t="str">
        <f t="shared" si="246"/>
        <v/>
      </c>
      <c r="Y964" s="23" t="str">
        <f t="shared" si="247"/>
        <v/>
      </c>
      <c r="Z964" s="23" t="str">
        <f t="shared" si="248"/>
        <v/>
      </c>
      <c r="AA964" s="23" t="str">
        <f t="shared" si="249"/>
        <v/>
      </c>
      <c r="AB964" t="str">
        <f>IFERROR(VLOOKUP(A964,[3]库存使用数据!$A:$D,4,0),"")</f>
        <v/>
      </c>
      <c r="AC964" t="str">
        <f>IFERROR(VLOOKUP(A964,[3]库存使用数据!$A:$G,7,0),"")</f>
        <v/>
      </c>
      <c r="AD964" t="str">
        <f>IFERROR(VLOOKUP(A964,[3]库存使用数据!$A:$J,10,0),"")</f>
        <v/>
      </c>
      <c r="AE964" t="str">
        <f>IFERROR(VLOOKUP(A964,[3]库存使用数据!$A:$M,13,0),"")</f>
        <v/>
      </c>
      <c r="AF964" s="23" t="str">
        <f t="shared" si="250"/>
        <v/>
      </c>
      <c r="AG964" s="23" t="str">
        <f t="shared" si="251"/>
        <v/>
      </c>
      <c r="AH964" s="23" t="str">
        <f t="shared" si="252"/>
        <v/>
      </c>
      <c r="AI964" s="23" t="str">
        <f t="shared" si="253"/>
        <v/>
      </c>
      <c r="AJ964">
        <f>IFERROR(VLOOKUP($B964,[2]库存报告使用数据!$A$1:$B$65536,2,0),0)</f>
        <v>2</v>
      </c>
      <c r="AK964">
        <f>IFERROR(VLOOKUP($B964,[2]库存报告使用数据!$A$1:$C$65536,3,0),0)</f>
        <v>2</v>
      </c>
      <c r="AL964">
        <f>IFERROR(VLOOKUP($B964,[2]库存报告使用数据!$A$1:$D$65536,4,0),0)</f>
        <v>0</v>
      </c>
      <c r="AM964">
        <f>IFERROR(VLOOKUP($B964,[2]库存报告使用数据!$A$1:$E$65536,5,0),0)</f>
        <v>1</v>
      </c>
      <c r="AN964" s="23">
        <f t="shared" si="254"/>
        <v>0</v>
      </c>
      <c r="AO964" s="23">
        <f t="shared" si="255"/>
        <v>0</v>
      </c>
      <c r="AP964" s="23" t="str">
        <f t="shared" si="256"/>
        <v/>
      </c>
      <c r="AQ964" s="23">
        <f t="shared" si="257"/>
        <v>0</v>
      </c>
      <c r="AR964" s="37">
        <f t="shared" si="242"/>
        <v>0</v>
      </c>
      <c r="AS964" s="37">
        <f t="shared" si="243"/>
        <v>0</v>
      </c>
      <c r="AT964" s="37">
        <f t="shared" si="244"/>
        <v>2</v>
      </c>
      <c r="AU964" s="33" t="str">
        <f t="shared" si="245"/>
        <v>库存为2</v>
      </c>
      <c r="AV964" s="38" t="str">
        <f>IFERROR(时间!$B$4+AU964,"上周无销量")</f>
        <v>上周无销量</v>
      </c>
    </row>
    <row r="965" spans="1:48">
      <c r="A965" s="21" t="s">
        <v>1010</v>
      </c>
      <c r="B965" t="str">
        <f>VLOOKUP(A965,'[4]sku-asin（子）'!$A$1:$B$65536,2,0)</f>
        <v>B01H6DXCYE</v>
      </c>
      <c r="C965" t="str">
        <f>VLOOKUP(A965,'[4]子sku-父sku'!$A$1:$B$65536,2,0)</f>
        <v>YZ-ZQ6189</v>
      </c>
      <c r="D965" s="33">
        <f>IFERROR(VLOOKUP(A965,[1]库存报告使用数据处理!$A:$C,3,0),0)</f>
        <v>0</v>
      </c>
      <c r="E965" s="33">
        <f>IFERROR(VLOOKUP(A965,[1]库存报告使用数据处理!$A:$D,4,0),0)</f>
        <v>0</v>
      </c>
      <c r="F965" s="33">
        <f>IFERROR(VLOOKUP(A965,[1]库存报告使用数据处理!$A:$E,5,0),0)</f>
        <v>0</v>
      </c>
      <c r="G965" s="33">
        <f>IFERROR(VLOOKUP(A965,[1]库存报告使用数据处理!$A:$F,6,0),0)</f>
        <v>0</v>
      </c>
      <c r="H965" s="34">
        <f>IFERROR(VLOOKUP(A965,[1]库存报告使用数据处理!$A:$G,7,0),0)</f>
        <v>0</v>
      </c>
      <c r="I965">
        <f>IFERROR(VLOOKUP(A965,[5]数据处理!$A:$B,2,0),0)</f>
        <v>1</v>
      </c>
      <c r="J965" s="35">
        <f>IFERROR(VLOOKUP(A965,[5]数据处理!$A:$D,4,0),0)</f>
        <v>0</v>
      </c>
      <c r="K965" s="35">
        <f>IFERROR(VLOOKUP(A965,[5]数据处理!$A:$E,5,0),0)</f>
        <v>0</v>
      </c>
      <c r="L965" s="35">
        <f>IFERROR(VLOOKUP(A965,[5]数据处理!$A:$G,7,0),0)</f>
        <v>0</v>
      </c>
      <c r="M965">
        <f t="shared" ref="M965:M1028" si="258">SUM(I965:L965)</f>
        <v>1</v>
      </c>
      <c r="N965">
        <f>IFERROR(VLOOKUP(A965,[5]数据处理!$A:$C,3,0),0)</f>
        <v>0</v>
      </c>
      <c r="O965">
        <f>IFERROR(VLOOKUP(A965,[5]数据处理!$A:$N,14,0),0)</f>
        <v>1</v>
      </c>
      <c r="P965" t="str">
        <f>IFERROR(VLOOKUP(A965,[3]库存使用数据!$A:$B,2,0),"")</f>
        <v/>
      </c>
      <c r="Q965" t="str">
        <f>IFERROR(VLOOKUP(A965,[3]库存使用数据!$A:$E,5,0),"")</f>
        <v/>
      </c>
      <c r="R965" t="str">
        <f>IFERROR(VLOOKUP(A965,[3]库存使用数据!$A:$H,8,0),"")</f>
        <v/>
      </c>
      <c r="S965" t="str">
        <f>IFERROR(VLOOKUP(A965,[3]库存使用数据!$A:$K,11,0),"")</f>
        <v/>
      </c>
      <c r="T965" t="str">
        <f>IFERROR(VLOOKUP(A965,[3]库存使用数据!$A:$C,3,0),"")</f>
        <v/>
      </c>
      <c r="U965" t="str">
        <f>IFERROR(VLOOKUP(A965,[3]库存使用数据!$A:$F,6,0),"")</f>
        <v/>
      </c>
      <c r="V965" t="str">
        <f>IFERROR(VLOOKUP(A965,[3]库存使用数据!$A:$I,9,0),"")</f>
        <v/>
      </c>
      <c r="W965" t="str">
        <f>IFERROR(VLOOKUP(A965,[3]库存使用数据!$A:$L,12,0),"")</f>
        <v/>
      </c>
      <c r="X965" s="23" t="str">
        <f t="shared" si="246"/>
        <v/>
      </c>
      <c r="Y965" s="23" t="str">
        <f t="shared" si="247"/>
        <v/>
      </c>
      <c r="Z965" s="23" t="str">
        <f t="shared" si="248"/>
        <v/>
      </c>
      <c r="AA965" s="23" t="str">
        <f t="shared" si="249"/>
        <v/>
      </c>
      <c r="AB965" t="str">
        <f>IFERROR(VLOOKUP(A965,[3]库存使用数据!$A:$D,4,0),"")</f>
        <v/>
      </c>
      <c r="AC965" t="str">
        <f>IFERROR(VLOOKUP(A965,[3]库存使用数据!$A:$G,7,0),"")</f>
        <v/>
      </c>
      <c r="AD965" t="str">
        <f>IFERROR(VLOOKUP(A965,[3]库存使用数据!$A:$J,10,0),"")</f>
        <v/>
      </c>
      <c r="AE965" t="str">
        <f>IFERROR(VLOOKUP(A965,[3]库存使用数据!$A:$M,13,0),"")</f>
        <v/>
      </c>
      <c r="AF965" s="23" t="str">
        <f t="shared" si="250"/>
        <v/>
      </c>
      <c r="AG965" s="23" t="str">
        <f t="shared" si="251"/>
        <v/>
      </c>
      <c r="AH965" s="23" t="str">
        <f t="shared" si="252"/>
        <v/>
      </c>
      <c r="AI965" s="23" t="str">
        <f t="shared" si="253"/>
        <v/>
      </c>
      <c r="AJ965">
        <f>IFERROR(VLOOKUP($B965,[2]库存报告使用数据!$A$1:$B$65536,2,0),0)</f>
        <v>1</v>
      </c>
      <c r="AK965">
        <f>IFERROR(VLOOKUP($B965,[2]库存报告使用数据!$A$1:$C$65536,3,0),0)</f>
        <v>1</v>
      </c>
      <c r="AL965">
        <f>IFERROR(VLOOKUP($B965,[2]库存报告使用数据!$A$1:$D$65536,4,0),0)</f>
        <v>1</v>
      </c>
      <c r="AM965">
        <f>IFERROR(VLOOKUP($B965,[2]库存报告使用数据!$A$1:$E$65536,5,0),0)</f>
        <v>1</v>
      </c>
      <c r="AN965" s="23">
        <f t="shared" si="254"/>
        <v>0</v>
      </c>
      <c r="AO965" s="23">
        <f t="shared" si="255"/>
        <v>0</v>
      </c>
      <c r="AP965" s="23">
        <f t="shared" si="256"/>
        <v>0</v>
      </c>
      <c r="AQ965" s="23">
        <f t="shared" si="257"/>
        <v>0</v>
      </c>
      <c r="AR965" s="37">
        <f t="shared" ref="AR965:AR1028" si="259">IFERROR(D965/7,"")</f>
        <v>0</v>
      </c>
      <c r="AS965" s="37">
        <f t="shared" ref="AS965:AS1028" si="260">IF(AR965="","上周无销量",60*AR965)</f>
        <v>0</v>
      </c>
      <c r="AT965" s="37">
        <f t="shared" ref="AT965:AT1028" si="261">IF(AS965="上周无销量","上周无销量/总库存"&amp;M965,M965-AS965)</f>
        <v>1</v>
      </c>
      <c r="AU965" s="33" t="str">
        <f t="shared" ref="AU965:AU1028" si="262">IF(AR965="","库存为"&amp;M965,IF(AS965=0,"库存为"&amp;M965,INT(M965/AR965)))</f>
        <v>库存为1</v>
      </c>
      <c r="AV965" s="38" t="str">
        <f>IFERROR(时间!$B$4+AU965,"上周无销量")</f>
        <v>上周无销量</v>
      </c>
    </row>
    <row r="966" spans="1:48">
      <c r="A966" s="21" t="s">
        <v>1011</v>
      </c>
      <c r="B966" t="str">
        <f>VLOOKUP(A966,'[4]sku-asin（子）'!$A$1:$B$65536,2,0)</f>
        <v>B01H6DXDIO</v>
      </c>
      <c r="C966" t="str">
        <f>VLOOKUP(A966,'[4]子sku-父sku'!$A$1:$B$65536,2,0)</f>
        <v>YZ-ZQ6189</v>
      </c>
      <c r="D966" s="33">
        <f>IFERROR(VLOOKUP(A966,[1]库存报告使用数据处理!$A:$C,3,0),0)</f>
        <v>0</v>
      </c>
      <c r="E966" s="33">
        <f>IFERROR(VLOOKUP(A966,[1]库存报告使用数据处理!$A:$D,4,0),0)</f>
        <v>0</v>
      </c>
      <c r="F966" s="33">
        <f>IFERROR(VLOOKUP(A966,[1]库存报告使用数据处理!$A:$E,5,0),0)</f>
        <v>0</v>
      </c>
      <c r="G966" s="33">
        <f>IFERROR(VLOOKUP(A966,[1]库存报告使用数据处理!$A:$F,6,0),0)</f>
        <v>0</v>
      </c>
      <c r="H966" s="34">
        <f>IFERROR(VLOOKUP(A966,[1]库存报告使用数据处理!$A:$G,7,0),0)</f>
        <v>0</v>
      </c>
      <c r="I966">
        <f>IFERROR(VLOOKUP(A966,[5]数据处理!$A:$B,2,0),0)</f>
        <v>4</v>
      </c>
      <c r="J966" s="35">
        <f>IFERROR(VLOOKUP(A966,[5]数据处理!$A:$D,4,0),0)</f>
        <v>0</v>
      </c>
      <c r="K966" s="35">
        <f>IFERROR(VLOOKUP(A966,[5]数据处理!$A:$E,5,0),0)</f>
        <v>0</v>
      </c>
      <c r="L966" s="35">
        <f>IFERROR(VLOOKUP(A966,[5]数据处理!$A:$G,7,0),0)</f>
        <v>0</v>
      </c>
      <c r="M966">
        <f t="shared" si="258"/>
        <v>4</v>
      </c>
      <c r="N966">
        <f>IFERROR(VLOOKUP(A966,[5]数据处理!$A:$C,3,0),0)</f>
        <v>0</v>
      </c>
      <c r="O966">
        <f>IFERROR(VLOOKUP(A966,[5]数据处理!$A:$N,14,0),0)</f>
        <v>4</v>
      </c>
      <c r="P966" t="str">
        <f>IFERROR(VLOOKUP(A966,[3]库存使用数据!$A:$B,2,0),"")</f>
        <v/>
      </c>
      <c r="Q966" t="str">
        <f>IFERROR(VLOOKUP(A966,[3]库存使用数据!$A:$E,5,0),"")</f>
        <v/>
      </c>
      <c r="R966" t="str">
        <f>IFERROR(VLOOKUP(A966,[3]库存使用数据!$A:$H,8,0),"")</f>
        <v/>
      </c>
      <c r="S966" t="str">
        <f>IFERROR(VLOOKUP(A966,[3]库存使用数据!$A:$K,11,0),"")</f>
        <v/>
      </c>
      <c r="T966" t="str">
        <f>IFERROR(VLOOKUP(A966,[3]库存使用数据!$A:$C,3,0),"")</f>
        <v/>
      </c>
      <c r="U966" t="str">
        <f>IFERROR(VLOOKUP(A966,[3]库存使用数据!$A:$F,6,0),"")</f>
        <v/>
      </c>
      <c r="V966" t="str">
        <f>IFERROR(VLOOKUP(A966,[3]库存使用数据!$A:$I,9,0),"")</f>
        <v/>
      </c>
      <c r="W966" t="str">
        <f>IFERROR(VLOOKUP(A966,[3]库存使用数据!$A:$L,12,0),"")</f>
        <v/>
      </c>
      <c r="X966" s="23" t="str">
        <f t="shared" ref="X966:X1029" si="263">IFERROR(T966/P966,"")</f>
        <v/>
      </c>
      <c r="Y966" s="23" t="str">
        <f t="shared" ref="Y966:Y1029" si="264">IFERROR(U966/Q966,"")</f>
        <v/>
      </c>
      <c r="Z966" s="23" t="str">
        <f t="shared" ref="Z966:Z1029" si="265">IFERROR(V966/R966,"")</f>
        <v/>
      </c>
      <c r="AA966" s="23" t="str">
        <f t="shared" ref="AA966:AA1029" si="266">IFERROR(W966/S966,"")</f>
        <v/>
      </c>
      <c r="AB966" t="str">
        <f>IFERROR(VLOOKUP(A966,[3]库存使用数据!$A:$D,4,0),"")</f>
        <v/>
      </c>
      <c r="AC966" t="str">
        <f>IFERROR(VLOOKUP(A966,[3]库存使用数据!$A:$G,7,0),"")</f>
        <v/>
      </c>
      <c r="AD966" t="str">
        <f>IFERROR(VLOOKUP(A966,[3]库存使用数据!$A:$J,10,0),"")</f>
        <v/>
      </c>
      <c r="AE966" t="str">
        <f>IFERROR(VLOOKUP(A966,[3]库存使用数据!$A:$M,13,0),"")</f>
        <v/>
      </c>
      <c r="AF966" s="23" t="str">
        <f t="shared" ref="AF966:AF1029" si="267">IF(OR(AB966="",AB966=0),"",IF(AND(D966*$H966=0,AB966&gt;0),0,AB966/(D966*$H966)))</f>
        <v/>
      </c>
      <c r="AG966" s="23" t="str">
        <f t="shared" ref="AG966:AG1029" si="268">IF(OR(AC966="",AC966=0),"",IF(AND(E966*$H966=0,AC966&gt;0),0,AC966/(E966*$H966)))</f>
        <v/>
      </c>
      <c r="AH966" s="23" t="str">
        <f t="shared" ref="AH966:AH1029" si="269">IF(OR(AD966="",AD966=0),"",IF(AND(F966*$H966=0,AD966&gt;0),0,AD966/(F966*$H966)))</f>
        <v/>
      </c>
      <c r="AI966" s="23" t="str">
        <f t="shared" ref="AI966:AI1029" si="270">IF(OR(AE966="",AE966=0),"",IF(AND(G966*$H966=0,AE966&gt;0),0,AE966/(G966*$H966)))</f>
        <v/>
      </c>
      <c r="AJ966">
        <f>IFERROR(VLOOKUP($B966,[2]库存报告使用数据!$A$1:$B$65536,2,0),0)</f>
        <v>0</v>
      </c>
      <c r="AK966">
        <f>IFERROR(VLOOKUP($B966,[2]库存报告使用数据!$A$1:$C$65536,3,0),0)</f>
        <v>0</v>
      </c>
      <c r="AL966">
        <f>IFERROR(VLOOKUP($B966,[2]库存报告使用数据!$A$1:$D$65536,4,0),0)</f>
        <v>0</v>
      </c>
      <c r="AM966">
        <f>IFERROR(VLOOKUP($B966,[2]库存报告使用数据!$A$1:$E$65536,5,0),0)</f>
        <v>0</v>
      </c>
      <c r="AN966" s="23" t="str">
        <f t="shared" ref="AN966:AN1029" si="271">IFERROR(D966/AJ966,"")</f>
        <v/>
      </c>
      <c r="AO966" s="23" t="str">
        <f t="shared" ref="AO966:AO1029" si="272">IFERROR(E966/AK966,"")</f>
        <v/>
      </c>
      <c r="AP966" s="23" t="str">
        <f t="shared" ref="AP966:AP1029" si="273">IFERROR(F966/AL966,"")</f>
        <v/>
      </c>
      <c r="AQ966" s="23" t="str">
        <f t="shared" ref="AQ966:AQ1029" si="274">IFERROR(G966/AM966,"")</f>
        <v/>
      </c>
      <c r="AR966" s="37">
        <f t="shared" si="259"/>
        <v>0</v>
      </c>
      <c r="AS966" s="37">
        <f t="shared" si="260"/>
        <v>0</v>
      </c>
      <c r="AT966" s="37">
        <f t="shared" si="261"/>
        <v>4</v>
      </c>
      <c r="AU966" s="33" t="str">
        <f t="shared" si="262"/>
        <v>库存为4</v>
      </c>
      <c r="AV966" s="38" t="str">
        <f>IFERROR(时间!$B$4+AU966,"上周无销量")</f>
        <v>上周无销量</v>
      </c>
    </row>
    <row r="967" spans="1:48">
      <c r="A967" s="21" t="s">
        <v>1012</v>
      </c>
      <c r="B967" t="str">
        <f>VLOOKUP(A967,'[4]sku-asin（子）'!$A$1:$B$65536,2,0)</f>
        <v>B01H6DXA46</v>
      </c>
      <c r="C967" t="str">
        <f>VLOOKUP(A967,'[4]子sku-父sku'!$A$1:$B$65536,2,0)</f>
        <v>YZ-ZQ6189</v>
      </c>
      <c r="D967" s="33">
        <f>IFERROR(VLOOKUP(A967,[1]库存报告使用数据处理!$A:$C,3,0),0)</f>
        <v>0</v>
      </c>
      <c r="E967" s="33">
        <f>IFERROR(VLOOKUP(A967,[1]库存报告使用数据处理!$A:$D,4,0),0)</f>
        <v>0</v>
      </c>
      <c r="F967" s="33">
        <f>IFERROR(VLOOKUP(A967,[1]库存报告使用数据处理!$A:$E,5,0),0)</f>
        <v>0</v>
      </c>
      <c r="G967" s="33">
        <f>IFERROR(VLOOKUP(A967,[1]库存报告使用数据处理!$A:$F,6,0),0)</f>
        <v>0</v>
      </c>
      <c r="H967" s="34">
        <f>IFERROR(VLOOKUP(A967,[1]库存报告使用数据处理!$A:$G,7,0),0)</f>
        <v>0</v>
      </c>
      <c r="I967">
        <f>IFERROR(VLOOKUP(A967,[5]数据处理!$A:$B,2,0),0)</f>
        <v>1</v>
      </c>
      <c r="J967" s="35">
        <f>IFERROR(VLOOKUP(A967,[5]数据处理!$A:$D,4,0),0)</f>
        <v>0</v>
      </c>
      <c r="K967" s="35">
        <f>IFERROR(VLOOKUP(A967,[5]数据处理!$A:$E,5,0),0)</f>
        <v>0</v>
      </c>
      <c r="L967" s="35">
        <f>IFERROR(VLOOKUP(A967,[5]数据处理!$A:$G,7,0),0)</f>
        <v>0</v>
      </c>
      <c r="M967">
        <f t="shared" si="258"/>
        <v>1</v>
      </c>
      <c r="N967">
        <f>IFERROR(VLOOKUP(A967,[5]数据处理!$A:$C,3,0),0)</f>
        <v>0</v>
      </c>
      <c r="O967">
        <f>IFERROR(VLOOKUP(A967,[5]数据处理!$A:$N,14,0),0)</f>
        <v>1</v>
      </c>
      <c r="P967" t="str">
        <f>IFERROR(VLOOKUP(A967,[3]库存使用数据!$A:$B,2,0),"")</f>
        <v/>
      </c>
      <c r="Q967" t="str">
        <f>IFERROR(VLOOKUP(A967,[3]库存使用数据!$A:$E,5,0),"")</f>
        <v/>
      </c>
      <c r="R967" t="str">
        <f>IFERROR(VLOOKUP(A967,[3]库存使用数据!$A:$H,8,0),"")</f>
        <v/>
      </c>
      <c r="S967" t="str">
        <f>IFERROR(VLOOKUP(A967,[3]库存使用数据!$A:$K,11,0),"")</f>
        <v/>
      </c>
      <c r="T967" t="str">
        <f>IFERROR(VLOOKUP(A967,[3]库存使用数据!$A:$C,3,0),"")</f>
        <v/>
      </c>
      <c r="U967" t="str">
        <f>IFERROR(VLOOKUP(A967,[3]库存使用数据!$A:$F,6,0),"")</f>
        <v/>
      </c>
      <c r="V967" t="str">
        <f>IFERROR(VLOOKUP(A967,[3]库存使用数据!$A:$I,9,0),"")</f>
        <v/>
      </c>
      <c r="W967" t="str">
        <f>IFERROR(VLOOKUP(A967,[3]库存使用数据!$A:$L,12,0),"")</f>
        <v/>
      </c>
      <c r="X967" s="23" t="str">
        <f t="shared" si="263"/>
        <v/>
      </c>
      <c r="Y967" s="23" t="str">
        <f t="shared" si="264"/>
        <v/>
      </c>
      <c r="Z967" s="23" t="str">
        <f t="shared" si="265"/>
        <v/>
      </c>
      <c r="AA967" s="23" t="str">
        <f t="shared" si="266"/>
        <v/>
      </c>
      <c r="AB967" t="str">
        <f>IFERROR(VLOOKUP(A967,[3]库存使用数据!$A:$D,4,0),"")</f>
        <v/>
      </c>
      <c r="AC967" t="str">
        <f>IFERROR(VLOOKUP(A967,[3]库存使用数据!$A:$G,7,0),"")</f>
        <v/>
      </c>
      <c r="AD967" t="str">
        <f>IFERROR(VLOOKUP(A967,[3]库存使用数据!$A:$J,10,0),"")</f>
        <v/>
      </c>
      <c r="AE967" t="str">
        <f>IFERROR(VLOOKUP(A967,[3]库存使用数据!$A:$M,13,0),"")</f>
        <v/>
      </c>
      <c r="AF967" s="23" t="str">
        <f t="shared" si="267"/>
        <v/>
      </c>
      <c r="AG967" s="23" t="str">
        <f t="shared" si="268"/>
        <v/>
      </c>
      <c r="AH967" s="23" t="str">
        <f t="shared" si="269"/>
        <v/>
      </c>
      <c r="AI967" s="23" t="str">
        <f t="shared" si="270"/>
        <v/>
      </c>
      <c r="AJ967">
        <f>IFERROR(VLOOKUP($B967,[2]库存报告使用数据!$A$1:$B$65536,2,0),0)</f>
        <v>1</v>
      </c>
      <c r="AK967">
        <f>IFERROR(VLOOKUP($B967,[2]库存报告使用数据!$A$1:$C$65536,3,0),0)</f>
        <v>1</v>
      </c>
      <c r="AL967">
        <f>IFERROR(VLOOKUP($B967,[2]库存报告使用数据!$A$1:$D$65536,4,0),0)</f>
        <v>0</v>
      </c>
      <c r="AM967">
        <f>IFERROR(VLOOKUP($B967,[2]库存报告使用数据!$A$1:$E$65536,5,0),0)</f>
        <v>1</v>
      </c>
      <c r="AN967" s="23">
        <f t="shared" si="271"/>
        <v>0</v>
      </c>
      <c r="AO967" s="23">
        <f t="shared" si="272"/>
        <v>0</v>
      </c>
      <c r="AP967" s="23" t="str">
        <f t="shared" si="273"/>
        <v/>
      </c>
      <c r="AQ967" s="23">
        <f t="shared" si="274"/>
        <v>0</v>
      </c>
      <c r="AR967" s="37">
        <f t="shared" si="259"/>
        <v>0</v>
      </c>
      <c r="AS967" s="37">
        <f t="shared" si="260"/>
        <v>0</v>
      </c>
      <c r="AT967" s="37">
        <f t="shared" si="261"/>
        <v>1</v>
      </c>
      <c r="AU967" s="33" t="str">
        <f t="shared" si="262"/>
        <v>库存为1</v>
      </c>
      <c r="AV967" s="38" t="str">
        <f>IFERROR(时间!$B$4+AU967,"上周无销量")</f>
        <v>上周无销量</v>
      </c>
    </row>
    <row r="968" spans="1:48">
      <c r="A968" s="21" t="s">
        <v>1013</v>
      </c>
      <c r="B968" t="str">
        <f>VLOOKUP(A968,'[4]sku-asin（子）'!$A$1:$B$65536,2,0)</f>
        <v>B01H6DXAP0</v>
      </c>
      <c r="C968" t="str">
        <f>VLOOKUP(A968,'[4]子sku-父sku'!$A$1:$B$65536,2,0)</f>
        <v>YZ-ZQ6189</v>
      </c>
      <c r="D968" s="33">
        <f>IFERROR(VLOOKUP(A968,[1]库存报告使用数据处理!$A:$C,3,0),0)</f>
        <v>0</v>
      </c>
      <c r="E968" s="33">
        <f>IFERROR(VLOOKUP(A968,[1]库存报告使用数据处理!$A:$D,4,0),0)</f>
        <v>0</v>
      </c>
      <c r="F968" s="33">
        <f>IFERROR(VLOOKUP(A968,[1]库存报告使用数据处理!$A:$E,5,0),0)</f>
        <v>0</v>
      </c>
      <c r="G968" s="33">
        <f>IFERROR(VLOOKUP(A968,[1]库存报告使用数据处理!$A:$F,6,0),0)</f>
        <v>0</v>
      </c>
      <c r="H968" s="34">
        <f>IFERROR(VLOOKUP(A968,[1]库存报告使用数据处理!$A:$G,7,0),0)</f>
        <v>0</v>
      </c>
      <c r="I968">
        <f>IFERROR(VLOOKUP(A968,[5]数据处理!$A:$B,2,0),0)</f>
        <v>5</v>
      </c>
      <c r="J968" s="35">
        <f>IFERROR(VLOOKUP(A968,[5]数据处理!$A:$D,4,0),0)</f>
        <v>0</v>
      </c>
      <c r="K968" s="35">
        <f>IFERROR(VLOOKUP(A968,[5]数据处理!$A:$E,5,0),0)</f>
        <v>0</v>
      </c>
      <c r="L968" s="35">
        <f>IFERROR(VLOOKUP(A968,[5]数据处理!$A:$G,7,0),0)</f>
        <v>0</v>
      </c>
      <c r="M968">
        <f t="shared" si="258"/>
        <v>5</v>
      </c>
      <c r="N968">
        <f>IFERROR(VLOOKUP(A968,[5]数据处理!$A:$C,3,0),0)</f>
        <v>0</v>
      </c>
      <c r="O968">
        <f>IFERROR(VLOOKUP(A968,[5]数据处理!$A:$N,14,0),0)</f>
        <v>5</v>
      </c>
      <c r="P968" t="str">
        <f>IFERROR(VLOOKUP(A968,[3]库存使用数据!$A:$B,2,0),"")</f>
        <v/>
      </c>
      <c r="Q968" t="str">
        <f>IFERROR(VLOOKUP(A968,[3]库存使用数据!$A:$E,5,0),"")</f>
        <v/>
      </c>
      <c r="R968" t="str">
        <f>IFERROR(VLOOKUP(A968,[3]库存使用数据!$A:$H,8,0),"")</f>
        <v/>
      </c>
      <c r="S968" t="str">
        <f>IFERROR(VLOOKUP(A968,[3]库存使用数据!$A:$K,11,0),"")</f>
        <v/>
      </c>
      <c r="T968" t="str">
        <f>IFERROR(VLOOKUP(A968,[3]库存使用数据!$A:$C,3,0),"")</f>
        <v/>
      </c>
      <c r="U968" t="str">
        <f>IFERROR(VLOOKUP(A968,[3]库存使用数据!$A:$F,6,0),"")</f>
        <v/>
      </c>
      <c r="V968" t="str">
        <f>IFERROR(VLOOKUP(A968,[3]库存使用数据!$A:$I,9,0),"")</f>
        <v/>
      </c>
      <c r="W968" t="str">
        <f>IFERROR(VLOOKUP(A968,[3]库存使用数据!$A:$L,12,0),"")</f>
        <v/>
      </c>
      <c r="X968" s="23" t="str">
        <f t="shared" si="263"/>
        <v/>
      </c>
      <c r="Y968" s="23" t="str">
        <f t="shared" si="264"/>
        <v/>
      </c>
      <c r="Z968" s="23" t="str">
        <f t="shared" si="265"/>
        <v/>
      </c>
      <c r="AA968" s="23" t="str">
        <f t="shared" si="266"/>
        <v/>
      </c>
      <c r="AB968" t="str">
        <f>IFERROR(VLOOKUP(A968,[3]库存使用数据!$A:$D,4,0),"")</f>
        <v/>
      </c>
      <c r="AC968" t="str">
        <f>IFERROR(VLOOKUP(A968,[3]库存使用数据!$A:$G,7,0),"")</f>
        <v/>
      </c>
      <c r="AD968" t="str">
        <f>IFERROR(VLOOKUP(A968,[3]库存使用数据!$A:$J,10,0),"")</f>
        <v/>
      </c>
      <c r="AE968" t="str">
        <f>IFERROR(VLOOKUP(A968,[3]库存使用数据!$A:$M,13,0),"")</f>
        <v/>
      </c>
      <c r="AF968" s="23" t="str">
        <f t="shared" si="267"/>
        <v/>
      </c>
      <c r="AG968" s="23" t="str">
        <f t="shared" si="268"/>
        <v/>
      </c>
      <c r="AH968" s="23" t="str">
        <f t="shared" si="269"/>
        <v/>
      </c>
      <c r="AI968" s="23" t="str">
        <f t="shared" si="270"/>
        <v/>
      </c>
      <c r="AJ968">
        <f>IFERROR(VLOOKUP($B968,[2]库存报告使用数据!$A$1:$B$65536,2,0),0)</f>
        <v>1</v>
      </c>
      <c r="AK968">
        <f>IFERROR(VLOOKUP($B968,[2]库存报告使用数据!$A$1:$C$65536,3,0),0)</f>
        <v>1</v>
      </c>
      <c r="AL968">
        <f>IFERROR(VLOOKUP($B968,[2]库存报告使用数据!$A$1:$D$65536,4,0),0)</f>
        <v>1</v>
      </c>
      <c r="AM968">
        <f>IFERROR(VLOOKUP($B968,[2]库存报告使用数据!$A$1:$E$65536,5,0),0)</f>
        <v>1</v>
      </c>
      <c r="AN968" s="23">
        <f t="shared" si="271"/>
        <v>0</v>
      </c>
      <c r="AO968" s="23">
        <f t="shared" si="272"/>
        <v>0</v>
      </c>
      <c r="AP968" s="23">
        <f t="shared" si="273"/>
        <v>0</v>
      </c>
      <c r="AQ968" s="23">
        <f t="shared" si="274"/>
        <v>0</v>
      </c>
      <c r="AR968" s="37">
        <f t="shared" si="259"/>
        <v>0</v>
      </c>
      <c r="AS968" s="37">
        <f t="shared" si="260"/>
        <v>0</v>
      </c>
      <c r="AT968" s="37">
        <f t="shared" si="261"/>
        <v>5</v>
      </c>
      <c r="AU968" s="33" t="str">
        <f t="shared" si="262"/>
        <v>库存为5</v>
      </c>
      <c r="AV968" s="38" t="str">
        <f>IFERROR(时间!$B$4+AU968,"上周无销量")</f>
        <v>上周无销量</v>
      </c>
    </row>
    <row r="969" spans="1:48">
      <c r="A969" s="21" t="s">
        <v>1014</v>
      </c>
      <c r="B969" t="str">
        <f>VLOOKUP(A969,'[4]sku-asin（子）'!$A$1:$B$65536,2,0)</f>
        <v>B01H6DXB8Q</v>
      </c>
      <c r="C969" t="str">
        <f>VLOOKUP(A969,'[4]子sku-父sku'!$A$1:$B$65536,2,0)</f>
        <v>YZ-ZQ6189</v>
      </c>
      <c r="D969" s="33">
        <f>IFERROR(VLOOKUP(A969,[1]库存报告使用数据处理!$A:$C,3,0),0)</f>
        <v>0</v>
      </c>
      <c r="E969" s="33">
        <f>IFERROR(VLOOKUP(A969,[1]库存报告使用数据处理!$A:$D,4,0),0)</f>
        <v>0</v>
      </c>
      <c r="F969" s="33">
        <f>IFERROR(VLOOKUP(A969,[1]库存报告使用数据处理!$A:$E,5,0),0)</f>
        <v>0</v>
      </c>
      <c r="G969" s="33">
        <f>IFERROR(VLOOKUP(A969,[1]库存报告使用数据处理!$A:$F,6,0),0)</f>
        <v>0</v>
      </c>
      <c r="H969" s="34">
        <f>IFERROR(VLOOKUP(A969,[1]库存报告使用数据处理!$A:$G,7,0),0)</f>
        <v>0</v>
      </c>
      <c r="I969">
        <f>IFERROR(VLOOKUP(A969,[5]数据处理!$A:$B,2,0),0)</f>
        <v>1</v>
      </c>
      <c r="J969" s="35">
        <f>IFERROR(VLOOKUP(A969,[5]数据处理!$A:$D,4,0),0)</f>
        <v>0</v>
      </c>
      <c r="K969" s="35">
        <f>IFERROR(VLOOKUP(A969,[5]数据处理!$A:$E,5,0),0)</f>
        <v>0</v>
      </c>
      <c r="L969" s="35">
        <f>IFERROR(VLOOKUP(A969,[5]数据处理!$A:$G,7,0),0)</f>
        <v>0</v>
      </c>
      <c r="M969">
        <f t="shared" si="258"/>
        <v>1</v>
      </c>
      <c r="N969">
        <f>IFERROR(VLOOKUP(A969,[5]数据处理!$A:$C,3,0),0)</f>
        <v>0</v>
      </c>
      <c r="O969">
        <f>IFERROR(VLOOKUP(A969,[5]数据处理!$A:$N,14,0),0)</f>
        <v>1</v>
      </c>
      <c r="P969" t="str">
        <f>IFERROR(VLOOKUP(A969,[3]库存使用数据!$A:$B,2,0),"")</f>
        <v/>
      </c>
      <c r="Q969" t="str">
        <f>IFERROR(VLOOKUP(A969,[3]库存使用数据!$A:$E,5,0),"")</f>
        <v/>
      </c>
      <c r="R969" t="str">
        <f>IFERROR(VLOOKUP(A969,[3]库存使用数据!$A:$H,8,0),"")</f>
        <v/>
      </c>
      <c r="S969" t="str">
        <f>IFERROR(VLOOKUP(A969,[3]库存使用数据!$A:$K,11,0),"")</f>
        <v/>
      </c>
      <c r="T969" t="str">
        <f>IFERROR(VLOOKUP(A969,[3]库存使用数据!$A:$C,3,0),"")</f>
        <v/>
      </c>
      <c r="U969" t="str">
        <f>IFERROR(VLOOKUP(A969,[3]库存使用数据!$A:$F,6,0),"")</f>
        <v/>
      </c>
      <c r="V969" t="str">
        <f>IFERROR(VLOOKUP(A969,[3]库存使用数据!$A:$I,9,0),"")</f>
        <v/>
      </c>
      <c r="W969" t="str">
        <f>IFERROR(VLOOKUP(A969,[3]库存使用数据!$A:$L,12,0),"")</f>
        <v/>
      </c>
      <c r="X969" s="23" t="str">
        <f t="shared" si="263"/>
        <v/>
      </c>
      <c r="Y969" s="23" t="str">
        <f t="shared" si="264"/>
        <v/>
      </c>
      <c r="Z969" s="23" t="str">
        <f t="shared" si="265"/>
        <v/>
      </c>
      <c r="AA969" s="23" t="str">
        <f t="shared" si="266"/>
        <v/>
      </c>
      <c r="AB969" t="str">
        <f>IFERROR(VLOOKUP(A969,[3]库存使用数据!$A:$D,4,0),"")</f>
        <v/>
      </c>
      <c r="AC969" t="str">
        <f>IFERROR(VLOOKUP(A969,[3]库存使用数据!$A:$G,7,0),"")</f>
        <v/>
      </c>
      <c r="AD969" t="str">
        <f>IFERROR(VLOOKUP(A969,[3]库存使用数据!$A:$J,10,0),"")</f>
        <v/>
      </c>
      <c r="AE969" t="str">
        <f>IFERROR(VLOOKUP(A969,[3]库存使用数据!$A:$M,13,0),"")</f>
        <v/>
      </c>
      <c r="AF969" s="23" t="str">
        <f t="shared" si="267"/>
        <v/>
      </c>
      <c r="AG969" s="23" t="str">
        <f t="shared" si="268"/>
        <v/>
      </c>
      <c r="AH969" s="23" t="str">
        <f t="shared" si="269"/>
        <v/>
      </c>
      <c r="AI969" s="23" t="str">
        <f t="shared" si="270"/>
        <v/>
      </c>
      <c r="AJ969">
        <f>IFERROR(VLOOKUP($B969,[2]库存报告使用数据!$A$1:$B$65536,2,0),0)</f>
        <v>1</v>
      </c>
      <c r="AK969">
        <f>IFERROR(VLOOKUP($B969,[2]库存报告使用数据!$A$1:$C$65536,3,0),0)</f>
        <v>1</v>
      </c>
      <c r="AL969">
        <f>IFERROR(VLOOKUP($B969,[2]库存报告使用数据!$A$1:$D$65536,4,0),0)</f>
        <v>0</v>
      </c>
      <c r="AM969">
        <f>IFERROR(VLOOKUP($B969,[2]库存报告使用数据!$A$1:$E$65536,5,0),0)</f>
        <v>0</v>
      </c>
      <c r="AN969" s="23">
        <f t="shared" si="271"/>
        <v>0</v>
      </c>
      <c r="AO969" s="23">
        <f t="shared" si="272"/>
        <v>0</v>
      </c>
      <c r="AP969" s="23" t="str">
        <f t="shared" si="273"/>
        <v/>
      </c>
      <c r="AQ969" s="23" t="str">
        <f t="shared" si="274"/>
        <v/>
      </c>
      <c r="AR969" s="37">
        <f t="shared" si="259"/>
        <v>0</v>
      </c>
      <c r="AS969" s="37">
        <f t="shared" si="260"/>
        <v>0</v>
      </c>
      <c r="AT969" s="37">
        <f t="shared" si="261"/>
        <v>1</v>
      </c>
      <c r="AU969" s="33" t="str">
        <f t="shared" si="262"/>
        <v>库存为1</v>
      </c>
      <c r="AV969" s="38" t="str">
        <f>IFERROR(时间!$B$4+AU969,"上周无销量")</f>
        <v>上周无销量</v>
      </c>
    </row>
    <row r="970" spans="1:48">
      <c r="A970" s="21" t="s">
        <v>1015</v>
      </c>
      <c r="B970" t="str">
        <f>VLOOKUP(A970,'[4]sku-asin（子）'!$A$1:$B$65536,2,0)</f>
        <v>B01H6DXBQI</v>
      </c>
      <c r="C970" t="str">
        <f>VLOOKUP(A970,'[4]子sku-父sku'!$A$1:$B$65536,2,0)</f>
        <v>YZ-ZQ6189</v>
      </c>
      <c r="D970" s="33">
        <f>IFERROR(VLOOKUP(A970,[1]库存报告使用数据处理!$A:$C,3,0),0)</f>
        <v>1</v>
      </c>
      <c r="E970" s="33">
        <f>IFERROR(VLOOKUP(A970,[1]库存报告使用数据处理!$A:$D,4,0),0)</f>
        <v>0</v>
      </c>
      <c r="F970" s="33">
        <f>IFERROR(VLOOKUP(A970,[1]库存报告使用数据处理!$A:$E,5,0),0)</f>
        <v>0</v>
      </c>
      <c r="G970" s="33">
        <f>IFERROR(VLOOKUP(A970,[1]库存报告使用数据处理!$A:$F,6,0),0)</f>
        <v>1</v>
      </c>
      <c r="H970" s="34">
        <f>IFERROR(VLOOKUP(A970,[1]库存报告使用数据处理!$A:$G,7,0),0)</f>
        <v>19.99</v>
      </c>
      <c r="I970">
        <f>IFERROR(VLOOKUP(A970,[5]数据处理!$A:$B,2,0),0)</f>
        <v>5</v>
      </c>
      <c r="J970" s="35">
        <f>IFERROR(VLOOKUP(A970,[5]数据处理!$A:$D,4,0),0)</f>
        <v>0</v>
      </c>
      <c r="K970" s="35">
        <f>IFERROR(VLOOKUP(A970,[5]数据处理!$A:$E,5,0),0)</f>
        <v>0</v>
      </c>
      <c r="L970" s="35">
        <f>IFERROR(VLOOKUP(A970,[5]数据处理!$A:$G,7,0),0)</f>
        <v>0</v>
      </c>
      <c r="M970">
        <f t="shared" si="258"/>
        <v>5</v>
      </c>
      <c r="N970">
        <f>IFERROR(VLOOKUP(A970,[5]数据处理!$A:$C,3,0),0)</f>
        <v>0</v>
      </c>
      <c r="O970">
        <f>IFERROR(VLOOKUP(A970,[5]数据处理!$A:$N,14,0),0)</f>
        <v>5</v>
      </c>
      <c r="P970" t="str">
        <f>IFERROR(VLOOKUP(A970,[3]库存使用数据!$A:$B,2,0),"")</f>
        <v/>
      </c>
      <c r="Q970" t="str">
        <f>IFERROR(VLOOKUP(A970,[3]库存使用数据!$A:$E,5,0),"")</f>
        <v/>
      </c>
      <c r="R970" t="str">
        <f>IFERROR(VLOOKUP(A970,[3]库存使用数据!$A:$H,8,0),"")</f>
        <v/>
      </c>
      <c r="S970" t="str">
        <f>IFERROR(VLOOKUP(A970,[3]库存使用数据!$A:$K,11,0),"")</f>
        <v/>
      </c>
      <c r="T970" t="str">
        <f>IFERROR(VLOOKUP(A970,[3]库存使用数据!$A:$C,3,0),"")</f>
        <v/>
      </c>
      <c r="U970" t="str">
        <f>IFERROR(VLOOKUP(A970,[3]库存使用数据!$A:$F,6,0),"")</f>
        <v/>
      </c>
      <c r="V970" t="str">
        <f>IFERROR(VLOOKUP(A970,[3]库存使用数据!$A:$I,9,0),"")</f>
        <v/>
      </c>
      <c r="W970" t="str">
        <f>IFERROR(VLOOKUP(A970,[3]库存使用数据!$A:$L,12,0),"")</f>
        <v/>
      </c>
      <c r="X970" s="23" t="str">
        <f t="shared" si="263"/>
        <v/>
      </c>
      <c r="Y970" s="23" t="str">
        <f t="shared" si="264"/>
        <v/>
      </c>
      <c r="Z970" s="23" t="str">
        <f t="shared" si="265"/>
        <v/>
      </c>
      <c r="AA970" s="23" t="str">
        <f t="shared" si="266"/>
        <v/>
      </c>
      <c r="AB970" t="str">
        <f>IFERROR(VLOOKUP(A970,[3]库存使用数据!$A:$D,4,0),"")</f>
        <v/>
      </c>
      <c r="AC970" t="str">
        <f>IFERROR(VLOOKUP(A970,[3]库存使用数据!$A:$G,7,0),"")</f>
        <v/>
      </c>
      <c r="AD970" t="str">
        <f>IFERROR(VLOOKUP(A970,[3]库存使用数据!$A:$J,10,0),"")</f>
        <v/>
      </c>
      <c r="AE970" t="str">
        <f>IFERROR(VLOOKUP(A970,[3]库存使用数据!$A:$M,13,0),"")</f>
        <v/>
      </c>
      <c r="AF970" s="23" t="str">
        <f t="shared" si="267"/>
        <v/>
      </c>
      <c r="AG970" s="23" t="str">
        <f t="shared" si="268"/>
        <v/>
      </c>
      <c r="AH970" s="23" t="str">
        <f t="shared" si="269"/>
        <v/>
      </c>
      <c r="AI970" s="23" t="str">
        <f t="shared" si="270"/>
        <v/>
      </c>
      <c r="AJ970">
        <f>IFERROR(VLOOKUP($B970,[2]库存报告使用数据!$A$1:$B$65536,2,0),0)</f>
        <v>1</v>
      </c>
      <c r="AK970">
        <f>IFERROR(VLOOKUP($B970,[2]库存报告使用数据!$A$1:$C$65536,3,0),0)</f>
        <v>1</v>
      </c>
      <c r="AL970">
        <f>IFERROR(VLOOKUP($B970,[2]库存报告使用数据!$A$1:$D$65536,4,0),0)</f>
        <v>1</v>
      </c>
      <c r="AM970">
        <f>IFERROR(VLOOKUP($B970,[2]库存报告使用数据!$A$1:$E$65536,5,0),0)</f>
        <v>1</v>
      </c>
      <c r="AN970" s="23">
        <f t="shared" si="271"/>
        <v>1</v>
      </c>
      <c r="AO970" s="23">
        <f t="shared" si="272"/>
        <v>0</v>
      </c>
      <c r="AP970" s="23">
        <f t="shared" si="273"/>
        <v>0</v>
      </c>
      <c r="AQ970" s="23">
        <f t="shared" si="274"/>
        <v>1</v>
      </c>
      <c r="AR970" s="37">
        <f t="shared" si="259"/>
        <v>0.142857142857143</v>
      </c>
      <c r="AS970" s="37">
        <f t="shared" si="260"/>
        <v>8.57142857142857</v>
      </c>
      <c r="AT970" s="37">
        <f t="shared" si="261"/>
        <v>-3.57142857142857</v>
      </c>
      <c r="AU970" s="33">
        <f t="shared" si="262"/>
        <v>35</v>
      </c>
      <c r="AV970" s="38">
        <f>IFERROR(时间!$B$4+AU970,"上周无销量")</f>
        <v>43318</v>
      </c>
    </row>
    <row r="971" spans="1:48">
      <c r="A971" s="21" t="s">
        <v>1016</v>
      </c>
      <c r="B971" t="str">
        <f>VLOOKUP(A971,'[4]sku-asin（子）'!$A$1:$B$65536,2,0)</f>
        <v>B01H6DX9LA</v>
      </c>
      <c r="C971" t="str">
        <f>VLOOKUP(A971,'[4]子sku-父sku'!$A$1:$B$65536,2,0)</f>
        <v>YZ-ZQ6189</v>
      </c>
      <c r="D971" s="33">
        <f>IFERROR(VLOOKUP(A971,[1]库存报告使用数据处理!$A:$C,3,0),0)</f>
        <v>0</v>
      </c>
      <c r="E971" s="33">
        <f>IFERROR(VLOOKUP(A971,[1]库存报告使用数据处理!$A:$D,4,0),0)</f>
        <v>0</v>
      </c>
      <c r="F971" s="33">
        <f>IFERROR(VLOOKUP(A971,[1]库存报告使用数据处理!$A:$E,5,0),0)</f>
        <v>0</v>
      </c>
      <c r="G971" s="33">
        <f>IFERROR(VLOOKUP(A971,[1]库存报告使用数据处理!$A:$F,6,0),0)</f>
        <v>0</v>
      </c>
      <c r="H971" s="34">
        <f>IFERROR(VLOOKUP(A971,[1]库存报告使用数据处理!$A:$G,7,0),0)</f>
        <v>0</v>
      </c>
      <c r="I971">
        <f>IFERROR(VLOOKUP(A971,[5]数据处理!$A:$B,2,0),0)</f>
        <v>5</v>
      </c>
      <c r="J971" s="35">
        <f>IFERROR(VLOOKUP(A971,[5]数据处理!$A:$D,4,0),0)</f>
        <v>0</v>
      </c>
      <c r="K971" s="35">
        <f>IFERROR(VLOOKUP(A971,[5]数据处理!$A:$E,5,0),0)</f>
        <v>0</v>
      </c>
      <c r="L971" s="35">
        <f>IFERROR(VLOOKUP(A971,[5]数据处理!$A:$G,7,0),0)</f>
        <v>0</v>
      </c>
      <c r="M971">
        <f t="shared" si="258"/>
        <v>5</v>
      </c>
      <c r="N971">
        <f>IFERROR(VLOOKUP(A971,[5]数据处理!$A:$C,3,0),0)</f>
        <v>0</v>
      </c>
      <c r="O971">
        <f>IFERROR(VLOOKUP(A971,[5]数据处理!$A:$N,14,0),0)</f>
        <v>5</v>
      </c>
      <c r="P971" t="str">
        <f>IFERROR(VLOOKUP(A971,[3]库存使用数据!$A:$B,2,0),"")</f>
        <v/>
      </c>
      <c r="Q971" t="str">
        <f>IFERROR(VLOOKUP(A971,[3]库存使用数据!$A:$E,5,0),"")</f>
        <v/>
      </c>
      <c r="R971" t="str">
        <f>IFERROR(VLOOKUP(A971,[3]库存使用数据!$A:$H,8,0),"")</f>
        <v/>
      </c>
      <c r="S971" t="str">
        <f>IFERROR(VLOOKUP(A971,[3]库存使用数据!$A:$K,11,0),"")</f>
        <v/>
      </c>
      <c r="T971" t="str">
        <f>IFERROR(VLOOKUP(A971,[3]库存使用数据!$A:$C,3,0),"")</f>
        <v/>
      </c>
      <c r="U971" t="str">
        <f>IFERROR(VLOOKUP(A971,[3]库存使用数据!$A:$F,6,0),"")</f>
        <v/>
      </c>
      <c r="V971" t="str">
        <f>IFERROR(VLOOKUP(A971,[3]库存使用数据!$A:$I,9,0),"")</f>
        <v/>
      </c>
      <c r="W971" t="str">
        <f>IFERROR(VLOOKUP(A971,[3]库存使用数据!$A:$L,12,0),"")</f>
        <v/>
      </c>
      <c r="X971" s="23" t="str">
        <f t="shared" si="263"/>
        <v/>
      </c>
      <c r="Y971" s="23" t="str">
        <f t="shared" si="264"/>
        <v/>
      </c>
      <c r="Z971" s="23" t="str">
        <f t="shared" si="265"/>
        <v/>
      </c>
      <c r="AA971" s="23" t="str">
        <f t="shared" si="266"/>
        <v/>
      </c>
      <c r="AB971" t="str">
        <f>IFERROR(VLOOKUP(A971,[3]库存使用数据!$A:$D,4,0),"")</f>
        <v/>
      </c>
      <c r="AC971" t="str">
        <f>IFERROR(VLOOKUP(A971,[3]库存使用数据!$A:$G,7,0),"")</f>
        <v/>
      </c>
      <c r="AD971" t="str">
        <f>IFERROR(VLOOKUP(A971,[3]库存使用数据!$A:$J,10,0),"")</f>
        <v/>
      </c>
      <c r="AE971" t="str">
        <f>IFERROR(VLOOKUP(A971,[3]库存使用数据!$A:$M,13,0),"")</f>
        <v/>
      </c>
      <c r="AF971" s="23" t="str">
        <f t="shared" si="267"/>
        <v/>
      </c>
      <c r="AG971" s="23" t="str">
        <f t="shared" si="268"/>
        <v/>
      </c>
      <c r="AH971" s="23" t="str">
        <f t="shared" si="269"/>
        <v/>
      </c>
      <c r="AI971" s="23" t="str">
        <f t="shared" si="270"/>
        <v/>
      </c>
      <c r="AJ971">
        <f>IFERROR(VLOOKUP($B971,[2]库存报告使用数据!$A$1:$B$65536,2,0),0)</f>
        <v>0</v>
      </c>
      <c r="AK971">
        <f>IFERROR(VLOOKUP($B971,[2]库存报告使用数据!$A$1:$C$65536,3,0),0)</f>
        <v>0</v>
      </c>
      <c r="AL971">
        <f>IFERROR(VLOOKUP($B971,[2]库存报告使用数据!$A$1:$D$65536,4,0),0)</f>
        <v>0</v>
      </c>
      <c r="AM971">
        <f>IFERROR(VLOOKUP($B971,[2]库存报告使用数据!$A$1:$E$65536,5,0),0)</f>
        <v>0</v>
      </c>
      <c r="AN971" s="23" t="str">
        <f t="shared" si="271"/>
        <v/>
      </c>
      <c r="AO971" s="23" t="str">
        <f t="shared" si="272"/>
        <v/>
      </c>
      <c r="AP971" s="23" t="str">
        <f t="shared" si="273"/>
        <v/>
      </c>
      <c r="AQ971" s="23" t="str">
        <f t="shared" si="274"/>
        <v/>
      </c>
      <c r="AR971" s="37">
        <f t="shared" si="259"/>
        <v>0</v>
      </c>
      <c r="AS971" s="37">
        <f t="shared" si="260"/>
        <v>0</v>
      </c>
      <c r="AT971" s="37">
        <f t="shared" si="261"/>
        <v>5</v>
      </c>
      <c r="AU971" s="33" t="str">
        <f t="shared" si="262"/>
        <v>库存为5</v>
      </c>
      <c r="AV971" s="38" t="str">
        <f>IFERROR(时间!$B$4+AU971,"上周无销量")</f>
        <v>上周无销量</v>
      </c>
    </row>
    <row r="972" spans="1:48">
      <c r="A972" s="21" t="s">
        <v>1017</v>
      </c>
      <c r="B972" t="str">
        <f>VLOOKUP(A972,'[4]sku-asin（子）'!$A$1:$B$65536,2,0)</f>
        <v>B01H6DXA64</v>
      </c>
      <c r="C972" t="str">
        <f>VLOOKUP(A972,'[4]子sku-父sku'!$A$1:$B$65536,2,0)</f>
        <v>YZ-ZQ6189</v>
      </c>
      <c r="D972" s="33">
        <f>IFERROR(VLOOKUP(A972,[1]库存报告使用数据处理!$A:$C,3,0),0)</f>
        <v>0</v>
      </c>
      <c r="E972" s="33">
        <f>IFERROR(VLOOKUP(A972,[1]库存报告使用数据处理!$A:$D,4,0),0)</f>
        <v>0</v>
      </c>
      <c r="F972" s="33">
        <f>IFERROR(VLOOKUP(A972,[1]库存报告使用数据处理!$A:$E,5,0),0)</f>
        <v>0</v>
      </c>
      <c r="G972" s="33">
        <f>IFERROR(VLOOKUP(A972,[1]库存报告使用数据处理!$A:$F,6,0),0)</f>
        <v>0</v>
      </c>
      <c r="H972" s="34">
        <f>IFERROR(VLOOKUP(A972,[1]库存报告使用数据处理!$A:$G,7,0),0)</f>
        <v>0</v>
      </c>
      <c r="I972">
        <f>IFERROR(VLOOKUP(A972,[5]数据处理!$A:$B,2,0),0)</f>
        <v>3</v>
      </c>
      <c r="J972" s="35">
        <f>IFERROR(VLOOKUP(A972,[5]数据处理!$A:$D,4,0),0)</f>
        <v>0</v>
      </c>
      <c r="K972" s="35">
        <f>IFERROR(VLOOKUP(A972,[5]数据处理!$A:$E,5,0),0)</f>
        <v>0</v>
      </c>
      <c r="L972" s="35">
        <f>IFERROR(VLOOKUP(A972,[5]数据处理!$A:$G,7,0),0)</f>
        <v>0</v>
      </c>
      <c r="M972">
        <f t="shared" si="258"/>
        <v>3</v>
      </c>
      <c r="N972">
        <f>IFERROR(VLOOKUP(A972,[5]数据处理!$A:$C,3,0),0)</f>
        <v>0</v>
      </c>
      <c r="O972">
        <f>IFERROR(VLOOKUP(A972,[5]数据处理!$A:$N,14,0),0)</f>
        <v>3</v>
      </c>
      <c r="P972" t="str">
        <f>IFERROR(VLOOKUP(A972,[3]库存使用数据!$A:$B,2,0),"")</f>
        <v/>
      </c>
      <c r="Q972" t="str">
        <f>IFERROR(VLOOKUP(A972,[3]库存使用数据!$A:$E,5,0),"")</f>
        <v/>
      </c>
      <c r="R972" t="str">
        <f>IFERROR(VLOOKUP(A972,[3]库存使用数据!$A:$H,8,0),"")</f>
        <v/>
      </c>
      <c r="S972" t="str">
        <f>IFERROR(VLOOKUP(A972,[3]库存使用数据!$A:$K,11,0),"")</f>
        <v/>
      </c>
      <c r="T972" t="str">
        <f>IFERROR(VLOOKUP(A972,[3]库存使用数据!$A:$C,3,0),"")</f>
        <v/>
      </c>
      <c r="U972" t="str">
        <f>IFERROR(VLOOKUP(A972,[3]库存使用数据!$A:$F,6,0),"")</f>
        <v/>
      </c>
      <c r="V972" t="str">
        <f>IFERROR(VLOOKUP(A972,[3]库存使用数据!$A:$I,9,0),"")</f>
        <v/>
      </c>
      <c r="W972" t="str">
        <f>IFERROR(VLOOKUP(A972,[3]库存使用数据!$A:$L,12,0),"")</f>
        <v/>
      </c>
      <c r="X972" s="23" t="str">
        <f t="shared" si="263"/>
        <v/>
      </c>
      <c r="Y972" s="23" t="str">
        <f t="shared" si="264"/>
        <v/>
      </c>
      <c r="Z972" s="23" t="str">
        <f t="shared" si="265"/>
        <v/>
      </c>
      <c r="AA972" s="23" t="str">
        <f t="shared" si="266"/>
        <v/>
      </c>
      <c r="AB972" t="str">
        <f>IFERROR(VLOOKUP(A972,[3]库存使用数据!$A:$D,4,0),"")</f>
        <v/>
      </c>
      <c r="AC972" t="str">
        <f>IFERROR(VLOOKUP(A972,[3]库存使用数据!$A:$G,7,0),"")</f>
        <v/>
      </c>
      <c r="AD972" t="str">
        <f>IFERROR(VLOOKUP(A972,[3]库存使用数据!$A:$J,10,0),"")</f>
        <v/>
      </c>
      <c r="AE972" t="str">
        <f>IFERROR(VLOOKUP(A972,[3]库存使用数据!$A:$M,13,0),"")</f>
        <v/>
      </c>
      <c r="AF972" s="23" t="str">
        <f t="shared" si="267"/>
        <v/>
      </c>
      <c r="AG972" s="23" t="str">
        <f t="shared" si="268"/>
        <v/>
      </c>
      <c r="AH972" s="23" t="str">
        <f t="shared" si="269"/>
        <v/>
      </c>
      <c r="AI972" s="23" t="str">
        <f t="shared" si="270"/>
        <v/>
      </c>
      <c r="AJ972">
        <f>IFERROR(VLOOKUP($B972,[2]库存报告使用数据!$A$1:$B$65536,2,0),0)</f>
        <v>1</v>
      </c>
      <c r="AK972">
        <f>IFERROR(VLOOKUP($B972,[2]库存报告使用数据!$A$1:$C$65536,3,0),0)</f>
        <v>1</v>
      </c>
      <c r="AL972">
        <f>IFERROR(VLOOKUP($B972,[2]库存报告使用数据!$A$1:$D$65536,4,0),0)</f>
        <v>0</v>
      </c>
      <c r="AM972">
        <f>IFERROR(VLOOKUP($B972,[2]库存报告使用数据!$A$1:$E$65536,5,0),0)</f>
        <v>1</v>
      </c>
      <c r="AN972" s="23">
        <f t="shared" si="271"/>
        <v>0</v>
      </c>
      <c r="AO972" s="23">
        <f t="shared" si="272"/>
        <v>0</v>
      </c>
      <c r="AP972" s="23" t="str">
        <f t="shared" si="273"/>
        <v/>
      </c>
      <c r="AQ972" s="23">
        <f t="shared" si="274"/>
        <v>0</v>
      </c>
      <c r="AR972" s="37">
        <f t="shared" si="259"/>
        <v>0</v>
      </c>
      <c r="AS972" s="37">
        <f t="shared" si="260"/>
        <v>0</v>
      </c>
      <c r="AT972" s="37">
        <f t="shared" si="261"/>
        <v>3</v>
      </c>
      <c r="AU972" s="33" t="str">
        <f t="shared" si="262"/>
        <v>库存为3</v>
      </c>
      <c r="AV972" s="38" t="str">
        <f>IFERROR(时间!$B$4+AU972,"上周无销量")</f>
        <v>上周无销量</v>
      </c>
    </row>
    <row r="973" spans="1:48">
      <c r="A973" s="21" t="s">
        <v>1018</v>
      </c>
      <c r="B973" t="str">
        <f>VLOOKUP(A973,'[4]sku-asin（子）'!$A$1:$B$65536,2,0)</f>
        <v>B01H6DXAR8</v>
      </c>
      <c r="C973" t="str">
        <f>VLOOKUP(A973,'[4]子sku-父sku'!$A$1:$B$65536,2,0)</f>
        <v>YZ-ZQ6189</v>
      </c>
      <c r="D973" s="33">
        <f>IFERROR(VLOOKUP(A973,[1]库存报告使用数据处理!$A:$C,3,0),0)</f>
        <v>0</v>
      </c>
      <c r="E973" s="33">
        <f>IFERROR(VLOOKUP(A973,[1]库存报告使用数据处理!$A:$D,4,0),0)</f>
        <v>0</v>
      </c>
      <c r="F973" s="33">
        <f>IFERROR(VLOOKUP(A973,[1]库存报告使用数据处理!$A:$E,5,0),0)</f>
        <v>0</v>
      </c>
      <c r="G973" s="33">
        <f>IFERROR(VLOOKUP(A973,[1]库存报告使用数据处理!$A:$F,6,0),0)</f>
        <v>0</v>
      </c>
      <c r="H973" s="34">
        <f>IFERROR(VLOOKUP(A973,[1]库存报告使用数据处理!$A:$G,7,0),0)</f>
        <v>0</v>
      </c>
      <c r="I973">
        <f>IFERROR(VLOOKUP(A973,[5]数据处理!$A:$B,2,0),0)</f>
        <v>0</v>
      </c>
      <c r="J973" s="35">
        <f>IFERROR(VLOOKUP(A973,[5]数据处理!$A:$D,4,0),0)</f>
        <v>0</v>
      </c>
      <c r="K973" s="35">
        <f>IFERROR(VLOOKUP(A973,[5]数据处理!$A:$E,5,0),0)</f>
        <v>0</v>
      </c>
      <c r="L973" s="35">
        <f>IFERROR(VLOOKUP(A973,[5]数据处理!$A:$G,7,0),0)</f>
        <v>0</v>
      </c>
      <c r="M973">
        <f t="shared" si="258"/>
        <v>0</v>
      </c>
      <c r="N973">
        <f>IFERROR(VLOOKUP(A973,[5]数据处理!$A:$C,3,0),0)</f>
        <v>0</v>
      </c>
      <c r="O973">
        <f>IFERROR(VLOOKUP(A973,[5]数据处理!$A:$N,14,0),0)</f>
        <v>0</v>
      </c>
      <c r="P973" t="str">
        <f>IFERROR(VLOOKUP(A973,[3]库存使用数据!$A:$B,2,0),"")</f>
        <v/>
      </c>
      <c r="Q973" t="str">
        <f>IFERROR(VLOOKUP(A973,[3]库存使用数据!$A:$E,5,0),"")</f>
        <v/>
      </c>
      <c r="R973" t="str">
        <f>IFERROR(VLOOKUP(A973,[3]库存使用数据!$A:$H,8,0),"")</f>
        <v/>
      </c>
      <c r="S973" t="str">
        <f>IFERROR(VLOOKUP(A973,[3]库存使用数据!$A:$K,11,0),"")</f>
        <v/>
      </c>
      <c r="T973" t="str">
        <f>IFERROR(VLOOKUP(A973,[3]库存使用数据!$A:$C,3,0),"")</f>
        <v/>
      </c>
      <c r="U973" t="str">
        <f>IFERROR(VLOOKUP(A973,[3]库存使用数据!$A:$F,6,0),"")</f>
        <v/>
      </c>
      <c r="V973" t="str">
        <f>IFERROR(VLOOKUP(A973,[3]库存使用数据!$A:$I,9,0),"")</f>
        <v/>
      </c>
      <c r="W973" t="str">
        <f>IFERROR(VLOOKUP(A973,[3]库存使用数据!$A:$L,12,0),"")</f>
        <v/>
      </c>
      <c r="X973" s="23" t="str">
        <f t="shared" si="263"/>
        <v/>
      </c>
      <c r="Y973" s="23" t="str">
        <f t="shared" si="264"/>
        <v/>
      </c>
      <c r="Z973" s="23" t="str">
        <f t="shared" si="265"/>
        <v/>
      </c>
      <c r="AA973" s="23" t="str">
        <f t="shared" si="266"/>
        <v/>
      </c>
      <c r="AB973" t="str">
        <f>IFERROR(VLOOKUP(A973,[3]库存使用数据!$A:$D,4,0),"")</f>
        <v/>
      </c>
      <c r="AC973" t="str">
        <f>IFERROR(VLOOKUP(A973,[3]库存使用数据!$A:$G,7,0),"")</f>
        <v/>
      </c>
      <c r="AD973" t="str">
        <f>IFERROR(VLOOKUP(A973,[3]库存使用数据!$A:$J,10,0),"")</f>
        <v/>
      </c>
      <c r="AE973" t="str">
        <f>IFERROR(VLOOKUP(A973,[3]库存使用数据!$A:$M,13,0),"")</f>
        <v/>
      </c>
      <c r="AF973" s="23" t="str">
        <f t="shared" si="267"/>
        <v/>
      </c>
      <c r="AG973" s="23" t="str">
        <f t="shared" si="268"/>
        <v/>
      </c>
      <c r="AH973" s="23" t="str">
        <f t="shared" si="269"/>
        <v/>
      </c>
      <c r="AI973" s="23" t="str">
        <f t="shared" si="270"/>
        <v/>
      </c>
      <c r="AJ973">
        <f>IFERROR(VLOOKUP($B973,[2]库存报告使用数据!$A$1:$B$65536,2,0),0)</f>
        <v>0</v>
      </c>
      <c r="AK973">
        <f>IFERROR(VLOOKUP($B973,[2]库存报告使用数据!$A$1:$C$65536,3,0),0)</f>
        <v>0</v>
      </c>
      <c r="AL973">
        <f>IFERROR(VLOOKUP($B973,[2]库存报告使用数据!$A$1:$D$65536,4,0),0)</f>
        <v>0</v>
      </c>
      <c r="AM973">
        <f>IFERROR(VLOOKUP($B973,[2]库存报告使用数据!$A$1:$E$65536,5,0),0)</f>
        <v>0</v>
      </c>
      <c r="AN973" s="23" t="str">
        <f t="shared" si="271"/>
        <v/>
      </c>
      <c r="AO973" s="23" t="str">
        <f t="shared" si="272"/>
        <v/>
      </c>
      <c r="AP973" s="23" t="str">
        <f t="shared" si="273"/>
        <v/>
      </c>
      <c r="AQ973" s="23" t="str">
        <f t="shared" si="274"/>
        <v/>
      </c>
      <c r="AR973" s="37">
        <f t="shared" si="259"/>
        <v>0</v>
      </c>
      <c r="AS973" s="37">
        <f t="shared" si="260"/>
        <v>0</v>
      </c>
      <c r="AT973" s="37">
        <f t="shared" si="261"/>
        <v>0</v>
      </c>
      <c r="AU973" s="33" t="str">
        <f t="shared" si="262"/>
        <v>库存为0</v>
      </c>
      <c r="AV973" s="38" t="str">
        <f>IFERROR(时间!$B$4+AU973,"上周无销量")</f>
        <v>上周无销量</v>
      </c>
    </row>
    <row r="974" spans="1:48">
      <c r="A974" s="21" t="s">
        <v>1019</v>
      </c>
      <c r="B974" t="str">
        <f>VLOOKUP(A974,'[4]sku-asin（子）'!$A$1:$B$65536,2,0)</f>
        <v>B01H6DXBBS</v>
      </c>
      <c r="C974" t="str">
        <f>VLOOKUP(A974,'[4]子sku-父sku'!$A$1:$B$65536,2,0)</f>
        <v>YZ-ZQ6189</v>
      </c>
      <c r="D974" s="33">
        <f>IFERROR(VLOOKUP(A974,[1]库存报告使用数据处理!$A:$C,3,0),0)</f>
        <v>0</v>
      </c>
      <c r="E974" s="33">
        <f>IFERROR(VLOOKUP(A974,[1]库存报告使用数据处理!$A:$D,4,0),0)</f>
        <v>0</v>
      </c>
      <c r="F974" s="33">
        <f>IFERROR(VLOOKUP(A974,[1]库存报告使用数据处理!$A:$E,5,0),0)</f>
        <v>0</v>
      </c>
      <c r="G974" s="33">
        <f>IFERROR(VLOOKUP(A974,[1]库存报告使用数据处理!$A:$F,6,0),0)</f>
        <v>0</v>
      </c>
      <c r="H974" s="34">
        <f>IFERROR(VLOOKUP(A974,[1]库存报告使用数据处理!$A:$G,7,0),0)</f>
        <v>0</v>
      </c>
      <c r="I974">
        <f>IFERROR(VLOOKUP(A974,[5]数据处理!$A:$B,2,0),0)</f>
        <v>2</v>
      </c>
      <c r="J974" s="35">
        <f>IFERROR(VLOOKUP(A974,[5]数据处理!$A:$D,4,0),0)</f>
        <v>0</v>
      </c>
      <c r="K974" s="35">
        <f>IFERROR(VLOOKUP(A974,[5]数据处理!$A:$E,5,0),0)</f>
        <v>0</v>
      </c>
      <c r="L974" s="35">
        <f>IFERROR(VLOOKUP(A974,[5]数据处理!$A:$G,7,0),0)</f>
        <v>0</v>
      </c>
      <c r="M974">
        <f t="shared" si="258"/>
        <v>2</v>
      </c>
      <c r="N974">
        <f>IFERROR(VLOOKUP(A974,[5]数据处理!$A:$C,3,0),0)</f>
        <v>0</v>
      </c>
      <c r="O974">
        <f>IFERROR(VLOOKUP(A974,[5]数据处理!$A:$N,14,0),0)</f>
        <v>2</v>
      </c>
      <c r="P974" t="str">
        <f>IFERROR(VLOOKUP(A974,[3]库存使用数据!$A:$B,2,0),"")</f>
        <v/>
      </c>
      <c r="Q974" t="str">
        <f>IFERROR(VLOOKUP(A974,[3]库存使用数据!$A:$E,5,0),"")</f>
        <v/>
      </c>
      <c r="R974" t="str">
        <f>IFERROR(VLOOKUP(A974,[3]库存使用数据!$A:$H,8,0),"")</f>
        <v/>
      </c>
      <c r="S974" t="str">
        <f>IFERROR(VLOOKUP(A974,[3]库存使用数据!$A:$K,11,0),"")</f>
        <v/>
      </c>
      <c r="T974" t="str">
        <f>IFERROR(VLOOKUP(A974,[3]库存使用数据!$A:$C,3,0),"")</f>
        <v/>
      </c>
      <c r="U974" t="str">
        <f>IFERROR(VLOOKUP(A974,[3]库存使用数据!$A:$F,6,0),"")</f>
        <v/>
      </c>
      <c r="V974" t="str">
        <f>IFERROR(VLOOKUP(A974,[3]库存使用数据!$A:$I,9,0),"")</f>
        <v/>
      </c>
      <c r="W974" t="str">
        <f>IFERROR(VLOOKUP(A974,[3]库存使用数据!$A:$L,12,0),"")</f>
        <v/>
      </c>
      <c r="X974" s="23" t="str">
        <f t="shared" si="263"/>
        <v/>
      </c>
      <c r="Y974" s="23" t="str">
        <f t="shared" si="264"/>
        <v/>
      </c>
      <c r="Z974" s="23" t="str">
        <f t="shared" si="265"/>
        <v/>
      </c>
      <c r="AA974" s="23" t="str">
        <f t="shared" si="266"/>
        <v/>
      </c>
      <c r="AB974" t="str">
        <f>IFERROR(VLOOKUP(A974,[3]库存使用数据!$A:$D,4,0),"")</f>
        <v/>
      </c>
      <c r="AC974" t="str">
        <f>IFERROR(VLOOKUP(A974,[3]库存使用数据!$A:$G,7,0),"")</f>
        <v/>
      </c>
      <c r="AD974" t="str">
        <f>IFERROR(VLOOKUP(A974,[3]库存使用数据!$A:$J,10,0),"")</f>
        <v/>
      </c>
      <c r="AE974" t="str">
        <f>IFERROR(VLOOKUP(A974,[3]库存使用数据!$A:$M,13,0),"")</f>
        <v/>
      </c>
      <c r="AF974" s="23" t="str">
        <f t="shared" si="267"/>
        <v/>
      </c>
      <c r="AG974" s="23" t="str">
        <f t="shared" si="268"/>
        <v/>
      </c>
      <c r="AH974" s="23" t="str">
        <f t="shared" si="269"/>
        <v/>
      </c>
      <c r="AI974" s="23" t="str">
        <f t="shared" si="270"/>
        <v/>
      </c>
      <c r="AJ974">
        <f>IFERROR(VLOOKUP($B974,[2]库存报告使用数据!$A$1:$B$65536,2,0),0)</f>
        <v>0</v>
      </c>
      <c r="AK974">
        <f>IFERROR(VLOOKUP($B974,[2]库存报告使用数据!$A$1:$C$65536,3,0),0)</f>
        <v>0</v>
      </c>
      <c r="AL974">
        <f>IFERROR(VLOOKUP($B974,[2]库存报告使用数据!$A$1:$D$65536,4,0),0)</f>
        <v>0</v>
      </c>
      <c r="AM974">
        <f>IFERROR(VLOOKUP($B974,[2]库存报告使用数据!$A$1:$E$65536,5,0),0)</f>
        <v>2</v>
      </c>
      <c r="AN974" s="23" t="str">
        <f t="shared" si="271"/>
        <v/>
      </c>
      <c r="AO974" s="23" t="str">
        <f t="shared" si="272"/>
        <v/>
      </c>
      <c r="AP974" s="23" t="str">
        <f t="shared" si="273"/>
        <v/>
      </c>
      <c r="AQ974" s="23">
        <f t="shared" si="274"/>
        <v>0</v>
      </c>
      <c r="AR974" s="37">
        <f t="shared" si="259"/>
        <v>0</v>
      </c>
      <c r="AS974" s="37">
        <f t="shared" si="260"/>
        <v>0</v>
      </c>
      <c r="AT974" s="37">
        <f t="shared" si="261"/>
        <v>2</v>
      </c>
      <c r="AU974" s="33" t="str">
        <f t="shared" si="262"/>
        <v>库存为2</v>
      </c>
      <c r="AV974" s="38" t="str">
        <f>IFERROR(时间!$B$4+AU974,"上周无销量")</f>
        <v>上周无销量</v>
      </c>
    </row>
    <row r="975" spans="1:48">
      <c r="A975" s="21" t="s">
        <v>1020</v>
      </c>
      <c r="B975" t="str">
        <f>VLOOKUP(A975,'[4]sku-asin（子）'!$A$1:$B$65536,2,0)</f>
        <v>B01I1ED7NS</v>
      </c>
      <c r="C975" t="str">
        <f>VLOOKUP(A975,'[4]子sku-父sku'!$A$1:$B$65536,2,0)</f>
        <v>YZ-ZQ6258</v>
      </c>
      <c r="D975" s="33">
        <f>IFERROR(VLOOKUP(A975,[1]库存报告使用数据处理!$A:$C,3,0),0)</f>
        <v>0</v>
      </c>
      <c r="E975" s="33">
        <f>IFERROR(VLOOKUP(A975,[1]库存报告使用数据处理!$A:$D,4,0),0)</f>
        <v>0</v>
      </c>
      <c r="F975" s="33">
        <f>IFERROR(VLOOKUP(A975,[1]库存报告使用数据处理!$A:$E,5,0),0)</f>
        <v>0</v>
      </c>
      <c r="G975" s="33">
        <f>IFERROR(VLOOKUP(A975,[1]库存报告使用数据处理!$A:$F,6,0),0)</f>
        <v>0</v>
      </c>
      <c r="H975" s="34">
        <f>IFERROR(VLOOKUP(A975,[1]库存报告使用数据处理!$A:$G,7,0),0)</f>
        <v>0</v>
      </c>
      <c r="I975">
        <f>IFERROR(VLOOKUP(A975,[5]数据处理!$A:$B,2,0),0)</f>
        <v>0</v>
      </c>
      <c r="J975" s="35">
        <f>IFERROR(VLOOKUP(A975,[5]数据处理!$A:$D,4,0),0)</f>
        <v>0</v>
      </c>
      <c r="K975" s="35">
        <f>IFERROR(VLOOKUP(A975,[5]数据处理!$A:$E,5,0),0)</f>
        <v>0</v>
      </c>
      <c r="L975" s="35">
        <f>IFERROR(VLOOKUP(A975,[5]数据处理!$A:$G,7,0),0)</f>
        <v>0</v>
      </c>
      <c r="M975">
        <f t="shared" si="258"/>
        <v>0</v>
      </c>
      <c r="N975">
        <f>IFERROR(VLOOKUP(A975,[5]数据处理!$A:$C,3,0),0)</f>
        <v>0</v>
      </c>
      <c r="O975">
        <f>IFERROR(VLOOKUP(A975,[5]数据处理!$A:$N,14,0),0)</f>
        <v>0</v>
      </c>
      <c r="P975" t="str">
        <f>IFERROR(VLOOKUP(A975,[3]库存使用数据!$A:$B,2,0),"")</f>
        <v/>
      </c>
      <c r="Q975" t="str">
        <f>IFERROR(VLOOKUP(A975,[3]库存使用数据!$A:$E,5,0),"")</f>
        <v/>
      </c>
      <c r="R975" t="str">
        <f>IFERROR(VLOOKUP(A975,[3]库存使用数据!$A:$H,8,0),"")</f>
        <v/>
      </c>
      <c r="S975" t="str">
        <f>IFERROR(VLOOKUP(A975,[3]库存使用数据!$A:$K,11,0),"")</f>
        <v/>
      </c>
      <c r="T975" t="str">
        <f>IFERROR(VLOOKUP(A975,[3]库存使用数据!$A:$C,3,0),"")</f>
        <v/>
      </c>
      <c r="U975" t="str">
        <f>IFERROR(VLOOKUP(A975,[3]库存使用数据!$A:$F,6,0),"")</f>
        <v/>
      </c>
      <c r="V975" t="str">
        <f>IFERROR(VLOOKUP(A975,[3]库存使用数据!$A:$I,9,0),"")</f>
        <v/>
      </c>
      <c r="W975" t="str">
        <f>IFERROR(VLOOKUP(A975,[3]库存使用数据!$A:$L,12,0),"")</f>
        <v/>
      </c>
      <c r="X975" s="23" t="str">
        <f t="shared" si="263"/>
        <v/>
      </c>
      <c r="Y975" s="23" t="str">
        <f t="shared" si="264"/>
        <v/>
      </c>
      <c r="Z975" s="23" t="str">
        <f t="shared" si="265"/>
        <v/>
      </c>
      <c r="AA975" s="23" t="str">
        <f t="shared" si="266"/>
        <v/>
      </c>
      <c r="AB975" t="str">
        <f>IFERROR(VLOOKUP(A975,[3]库存使用数据!$A:$D,4,0),"")</f>
        <v/>
      </c>
      <c r="AC975" t="str">
        <f>IFERROR(VLOOKUP(A975,[3]库存使用数据!$A:$G,7,0),"")</f>
        <v/>
      </c>
      <c r="AD975" t="str">
        <f>IFERROR(VLOOKUP(A975,[3]库存使用数据!$A:$J,10,0),"")</f>
        <v/>
      </c>
      <c r="AE975" t="str">
        <f>IFERROR(VLOOKUP(A975,[3]库存使用数据!$A:$M,13,0),"")</f>
        <v/>
      </c>
      <c r="AF975" s="23" t="str">
        <f t="shared" si="267"/>
        <v/>
      </c>
      <c r="AG975" s="23" t="str">
        <f t="shared" si="268"/>
        <v/>
      </c>
      <c r="AH975" s="23" t="str">
        <f t="shared" si="269"/>
        <v/>
      </c>
      <c r="AI975" s="23" t="str">
        <f t="shared" si="270"/>
        <v/>
      </c>
      <c r="AJ975">
        <f>IFERROR(VLOOKUP($B975,[2]库存报告使用数据!$A$1:$B$65536,2,0),0)</f>
        <v>0</v>
      </c>
      <c r="AK975">
        <f>IFERROR(VLOOKUP($B975,[2]库存报告使用数据!$A$1:$C$65536,3,0),0)</f>
        <v>0</v>
      </c>
      <c r="AL975">
        <f>IFERROR(VLOOKUP($B975,[2]库存报告使用数据!$A$1:$D$65536,4,0),0)</f>
        <v>0</v>
      </c>
      <c r="AM975">
        <f>IFERROR(VLOOKUP($B975,[2]库存报告使用数据!$A$1:$E$65536,5,0),0)</f>
        <v>0</v>
      </c>
      <c r="AN975" s="23" t="str">
        <f t="shared" si="271"/>
        <v/>
      </c>
      <c r="AO975" s="23" t="str">
        <f t="shared" si="272"/>
        <v/>
      </c>
      <c r="AP975" s="23" t="str">
        <f t="shared" si="273"/>
        <v/>
      </c>
      <c r="AQ975" s="23" t="str">
        <f t="shared" si="274"/>
        <v/>
      </c>
      <c r="AR975" s="37">
        <f t="shared" si="259"/>
        <v>0</v>
      </c>
      <c r="AS975" s="37">
        <f t="shared" si="260"/>
        <v>0</v>
      </c>
      <c r="AT975" s="37">
        <f t="shared" si="261"/>
        <v>0</v>
      </c>
      <c r="AU975" s="33" t="str">
        <f t="shared" si="262"/>
        <v>库存为0</v>
      </c>
      <c r="AV975" s="38" t="str">
        <f>IFERROR(时间!$B$4+AU975,"上周无销量")</f>
        <v>上周无销量</v>
      </c>
    </row>
    <row r="976" spans="1:48">
      <c r="A976" s="21" t="s">
        <v>1021</v>
      </c>
      <c r="B976" t="str">
        <f>VLOOKUP(A976,'[4]sku-asin（子）'!$A$1:$B$65536,2,0)</f>
        <v>B01H53IODE</v>
      </c>
      <c r="C976" t="str">
        <f>VLOOKUP(A976,'[4]子sku-父sku'!$A$1:$B$65536,2,0)</f>
        <v>YZ-ZQ6258</v>
      </c>
      <c r="D976" s="33">
        <f>IFERROR(VLOOKUP(A976,[1]库存报告使用数据处理!$A:$C,3,0),0)</f>
        <v>0</v>
      </c>
      <c r="E976" s="33">
        <f>IFERROR(VLOOKUP(A976,[1]库存报告使用数据处理!$A:$D,4,0),0)</f>
        <v>0</v>
      </c>
      <c r="F976" s="33">
        <f>IFERROR(VLOOKUP(A976,[1]库存报告使用数据处理!$A:$E,5,0),0)</f>
        <v>0</v>
      </c>
      <c r="G976" s="33">
        <f>IFERROR(VLOOKUP(A976,[1]库存报告使用数据处理!$A:$F,6,0),0)</f>
        <v>0</v>
      </c>
      <c r="H976" s="34">
        <f>IFERROR(VLOOKUP(A976,[1]库存报告使用数据处理!$A:$G,7,0),0)</f>
        <v>0</v>
      </c>
      <c r="I976">
        <f>IFERROR(VLOOKUP(A976,[5]数据处理!$A:$B,2,0),0)</f>
        <v>0</v>
      </c>
      <c r="J976" s="35">
        <f>IFERROR(VLOOKUP(A976,[5]数据处理!$A:$D,4,0),0)</f>
        <v>0</v>
      </c>
      <c r="K976" s="35">
        <f>IFERROR(VLOOKUP(A976,[5]数据处理!$A:$E,5,0),0)</f>
        <v>0</v>
      </c>
      <c r="L976" s="35">
        <f>IFERROR(VLOOKUP(A976,[5]数据处理!$A:$G,7,0),0)</f>
        <v>0</v>
      </c>
      <c r="M976">
        <f t="shared" si="258"/>
        <v>0</v>
      </c>
      <c r="N976">
        <f>IFERROR(VLOOKUP(A976,[5]数据处理!$A:$C,3,0),0)</f>
        <v>0</v>
      </c>
      <c r="O976">
        <f>IFERROR(VLOOKUP(A976,[5]数据处理!$A:$N,14,0),0)</f>
        <v>0</v>
      </c>
      <c r="P976" t="str">
        <f>IFERROR(VLOOKUP(A976,[3]库存使用数据!$A:$B,2,0),"")</f>
        <v/>
      </c>
      <c r="Q976" t="str">
        <f>IFERROR(VLOOKUP(A976,[3]库存使用数据!$A:$E,5,0),"")</f>
        <v/>
      </c>
      <c r="R976" t="str">
        <f>IFERROR(VLOOKUP(A976,[3]库存使用数据!$A:$H,8,0),"")</f>
        <v/>
      </c>
      <c r="S976" t="str">
        <f>IFERROR(VLOOKUP(A976,[3]库存使用数据!$A:$K,11,0),"")</f>
        <v/>
      </c>
      <c r="T976" t="str">
        <f>IFERROR(VLOOKUP(A976,[3]库存使用数据!$A:$C,3,0),"")</f>
        <v/>
      </c>
      <c r="U976" t="str">
        <f>IFERROR(VLOOKUP(A976,[3]库存使用数据!$A:$F,6,0),"")</f>
        <v/>
      </c>
      <c r="V976" t="str">
        <f>IFERROR(VLOOKUP(A976,[3]库存使用数据!$A:$I,9,0),"")</f>
        <v/>
      </c>
      <c r="W976" t="str">
        <f>IFERROR(VLOOKUP(A976,[3]库存使用数据!$A:$L,12,0),"")</f>
        <v/>
      </c>
      <c r="X976" s="23" t="str">
        <f t="shared" si="263"/>
        <v/>
      </c>
      <c r="Y976" s="23" t="str">
        <f t="shared" si="264"/>
        <v/>
      </c>
      <c r="Z976" s="23" t="str">
        <f t="shared" si="265"/>
        <v/>
      </c>
      <c r="AA976" s="23" t="str">
        <f t="shared" si="266"/>
        <v/>
      </c>
      <c r="AB976" t="str">
        <f>IFERROR(VLOOKUP(A976,[3]库存使用数据!$A:$D,4,0),"")</f>
        <v/>
      </c>
      <c r="AC976" t="str">
        <f>IFERROR(VLOOKUP(A976,[3]库存使用数据!$A:$G,7,0),"")</f>
        <v/>
      </c>
      <c r="AD976" t="str">
        <f>IFERROR(VLOOKUP(A976,[3]库存使用数据!$A:$J,10,0),"")</f>
        <v/>
      </c>
      <c r="AE976" t="str">
        <f>IFERROR(VLOOKUP(A976,[3]库存使用数据!$A:$M,13,0),"")</f>
        <v/>
      </c>
      <c r="AF976" s="23" t="str">
        <f t="shared" si="267"/>
        <v/>
      </c>
      <c r="AG976" s="23" t="str">
        <f t="shared" si="268"/>
        <v/>
      </c>
      <c r="AH976" s="23" t="str">
        <f t="shared" si="269"/>
        <v/>
      </c>
      <c r="AI976" s="23" t="str">
        <f t="shared" si="270"/>
        <v/>
      </c>
      <c r="AJ976">
        <f>IFERROR(VLOOKUP($B976,[2]库存报告使用数据!$A$1:$B$65536,2,0),0)</f>
        <v>0</v>
      </c>
      <c r="AK976">
        <f>IFERROR(VLOOKUP($B976,[2]库存报告使用数据!$A$1:$C$65536,3,0),0)</f>
        <v>0</v>
      </c>
      <c r="AL976">
        <f>IFERROR(VLOOKUP($B976,[2]库存报告使用数据!$A$1:$D$65536,4,0),0)</f>
        <v>0</v>
      </c>
      <c r="AM976">
        <f>IFERROR(VLOOKUP($B976,[2]库存报告使用数据!$A$1:$E$65536,5,0),0)</f>
        <v>0</v>
      </c>
      <c r="AN976" s="23" t="str">
        <f t="shared" si="271"/>
        <v/>
      </c>
      <c r="AO976" s="23" t="str">
        <f t="shared" si="272"/>
        <v/>
      </c>
      <c r="AP976" s="23" t="str">
        <f t="shared" si="273"/>
        <v/>
      </c>
      <c r="AQ976" s="23" t="str">
        <f t="shared" si="274"/>
        <v/>
      </c>
      <c r="AR976" s="37">
        <f t="shared" si="259"/>
        <v>0</v>
      </c>
      <c r="AS976" s="37">
        <f t="shared" si="260"/>
        <v>0</v>
      </c>
      <c r="AT976" s="37">
        <f t="shared" si="261"/>
        <v>0</v>
      </c>
      <c r="AU976" s="33" t="str">
        <f t="shared" si="262"/>
        <v>库存为0</v>
      </c>
      <c r="AV976" s="38" t="str">
        <f>IFERROR(时间!$B$4+AU976,"上周无销量")</f>
        <v>上周无销量</v>
      </c>
    </row>
    <row r="977" spans="1:48">
      <c r="A977" s="21" t="s">
        <v>1022</v>
      </c>
      <c r="B977" t="str">
        <f>VLOOKUP(A977,'[4]sku-asin（子）'!$A$1:$B$65536,2,0)</f>
        <v>B01GFMMHAW</v>
      </c>
      <c r="C977" t="str">
        <f>VLOOKUP(A977,'[4]子sku-父sku'!$A$1:$B$65536,2,0)</f>
        <v>YZ-ZQ6667</v>
      </c>
      <c r="D977" s="33">
        <f>IFERROR(VLOOKUP(A977,[1]库存报告使用数据处理!$A:$C,3,0),0)</f>
        <v>0</v>
      </c>
      <c r="E977" s="33">
        <f>IFERROR(VLOOKUP(A977,[1]库存报告使用数据处理!$A:$D,4,0),0)</f>
        <v>1</v>
      </c>
      <c r="F977" s="33">
        <f>IFERROR(VLOOKUP(A977,[1]库存报告使用数据处理!$A:$E,5,0),0)</f>
        <v>0</v>
      </c>
      <c r="G977" s="33">
        <f>IFERROR(VLOOKUP(A977,[1]库存报告使用数据处理!$A:$F,6,0),0)</f>
        <v>0</v>
      </c>
      <c r="H977" s="34">
        <f>IFERROR(VLOOKUP(A977,[1]库存报告使用数据处理!$A:$G,7,0),0)</f>
        <v>26.99</v>
      </c>
      <c r="I977">
        <f>IFERROR(VLOOKUP(A977,[5]数据处理!$A:$B,2,0),0)</f>
        <v>1</v>
      </c>
      <c r="J977" s="35">
        <f>IFERROR(VLOOKUP(A977,[5]数据处理!$A:$D,4,0),0)</f>
        <v>0</v>
      </c>
      <c r="K977" s="35">
        <f>IFERROR(VLOOKUP(A977,[5]数据处理!$A:$E,5,0),0)</f>
        <v>0</v>
      </c>
      <c r="L977" s="35">
        <f>IFERROR(VLOOKUP(A977,[5]数据处理!$A:$G,7,0),0)</f>
        <v>0</v>
      </c>
      <c r="M977">
        <f t="shared" si="258"/>
        <v>1</v>
      </c>
      <c r="N977">
        <f>IFERROR(VLOOKUP(A977,[5]数据处理!$A:$C,3,0),0)</f>
        <v>0</v>
      </c>
      <c r="O977">
        <f>IFERROR(VLOOKUP(A977,[5]数据处理!$A:$N,14,0),0)</f>
        <v>0</v>
      </c>
      <c r="P977" t="str">
        <f>IFERROR(VLOOKUP(A977,[3]库存使用数据!$A:$B,2,0),"")</f>
        <v/>
      </c>
      <c r="Q977" t="str">
        <f>IFERROR(VLOOKUP(A977,[3]库存使用数据!$A:$E,5,0),"")</f>
        <v/>
      </c>
      <c r="R977" t="str">
        <f>IFERROR(VLOOKUP(A977,[3]库存使用数据!$A:$H,8,0),"")</f>
        <v/>
      </c>
      <c r="S977" t="str">
        <f>IFERROR(VLOOKUP(A977,[3]库存使用数据!$A:$K,11,0),"")</f>
        <v/>
      </c>
      <c r="T977" t="str">
        <f>IFERROR(VLOOKUP(A977,[3]库存使用数据!$A:$C,3,0),"")</f>
        <v/>
      </c>
      <c r="U977" t="str">
        <f>IFERROR(VLOOKUP(A977,[3]库存使用数据!$A:$F,6,0),"")</f>
        <v/>
      </c>
      <c r="V977" t="str">
        <f>IFERROR(VLOOKUP(A977,[3]库存使用数据!$A:$I,9,0),"")</f>
        <v/>
      </c>
      <c r="W977" t="str">
        <f>IFERROR(VLOOKUP(A977,[3]库存使用数据!$A:$L,12,0),"")</f>
        <v/>
      </c>
      <c r="X977" s="23" t="str">
        <f t="shared" si="263"/>
        <v/>
      </c>
      <c r="Y977" s="23" t="str">
        <f t="shared" si="264"/>
        <v/>
      </c>
      <c r="Z977" s="23" t="str">
        <f t="shared" si="265"/>
        <v/>
      </c>
      <c r="AA977" s="23" t="str">
        <f t="shared" si="266"/>
        <v/>
      </c>
      <c r="AB977" t="str">
        <f>IFERROR(VLOOKUP(A977,[3]库存使用数据!$A:$D,4,0),"")</f>
        <v/>
      </c>
      <c r="AC977" t="str">
        <f>IFERROR(VLOOKUP(A977,[3]库存使用数据!$A:$G,7,0),"")</f>
        <v/>
      </c>
      <c r="AD977" t="str">
        <f>IFERROR(VLOOKUP(A977,[3]库存使用数据!$A:$J,10,0),"")</f>
        <v/>
      </c>
      <c r="AE977" t="str">
        <f>IFERROR(VLOOKUP(A977,[3]库存使用数据!$A:$M,13,0),"")</f>
        <v/>
      </c>
      <c r="AF977" s="23" t="str">
        <f t="shared" si="267"/>
        <v/>
      </c>
      <c r="AG977" s="23" t="str">
        <f t="shared" si="268"/>
        <v/>
      </c>
      <c r="AH977" s="23" t="str">
        <f t="shared" si="269"/>
        <v/>
      </c>
      <c r="AI977" s="23" t="str">
        <f t="shared" si="270"/>
        <v/>
      </c>
      <c r="AJ977">
        <f>IFERROR(VLOOKUP($B977,[2]库存报告使用数据!$A$1:$B$65536,2,0),0)</f>
        <v>1</v>
      </c>
      <c r="AK977">
        <f>IFERROR(VLOOKUP($B977,[2]库存报告使用数据!$A$1:$C$65536,3,0),0)</f>
        <v>1</v>
      </c>
      <c r="AL977">
        <f>IFERROR(VLOOKUP($B977,[2]库存报告使用数据!$A$1:$D$65536,4,0),0)</f>
        <v>1</v>
      </c>
      <c r="AM977">
        <f>IFERROR(VLOOKUP($B977,[2]库存报告使用数据!$A$1:$E$65536,5,0),0)</f>
        <v>0</v>
      </c>
      <c r="AN977" s="23">
        <f t="shared" si="271"/>
        <v>0</v>
      </c>
      <c r="AO977" s="23">
        <f t="shared" si="272"/>
        <v>1</v>
      </c>
      <c r="AP977" s="23">
        <f t="shared" si="273"/>
        <v>0</v>
      </c>
      <c r="AQ977" s="23" t="str">
        <f t="shared" si="274"/>
        <v/>
      </c>
      <c r="AR977" s="37">
        <f t="shared" si="259"/>
        <v>0</v>
      </c>
      <c r="AS977" s="37">
        <f t="shared" si="260"/>
        <v>0</v>
      </c>
      <c r="AT977" s="37">
        <f t="shared" si="261"/>
        <v>1</v>
      </c>
      <c r="AU977" s="33" t="str">
        <f t="shared" si="262"/>
        <v>库存为1</v>
      </c>
      <c r="AV977" s="38" t="str">
        <f>IFERROR(时间!$B$4+AU977,"上周无销量")</f>
        <v>上周无销量</v>
      </c>
    </row>
    <row r="978" spans="1:48">
      <c r="A978" s="21" t="s">
        <v>1023</v>
      </c>
      <c r="B978" t="str">
        <f>VLOOKUP(A978,'[4]sku-asin（子）'!$A$1:$B$65536,2,0)</f>
        <v>B01GFMMI92</v>
      </c>
      <c r="C978" t="str">
        <f>VLOOKUP(A978,'[4]子sku-父sku'!$A$1:$B$65536,2,0)</f>
        <v>YZ-ZQ6667</v>
      </c>
      <c r="D978" s="33">
        <f>IFERROR(VLOOKUP(A978,[1]库存报告使用数据处理!$A:$C,3,0),0)</f>
        <v>0</v>
      </c>
      <c r="E978" s="33">
        <f>IFERROR(VLOOKUP(A978,[1]库存报告使用数据处理!$A:$D,4,0),0)</f>
        <v>0</v>
      </c>
      <c r="F978" s="33">
        <f>IFERROR(VLOOKUP(A978,[1]库存报告使用数据处理!$A:$E,5,0),0)</f>
        <v>1</v>
      </c>
      <c r="G978" s="33">
        <f>IFERROR(VLOOKUP(A978,[1]库存报告使用数据处理!$A:$F,6,0),0)</f>
        <v>0</v>
      </c>
      <c r="H978" s="34">
        <f>IFERROR(VLOOKUP(A978,[1]库存报告使用数据处理!$A:$G,7,0),0)</f>
        <v>23.99</v>
      </c>
      <c r="I978">
        <f>IFERROR(VLOOKUP(A978,[5]数据处理!$A:$B,2,0),0)</f>
        <v>1</v>
      </c>
      <c r="J978" s="35">
        <f>IFERROR(VLOOKUP(A978,[5]数据处理!$A:$D,4,0),0)</f>
        <v>0</v>
      </c>
      <c r="K978" s="35">
        <f>IFERROR(VLOOKUP(A978,[5]数据处理!$A:$E,5,0),0)</f>
        <v>0</v>
      </c>
      <c r="L978" s="35">
        <f>IFERROR(VLOOKUP(A978,[5]数据处理!$A:$G,7,0),0)</f>
        <v>0</v>
      </c>
      <c r="M978">
        <f t="shared" si="258"/>
        <v>1</v>
      </c>
      <c r="N978">
        <f>IFERROR(VLOOKUP(A978,[5]数据处理!$A:$C,3,0),0)</f>
        <v>0</v>
      </c>
      <c r="O978">
        <f>IFERROR(VLOOKUP(A978,[5]数据处理!$A:$N,14,0),0)</f>
        <v>1</v>
      </c>
      <c r="P978" t="str">
        <f>IFERROR(VLOOKUP(A978,[3]库存使用数据!$A:$B,2,0),"")</f>
        <v/>
      </c>
      <c r="Q978" t="str">
        <f>IFERROR(VLOOKUP(A978,[3]库存使用数据!$A:$E,5,0),"")</f>
        <v/>
      </c>
      <c r="R978" t="str">
        <f>IFERROR(VLOOKUP(A978,[3]库存使用数据!$A:$H,8,0),"")</f>
        <v/>
      </c>
      <c r="S978" t="str">
        <f>IFERROR(VLOOKUP(A978,[3]库存使用数据!$A:$K,11,0),"")</f>
        <v/>
      </c>
      <c r="T978" t="str">
        <f>IFERROR(VLOOKUP(A978,[3]库存使用数据!$A:$C,3,0),"")</f>
        <v/>
      </c>
      <c r="U978" t="str">
        <f>IFERROR(VLOOKUP(A978,[3]库存使用数据!$A:$F,6,0),"")</f>
        <v/>
      </c>
      <c r="V978" t="str">
        <f>IFERROR(VLOOKUP(A978,[3]库存使用数据!$A:$I,9,0),"")</f>
        <v/>
      </c>
      <c r="W978" t="str">
        <f>IFERROR(VLOOKUP(A978,[3]库存使用数据!$A:$L,12,0),"")</f>
        <v/>
      </c>
      <c r="X978" s="23" t="str">
        <f t="shared" si="263"/>
        <v/>
      </c>
      <c r="Y978" s="23" t="str">
        <f t="shared" si="264"/>
        <v/>
      </c>
      <c r="Z978" s="23" t="str">
        <f t="shared" si="265"/>
        <v/>
      </c>
      <c r="AA978" s="23" t="str">
        <f t="shared" si="266"/>
        <v/>
      </c>
      <c r="AB978" t="str">
        <f>IFERROR(VLOOKUP(A978,[3]库存使用数据!$A:$D,4,0),"")</f>
        <v/>
      </c>
      <c r="AC978" t="str">
        <f>IFERROR(VLOOKUP(A978,[3]库存使用数据!$A:$G,7,0),"")</f>
        <v/>
      </c>
      <c r="AD978" t="str">
        <f>IFERROR(VLOOKUP(A978,[3]库存使用数据!$A:$J,10,0),"")</f>
        <v/>
      </c>
      <c r="AE978" t="str">
        <f>IFERROR(VLOOKUP(A978,[3]库存使用数据!$A:$M,13,0),"")</f>
        <v/>
      </c>
      <c r="AF978" s="23" t="str">
        <f t="shared" si="267"/>
        <v/>
      </c>
      <c r="AG978" s="23" t="str">
        <f t="shared" si="268"/>
        <v/>
      </c>
      <c r="AH978" s="23" t="str">
        <f t="shared" si="269"/>
        <v/>
      </c>
      <c r="AI978" s="23" t="str">
        <f t="shared" si="270"/>
        <v/>
      </c>
      <c r="AJ978">
        <f>IFERROR(VLOOKUP($B978,[2]库存报告使用数据!$A$1:$B$65536,2,0),0)</f>
        <v>3</v>
      </c>
      <c r="AK978">
        <f>IFERROR(VLOOKUP($B978,[2]库存报告使用数据!$A$1:$C$65536,3,0),0)</f>
        <v>3</v>
      </c>
      <c r="AL978">
        <f>IFERROR(VLOOKUP($B978,[2]库存报告使用数据!$A$1:$D$65536,4,0),0)</f>
        <v>2</v>
      </c>
      <c r="AM978">
        <f>IFERROR(VLOOKUP($B978,[2]库存报告使用数据!$A$1:$E$65536,5,0),0)</f>
        <v>2</v>
      </c>
      <c r="AN978" s="23">
        <f t="shared" si="271"/>
        <v>0</v>
      </c>
      <c r="AO978" s="23">
        <f t="shared" si="272"/>
        <v>0</v>
      </c>
      <c r="AP978" s="23">
        <f t="shared" si="273"/>
        <v>0.5</v>
      </c>
      <c r="AQ978" s="23">
        <f t="shared" si="274"/>
        <v>0</v>
      </c>
      <c r="AR978" s="37">
        <f t="shared" si="259"/>
        <v>0</v>
      </c>
      <c r="AS978" s="37">
        <f t="shared" si="260"/>
        <v>0</v>
      </c>
      <c r="AT978" s="37">
        <f t="shared" si="261"/>
        <v>1</v>
      </c>
      <c r="AU978" s="33" t="str">
        <f t="shared" si="262"/>
        <v>库存为1</v>
      </c>
      <c r="AV978" s="38" t="str">
        <f>IFERROR(时间!$B$4+AU978,"上周无销量")</f>
        <v>上周无销量</v>
      </c>
    </row>
    <row r="979" spans="1:48">
      <c r="A979" s="21" t="s">
        <v>1024</v>
      </c>
      <c r="B979" t="str">
        <f>VLOOKUP(A979,'[4]sku-asin（子）'!$A$1:$B$65536,2,0)</f>
        <v>B01GFMMJ3W</v>
      </c>
      <c r="C979" t="str">
        <f>VLOOKUP(A979,'[4]子sku-父sku'!$A$1:$B$65536,2,0)</f>
        <v>YZ-ZQ6667</v>
      </c>
      <c r="D979" s="33">
        <f>IFERROR(VLOOKUP(A979,[1]库存报告使用数据处理!$A:$C,3,0),0)</f>
        <v>0</v>
      </c>
      <c r="E979" s="33">
        <f>IFERROR(VLOOKUP(A979,[1]库存报告使用数据处理!$A:$D,4,0),0)</f>
        <v>0</v>
      </c>
      <c r="F979" s="33">
        <f>IFERROR(VLOOKUP(A979,[1]库存报告使用数据处理!$A:$E,5,0),0)</f>
        <v>0</v>
      </c>
      <c r="G979" s="33">
        <f>IFERROR(VLOOKUP(A979,[1]库存报告使用数据处理!$A:$F,6,0),0)</f>
        <v>0</v>
      </c>
      <c r="H979" s="34">
        <f>IFERROR(VLOOKUP(A979,[1]库存报告使用数据处理!$A:$G,7,0),0)</f>
        <v>0</v>
      </c>
      <c r="I979">
        <f>IFERROR(VLOOKUP(A979,[5]数据处理!$A:$B,2,0),0)</f>
        <v>0</v>
      </c>
      <c r="J979" s="35">
        <f>IFERROR(VLOOKUP(A979,[5]数据处理!$A:$D,4,0),0)</f>
        <v>0</v>
      </c>
      <c r="K979" s="35">
        <f>IFERROR(VLOOKUP(A979,[5]数据处理!$A:$E,5,0),0)</f>
        <v>0</v>
      </c>
      <c r="L979" s="35">
        <f>IFERROR(VLOOKUP(A979,[5]数据处理!$A:$G,7,0),0)</f>
        <v>0</v>
      </c>
      <c r="M979">
        <f t="shared" si="258"/>
        <v>0</v>
      </c>
      <c r="N979">
        <f>IFERROR(VLOOKUP(A979,[5]数据处理!$A:$C,3,0),0)</f>
        <v>0</v>
      </c>
      <c r="O979">
        <f>IFERROR(VLOOKUP(A979,[5]数据处理!$A:$N,14,0),0)</f>
        <v>0</v>
      </c>
      <c r="P979" t="str">
        <f>IFERROR(VLOOKUP(A979,[3]库存使用数据!$A:$B,2,0),"")</f>
        <v/>
      </c>
      <c r="Q979" t="str">
        <f>IFERROR(VLOOKUP(A979,[3]库存使用数据!$A:$E,5,0),"")</f>
        <v/>
      </c>
      <c r="R979" t="str">
        <f>IFERROR(VLOOKUP(A979,[3]库存使用数据!$A:$H,8,0),"")</f>
        <v/>
      </c>
      <c r="S979" t="str">
        <f>IFERROR(VLOOKUP(A979,[3]库存使用数据!$A:$K,11,0),"")</f>
        <v/>
      </c>
      <c r="T979" t="str">
        <f>IFERROR(VLOOKUP(A979,[3]库存使用数据!$A:$C,3,0),"")</f>
        <v/>
      </c>
      <c r="U979" t="str">
        <f>IFERROR(VLOOKUP(A979,[3]库存使用数据!$A:$F,6,0),"")</f>
        <v/>
      </c>
      <c r="V979" t="str">
        <f>IFERROR(VLOOKUP(A979,[3]库存使用数据!$A:$I,9,0),"")</f>
        <v/>
      </c>
      <c r="W979" t="str">
        <f>IFERROR(VLOOKUP(A979,[3]库存使用数据!$A:$L,12,0),"")</f>
        <v/>
      </c>
      <c r="X979" s="23" t="str">
        <f t="shared" si="263"/>
        <v/>
      </c>
      <c r="Y979" s="23" t="str">
        <f t="shared" si="264"/>
        <v/>
      </c>
      <c r="Z979" s="23" t="str">
        <f t="shared" si="265"/>
        <v/>
      </c>
      <c r="AA979" s="23" t="str">
        <f t="shared" si="266"/>
        <v/>
      </c>
      <c r="AB979" t="str">
        <f>IFERROR(VLOOKUP(A979,[3]库存使用数据!$A:$D,4,0),"")</f>
        <v/>
      </c>
      <c r="AC979" t="str">
        <f>IFERROR(VLOOKUP(A979,[3]库存使用数据!$A:$G,7,0),"")</f>
        <v/>
      </c>
      <c r="AD979" t="str">
        <f>IFERROR(VLOOKUP(A979,[3]库存使用数据!$A:$J,10,0),"")</f>
        <v/>
      </c>
      <c r="AE979" t="str">
        <f>IFERROR(VLOOKUP(A979,[3]库存使用数据!$A:$M,13,0),"")</f>
        <v/>
      </c>
      <c r="AF979" s="23" t="str">
        <f t="shared" si="267"/>
        <v/>
      </c>
      <c r="AG979" s="23" t="str">
        <f t="shared" si="268"/>
        <v/>
      </c>
      <c r="AH979" s="23" t="str">
        <f t="shared" si="269"/>
        <v/>
      </c>
      <c r="AI979" s="23" t="str">
        <f t="shared" si="270"/>
        <v/>
      </c>
      <c r="AJ979">
        <f>IFERROR(VLOOKUP($B979,[2]库存报告使用数据!$A$1:$B$65536,2,0),0)</f>
        <v>0</v>
      </c>
      <c r="AK979">
        <f>IFERROR(VLOOKUP($B979,[2]库存报告使用数据!$A$1:$C$65536,3,0),0)</f>
        <v>0</v>
      </c>
      <c r="AL979">
        <f>IFERROR(VLOOKUP($B979,[2]库存报告使用数据!$A$1:$D$65536,4,0),0)</f>
        <v>0</v>
      </c>
      <c r="AM979">
        <f>IFERROR(VLOOKUP($B979,[2]库存报告使用数据!$A$1:$E$65536,5,0),0)</f>
        <v>0</v>
      </c>
      <c r="AN979" s="23" t="str">
        <f t="shared" si="271"/>
        <v/>
      </c>
      <c r="AO979" s="23" t="str">
        <f t="shared" si="272"/>
        <v/>
      </c>
      <c r="AP979" s="23" t="str">
        <f t="shared" si="273"/>
        <v/>
      </c>
      <c r="AQ979" s="23" t="str">
        <f t="shared" si="274"/>
        <v/>
      </c>
      <c r="AR979" s="37">
        <f t="shared" si="259"/>
        <v>0</v>
      </c>
      <c r="AS979" s="37">
        <f t="shared" si="260"/>
        <v>0</v>
      </c>
      <c r="AT979" s="37">
        <f t="shared" si="261"/>
        <v>0</v>
      </c>
      <c r="AU979" s="33" t="str">
        <f t="shared" si="262"/>
        <v>库存为0</v>
      </c>
      <c r="AV979" s="38" t="str">
        <f>IFERROR(时间!$B$4+AU979,"上周无销量")</f>
        <v>上周无销量</v>
      </c>
    </row>
    <row r="980" spans="1:48">
      <c r="A980" s="21" t="s">
        <v>1025</v>
      </c>
      <c r="B980" t="str">
        <f>VLOOKUP(A980,'[4]sku-asin（子）'!$A$1:$B$65536,2,0)</f>
        <v>B01GFMMDY2</v>
      </c>
      <c r="C980" t="str">
        <f>VLOOKUP(A980,'[4]子sku-父sku'!$A$1:$B$65536,2,0)</f>
        <v>YZ-ZQ6667</v>
      </c>
      <c r="D980" s="33">
        <f>IFERROR(VLOOKUP(A980,[1]库存报告使用数据处理!$A:$C,3,0),0)</f>
        <v>1</v>
      </c>
      <c r="E980" s="33">
        <f>IFERROR(VLOOKUP(A980,[1]库存报告使用数据处理!$A:$D,4,0),0)</f>
        <v>0</v>
      </c>
      <c r="F980" s="33">
        <f>IFERROR(VLOOKUP(A980,[1]库存报告使用数据处理!$A:$E,5,0),0)</f>
        <v>1</v>
      </c>
      <c r="G980" s="33">
        <f>IFERROR(VLOOKUP(A980,[1]库存报告使用数据处理!$A:$F,6,0),0)</f>
        <v>0</v>
      </c>
      <c r="H980" s="34">
        <f>IFERROR(VLOOKUP(A980,[1]库存报告使用数据处理!$A:$G,7,0),0)</f>
        <v>26.99</v>
      </c>
      <c r="I980">
        <f>IFERROR(VLOOKUP(A980,[5]数据处理!$A:$B,2,0),0)</f>
        <v>0</v>
      </c>
      <c r="J980" s="35">
        <f>IFERROR(VLOOKUP(A980,[5]数据处理!$A:$D,4,0),0)</f>
        <v>0</v>
      </c>
      <c r="K980" s="35">
        <f>IFERROR(VLOOKUP(A980,[5]数据处理!$A:$E,5,0),0)</f>
        <v>0</v>
      </c>
      <c r="L980" s="35">
        <f>IFERROR(VLOOKUP(A980,[5]数据处理!$A:$G,7,0),0)</f>
        <v>0</v>
      </c>
      <c r="M980">
        <f t="shared" si="258"/>
        <v>0</v>
      </c>
      <c r="N980">
        <f>IFERROR(VLOOKUP(A980,[5]数据处理!$A:$C,3,0),0)</f>
        <v>0</v>
      </c>
      <c r="O980">
        <f>IFERROR(VLOOKUP(A980,[5]数据处理!$A:$N,14,0),0)</f>
        <v>0</v>
      </c>
      <c r="P980" t="str">
        <f>IFERROR(VLOOKUP(A980,[3]库存使用数据!$A:$B,2,0),"")</f>
        <v/>
      </c>
      <c r="Q980" t="str">
        <f>IFERROR(VLOOKUP(A980,[3]库存使用数据!$A:$E,5,0),"")</f>
        <v/>
      </c>
      <c r="R980" t="str">
        <f>IFERROR(VLOOKUP(A980,[3]库存使用数据!$A:$H,8,0),"")</f>
        <v/>
      </c>
      <c r="S980" t="str">
        <f>IFERROR(VLOOKUP(A980,[3]库存使用数据!$A:$K,11,0),"")</f>
        <v/>
      </c>
      <c r="T980" t="str">
        <f>IFERROR(VLOOKUP(A980,[3]库存使用数据!$A:$C,3,0),"")</f>
        <v/>
      </c>
      <c r="U980" t="str">
        <f>IFERROR(VLOOKUP(A980,[3]库存使用数据!$A:$F,6,0),"")</f>
        <v/>
      </c>
      <c r="V980" t="str">
        <f>IFERROR(VLOOKUP(A980,[3]库存使用数据!$A:$I,9,0),"")</f>
        <v/>
      </c>
      <c r="W980" t="str">
        <f>IFERROR(VLOOKUP(A980,[3]库存使用数据!$A:$L,12,0),"")</f>
        <v/>
      </c>
      <c r="X980" s="23" t="str">
        <f t="shared" si="263"/>
        <v/>
      </c>
      <c r="Y980" s="23" t="str">
        <f t="shared" si="264"/>
        <v/>
      </c>
      <c r="Z980" s="23" t="str">
        <f t="shared" si="265"/>
        <v/>
      </c>
      <c r="AA980" s="23" t="str">
        <f t="shared" si="266"/>
        <v/>
      </c>
      <c r="AB980" t="str">
        <f>IFERROR(VLOOKUP(A980,[3]库存使用数据!$A:$D,4,0),"")</f>
        <v/>
      </c>
      <c r="AC980" t="str">
        <f>IFERROR(VLOOKUP(A980,[3]库存使用数据!$A:$G,7,0),"")</f>
        <v/>
      </c>
      <c r="AD980" t="str">
        <f>IFERROR(VLOOKUP(A980,[3]库存使用数据!$A:$J,10,0),"")</f>
        <v/>
      </c>
      <c r="AE980" t="str">
        <f>IFERROR(VLOOKUP(A980,[3]库存使用数据!$A:$M,13,0),"")</f>
        <v/>
      </c>
      <c r="AF980" s="23" t="str">
        <f t="shared" si="267"/>
        <v/>
      </c>
      <c r="AG980" s="23" t="str">
        <f t="shared" si="268"/>
        <v/>
      </c>
      <c r="AH980" s="23" t="str">
        <f t="shared" si="269"/>
        <v/>
      </c>
      <c r="AI980" s="23" t="str">
        <f t="shared" si="270"/>
        <v/>
      </c>
      <c r="AJ980">
        <f>IFERROR(VLOOKUP($B980,[2]库存报告使用数据!$A$1:$B$65536,2,0),0)</f>
        <v>3</v>
      </c>
      <c r="AK980">
        <f>IFERROR(VLOOKUP($B980,[2]库存报告使用数据!$A$1:$C$65536,3,0),0)</f>
        <v>3</v>
      </c>
      <c r="AL980">
        <f>IFERROR(VLOOKUP($B980,[2]库存报告使用数据!$A$1:$D$65536,4,0),0)</f>
        <v>2</v>
      </c>
      <c r="AM980">
        <f>IFERROR(VLOOKUP($B980,[2]库存报告使用数据!$A$1:$E$65536,5,0),0)</f>
        <v>2</v>
      </c>
      <c r="AN980" s="23">
        <f t="shared" si="271"/>
        <v>0.333333333333333</v>
      </c>
      <c r="AO980" s="23">
        <f t="shared" si="272"/>
        <v>0</v>
      </c>
      <c r="AP980" s="23">
        <f t="shared" si="273"/>
        <v>0.5</v>
      </c>
      <c r="AQ980" s="23">
        <f t="shared" si="274"/>
        <v>0</v>
      </c>
      <c r="AR980" s="37">
        <f t="shared" si="259"/>
        <v>0.142857142857143</v>
      </c>
      <c r="AS980" s="37">
        <f t="shared" si="260"/>
        <v>8.57142857142857</v>
      </c>
      <c r="AT980" s="37">
        <f t="shared" si="261"/>
        <v>-8.57142857142857</v>
      </c>
      <c r="AU980" s="33">
        <f t="shared" si="262"/>
        <v>0</v>
      </c>
      <c r="AV980" s="38">
        <f>IFERROR(时间!$B$4+AU980,"上周无销量")</f>
        <v>43283</v>
      </c>
    </row>
    <row r="981" spans="1:48">
      <c r="A981" s="21" t="s">
        <v>1026</v>
      </c>
      <c r="B981" t="str">
        <f>VLOOKUP(A981,'[4]sku-asin（子）'!$A$1:$B$65536,2,0)</f>
        <v>B01GFMMEQO</v>
      </c>
      <c r="C981" t="str">
        <f>VLOOKUP(A981,'[4]子sku-父sku'!$A$1:$B$65536,2,0)</f>
        <v>YZ-ZQ6667</v>
      </c>
      <c r="D981" s="33">
        <f>IFERROR(VLOOKUP(A981,[1]库存报告使用数据处理!$A:$C,3,0),0)</f>
        <v>0</v>
      </c>
      <c r="E981" s="33">
        <f>IFERROR(VLOOKUP(A981,[1]库存报告使用数据处理!$A:$D,4,0),0)</f>
        <v>0</v>
      </c>
      <c r="F981" s="33">
        <f>IFERROR(VLOOKUP(A981,[1]库存报告使用数据处理!$A:$E,5,0),0)</f>
        <v>0</v>
      </c>
      <c r="G981" s="33">
        <f>IFERROR(VLOOKUP(A981,[1]库存报告使用数据处理!$A:$F,6,0),0)</f>
        <v>0</v>
      </c>
      <c r="H981" s="34">
        <f>IFERROR(VLOOKUP(A981,[1]库存报告使用数据处理!$A:$G,7,0),0)</f>
        <v>0</v>
      </c>
      <c r="I981">
        <f>IFERROR(VLOOKUP(A981,[5]数据处理!$A:$B,2,0),0)</f>
        <v>0</v>
      </c>
      <c r="J981" s="35">
        <f>IFERROR(VLOOKUP(A981,[5]数据处理!$A:$D,4,0),0)</f>
        <v>0</v>
      </c>
      <c r="K981" s="35">
        <f>IFERROR(VLOOKUP(A981,[5]数据处理!$A:$E,5,0),0)</f>
        <v>0</v>
      </c>
      <c r="L981" s="35">
        <f>IFERROR(VLOOKUP(A981,[5]数据处理!$A:$G,7,0),0)</f>
        <v>0</v>
      </c>
      <c r="M981">
        <f t="shared" si="258"/>
        <v>0</v>
      </c>
      <c r="N981">
        <f>IFERROR(VLOOKUP(A981,[5]数据处理!$A:$C,3,0),0)</f>
        <v>0</v>
      </c>
      <c r="O981">
        <f>IFERROR(VLOOKUP(A981,[5]数据处理!$A:$N,14,0),0)</f>
        <v>0</v>
      </c>
      <c r="P981" t="str">
        <f>IFERROR(VLOOKUP(A981,[3]库存使用数据!$A:$B,2,0),"")</f>
        <v/>
      </c>
      <c r="Q981" t="str">
        <f>IFERROR(VLOOKUP(A981,[3]库存使用数据!$A:$E,5,0),"")</f>
        <v/>
      </c>
      <c r="R981" t="str">
        <f>IFERROR(VLOOKUP(A981,[3]库存使用数据!$A:$H,8,0),"")</f>
        <v/>
      </c>
      <c r="S981" t="str">
        <f>IFERROR(VLOOKUP(A981,[3]库存使用数据!$A:$K,11,0),"")</f>
        <v/>
      </c>
      <c r="T981" t="str">
        <f>IFERROR(VLOOKUP(A981,[3]库存使用数据!$A:$C,3,0),"")</f>
        <v/>
      </c>
      <c r="U981" t="str">
        <f>IFERROR(VLOOKUP(A981,[3]库存使用数据!$A:$F,6,0),"")</f>
        <v/>
      </c>
      <c r="V981" t="str">
        <f>IFERROR(VLOOKUP(A981,[3]库存使用数据!$A:$I,9,0),"")</f>
        <v/>
      </c>
      <c r="W981" t="str">
        <f>IFERROR(VLOOKUP(A981,[3]库存使用数据!$A:$L,12,0),"")</f>
        <v/>
      </c>
      <c r="X981" s="23" t="str">
        <f t="shared" si="263"/>
        <v/>
      </c>
      <c r="Y981" s="23" t="str">
        <f t="shared" si="264"/>
        <v/>
      </c>
      <c r="Z981" s="23" t="str">
        <f t="shared" si="265"/>
        <v/>
      </c>
      <c r="AA981" s="23" t="str">
        <f t="shared" si="266"/>
        <v/>
      </c>
      <c r="AB981" t="str">
        <f>IFERROR(VLOOKUP(A981,[3]库存使用数据!$A:$D,4,0),"")</f>
        <v/>
      </c>
      <c r="AC981" t="str">
        <f>IFERROR(VLOOKUP(A981,[3]库存使用数据!$A:$G,7,0),"")</f>
        <v/>
      </c>
      <c r="AD981" t="str">
        <f>IFERROR(VLOOKUP(A981,[3]库存使用数据!$A:$J,10,0),"")</f>
        <v/>
      </c>
      <c r="AE981" t="str">
        <f>IFERROR(VLOOKUP(A981,[3]库存使用数据!$A:$M,13,0),"")</f>
        <v/>
      </c>
      <c r="AF981" s="23" t="str">
        <f t="shared" si="267"/>
        <v/>
      </c>
      <c r="AG981" s="23" t="str">
        <f t="shared" si="268"/>
        <v/>
      </c>
      <c r="AH981" s="23" t="str">
        <f t="shared" si="269"/>
        <v/>
      </c>
      <c r="AI981" s="23" t="str">
        <f t="shared" si="270"/>
        <v/>
      </c>
      <c r="AJ981">
        <f>IFERROR(VLOOKUP($B981,[2]库存报告使用数据!$A$1:$B$65536,2,0),0)</f>
        <v>0</v>
      </c>
      <c r="AK981">
        <f>IFERROR(VLOOKUP($B981,[2]库存报告使用数据!$A$1:$C$65536,3,0),0)</f>
        <v>0</v>
      </c>
      <c r="AL981">
        <f>IFERROR(VLOOKUP($B981,[2]库存报告使用数据!$A$1:$D$65536,4,0),0)</f>
        <v>0</v>
      </c>
      <c r="AM981">
        <f>IFERROR(VLOOKUP($B981,[2]库存报告使用数据!$A$1:$E$65536,5,0),0)</f>
        <v>0</v>
      </c>
      <c r="AN981" s="23" t="str">
        <f t="shared" si="271"/>
        <v/>
      </c>
      <c r="AO981" s="23" t="str">
        <f t="shared" si="272"/>
        <v/>
      </c>
      <c r="AP981" s="23" t="str">
        <f t="shared" si="273"/>
        <v/>
      </c>
      <c r="AQ981" s="23" t="str">
        <f t="shared" si="274"/>
        <v/>
      </c>
      <c r="AR981" s="37">
        <f t="shared" si="259"/>
        <v>0</v>
      </c>
      <c r="AS981" s="37">
        <f t="shared" si="260"/>
        <v>0</v>
      </c>
      <c r="AT981" s="37">
        <f t="shared" si="261"/>
        <v>0</v>
      </c>
      <c r="AU981" s="33" t="str">
        <f t="shared" si="262"/>
        <v>库存为0</v>
      </c>
      <c r="AV981" s="38" t="str">
        <f>IFERROR(时间!$B$4+AU981,"上周无销量")</f>
        <v>上周无销量</v>
      </c>
    </row>
    <row r="982" spans="1:48">
      <c r="A982" s="21" t="s">
        <v>1027</v>
      </c>
      <c r="B982" t="str">
        <f>VLOOKUP(A982,'[4]sku-asin（子）'!$A$1:$B$65536,2,0)</f>
        <v>B01GFMMCLG</v>
      </c>
      <c r="C982" t="str">
        <f>VLOOKUP(A982,'[4]子sku-父sku'!$A$1:$B$65536,2,0)</f>
        <v>YZ-ZQ6667</v>
      </c>
      <c r="D982" s="33">
        <f>IFERROR(VLOOKUP(A982,[1]库存报告使用数据处理!$A:$C,3,0),0)</f>
        <v>0</v>
      </c>
      <c r="E982" s="33">
        <f>IFERROR(VLOOKUP(A982,[1]库存报告使用数据处理!$A:$D,4,0),0)</f>
        <v>0</v>
      </c>
      <c r="F982" s="33">
        <f>IFERROR(VLOOKUP(A982,[1]库存报告使用数据处理!$A:$E,5,0),0)</f>
        <v>0</v>
      </c>
      <c r="G982" s="33">
        <f>IFERROR(VLOOKUP(A982,[1]库存报告使用数据处理!$A:$F,6,0),0)</f>
        <v>0</v>
      </c>
      <c r="H982" s="34">
        <f>IFERROR(VLOOKUP(A982,[1]库存报告使用数据处理!$A:$G,7,0),0)</f>
        <v>0</v>
      </c>
      <c r="I982">
        <f>IFERROR(VLOOKUP(A982,[5]数据处理!$A:$B,2,0),0)</f>
        <v>0</v>
      </c>
      <c r="J982" s="35">
        <f>IFERROR(VLOOKUP(A982,[5]数据处理!$A:$D,4,0),0)</f>
        <v>0</v>
      </c>
      <c r="K982" s="35">
        <f>IFERROR(VLOOKUP(A982,[5]数据处理!$A:$E,5,0),0)</f>
        <v>0</v>
      </c>
      <c r="L982" s="35">
        <f>IFERROR(VLOOKUP(A982,[5]数据处理!$A:$G,7,0),0)</f>
        <v>0</v>
      </c>
      <c r="M982">
        <f t="shared" si="258"/>
        <v>0</v>
      </c>
      <c r="N982">
        <f>IFERROR(VLOOKUP(A982,[5]数据处理!$A:$C,3,0),0)</f>
        <v>0</v>
      </c>
      <c r="O982">
        <f>IFERROR(VLOOKUP(A982,[5]数据处理!$A:$N,14,0),0)</f>
        <v>0</v>
      </c>
      <c r="P982" t="str">
        <f>IFERROR(VLOOKUP(A982,[3]库存使用数据!$A:$B,2,0),"")</f>
        <v/>
      </c>
      <c r="Q982" t="str">
        <f>IFERROR(VLOOKUP(A982,[3]库存使用数据!$A:$E,5,0),"")</f>
        <v/>
      </c>
      <c r="R982" t="str">
        <f>IFERROR(VLOOKUP(A982,[3]库存使用数据!$A:$H,8,0),"")</f>
        <v/>
      </c>
      <c r="S982" t="str">
        <f>IFERROR(VLOOKUP(A982,[3]库存使用数据!$A:$K,11,0),"")</f>
        <v/>
      </c>
      <c r="T982" t="str">
        <f>IFERROR(VLOOKUP(A982,[3]库存使用数据!$A:$C,3,0),"")</f>
        <v/>
      </c>
      <c r="U982" t="str">
        <f>IFERROR(VLOOKUP(A982,[3]库存使用数据!$A:$F,6,0),"")</f>
        <v/>
      </c>
      <c r="V982" t="str">
        <f>IFERROR(VLOOKUP(A982,[3]库存使用数据!$A:$I,9,0),"")</f>
        <v/>
      </c>
      <c r="W982" t="str">
        <f>IFERROR(VLOOKUP(A982,[3]库存使用数据!$A:$L,12,0),"")</f>
        <v/>
      </c>
      <c r="X982" s="23" t="str">
        <f t="shared" si="263"/>
        <v/>
      </c>
      <c r="Y982" s="23" t="str">
        <f t="shared" si="264"/>
        <v/>
      </c>
      <c r="Z982" s="23" t="str">
        <f t="shared" si="265"/>
        <v/>
      </c>
      <c r="AA982" s="23" t="str">
        <f t="shared" si="266"/>
        <v/>
      </c>
      <c r="AB982" t="str">
        <f>IFERROR(VLOOKUP(A982,[3]库存使用数据!$A:$D,4,0),"")</f>
        <v/>
      </c>
      <c r="AC982" t="str">
        <f>IFERROR(VLOOKUP(A982,[3]库存使用数据!$A:$G,7,0),"")</f>
        <v/>
      </c>
      <c r="AD982" t="str">
        <f>IFERROR(VLOOKUP(A982,[3]库存使用数据!$A:$J,10,0),"")</f>
        <v/>
      </c>
      <c r="AE982" t="str">
        <f>IFERROR(VLOOKUP(A982,[3]库存使用数据!$A:$M,13,0),"")</f>
        <v/>
      </c>
      <c r="AF982" s="23" t="str">
        <f t="shared" si="267"/>
        <v/>
      </c>
      <c r="AG982" s="23" t="str">
        <f t="shared" si="268"/>
        <v/>
      </c>
      <c r="AH982" s="23" t="str">
        <f t="shared" si="269"/>
        <v/>
      </c>
      <c r="AI982" s="23" t="str">
        <f t="shared" si="270"/>
        <v/>
      </c>
      <c r="AJ982">
        <f>IFERROR(VLOOKUP($B982,[2]库存报告使用数据!$A$1:$B$65536,2,0),0)</f>
        <v>0</v>
      </c>
      <c r="AK982">
        <f>IFERROR(VLOOKUP($B982,[2]库存报告使用数据!$A$1:$C$65536,3,0),0)</f>
        <v>0</v>
      </c>
      <c r="AL982">
        <f>IFERROR(VLOOKUP($B982,[2]库存报告使用数据!$A$1:$D$65536,4,0),0)</f>
        <v>0</v>
      </c>
      <c r="AM982">
        <f>IFERROR(VLOOKUP($B982,[2]库存报告使用数据!$A$1:$E$65536,5,0),0)</f>
        <v>0</v>
      </c>
      <c r="AN982" s="23" t="str">
        <f t="shared" si="271"/>
        <v/>
      </c>
      <c r="AO982" s="23" t="str">
        <f t="shared" si="272"/>
        <v/>
      </c>
      <c r="AP982" s="23" t="str">
        <f t="shared" si="273"/>
        <v/>
      </c>
      <c r="AQ982" s="23" t="str">
        <f t="shared" si="274"/>
        <v/>
      </c>
      <c r="AR982" s="37">
        <f t="shared" si="259"/>
        <v>0</v>
      </c>
      <c r="AS982" s="37">
        <f t="shared" si="260"/>
        <v>0</v>
      </c>
      <c r="AT982" s="37">
        <f t="shared" si="261"/>
        <v>0</v>
      </c>
      <c r="AU982" s="33" t="str">
        <f t="shared" si="262"/>
        <v>库存为0</v>
      </c>
      <c r="AV982" s="38" t="str">
        <f>IFERROR(时间!$B$4+AU982,"上周无销量")</f>
        <v>上周无销量</v>
      </c>
    </row>
    <row r="983" spans="1:48">
      <c r="A983" s="21" t="s">
        <v>1028</v>
      </c>
      <c r="B983" t="str">
        <f>VLOOKUP(A983,'[4]sku-asin（子）'!$A$1:$B$65536,2,0)</f>
        <v>B01GFMMDAQ</v>
      </c>
      <c r="C983" t="str">
        <f>VLOOKUP(A983,'[4]子sku-父sku'!$A$1:$B$65536,2,0)</f>
        <v>YZ-ZQ6667</v>
      </c>
      <c r="D983" s="33">
        <f>IFERROR(VLOOKUP(A983,[1]库存报告使用数据处理!$A:$C,3,0),0)</f>
        <v>0</v>
      </c>
      <c r="E983" s="33">
        <f>IFERROR(VLOOKUP(A983,[1]库存报告使用数据处理!$A:$D,4,0),0)</f>
        <v>0</v>
      </c>
      <c r="F983" s="33">
        <f>IFERROR(VLOOKUP(A983,[1]库存报告使用数据处理!$A:$E,5,0),0)</f>
        <v>0</v>
      </c>
      <c r="G983" s="33">
        <f>IFERROR(VLOOKUP(A983,[1]库存报告使用数据处理!$A:$F,6,0),0)</f>
        <v>0</v>
      </c>
      <c r="H983" s="34">
        <f>IFERROR(VLOOKUP(A983,[1]库存报告使用数据处理!$A:$G,7,0),0)</f>
        <v>0</v>
      </c>
      <c r="I983">
        <f>IFERROR(VLOOKUP(A983,[5]数据处理!$A:$B,2,0),0)</f>
        <v>0</v>
      </c>
      <c r="J983" s="35">
        <f>IFERROR(VLOOKUP(A983,[5]数据处理!$A:$D,4,0),0)</f>
        <v>0</v>
      </c>
      <c r="K983" s="35">
        <f>IFERROR(VLOOKUP(A983,[5]数据处理!$A:$E,5,0),0)</f>
        <v>0</v>
      </c>
      <c r="L983" s="35">
        <f>IFERROR(VLOOKUP(A983,[5]数据处理!$A:$G,7,0),0)</f>
        <v>0</v>
      </c>
      <c r="M983">
        <f t="shared" si="258"/>
        <v>0</v>
      </c>
      <c r="N983">
        <f>IFERROR(VLOOKUP(A983,[5]数据处理!$A:$C,3,0),0)</f>
        <v>0</v>
      </c>
      <c r="O983">
        <f>IFERROR(VLOOKUP(A983,[5]数据处理!$A:$N,14,0),0)</f>
        <v>0</v>
      </c>
      <c r="P983" t="str">
        <f>IFERROR(VLOOKUP(A983,[3]库存使用数据!$A:$B,2,0),"")</f>
        <v/>
      </c>
      <c r="Q983" t="str">
        <f>IFERROR(VLOOKUP(A983,[3]库存使用数据!$A:$E,5,0),"")</f>
        <v/>
      </c>
      <c r="R983" t="str">
        <f>IFERROR(VLOOKUP(A983,[3]库存使用数据!$A:$H,8,0),"")</f>
        <v/>
      </c>
      <c r="S983" t="str">
        <f>IFERROR(VLOOKUP(A983,[3]库存使用数据!$A:$K,11,0),"")</f>
        <v/>
      </c>
      <c r="T983" t="str">
        <f>IFERROR(VLOOKUP(A983,[3]库存使用数据!$A:$C,3,0),"")</f>
        <v/>
      </c>
      <c r="U983" t="str">
        <f>IFERROR(VLOOKUP(A983,[3]库存使用数据!$A:$F,6,0),"")</f>
        <v/>
      </c>
      <c r="V983" t="str">
        <f>IFERROR(VLOOKUP(A983,[3]库存使用数据!$A:$I,9,0),"")</f>
        <v/>
      </c>
      <c r="W983" t="str">
        <f>IFERROR(VLOOKUP(A983,[3]库存使用数据!$A:$L,12,0),"")</f>
        <v/>
      </c>
      <c r="X983" s="23" t="str">
        <f t="shared" si="263"/>
        <v/>
      </c>
      <c r="Y983" s="23" t="str">
        <f t="shared" si="264"/>
        <v/>
      </c>
      <c r="Z983" s="23" t="str">
        <f t="shared" si="265"/>
        <v/>
      </c>
      <c r="AA983" s="23" t="str">
        <f t="shared" si="266"/>
        <v/>
      </c>
      <c r="AB983" t="str">
        <f>IFERROR(VLOOKUP(A983,[3]库存使用数据!$A:$D,4,0),"")</f>
        <v/>
      </c>
      <c r="AC983" t="str">
        <f>IFERROR(VLOOKUP(A983,[3]库存使用数据!$A:$G,7,0),"")</f>
        <v/>
      </c>
      <c r="AD983" t="str">
        <f>IFERROR(VLOOKUP(A983,[3]库存使用数据!$A:$J,10,0),"")</f>
        <v/>
      </c>
      <c r="AE983" t="str">
        <f>IFERROR(VLOOKUP(A983,[3]库存使用数据!$A:$M,13,0),"")</f>
        <v/>
      </c>
      <c r="AF983" s="23" t="str">
        <f t="shared" si="267"/>
        <v/>
      </c>
      <c r="AG983" s="23" t="str">
        <f t="shared" si="268"/>
        <v/>
      </c>
      <c r="AH983" s="23" t="str">
        <f t="shared" si="269"/>
        <v/>
      </c>
      <c r="AI983" s="23" t="str">
        <f t="shared" si="270"/>
        <v/>
      </c>
      <c r="AJ983">
        <f>IFERROR(VLOOKUP($B983,[2]库存报告使用数据!$A$1:$B$65536,2,0),0)</f>
        <v>0</v>
      </c>
      <c r="AK983">
        <f>IFERROR(VLOOKUP($B983,[2]库存报告使用数据!$A$1:$C$65536,3,0),0)</f>
        <v>0</v>
      </c>
      <c r="AL983">
        <f>IFERROR(VLOOKUP($B983,[2]库存报告使用数据!$A$1:$D$65536,4,0),0)</f>
        <v>0</v>
      </c>
      <c r="AM983">
        <f>IFERROR(VLOOKUP($B983,[2]库存报告使用数据!$A$1:$E$65536,5,0),0)</f>
        <v>0</v>
      </c>
      <c r="AN983" s="23" t="str">
        <f t="shared" si="271"/>
        <v/>
      </c>
      <c r="AO983" s="23" t="str">
        <f t="shared" si="272"/>
        <v/>
      </c>
      <c r="AP983" s="23" t="str">
        <f t="shared" si="273"/>
        <v/>
      </c>
      <c r="AQ983" s="23" t="str">
        <f t="shared" si="274"/>
        <v/>
      </c>
      <c r="AR983" s="37">
        <f t="shared" si="259"/>
        <v>0</v>
      </c>
      <c r="AS983" s="37">
        <f t="shared" si="260"/>
        <v>0</v>
      </c>
      <c r="AT983" s="37">
        <f t="shared" si="261"/>
        <v>0</v>
      </c>
      <c r="AU983" s="33" t="str">
        <f t="shared" si="262"/>
        <v>库存为0</v>
      </c>
      <c r="AV983" s="38" t="str">
        <f>IFERROR(时间!$B$4+AU983,"上周无销量")</f>
        <v>上周无销量</v>
      </c>
    </row>
    <row r="984" spans="1:48">
      <c r="A984" s="21" t="s">
        <v>1029</v>
      </c>
      <c r="B984" t="str">
        <f>VLOOKUP(A984,'[4]sku-asin（子）'!$A$1:$B$65536,2,0)</f>
        <v>B01GFMMEYG</v>
      </c>
      <c r="C984" t="str">
        <f>VLOOKUP(A984,'[4]子sku-父sku'!$A$1:$B$65536,2,0)</f>
        <v>YZ-ZQ6667</v>
      </c>
      <c r="D984" s="33">
        <f>IFERROR(VLOOKUP(A984,[1]库存报告使用数据处理!$A:$C,3,0),0)</f>
        <v>0</v>
      </c>
      <c r="E984" s="33">
        <f>IFERROR(VLOOKUP(A984,[1]库存报告使用数据处理!$A:$D,4,0),0)</f>
        <v>0</v>
      </c>
      <c r="F984" s="33">
        <f>IFERROR(VLOOKUP(A984,[1]库存报告使用数据处理!$A:$E,5,0),0)</f>
        <v>0</v>
      </c>
      <c r="G984" s="33">
        <f>IFERROR(VLOOKUP(A984,[1]库存报告使用数据处理!$A:$F,6,0),0)</f>
        <v>0</v>
      </c>
      <c r="H984" s="34">
        <f>IFERROR(VLOOKUP(A984,[1]库存报告使用数据处理!$A:$G,7,0),0)</f>
        <v>0</v>
      </c>
      <c r="I984">
        <f>IFERROR(VLOOKUP(A984,[5]数据处理!$A:$B,2,0),0)</f>
        <v>2</v>
      </c>
      <c r="J984" s="35">
        <f>IFERROR(VLOOKUP(A984,[5]数据处理!$A:$D,4,0),0)</f>
        <v>0</v>
      </c>
      <c r="K984" s="35">
        <f>IFERROR(VLOOKUP(A984,[5]数据处理!$A:$E,5,0),0)</f>
        <v>0</v>
      </c>
      <c r="L984" s="35">
        <f>IFERROR(VLOOKUP(A984,[5]数据处理!$A:$G,7,0),0)</f>
        <v>0</v>
      </c>
      <c r="M984">
        <f t="shared" si="258"/>
        <v>2</v>
      </c>
      <c r="N984">
        <f>IFERROR(VLOOKUP(A984,[5]数据处理!$A:$C,3,0),0)</f>
        <v>0</v>
      </c>
      <c r="O984">
        <f>IFERROR(VLOOKUP(A984,[5]数据处理!$A:$N,14,0),0)</f>
        <v>0</v>
      </c>
      <c r="P984" t="str">
        <f>IFERROR(VLOOKUP(A984,[3]库存使用数据!$A:$B,2,0),"")</f>
        <v/>
      </c>
      <c r="Q984" t="str">
        <f>IFERROR(VLOOKUP(A984,[3]库存使用数据!$A:$E,5,0),"")</f>
        <v/>
      </c>
      <c r="R984" t="str">
        <f>IFERROR(VLOOKUP(A984,[3]库存使用数据!$A:$H,8,0),"")</f>
        <v/>
      </c>
      <c r="S984" t="str">
        <f>IFERROR(VLOOKUP(A984,[3]库存使用数据!$A:$K,11,0),"")</f>
        <v/>
      </c>
      <c r="T984" t="str">
        <f>IFERROR(VLOOKUP(A984,[3]库存使用数据!$A:$C,3,0),"")</f>
        <v/>
      </c>
      <c r="U984" t="str">
        <f>IFERROR(VLOOKUP(A984,[3]库存使用数据!$A:$F,6,0),"")</f>
        <v/>
      </c>
      <c r="V984" t="str">
        <f>IFERROR(VLOOKUP(A984,[3]库存使用数据!$A:$I,9,0),"")</f>
        <v/>
      </c>
      <c r="W984" t="str">
        <f>IFERROR(VLOOKUP(A984,[3]库存使用数据!$A:$L,12,0),"")</f>
        <v/>
      </c>
      <c r="X984" s="23" t="str">
        <f t="shared" si="263"/>
        <v/>
      </c>
      <c r="Y984" s="23" t="str">
        <f t="shared" si="264"/>
        <v/>
      </c>
      <c r="Z984" s="23" t="str">
        <f t="shared" si="265"/>
        <v/>
      </c>
      <c r="AA984" s="23" t="str">
        <f t="shared" si="266"/>
        <v/>
      </c>
      <c r="AB984" t="str">
        <f>IFERROR(VLOOKUP(A984,[3]库存使用数据!$A:$D,4,0),"")</f>
        <v/>
      </c>
      <c r="AC984" t="str">
        <f>IFERROR(VLOOKUP(A984,[3]库存使用数据!$A:$G,7,0),"")</f>
        <v/>
      </c>
      <c r="AD984" t="str">
        <f>IFERROR(VLOOKUP(A984,[3]库存使用数据!$A:$J,10,0),"")</f>
        <v/>
      </c>
      <c r="AE984" t="str">
        <f>IFERROR(VLOOKUP(A984,[3]库存使用数据!$A:$M,13,0),"")</f>
        <v/>
      </c>
      <c r="AF984" s="23" t="str">
        <f t="shared" si="267"/>
        <v/>
      </c>
      <c r="AG984" s="23" t="str">
        <f t="shared" si="268"/>
        <v/>
      </c>
      <c r="AH984" s="23" t="str">
        <f t="shared" si="269"/>
        <v/>
      </c>
      <c r="AI984" s="23" t="str">
        <f t="shared" si="270"/>
        <v/>
      </c>
      <c r="AJ984">
        <f>IFERROR(VLOOKUP($B984,[2]库存报告使用数据!$A$1:$B$65536,2,0),0)</f>
        <v>1</v>
      </c>
      <c r="AK984">
        <f>IFERROR(VLOOKUP($B984,[2]库存报告使用数据!$A$1:$C$65536,3,0),0)</f>
        <v>1</v>
      </c>
      <c r="AL984">
        <f>IFERROR(VLOOKUP($B984,[2]库存报告使用数据!$A$1:$D$65536,4,0),0)</f>
        <v>2</v>
      </c>
      <c r="AM984">
        <f>IFERROR(VLOOKUP($B984,[2]库存报告使用数据!$A$1:$E$65536,5,0),0)</f>
        <v>2</v>
      </c>
      <c r="AN984" s="23">
        <f t="shared" si="271"/>
        <v>0</v>
      </c>
      <c r="AO984" s="23">
        <f t="shared" si="272"/>
        <v>0</v>
      </c>
      <c r="AP984" s="23">
        <f t="shared" si="273"/>
        <v>0</v>
      </c>
      <c r="AQ984" s="23">
        <f t="shared" si="274"/>
        <v>0</v>
      </c>
      <c r="AR984" s="37">
        <f t="shared" si="259"/>
        <v>0</v>
      </c>
      <c r="AS984" s="37">
        <f t="shared" si="260"/>
        <v>0</v>
      </c>
      <c r="AT984" s="37">
        <f t="shared" si="261"/>
        <v>2</v>
      </c>
      <c r="AU984" s="33" t="str">
        <f t="shared" si="262"/>
        <v>库存为2</v>
      </c>
      <c r="AV984" s="38" t="str">
        <f>IFERROR(时间!$B$4+AU984,"上周无销量")</f>
        <v>上周无销量</v>
      </c>
    </row>
    <row r="985" spans="1:48">
      <c r="A985" s="21" t="s">
        <v>1030</v>
      </c>
      <c r="B985" t="str">
        <f>VLOOKUP(A985,'[4]sku-asin（子）'!$A$1:$B$65536,2,0)</f>
        <v>B01GFMMGIU</v>
      </c>
      <c r="C985" t="str">
        <f>VLOOKUP(A985,'[4]子sku-父sku'!$A$1:$B$65536,2,0)</f>
        <v>YZ-ZQ6667</v>
      </c>
      <c r="D985" s="33">
        <f>IFERROR(VLOOKUP(A985,[1]库存报告使用数据处理!$A:$C,3,0),0)</f>
        <v>0</v>
      </c>
      <c r="E985" s="33">
        <f>IFERROR(VLOOKUP(A985,[1]库存报告使用数据处理!$A:$D,4,0),0)</f>
        <v>0</v>
      </c>
      <c r="F985" s="33">
        <f>IFERROR(VLOOKUP(A985,[1]库存报告使用数据处理!$A:$E,5,0),0)</f>
        <v>0</v>
      </c>
      <c r="G985" s="33">
        <f>IFERROR(VLOOKUP(A985,[1]库存报告使用数据处理!$A:$F,6,0),0)</f>
        <v>0</v>
      </c>
      <c r="H985" s="34">
        <f>IFERROR(VLOOKUP(A985,[1]库存报告使用数据处理!$A:$G,7,0),0)</f>
        <v>0</v>
      </c>
      <c r="I985">
        <f>IFERROR(VLOOKUP(A985,[5]数据处理!$A:$B,2,0),0)</f>
        <v>0</v>
      </c>
      <c r="J985" s="35">
        <f>IFERROR(VLOOKUP(A985,[5]数据处理!$A:$D,4,0),0)</f>
        <v>0</v>
      </c>
      <c r="K985" s="35">
        <f>IFERROR(VLOOKUP(A985,[5]数据处理!$A:$E,5,0),0)</f>
        <v>0</v>
      </c>
      <c r="L985" s="35">
        <f>IFERROR(VLOOKUP(A985,[5]数据处理!$A:$G,7,0),0)</f>
        <v>0</v>
      </c>
      <c r="M985">
        <f t="shared" si="258"/>
        <v>0</v>
      </c>
      <c r="N985">
        <f>IFERROR(VLOOKUP(A985,[5]数据处理!$A:$C,3,0),0)</f>
        <v>1</v>
      </c>
      <c r="O985">
        <f>IFERROR(VLOOKUP(A985,[5]数据处理!$A:$N,14,0),0)</f>
        <v>0</v>
      </c>
      <c r="P985" t="str">
        <f>IFERROR(VLOOKUP(A985,[3]库存使用数据!$A:$B,2,0),"")</f>
        <v/>
      </c>
      <c r="Q985" t="str">
        <f>IFERROR(VLOOKUP(A985,[3]库存使用数据!$A:$E,5,0),"")</f>
        <v/>
      </c>
      <c r="R985" t="str">
        <f>IFERROR(VLOOKUP(A985,[3]库存使用数据!$A:$H,8,0),"")</f>
        <v/>
      </c>
      <c r="S985" t="str">
        <f>IFERROR(VLOOKUP(A985,[3]库存使用数据!$A:$K,11,0),"")</f>
        <v/>
      </c>
      <c r="T985" t="str">
        <f>IFERROR(VLOOKUP(A985,[3]库存使用数据!$A:$C,3,0),"")</f>
        <v/>
      </c>
      <c r="U985" t="str">
        <f>IFERROR(VLOOKUP(A985,[3]库存使用数据!$A:$F,6,0),"")</f>
        <v/>
      </c>
      <c r="V985" t="str">
        <f>IFERROR(VLOOKUP(A985,[3]库存使用数据!$A:$I,9,0),"")</f>
        <v/>
      </c>
      <c r="W985" t="str">
        <f>IFERROR(VLOOKUP(A985,[3]库存使用数据!$A:$L,12,0),"")</f>
        <v/>
      </c>
      <c r="X985" s="23" t="str">
        <f t="shared" si="263"/>
        <v/>
      </c>
      <c r="Y985" s="23" t="str">
        <f t="shared" si="264"/>
        <v/>
      </c>
      <c r="Z985" s="23" t="str">
        <f t="shared" si="265"/>
        <v/>
      </c>
      <c r="AA985" s="23" t="str">
        <f t="shared" si="266"/>
        <v/>
      </c>
      <c r="AB985" t="str">
        <f>IFERROR(VLOOKUP(A985,[3]库存使用数据!$A:$D,4,0),"")</f>
        <v/>
      </c>
      <c r="AC985" t="str">
        <f>IFERROR(VLOOKUP(A985,[3]库存使用数据!$A:$G,7,0),"")</f>
        <v/>
      </c>
      <c r="AD985" t="str">
        <f>IFERROR(VLOOKUP(A985,[3]库存使用数据!$A:$J,10,0),"")</f>
        <v/>
      </c>
      <c r="AE985" t="str">
        <f>IFERROR(VLOOKUP(A985,[3]库存使用数据!$A:$M,13,0),"")</f>
        <v/>
      </c>
      <c r="AF985" s="23" t="str">
        <f t="shared" si="267"/>
        <v/>
      </c>
      <c r="AG985" s="23" t="str">
        <f t="shared" si="268"/>
        <v/>
      </c>
      <c r="AH985" s="23" t="str">
        <f t="shared" si="269"/>
        <v/>
      </c>
      <c r="AI985" s="23" t="str">
        <f t="shared" si="270"/>
        <v/>
      </c>
      <c r="AJ985">
        <f>IFERROR(VLOOKUP($B985,[2]库存报告使用数据!$A$1:$B$65536,2,0),0)</f>
        <v>0</v>
      </c>
      <c r="AK985">
        <f>IFERROR(VLOOKUP($B985,[2]库存报告使用数据!$A$1:$C$65536,3,0),0)</f>
        <v>0</v>
      </c>
      <c r="AL985">
        <f>IFERROR(VLOOKUP($B985,[2]库存报告使用数据!$A$1:$D$65536,4,0),0)</f>
        <v>0</v>
      </c>
      <c r="AM985">
        <f>IFERROR(VLOOKUP($B985,[2]库存报告使用数据!$A$1:$E$65536,5,0),0)</f>
        <v>0</v>
      </c>
      <c r="AN985" s="23" t="str">
        <f t="shared" si="271"/>
        <v/>
      </c>
      <c r="AO985" s="23" t="str">
        <f t="shared" si="272"/>
        <v/>
      </c>
      <c r="AP985" s="23" t="str">
        <f t="shared" si="273"/>
        <v/>
      </c>
      <c r="AQ985" s="23" t="str">
        <f t="shared" si="274"/>
        <v/>
      </c>
      <c r="AR985" s="37">
        <f t="shared" si="259"/>
        <v>0</v>
      </c>
      <c r="AS985" s="37">
        <f t="shared" si="260"/>
        <v>0</v>
      </c>
      <c r="AT985" s="37">
        <f t="shared" si="261"/>
        <v>0</v>
      </c>
      <c r="AU985" s="33" t="str">
        <f t="shared" si="262"/>
        <v>库存为0</v>
      </c>
      <c r="AV985" s="38" t="str">
        <f>IFERROR(时间!$B$4+AU985,"上周无销量")</f>
        <v>上周无销量</v>
      </c>
    </row>
    <row r="986" spans="1:48">
      <c r="A986" s="21" t="s">
        <v>1031</v>
      </c>
      <c r="B986" t="str">
        <f>VLOOKUP(A986,'[4]sku-asin（子）'!$A$1:$B$65536,2,0)</f>
        <v>B01GFMMFGS</v>
      </c>
      <c r="C986" t="str">
        <f>VLOOKUP(A986,'[4]子sku-父sku'!$A$1:$B$65536,2,0)</f>
        <v>YZ-ZQ6667</v>
      </c>
      <c r="D986" s="33">
        <f>IFERROR(VLOOKUP(A986,[1]库存报告使用数据处理!$A:$C,3,0),0)</f>
        <v>0</v>
      </c>
      <c r="E986" s="33">
        <f>IFERROR(VLOOKUP(A986,[1]库存报告使用数据处理!$A:$D,4,0),0)</f>
        <v>0</v>
      </c>
      <c r="F986" s="33">
        <f>IFERROR(VLOOKUP(A986,[1]库存报告使用数据处理!$A:$E,5,0),0)</f>
        <v>0</v>
      </c>
      <c r="G986" s="33">
        <f>IFERROR(VLOOKUP(A986,[1]库存报告使用数据处理!$A:$F,6,0),0)</f>
        <v>0</v>
      </c>
      <c r="H986" s="34">
        <f>IFERROR(VLOOKUP(A986,[1]库存报告使用数据处理!$A:$G,7,0),0)</f>
        <v>0</v>
      </c>
      <c r="I986">
        <f>IFERROR(VLOOKUP(A986,[5]数据处理!$A:$B,2,0),0)</f>
        <v>1</v>
      </c>
      <c r="J986" s="35">
        <f>IFERROR(VLOOKUP(A986,[5]数据处理!$A:$D,4,0),0)</f>
        <v>0</v>
      </c>
      <c r="K986" s="35">
        <f>IFERROR(VLOOKUP(A986,[5]数据处理!$A:$E,5,0),0)</f>
        <v>0</v>
      </c>
      <c r="L986" s="35">
        <f>IFERROR(VLOOKUP(A986,[5]数据处理!$A:$G,7,0),0)</f>
        <v>0</v>
      </c>
      <c r="M986">
        <f t="shared" si="258"/>
        <v>1</v>
      </c>
      <c r="N986">
        <f>IFERROR(VLOOKUP(A986,[5]数据处理!$A:$C,3,0),0)</f>
        <v>0</v>
      </c>
      <c r="O986">
        <f>IFERROR(VLOOKUP(A986,[5]数据处理!$A:$N,14,0),0)</f>
        <v>1</v>
      </c>
      <c r="P986" t="str">
        <f>IFERROR(VLOOKUP(A986,[3]库存使用数据!$A:$B,2,0),"")</f>
        <v/>
      </c>
      <c r="Q986" t="str">
        <f>IFERROR(VLOOKUP(A986,[3]库存使用数据!$A:$E,5,0),"")</f>
        <v/>
      </c>
      <c r="R986" t="str">
        <f>IFERROR(VLOOKUP(A986,[3]库存使用数据!$A:$H,8,0),"")</f>
        <v/>
      </c>
      <c r="S986" t="str">
        <f>IFERROR(VLOOKUP(A986,[3]库存使用数据!$A:$K,11,0),"")</f>
        <v/>
      </c>
      <c r="T986" t="str">
        <f>IFERROR(VLOOKUP(A986,[3]库存使用数据!$A:$C,3,0),"")</f>
        <v/>
      </c>
      <c r="U986" t="str">
        <f>IFERROR(VLOOKUP(A986,[3]库存使用数据!$A:$F,6,0),"")</f>
        <v/>
      </c>
      <c r="V986" t="str">
        <f>IFERROR(VLOOKUP(A986,[3]库存使用数据!$A:$I,9,0),"")</f>
        <v/>
      </c>
      <c r="W986" t="str">
        <f>IFERROR(VLOOKUP(A986,[3]库存使用数据!$A:$L,12,0),"")</f>
        <v/>
      </c>
      <c r="X986" s="23" t="str">
        <f t="shared" si="263"/>
        <v/>
      </c>
      <c r="Y986" s="23" t="str">
        <f t="shared" si="264"/>
        <v/>
      </c>
      <c r="Z986" s="23" t="str">
        <f t="shared" si="265"/>
        <v/>
      </c>
      <c r="AA986" s="23" t="str">
        <f t="shared" si="266"/>
        <v/>
      </c>
      <c r="AB986" t="str">
        <f>IFERROR(VLOOKUP(A986,[3]库存使用数据!$A:$D,4,0),"")</f>
        <v/>
      </c>
      <c r="AC986" t="str">
        <f>IFERROR(VLOOKUP(A986,[3]库存使用数据!$A:$G,7,0),"")</f>
        <v/>
      </c>
      <c r="AD986" t="str">
        <f>IFERROR(VLOOKUP(A986,[3]库存使用数据!$A:$J,10,0),"")</f>
        <v/>
      </c>
      <c r="AE986" t="str">
        <f>IFERROR(VLOOKUP(A986,[3]库存使用数据!$A:$M,13,0),"")</f>
        <v/>
      </c>
      <c r="AF986" s="23" t="str">
        <f t="shared" si="267"/>
        <v/>
      </c>
      <c r="AG986" s="23" t="str">
        <f t="shared" si="268"/>
        <v/>
      </c>
      <c r="AH986" s="23" t="str">
        <f t="shared" si="269"/>
        <v/>
      </c>
      <c r="AI986" s="23" t="str">
        <f t="shared" si="270"/>
        <v/>
      </c>
      <c r="AJ986">
        <f>IFERROR(VLOOKUP($B986,[2]库存报告使用数据!$A$1:$B$65536,2,0),0)</f>
        <v>0</v>
      </c>
      <c r="AK986">
        <f>IFERROR(VLOOKUP($B986,[2]库存报告使用数据!$A$1:$C$65536,3,0),0)</f>
        <v>0</v>
      </c>
      <c r="AL986">
        <f>IFERROR(VLOOKUP($B986,[2]库存报告使用数据!$A$1:$D$65536,4,0),0)</f>
        <v>0</v>
      </c>
      <c r="AM986">
        <f>IFERROR(VLOOKUP($B986,[2]库存报告使用数据!$A$1:$E$65536,5,0),0)</f>
        <v>0</v>
      </c>
      <c r="AN986" s="23" t="str">
        <f t="shared" si="271"/>
        <v/>
      </c>
      <c r="AO986" s="23" t="str">
        <f t="shared" si="272"/>
        <v/>
      </c>
      <c r="AP986" s="23" t="str">
        <f t="shared" si="273"/>
        <v/>
      </c>
      <c r="AQ986" s="23" t="str">
        <f t="shared" si="274"/>
        <v/>
      </c>
      <c r="AR986" s="37">
        <f t="shared" si="259"/>
        <v>0</v>
      </c>
      <c r="AS986" s="37">
        <f t="shared" si="260"/>
        <v>0</v>
      </c>
      <c r="AT986" s="37">
        <f t="shared" si="261"/>
        <v>1</v>
      </c>
      <c r="AU986" s="33" t="str">
        <f t="shared" si="262"/>
        <v>库存为1</v>
      </c>
      <c r="AV986" s="38" t="str">
        <f>IFERROR(时间!$B$4+AU986,"上周无销量")</f>
        <v>上周无销量</v>
      </c>
    </row>
    <row r="987" spans="1:48">
      <c r="A987" s="21" t="s">
        <v>1032</v>
      </c>
      <c r="B987" t="str">
        <f>VLOOKUP(A987,'[4]sku-asin（子）'!$A$1:$B$65536,2,0)</f>
        <v>B01GFMMG80</v>
      </c>
      <c r="C987" t="str">
        <f>VLOOKUP(A987,'[4]子sku-父sku'!$A$1:$B$65536,2,0)</f>
        <v>YZ-ZQ6667</v>
      </c>
      <c r="D987" s="33">
        <f>IFERROR(VLOOKUP(A987,[1]库存报告使用数据处理!$A:$C,3,0),0)</f>
        <v>0</v>
      </c>
      <c r="E987" s="33">
        <f>IFERROR(VLOOKUP(A987,[1]库存报告使用数据处理!$A:$D,4,0),0)</f>
        <v>0</v>
      </c>
      <c r="F987" s="33">
        <f>IFERROR(VLOOKUP(A987,[1]库存报告使用数据处理!$A:$E,5,0),0)</f>
        <v>0</v>
      </c>
      <c r="G987" s="33">
        <f>IFERROR(VLOOKUP(A987,[1]库存报告使用数据处理!$A:$F,6,0),0)</f>
        <v>0</v>
      </c>
      <c r="H987" s="34">
        <f>IFERROR(VLOOKUP(A987,[1]库存报告使用数据处理!$A:$G,7,0),0)</f>
        <v>0</v>
      </c>
      <c r="I987">
        <f>IFERROR(VLOOKUP(A987,[5]数据处理!$A:$B,2,0),0)</f>
        <v>6</v>
      </c>
      <c r="J987" s="35">
        <f>IFERROR(VLOOKUP(A987,[5]数据处理!$A:$D,4,0),0)</f>
        <v>0</v>
      </c>
      <c r="K987" s="35">
        <f>IFERROR(VLOOKUP(A987,[5]数据处理!$A:$E,5,0),0)</f>
        <v>0</v>
      </c>
      <c r="L987" s="35">
        <f>IFERROR(VLOOKUP(A987,[5]数据处理!$A:$G,7,0),0)</f>
        <v>0</v>
      </c>
      <c r="M987">
        <f t="shared" si="258"/>
        <v>6</v>
      </c>
      <c r="N987">
        <f>IFERROR(VLOOKUP(A987,[5]数据处理!$A:$C,3,0),0)</f>
        <v>0</v>
      </c>
      <c r="O987">
        <f>IFERROR(VLOOKUP(A987,[5]数据处理!$A:$N,14,0),0)</f>
        <v>5</v>
      </c>
      <c r="P987" t="str">
        <f>IFERROR(VLOOKUP(A987,[3]库存使用数据!$A:$B,2,0),"")</f>
        <v/>
      </c>
      <c r="Q987" t="str">
        <f>IFERROR(VLOOKUP(A987,[3]库存使用数据!$A:$E,5,0),"")</f>
        <v/>
      </c>
      <c r="R987" t="str">
        <f>IFERROR(VLOOKUP(A987,[3]库存使用数据!$A:$H,8,0),"")</f>
        <v/>
      </c>
      <c r="S987" t="str">
        <f>IFERROR(VLOOKUP(A987,[3]库存使用数据!$A:$K,11,0),"")</f>
        <v/>
      </c>
      <c r="T987" t="str">
        <f>IFERROR(VLOOKUP(A987,[3]库存使用数据!$A:$C,3,0),"")</f>
        <v/>
      </c>
      <c r="U987" t="str">
        <f>IFERROR(VLOOKUP(A987,[3]库存使用数据!$A:$F,6,0),"")</f>
        <v/>
      </c>
      <c r="V987" t="str">
        <f>IFERROR(VLOOKUP(A987,[3]库存使用数据!$A:$I,9,0),"")</f>
        <v/>
      </c>
      <c r="W987" t="str">
        <f>IFERROR(VLOOKUP(A987,[3]库存使用数据!$A:$L,12,0),"")</f>
        <v/>
      </c>
      <c r="X987" s="23" t="str">
        <f t="shared" si="263"/>
        <v/>
      </c>
      <c r="Y987" s="23" t="str">
        <f t="shared" si="264"/>
        <v/>
      </c>
      <c r="Z987" s="23" t="str">
        <f t="shared" si="265"/>
        <v/>
      </c>
      <c r="AA987" s="23" t="str">
        <f t="shared" si="266"/>
        <v/>
      </c>
      <c r="AB987" t="str">
        <f>IFERROR(VLOOKUP(A987,[3]库存使用数据!$A:$D,4,0),"")</f>
        <v/>
      </c>
      <c r="AC987" t="str">
        <f>IFERROR(VLOOKUP(A987,[3]库存使用数据!$A:$G,7,0),"")</f>
        <v/>
      </c>
      <c r="AD987" t="str">
        <f>IFERROR(VLOOKUP(A987,[3]库存使用数据!$A:$J,10,0),"")</f>
        <v/>
      </c>
      <c r="AE987" t="str">
        <f>IFERROR(VLOOKUP(A987,[3]库存使用数据!$A:$M,13,0),"")</f>
        <v/>
      </c>
      <c r="AF987" s="23" t="str">
        <f t="shared" si="267"/>
        <v/>
      </c>
      <c r="AG987" s="23" t="str">
        <f t="shared" si="268"/>
        <v/>
      </c>
      <c r="AH987" s="23" t="str">
        <f t="shared" si="269"/>
        <v/>
      </c>
      <c r="AI987" s="23" t="str">
        <f t="shared" si="270"/>
        <v/>
      </c>
      <c r="AJ987">
        <f>IFERROR(VLOOKUP($B987,[2]库存报告使用数据!$A$1:$B$65536,2,0),0)</f>
        <v>0</v>
      </c>
      <c r="AK987">
        <f>IFERROR(VLOOKUP($B987,[2]库存报告使用数据!$A$1:$C$65536,3,0),0)</f>
        <v>0</v>
      </c>
      <c r="AL987">
        <f>IFERROR(VLOOKUP($B987,[2]库存报告使用数据!$A$1:$D$65536,4,0),0)</f>
        <v>2</v>
      </c>
      <c r="AM987">
        <f>IFERROR(VLOOKUP($B987,[2]库存报告使用数据!$A$1:$E$65536,5,0),0)</f>
        <v>1</v>
      </c>
      <c r="AN987" s="23" t="str">
        <f t="shared" si="271"/>
        <v/>
      </c>
      <c r="AO987" s="23" t="str">
        <f t="shared" si="272"/>
        <v/>
      </c>
      <c r="AP987" s="23">
        <f t="shared" si="273"/>
        <v>0</v>
      </c>
      <c r="AQ987" s="23">
        <f t="shared" si="274"/>
        <v>0</v>
      </c>
      <c r="AR987" s="37">
        <f t="shared" si="259"/>
        <v>0</v>
      </c>
      <c r="AS987" s="37">
        <f t="shared" si="260"/>
        <v>0</v>
      </c>
      <c r="AT987" s="37">
        <f t="shared" si="261"/>
        <v>6</v>
      </c>
      <c r="AU987" s="33" t="str">
        <f t="shared" si="262"/>
        <v>库存为6</v>
      </c>
      <c r="AV987" s="38" t="str">
        <f>IFERROR(时间!$B$4+AU987,"上周无销量")</f>
        <v>上周无销量</v>
      </c>
    </row>
    <row r="988" spans="1:48">
      <c r="A988" s="21" t="s">
        <v>1033</v>
      </c>
      <c r="B988" t="str">
        <f>VLOOKUP(A988,'[4]sku-asin（子）'!$A$1:$B$65536,2,0)</f>
        <v>B01GFMMGZS</v>
      </c>
      <c r="C988" t="str">
        <f>VLOOKUP(A988,'[4]子sku-父sku'!$A$1:$B$65536,2,0)</f>
        <v>YZ-ZQ6667</v>
      </c>
      <c r="D988" s="33">
        <f>IFERROR(VLOOKUP(A988,[1]库存报告使用数据处理!$A:$C,3,0),0)</f>
        <v>0</v>
      </c>
      <c r="E988" s="33">
        <f>IFERROR(VLOOKUP(A988,[1]库存报告使用数据处理!$A:$D,4,0),0)</f>
        <v>0</v>
      </c>
      <c r="F988" s="33">
        <f>IFERROR(VLOOKUP(A988,[1]库存报告使用数据处理!$A:$E,5,0),0)</f>
        <v>0</v>
      </c>
      <c r="G988" s="33">
        <f>IFERROR(VLOOKUP(A988,[1]库存报告使用数据处理!$A:$F,6,0),0)</f>
        <v>0</v>
      </c>
      <c r="H988" s="34">
        <f>IFERROR(VLOOKUP(A988,[1]库存报告使用数据处理!$A:$G,7,0),0)</f>
        <v>0</v>
      </c>
      <c r="I988">
        <f>IFERROR(VLOOKUP(A988,[5]数据处理!$A:$B,2,0),0)</f>
        <v>0</v>
      </c>
      <c r="J988" s="35">
        <f>IFERROR(VLOOKUP(A988,[5]数据处理!$A:$D,4,0),0)</f>
        <v>0</v>
      </c>
      <c r="K988" s="35">
        <f>IFERROR(VLOOKUP(A988,[5]数据处理!$A:$E,5,0),0)</f>
        <v>0</v>
      </c>
      <c r="L988" s="35">
        <f>IFERROR(VLOOKUP(A988,[5]数据处理!$A:$G,7,0),0)</f>
        <v>0</v>
      </c>
      <c r="M988">
        <f t="shared" si="258"/>
        <v>0</v>
      </c>
      <c r="N988">
        <f>IFERROR(VLOOKUP(A988,[5]数据处理!$A:$C,3,0),0)</f>
        <v>0</v>
      </c>
      <c r="O988">
        <f>IFERROR(VLOOKUP(A988,[5]数据处理!$A:$N,14,0),0)</f>
        <v>0</v>
      </c>
      <c r="P988" t="str">
        <f>IFERROR(VLOOKUP(A988,[3]库存使用数据!$A:$B,2,0),"")</f>
        <v/>
      </c>
      <c r="Q988" t="str">
        <f>IFERROR(VLOOKUP(A988,[3]库存使用数据!$A:$E,5,0),"")</f>
        <v/>
      </c>
      <c r="R988" t="str">
        <f>IFERROR(VLOOKUP(A988,[3]库存使用数据!$A:$H,8,0),"")</f>
        <v/>
      </c>
      <c r="S988" t="str">
        <f>IFERROR(VLOOKUP(A988,[3]库存使用数据!$A:$K,11,0),"")</f>
        <v/>
      </c>
      <c r="T988" t="str">
        <f>IFERROR(VLOOKUP(A988,[3]库存使用数据!$A:$C,3,0),"")</f>
        <v/>
      </c>
      <c r="U988" t="str">
        <f>IFERROR(VLOOKUP(A988,[3]库存使用数据!$A:$F,6,0),"")</f>
        <v/>
      </c>
      <c r="V988" t="str">
        <f>IFERROR(VLOOKUP(A988,[3]库存使用数据!$A:$I,9,0),"")</f>
        <v/>
      </c>
      <c r="W988" t="str">
        <f>IFERROR(VLOOKUP(A988,[3]库存使用数据!$A:$L,12,0),"")</f>
        <v/>
      </c>
      <c r="X988" s="23" t="str">
        <f t="shared" si="263"/>
        <v/>
      </c>
      <c r="Y988" s="23" t="str">
        <f t="shared" si="264"/>
        <v/>
      </c>
      <c r="Z988" s="23" t="str">
        <f t="shared" si="265"/>
        <v/>
      </c>
      <c r="AA988" s="23" t="str">
        <f t="shared" si="266"/>
        <v/>
      </c>
      <c r="AB988" t="str">
        <f>IFERROR(VLOOKUP(A988,[3]库存使用数据!$A:$D,4,0),"")</f>
        <v/>
      </c>
      <c r="AC988" t="str">
        <f>IFERROR(VLOOKUP(A988,[3]库存使用数据!$A:$G,7,0),"")</f>
        <v/>
      </c>
      <c r="AD988" t="str">
        <f>IFERROR(VLOOKUP(A988,[3]库存使用数据!$A:$J,10,0),"")</f>
        <v/>
      </c>
      <c r="AE988" t="str">
        <f>IFERROR(VLOOKUP(A988,[3]库存使用数据!$A:$M,13,0),"")</f>
        <v/>
      </c>
      <c r="AF988" s="23" t="str">
        <f t="shared" si="267"/>
        <v/>
      </c>
      <c r="AG988" s="23" t="str">
        <f t="shared" si="268"/>
        <v/>
      </c>
      <c r="AH988" s="23" t="str">
        <f t="shared" si="269"/>
        <v/>
      </c>
      <c r="AI988" s="23" t="str">
        <f t="shared" si="270"/>
        <v/>
      </c>
      <c r="AJ988">
        <f>IFERROR(VLOOKUP($B988,[2]库存报告使用数据!$A$1:$B$65536,2,0),0)</f>
        <v>0</v>
      </c>
      <c r="AK988">
        <f>IFERROR(VLOOKUP($B988,[2]库存报告使用数据!$A$1:$C$65536,3,0),0)</f>
        <v>0</v>
      </c>
      <c r="AL988">
        <f>IFERROR(VLOOKUP($B988,[2]库存报告使用数据!$A$1:$D$65536,4,0),0)</f>
        <v>0</v>
      </c>
      <c r="AM988">
        <f>IFERROR(VLOOKUP($B988,[2]库存报告使用数据!$A$1:$E$65536,5,0),0)</f>
        <v>0</v>
      </c>
      <c r="AN988" s="23" t="str">
        <f t="shared" si="271"/>
        <v/>
      </c>
      <c r="AO988" s="23" t="str">
        <f t="shared" si="272"/>
        <v/>
      </c>
      <c r="AP988" s="23" t="str">
        <f t="shared" si="273"/>
        <v/>
      </c>
      <c r="AQ988" s="23" t="str">
        <f t="shared" si="274"/>
        <v/>
      </c>
      <c r="AR988" s="37">
        <f t="shared" si="259"/>
        <v>0</v>
      </c>
      <c r="AS988" s="37">
        <f t="shared" si="260"/>
        <v>0</v>
      </c>
      <c r="AT988" s="37">
        <f t="shared" si="261"/>
        <v>0</v>
      </c>
      <c r="AU988" s="33" t="str">
        <f t="shared" si="262"/>
        <v>库存为0</v>
      </c>
      <c r="AV988" s="38" t="str">
        <f>IFERROR(时间!$B$4+AU988,"上周无销量")</f>
        <v>上周无销量</v>
      </c>
    </row>
    <row r="989" spans="1:48">
      <c r="A989" s="21" t="s">
        <v>1034</v>
      </c>
      <c r="B989" t="str">
        <f>VLOOKUP(A989,'[4]sku-asin（子）'!$A$1:$B$65536,2,0)</f>
        <v>B01GFMMHUM</v>
      </c>
      <c r="C989" t="str">
        <f>VLOOKUP(A989,'[4]子sku-父sku'!$A$1:$B$65536,2,0)</f>
        <v>YZ-ZQ6667</v>
      </c>
      <c r="D989" s="33">
        <f>IFERROR(VLOOKUP(A989,[1]库存报告使用数据处理!$A:$C,3,0),0)</f>
        <v>0</v>
      </c>
      <c r="E989" s="33">
        <f>IFERROR(VLOOKUP(A989,[1]库存报告使用数据处理!$A:$D,4,0),0)</f>
        <v>0</v>
      </c>
      <c r="F989" s="33">
        <f>IFERROR(VLOOKUP(A989,[1]库存报告使用数据处理!$A:$E,5,0),0)</f>
        <v>0</v>
      </c>
      <c r="G989" s="33">
        <f>IFERROR(VLOOKUP(A989,[1]库存报告使用数据处理!$A:$F,6,0),0)</f>
        <v>0</v>
      </c>
      <c r="H989" s="34">
        <f>IFERROR(VLOOKUP(A989,[1]库存报告使用数据处理!$A:$G,7,0),0)</f>
        <v>0</v>
      </c>
      <c r="I989">
        <f>IFERROR(VLOOKUP(A989,[5]数据处理!$A:$B,2,0),0)</f>
        <v>0</v>
      </c>
      <c r="J989" s="35">
        <f>IFERROR(VLOOKUP(A989,[5]数据处理!$A:$D,4,0),0)</f>
        <v>0</v>
      </c>
      <c r="K989" s="35">
        <f>IFERROR(VLOOKUP(A989,[5]数据处理!$A:$E,5,0),0)</f>
        <v>0</v>
      </c>
      <c r="L989" s="35">
        <f>IFERROR(VLOOKUP(A989,[5]数据处理!$A:$G,7,0),0)</f>
        <v>0</v>
      </c>
      <c r="M989">
        <f t="shared" si="258"/>
        <v>0</v>
      </c>
      <c r="N989">
        <f>IFERROR(VLOOKUP(A989,[5]数据处理!$A:$C,3,0),0)</f>
        <v>0</v>
      </c>
      <c r="O989">
        <f>IFERROR(VLOOKUP(A989,[5]数据处理!$A:$N,14,0),0)</f>
        <v>0</v>
      </c>
      <c r="P989" t="str">
        <f>IFERROR(VLOOKUP(A989,[3]库存使用数据!$A:$B,2,0),"")</f>
        <v/>
      </c>
      <c r="Q989" t="str">
        <f>IFERROR(VLOOKUP(A989,[3]库存使用数据!$A:$E,5,0),"")</f>
        <v/>
      </c>
      <c r="R989" t="str">
        <f>IFERROR(VLOOKUP(A989,[3]库存使用数据!$A:$H,8,0),"")</f>
        <v/>
      </c>
      <c r="S989" t="str">
        <f>IFERROR(VLOOKUP(A989,[3]库存使用数据!$A:$K,11,0),"")</f>
        <v/>
      </c>
      <c r="T989" t="str">
        <f>IFERROR(VLOOKUP(A989,[3]库存使用数据!$A:$C,3,0),"")</f>
        <v/>
      </c>
      <c r="U989" t="str">
        <f>IFERROR(VLOOKUP(A989,[3]库存使用数据!$A:$F,6,0),"")</f>
        <v/>
      </c>
      <c r="V989" t="str">
        <f>IFERROR(VLOOKUP(A989,[3]库存使用数据!$A:$I,9,0),"")</f>
        <v/>
      </c>
      <c r="W989" t="str">
        <f>IFERROR(VLOOKUP(A989,[3]库存使用数据!$A:$L,12,0),"")</f>
        <v/>
      </c>
      <c r="X989" s="23" t="str">
        <f t="shared" si="263"/>
        <v/>
      </c>
      <c r="Y989" s="23" t="str">
        <f t="shared" si="264"/>
        <v/>
      </c>
      <c r="Z989" s="23" t="str">
        <f t="shared" si="265"/>
        <v/>
      </c>
      <c r="AA989" s="23" t="str">
        <f t="shared" si="266"/>
        <v/>
      </c>
      <c r="AB989" t="str">
        <f>IFERROR(VLOOKUP(A989,[3]库存使用数据!$A:$D,4,0),"")</f>
        <v/>
      </c>
      <c r="AC989" t="str">
        <f>IFERROR(VLOOKUP(A989,[3]库存使用数据!$A:$G,7,0),"")</f>
        <v/>
      </c>
      <c r="AD989" t="str">
        <f>IFERROR(VLOOKUP(A989,[3]库存使用数据!$A:$J,10,0),"")</f>
        <v/>
      </c>
      <c r="AE989" t="str">
        <f>IFERROR(VLOOKUP(A989,[3]库存使用数据!$A:$M,13,0),"")</f>
        <v/>
      </c>
      <c r="AF989" s="23" t="str">
        <f t="shared" si="267"/>
        <v/>
      </c>
      <c r="AG989" s="23" t="str">
        <f t="shared" si="268"/>
        <v/>
      </c>
      <c r="AH989" s="23" t="str">
        <f t="shared" si="269"/>
        <v/>
      </c>
      <c r="AI989" s="23" t="str">
        <f t="shared" si="270"/>
        <v/>
      </c>
      <c r="AJ989">
        <f>IFERROR(VLOOKUP($B989,[2]库存报告使用数据!$A$1:$B$65536,2,0),0)</f>
        <v>0</v>
      </c>
      <c r="AK989">
        <f>IFERROR(VLOOKUP($B989,[2]库存报告使用数据!$A$1:$C$65536,3,0),0)</f>
        <v>0</v>
      </c>
      <c r="AL989">
        <f>IFERROR(VLOOKUP($B989,[2]库存报告使用数据!$A$1:$D$65536,4,0),0)</f>
        <v>0</v>
      </c>
      <c r="AM989">
        <f>IFERROR(VLOOKUP($B989,[2]库存报告使用数据!$A$1:$E$65536,5,0),0)</f>
        <v>0</v>
      </c>
      <c r="AN989" s="23" t="str">
        <f t="shared" si="271"/>
        <v/>
      </c>
      <c r="AO989" s="23" t="str">
        <f t="shared" si="272"/>
        <v/>
      </c>
      <c r="AP989" s="23" t="str">
        <f t="shared" si="273"/>
        <v/>
      </c>
      <c r="AQ989" s="23" t="str">
        <f t="shared" si="274"/>
        <v/>
      </c>
      <c r="AR989" s="37">
        <f t="shared" si="259"/>
        <v>0</v>
      </c>
      <c r="AS989" s="37">
        <f t="shared" si="260"/>
        <v>0</v>
      </c>
      <c r="AT989" s="37">
        <f t="shared" si="261"/>
        <v>0</v>
      </c>
      <c r="AU989" s="33" t="str">
        <f t="shared" si="262"/>
        <v>库存为0</v>
      </c>
      <c r="AV989" s="38" t="str">
        <f>IFERROR(时间!$B$4+AU989,"上周无销量")</f>
        <v>上周无销量</v>
      </c>
    </row>
    <row r="990" spans="1:48">
      <c r="A990" s="21" t="s">
        <v>1035</v>
      </c>
      <c r="B990" t="str">
        <f>VLOOKUP(A990,'[4]sku-asin（子）'!$A$1:$B$65536,2,0)</f>
        <v>B01GFMMJ9G</v>
      </c>
      <c r="C990" t="str">
        <f>VLOOKUP(A990,'[4]子sku-父sku'!$A$1:$B$65536,2,0)</f>
        <v>YZ-ZQ6667</v>
      </c>
      <c r="D990" s="33">
        <f>IFERROR(VLOOKUP(A990,[1]库存报告使用数据处理!$A:$C,3,0),0)</f>
        <v>0</v>
      </c>
      <c r="E990" s="33">
        <f>IFERROR(VLOOKUP(A990,[1]库存报告使用数据处理!$A:$D,4,0),0)</f>
        <v>0</v>
      </c>
      <c r="F990" s="33">
        <f>IFERROR(VLOOKUP(A990,[1]库存报告使用数据处理!$A:$E,5,0),0)</f>
        <v>0</v>
      </c>
      <c r="G990" s="33">
        <f>IFERROR(VLOOKUP(A990,[1]库存报告使用数据处理!$A:$F,6,0),0)</f>
        <v>0</v>
      </c>
      <c r="H990" s="34">
        <f>IFERROR(VLOOKUP(A990,[1]库存报告使用数据处理!$A:$G,7,0),0)</f>
        <v>0</v>
      </c>
      <c r="I990">
        <f>IFERROR(VLOOKUP(A990,[5]数据处理!$A:$B,2,0),0)</f>
        <v>0</v>
      </c>
      <c r="J990" s="35">
        <f>IFERROR(VLOOKUP(A990,[5]数据处理!$A:$D,4,0),0)</f>
        <v>0</v>
      </c>
      <c r="K990" s="35">
        <f>IFERROR(VLOOKUP(A990,[5]数据处理!$A:$E,5,0),0)</f>
        <v>0</v>
      </c>
      <c r="L990" s="35">
        <f>IFERROR(VLOOKUP(A990,[5]数据处理!$A:$G,7,0),0)</f>
        <v>0</v>
      </c>
      <c r="M990">
        <f t="shared" si="258"/>
        <v>0</v>
      </c>
      <c r="N990">
        <f>IFERROR(VLOOKUP(A990,[5]数据处理!$A:$C,3,0),0)</f>
        <v>0</v>
      </c>
      <c r="O990">
        <f>IFERROR(VLOOKUP(A990,[5]数据处理!$A:$N,14,0),0)</f>
        <v>0</v>
      </c>
      <c r="P990" t="str">
        <f>IFERROR(VLOOKUP(A990,[3]库存使用数据!$A:$B,2,0),"")</f>
        <v/>
      </c>
      <c r="Q990" t="str">
        <f>IFERROR(VLOOKUP(A990,[3]库存使用数据!$A:$E,5,0),"")</f>
        <v/>
      </c>
      <c r="R990" t="str">
        <f>IFERROR(VLOOKUP(A990,[3]库存使用数据!$A:$H,8,0),"")</f>
        <v/>
      </c>
      <c r="S990" t="str">
        <f>IFERROR(VLOOKUP(A990,[3]库存使用数据!$A:$K,11,0),"")</f>
        <v/>
      </c>
      <c r="T990" t="str">
        <f>IFERROR(VLOOKUP(A990,[3]库存使用数据!$A:$C,3,0),"")</f>
        <v/>
      </c>
      <c r="U990" t="str">
        <f>IFERROR(VLOOKUP(A990,[3]库存使用数据!$A:$F,6,0),"")</f>
        <v/>
      </c>
      <c r="V990" t="str">
        <f>IFERROR(VLOOKUP(A990,[3]库存使用数据!$A:$I,9,0),"")</f>
        <v/>
      </c>
      <c r="W990" t="str">
        <f>IFERROR(VLOOKUP(A990,[3]库存使用数据!$A:$L,12,0),"")</f>
        <v/>
      </c>
      <c r="X990" s="23" t="str">
        <f t="shared" si="263"/>
        <v/>
      </c>
      <c r="Y990" s="23" t="str">
        <f t="shared" si="264"/>
        <v/>
      </c>
      <c r="Z990" s="23" t="str">
        <f t="shared" si="265"/>
        <v/>
      </c>
      <c r="AA990" s="23" t="str">
        <f t="shared" si="266"/>
        <v/>
      </c>
      <c r="AB990" t="str">
        <f>IFERROR(VLOOKUP(A990,[3]库存使用数据!$A:$D,4,0),"")</f>
        <v/>
      </c>
      <c r="AC990" t="str">
        <f>IFERROR(VLOOKUP(A990,[3]库存使用数据!$A:$G,7,0),"")</f>
        <v/>
      </c>
      <c r="AD990" t="str">
        <f>IFERROR(VLOOKUP(A990,[3]库存使用数据!$A:$J,10,0),"")</f>
        <v/>
      </c>
      <c r="AE990" t="str">
        <f>IFERROR(VLOOKUP(A990,[3]库存使用数据!$A:$M,13,0),"")</f>
        <v/>
      </c>
      <c r="AF990" s="23" t="str">
        <f t="shared" si="267"/>
        <v/>
      </c>
      <c r="AG990" s="23" t="str">
        <f t="shared" si="268"/>
        <v/>
      </c>
      <c r="AH990" s="23" t="str">
        <f t="shared" si="269"/>
        <v/>
      </c>
      <c r="AI990" s="23" t="str">
        <f t="shared" si="270"/>
        <v/>
      </c>
      <c r="AJ990">
        <f>IFERROR(VLOOKUP($B990,[2]库存报告使用数据!$A$1:$B$65536,2,0),0)</f>
        <v>0</v>
      </c>
      <c r="AK990">
        <f>IFERROR(VLOOKUP($B990,[2]库存报告使用数据!$A$1:$C$65536,3,0),0)</f>
        <v>0</v>
      </c>
      <c r="AL990">
        <f>IFERROR(VLOOKUP($B990,[2]库存报告使用数据!$A$1:$D$65536,4,0),0)</f>
        <v>0</v>
      </c>
      <c r="AM990">
        <f>IFERROR(VLOOKUP($B990,[2]库存报告使用数据!$A$1:$E$65536,5,0),0)</f>
        <v>0</v>
      </c>
      <c r="AN990" s="23" t="str">
        <f t="shared" si="271"/>
        <v/>
      </c>
      <c r="AO990" s="23" t="str">
        <f t="shared" si="272"/>
        <v/>
      </c>
      <c r="AP990" s="23" t="str">
        <f t="shared" si="273"/>
        <v/>
      </c>
      <c r="AQ990" s="23" t="str">
        <f t="shared" si="274"/>
        <v/>
      </c>
      <c r="AR990" s="37">
        <f t="shared" si="259"/>
        <v>0</v>
      </c>
      <c r="AS990" s="37">
        <f t="shared" si="260"/>
        <v>0</v>
      </c>
      <c r="AT990" s="37">
        <f t="shared" si="261"/>
        <v>0</v>
      </c>
      <c r="AU990" s="33" t="str">
        <f t="shared" si="262"/>
        <v>库存为0</v>
      </c>
      <c r="AV990" s="38" t="str">
        <f>IFERROR(时间!$B$4+AU990,"上周无销量")</f>
        <v>上周无销量</v>
      </c>
    </row>
    <row r="991" spans="1:48">
      <c r="A991" s="21" t="s">
        <v>1036</v>
      </c>
      <c r="B991" t="str">
        <f>VLOOKUP(A991,'[4]sku-asin（子）'!$A$1:$B$65536,2,0)</f>
        <v>B01MV4A279</v>
      </c>
      <c r="C991" t="str">
        <f>VLOOKUP(A991,'[4]子sku-父sku'!$A$1:$B$65536,2,0)</f>
        <v>YZ-ZQ7777</v>
      </c>
      <c r="D991" s="33">
        <f>IFERROR(VLOOKUP(A991,[1]库存报告使用数据处理!$A:$C,3,0),0)</f>
        <v>0</v>
      </c>
      <c r="E991" s="33">
        <f>IFERROR(VLOOKUP(A991,[1]库存报告使用数据处理!$A:$D,4,0),0)</f>
        <v>0</v>
      </c>
      <c r="F991" s="33">
        <f>IFERROR(VLOOKUP(A991,[1]库存报告使用数据处理!$A:$E,5,0),0)</f>
        <v>0</v>
      </c>
      <c r="G991" s="33">
        <f>IFERROR(VLOOKUP(A991,[1]库存报告使用数据处理!$A:$F,6,0),0)</f>
        <v>0</v>
      </c>
      <c r="H991" s="34">
        <f>IFERROR(VLOOKUP(A991,[1]库存报告使用数据处理!$A:$G,7,0),0)</f>
        <v>0</v>
      </c>
      <c r="I991">
        <f>IFERROR(VLOOKUP(A991,[5]数据处理!$A:$B,2,0),0)</f>
        <v>0</v>
      </c>
      <c r="J991" s="35">
        <f>IFERROR(VLOOKUP(A991,[5]数据处理!$A:$D,4,0),0)</f>
        <v>0</v>
      </c>
      <c r="K991" s="35">
        <f>IFERROR(VLOOKUP(A991,[5]数据处理!$A:$E,5,0),0)</f>
        <v>0</v>
      </c>
      <c r="L991" s="35">
        <f>IFERROR(VLOOKUP(A991,[5]数据处理!$A:$G,7,0),0)</f>
        <v>0</v>
      </c>
      <c r="M991">
        <f t="shared" si="258"/>
        <v>0</v>
      </c>
      <c r="N991">
        <f>IFERROR(VLOOKUP(A991,[5]数据处理!$A:$C,3,0),0)</f>
        <v>0</v>
      </c>
      <c r="O991">
        <f>IFERROR(VLOOKUP(A991,[5]数据处理!$A:$N,14,0),0)</f>
        <v>0</v>
      </c>
      <c r="P991" t="str">
        <f>IFERROR(VLOOKUP(A991,[3]库存使用数据!$A:$B,2,0),"")</f>
        <v/>
      </c>
      <c r="Q991" t="str">
        <f>IFERROR(VLOOKUP(A991,[3]库存使用数据!$A:$E,5,0),"")</f>
        <v/>
      </c>
      <c r="R991" t="str">
        <f>IFERROR(VLOOKUP(A991,[3]库存使用数据!$A:$H,8,0),"")</f>
        <v/>
      </c>
      <c r="S991" t="str">
        <f>IFERROR(VLOOKUP(A991,[3]库存使用数据!$A:$K,11,0),"")</f>
        <v/>
      </c>
      <c r="T991" t="str">
        <f>IFERROR(VLOOKUP(A991,[3]库存使用数据!$A:$C,3,0),"")</f>
        <v/>
      </c>
      <c r="U991" t="str">
        <f>IFERROR(VLOOKUP(A991,[3]库存使用数据!$A:$F,6,0),"")</f>
        <v/>
      </c>
      <c r="V991" t="str">
        <f>IFERROR(VLOOKUP(A991,[3]库存使用数据!$A:$I,9,0),"")</f>
        <v/>
      </c>
      <c r="W991" t="str">
        <f>IFERROR(VLOOKUP(A991,[3]库存使用数据!$A:$L,12,0),"")</f>
        <v/>
      </c>
      <c r="X991" s="23" t="str">
        <f t="shared" si="263"/>
        <v/>
      </c>
      <c r="Y991" s="23" t="str">
        <f t="shared" si="264"/>
        <v/>
      </c>
      <c r="Z991" s="23" t="str">
        <f t="shared" si="265"/>
        <v/>
      </c>
      <c r="AA991" s="23" t="str">
        <f t="shared" si="266"/>
        <v/>
      </c>
      <c r="AB991" t="str">
        <f>IFERROR(VLOOKUP(A991,[3]库存使用数据!$A:$D,4,0),"")</f>
        <v/>
      </c>
      <c r="AC991" t="str">
        <f>IFERROR(VLOOKUP(A991,[3]库存使用数据!$A:$G,7,0),"")</f>
        <v/>
      </c>
      <c r="AD991" t="str">
        <f>IFERROR(VLOOKUP(A991,[3]库存使用数据!$A:$J,10,0),"")</f>
        <v/>
      </c>
      <c r="AE991" t="str">
        <f>IFERROR(VLOOKUP(A991,[3]库存使用数据!$A:$M,13,0),"")</f>
        <v/>
      </c>
      <c r="AF991" s="23" t="str">
        <f t="shared" si="267"/>
        <v/>
      </c>
      <c r="AG991" s="23" t="str">
        <f t="shared" si="268"/>
        <v/>
      </c>
      <c r="AH991" s="23" t="str">
        <f t="shared" si="269"/>
        <v/>
      </c>
      <c r="AI991" s="23" t="str">
        <f t="shared" si="270"/>
        <v/>
      </c>
      <c r="AJ991">
        <f>IFERROR(VLOOKUP($B991,[2]库存报告使用数据!$A$1:$B$65536,2,0),0)</f>
        <v>0</v>
      </c>
      <c r="AK991">
        <f>IFERROR(VLOOKUP($B991,[2]库存报告使用数据!$A$1:$C$65536,3,0),0)</f>
        <v>0</v>
      </c>
      <c r="AL991">
        <f>IFERROR(VLOOKUP($B991,[2]库存报告使用数据!$A$1:$D$65536,4,0),0)</f>
        <v>0</v>
      </c>
      <c r="AM991">
        <f>IFERROR(VLOOKUP($B991,[2]库存报告使用数据!$A$1:$E$65536,5,0),0)</f>
        <v>0</v>
      </c>
      <c r="AN991" s="23" t="str">
        <f t="shared" si="271"/>
        <v/>
      </c>
      <c r="AO991" s="23" t="str">
        <f t="shared" si="272"/>
        <v/>
      </c>
      <c r="AP991" s="23" t="str">
        <f t="shared" si="273"/>
        <v/>
      </c>
      <c r="AQ991" s="23" t="str">
        <f t="shared" si="274"/>
        <v/>
      </c>
      <c r="AR991" s="37">
        <f t="shared" si="259"/>
        <v>0</v>
      </c>
      <c r="AS991" s="37">
        <f t="shared" si="260"/>
        <v>0</v>
      </c>
      <c r="AT991" s="37">
        <f t="shared" si="261"/>
        <v>0</v>
      </c>
      <c r="AU991" s="33" t="str">
        <f t="shared" si="262"/>
        <v>库存为0</v>
      </c>
      <c r="AV991" s="38" t="str">
        <f>IFERROR(时间!$B$4+AU991,"上周无销量")</f>
        <v>上周无销量</v>
      </c>
    </row>
    <row r="992" spans="1:48">
      <c r="A992" s="21" t="s">
        <v>1037</v>
      </c>
      <c r="B992" t="str">
        <f>VLOOKUP(A992,'[4]sku-asin（子）'!$A$1:$B$65536,2,0)</f>
        <v>B01MV36PGF</v>
      </c>
      <c r="C992" t="str">
        <f>VLOOKUP(A992,'[4]子sku-父sku'!$A$1:$B$65536,2,0)</f>
        <v>YZ-ZQ7777</v>
      </c>
      <c r="D992" s="33">
        <f>IFERROR(VLOOKUP(A992,[1]库存报告使用数据处理!$A:$C,3,0),0)</f>
        <v>0</v>
      </c>
      <c r="E992" s="33">
        <f>IFERROR(VLOOKUP(A992,[1]库存报告使用数据处理!$A:$D,4,0),0)</f>
        <v>0</v>
      </c>
      <c r="F992" s="33">
        <f>IFERROR(VLOOKUP(A992,[1]库存报告使用数据处理!$A:$E,5,0),0)</f>
        <v>0</v>
      </c>
      <c r="G992" s="33">
        <f>IFERROR(VLOOKUP(A992,[1]库存报告使用数据处理!$A:$F,6,0),0)</f>
        <v>0</v>
      </c>
      <c r="H992" s="34">
        <f>IFERROR(VLOOKUP(A992,[1]库存报告使用数据处理!$A:$G,7,0),0)</f>
        <v>0</v>
      </c>
      <c r="I992">
        <f>IFERROR(VLOOKUP(A992,[5]数据处理!$A:$B,2,0),0)</f>
        <v>3</v>
      </c>
      <c r="J992" s="35">
        <f>IFERROR(VLOOKUP(A992,[5]数据处理!$A:$D,4,0),0)</f>
        <v>0</v>
      </c>
      <c r="K992" s="35">
        <f>IFERROR(VLOOKUP(A992,[5]数据处理!$A:$E,5,0),0)</f>
        <v>0</v>
      </c>
      <c r="L992" s="35">
        <f>IFERROR(VLOOKUP(A992,[5]数据处理!$A:$G,7,0),0)</f>
        <v>0</v>
      </c>
      <c r="M992">
        <f t="shared" si="258"/>
        <v>3</v>
      </c>
      <c r="N992">
        <f>IFERROR(VLOOKUP(A992,[5]数据处理!$A:$C,3,0),0)</f>
        <v>0</v>
      </c>
      <c r="O992">
        <f>IFERROR(VLOOKUP(A992,[5]数据处理!$A:$N,14,0),0)</f>
        <v>3</v>
      </c>
      <c r="P992" t="str">
        <f>IFERROR(VLOOKUP(A992,[3]库存使用数据!$A:$B,2,0),"")</f>
        <v/>
      </c>
      <c r="Q992" t="str">
        <f>IFERROR(VLOOKUP(A992,[3]库存使用数据!$A:$E,5,0),"")</f>
        <v/>
      </c>
      <c r="R992" t="str">
        <f>IFERROR(VLOOKUP(A992,[3]库存使用数据!$A:$H,8,0),"")</f>
        <v/>
      </c>
      <c r="S992" t="str">
        <f>IFERROR(VLOOKUP(A992,[3]库存使用数据!$A:$K,11,0),"")</f>
        <v/>
      </c>
      <c r="T992" t="str">
        <f>IFERROR(VLOOKUP(A992,[3]库存使用数据!$A:$C,3,0),"")</f>
        <v/>
      </c>
      <c r="U992" t="str">
        <f>IFERROR(VLOOKUP(A992,[3]库存使用数据!$A:$F,6,0),"")</f>
        <v/>
      </c>
      <c r="V992" t="str">
        <f>IFERROR(VLOOKUP(A992,[3]库存使用数据!$A:$I,9,0),"")</f>
        <v/>
      </c>
      <c r="W992" t="str">
        <f>IFERROR(VLOOKUP(A992,[3]库存使用数据!$A:$L,12,0),"")</f>
        <v/>
      </c>
      <c r="X992" s="23" t="str">
        <f t="shared" si="263"/>
        <v/>
      </c>
      <c r="Y992" s="23" t="str">
        <f t="shared" si="264"/>
        <v/>
      </c>
      <c r="Z992" s="23" t="str">
        <f t="shared" si="265"/>
        <v/>
      </c>
      <c r="AA992" s="23" t="str">
        <f t="shared" si="266"/>
        <v/>
      </c>
      <c r="AB992" t="str">
        <f>IFERROR(VLOOKUP(A992,[3]库存使用数据!$A:$D,4,0),"")</f>
        <v/>
      </c>
      <c r="AC992" t="str">
        <f>IFERROR(VLOOKUP(A992,[3]库存使用数据!$A:$G,7,0),"")</f>
        <v/>
      </c>
      <c r="AD992" t="str">
        <f>IFERROR(VLOOKUP(A992,[3]库存使用数据!$A:$J,10,0),"")</f>
        <v/>
      </c>
      <c r="AE992" t="str">
        <f>IFERROR(VLOOKUP(A992,[3]库存使用数据!$A:$M,13,0),"")</f>
        <v/>
      </c>
      <c r="AF992" s="23" t="str">
        <f t="shared" si="267"/>
        <v/>
      </c>
      <c r="AG992" s="23" t="str">
        <f t="shared" si="268"/>
        <v/>
      </c>
      <c r="AH992" s="23" t="str">
        <f t="shared" si="269"/>
        <v/>
      </c>
      <c r="AI992" s="23" t="str">
        <f t="shared" si="270"/>
        <v/>
      </c>
      <c r="AJ992">
        <f>IFERROR(VLOOKUP($B992,[2]库存报告使用数据!$A$1:$B$65536,2,0),0)</f>
        <v>2</v>
      </c>
      <c r="AK992">
        <f>IFERROR(VLOOKUP($B992,[2]库存报告使用数据!$A$1:$C$65536,3,0),0)</f>
        <v>2</v>
      </c>
      <c r="AL992">
        <f>IFERROR(VLOOKUP($B992,[2]库存报告使用数据!$A$1:$D$65536,4,0),0)</f>
        <v>1</v>
      </c>
      <c r="AM992">
        <f>IFERROR(VLOOKUP($B992,[2]库存报告使用数据!$A$1:$E$65536,5,0),0)</f>
        <v>0</v>
      </c>
      <c r="AN992" s="23">
        <f t="shared" si="271"/>
        <v>0</v>
      </c>
      <c r="AO992" s="23">
        <f t="shared" si="272"/>
        <v>0</v>
      </c>
      <c r="AP992" s="23">
        <f t="shared" si="273"/>
        <v>0</v>
      </c>
      <c r="AQ992" s="23" t="str">
        <f t="shared" si="274"/>
        <v/>
      </c>
      <c r="AR992" s="37">
        <f t="shared" si="259"/>
        <v>0</v>
      </c>
      <c r="AS992" s="37">
        <f t="shared" si="260"/>
        <v>0</v>
      </c>
      <c r="AT992" s="37">
        <f t="shared" si="261"/>
        <v>3</v>
      </c>
      <c r="AU992" s="33" t="str">
        <f t="shared" si="262"/>
        <v>库存为3</v>
      </c>
      <c r="AV992" s="38" t="str">
        <f>IFERROR(时间!$B$4+AU992,"上周无销量")</f>
        <v>上周无销量</v>
      </c>
    </row>
    <row r="993" spans="1:48">
      <c r="A993" s="21" t="s">
        <v>1038</v>
      </c>
      <c r="B993" t="str">
        <f>VLOOKUP(A993,'[4]sku-asin（子）'!$A$1:$B$65536,2,0)</f>
        <v>B01N4WV17D</v>
      </c>
      <c r="C993" t="str">
        <f>VLOOKUP(A993,'[4]子sku-父sku'!$A$1:$B$65536,2,0)</f>
        <v>YZ-ZQ7777</v>
      </c>
      <c r="D993" s="33">
        <f>IFERROR(VLOOKUP(A993,[1]库存报告使用数据处理!$A:$C,3,0),0)</f>
        <v>0</v>
      </c>
      <c r="E993" s="33">
        <f>IFERROR(VLOOKUP(A993,[1]库存报告使用数据处理!$A:$D,4,0),0)</f>
        <v>0</v>
      </c>
      <c r="F993" s="33">
        <f>IFERROR(VLOOKUP(A993,[1]库存报告使用数据处理!$A:$E,5,0),0)</f>
        <v>0</v>
      </c>
      <c r="G993" s="33">
        <f>IFERROR(VLOOKUP(A993,[1]库存报告使用数据处理!$A:$F,6,0),0)</f>
        <v>0</v>
      </c>
      <c r="H993" s="34">
        <f>IFERROR(VLOOKUP(A993,[1]库存报告使用数据处理!$A:$G,7,0),0)</f>
        <v>0</v>
      </c>
      <c r="I993">
        <f>IFERROR(VLOOKUP(A993,[5]数据处理!$A:$B,2,0),0)</f>
        <v>0</v>
      </c>
      <c r="J993" s="35">
        <f>IFERROR(VLOOKUP(A993,[5]数据处理!$A:$D,4,0),0)</f>
        <v>0</v>
      </c>
      <c r="K993" s="35">
        <f>IFERROR(VLOOKUP(A993,[5]数据处理!$A:$E,5,0),0)</f>
        <v>0</v>
      </c>
      <c r="L993" s="35">
        <f>IFERROR(VLOOKUP(A993,[5]数据处理!$A:$G,7,0),0)</f>
        <v>0</v>
      </c>
      <c r="M993">
        <f t="shared" si="258"/>
        <v>0</v>
      </c>
      <c r="N993">
        <f>IFERROR(VLOOKUP(A993,[5]数据处理!$A:$C,3,0),0)</f>
        <v>0</v>
      </c>
      <c r="O993">
        <f>IFERROR(VLOOKUP(A993,[5]数据处理!$A:$N,14,0),0)</f>
        <v>0</v>
      </c>
      <c r="P993" t="str">
        <f>IFERROR(VLOOKUP(A993,[3]库存使用数据!$A:$B,2,0),"")</f>
        <v/>
      </c>
      <c r="Q993" t="str">
        <f>IFERROR(VLOOKUP(A993,[3]库存使用数据!$A:$E,5,0),"")</f>
        <v/>
      </c>
      <c r="R993" t="str">
        <f>IFERROR(VLOOKUP(A993,[3]库存使用数据!$A:$H,8,0),"")</f>
        <v/>
      </c>
      <c r="S993" t="str">
        <f>IFERROR(VLOOKUP(A993,[3]库存使用数据!$A:$K,11,0),"")</f>
        <v/>
      </c>
      <c r="T993" t="str">
        <f>IFERROR(VLOOKUP(A993,[3]库存使用数据!$A:$C,3,0),"")</f>
        <v/>
      </c>
      <c r="U993" t="str">
        <f>IFERROR(VLOOKUP(A993,[3]库存使用数据!$A:$F,6,0),"")</f>
        <v/>
      </c>
      <c r="V993" t="str">
        <f>IFERROR(VLOOKUP(A993,[3]库存使用数据!$A:$I,9,0),"")</f>
        <v/>
      </c>
      <c r="W993" t="str">
        <f>IFERROR(VLOOKUP(A993,[3]库存使用数据!$A:$L,12,0),"")</f>
        <v/>
      </c>
      <c r="X993" s="23" t="str">
        <f t="shared" si="263"/>
        <v/>
      </c>
      <c r="Y993" s="23" t="str">
        <f t="shared" si="264"/>
        <v/>
      </c>
      <c r="Z993" s="23" t="str">
        <f t="shared" si="265"/>
        <v/>
      </c>
      <c r="AA993" s="23" t="str">
        <f t="shared" si="266"/>
        <v/>
      </c>
      <c r="AB993" t="str">
        <f>IFERROR(VLOOKUP(A993,[3]库存使用数据!$A:$D,4,0),"")</f>
        <v/>
      </c>
      <c r="AC993" t="str">
        <f>IFERROR(VLOOKUP(A993,[3]库存使用数据!$A:$G,7,0),"")</f>
        <v/>
      </c>
      <c r="AD993" t="str">
        <f>IFERROR(VLOOKUP(A993,[3]库存使用数据!$A:$J,10,0),"")</f>
        <v/>
      </c>
      <c r="AE993" t="str">
        <f>IFERROR(VLOOKUP(A993,[3]库存使用数据!$A:$M,13,0),"")</f>
        <v/>
      </c>
      <c r="AF993" s="23" t="str">
        <f t="shared" si="267"/>
        <v/>
      </c>
      <c r="AG993" s="23" t="str">
        <f t="shared" si="268"/>
        <v/>
      </c>
      <c r="AH993" s="23" t="str">
        <f t="shared" si="269"/>
        <v/>
      </c>
      <c r="AI993" s="23" t="str">
        <f t="shared" si="270"/>
        <v/>
      </c>
      <c r="AJ993">
        <f>IFERROR(VLOOKUP($B993,[2]库存报告使用数据!$A$1:$B$65536,2,0),0)</f>
        <v>0</v>
      </c>
      <c r="AK993">
        <f>IFERROR(VLOOKUP($B993,[2]库存报告使用数据!$A$1:$C$65536,3,0),0)</f>
        <v>0</v>
      </c>
      <c r="AL993">
        <f>IFERROR(VLOOKUP($B993,[2]库存报告使用数据!$A$1:$D$65536,4,0),0)</f>
        <v>0</v>
      </c>
      <c r="AM993">
        <f>IFERROR(VLOOKUP($B993,[2]库存报告使用数据!$A$1:$E$65536,5,0),0)</f>
        <v>0</v>
      </c>
      <c r="AN993" s="23" t="str">
        <f t="shared" si="271"/>
        <v/>
      </c>
      <c r="AO993" s="23" t="str">
        <f t="shared" si="272"/>
        <v/>
      </c>
      <c r="AP993" s="23" t="str">
        <f t="shared" si="273"/>
        <v/>
      </c>
      <c r="AQ993" s="23" t="str">
        <f t="shared" si="274"/>
        <v/>
      </c>
      <c r="AR993" s="37">
        <f t="shared" si="259"/>
        <v>0</v>
      </c>
      <c r="AS993" s="37">
        <f t="shared" si="260"/>
        <v>0</v>
      </c>
      <c r="AT993" s="37">
        <f t="shared" si="261"/>
        <v>0</v>
      </c>
      <c r="AU993" s="33" t="str">
        <f t="shared" si="262"/>
        <v>库存为0</v>
      </c>
      <c r="AV993" s="38" t="str">
        <f>IFERROR(时间!$B$4+AU993,"上周无销量")</f>
        <v>上周无销量</v>
      </c>
    </row>
    <row r="994" spans="1:48">
      <c r="A994" s="21" t="s">
        <v>1039</v>
      </c>
      <c r="B994" t="str">
        <f>VLOOKUP(A994,'[4]sku-asin（子）'!$A$1:$B$65536,2,0)</f>
        <v>B01N2BADBU</v>
      </c>
      <c r="C994" t="str">
        <f>VLOOKUP(A994,'[4]子sku-父sku'!$A$1:$B$65536,2,0)</f>
        <v>YZ-ZQ7777</v>
      </c>
      <c r="D994" s="33">
        <f>IFERROR(VLOOKUP(A994,[1]库存报告使用数据处理!$A:$C,3,0),0)</f>
        <v>0</v>
      </c>
      <c r="E994" s="33">
        <f>IFERROR(VLOOKUP(A994,[1]库存报告使用数据处理!$A:$D,4,0),0)</f>
        <v>0</v>
      </c>
      <c r="F994" s="33">
        <f>IFERROR(VLOOKUP(A994,[1]库存报告使用数据处理!$A:$E,5,0),0)</f>
        <v>0</v>
      </c>
      <c r="G994" s="33">
        <f>IFERROR(VLOOKUP(A994,[1]库存报告使用数据处理!$A:$F,6,0),0)</f>
        <v>0</v>
      </c>
      <c r="H994" s="34">
        <f>IFERROR(VLOOKUP(A994,[1]库存报告使用数据处理!$A:$G,7,0),0)</f>
        <v>0</v>
      </c>
      <c r="I994">
        <f>IFERROR(VLOOKUP(A994,[5]数据处理!$A:$B,2,0),0)</f>
        <v>1</v>
      </c>
      <c r="J994" s="35">
        <f>IFERROR(VLOOKUP(A994,[5]数据处理!$A:$D,4,0),0)</f>
        <v>0</v>
      </c>
      <c r="K994" s="35">
        <f>IFERROR(VLOOKUP(A994,[5]数据处理!$A:$E,5,0),0)</f>
        <v>0</v>
      </c>
      <c r="L994" s="35">
        <f>IFERROR(VLOOKUP(A994,[5]数据处理!$A:$G,7,0),0)</f>
        <v>0</v>
      </c>
      <c r="M994">
        <f t="shared" si="258"/>
        <v>1</v>
      </c>
      <c r="N994">
        <f>IFERROR(VLOOKUP(A994,[5]数据处理!$A:$C,3,0),0)</f>
        <v>0</v>
      </c>
      <c r="O994">
        <f>IFERROR(VLOOKUP(A994,[5]数据处理!$A:$N,14,0),0)</f>
        <v>1</v>
      </c>
      <c r="P994" t="str">
        <f>IFERROR(VLOOKUP(A994,[3]库存使用数据!$A:$B,2,0),"")</f>
        <v/>
      </c>
      <c r="Q994" t="str">
        <f>IFERROR(VLOOKUP(A994,[3]库存使用数据!$A:$E,5,0),"")</f>
        <v/>
      </c>
      <c r="R994" t="str">
        <f>IFERROR(VLOOKUP(A994,[3]库存使用数据!$A:$H,8,0),"")</f>
        <v/>
      </c>
      <c r="S994" t="str">
        <f>IFERROR(VLOOKUP(A994,[3]库存使用数据!$A:$K,11,0),"")</f>
        <v/>
      </c>
      <c r="T994" t="str">
        <f>IFERROR(VLOOKUP(A994,[3]库存使用数据!$A:$C,3,0),"")</f>
        <v/>
      </c>
      <c r="U994" t="str">
        <f>IFERROR(VLOOKUP(A994,[3]库存使用数据!$A:$F,6,0),"")</f>
        <v/>
      </c>
      <c r="V994" t="str">
        <f>IFERROR(VLOOKUP(A994,[3]库存使用数据!$A:$I,9,0),"")</f>
        <v/>
      </c>
      <c r="W994" t="str">
        <f>IFERROR(VLOOKUP(A994,[3]库存使用数据!$A:$L,12,0),"")</f>
        <v/>
      </c>
      <c r="X994" s="23" t="str">
        <f t="shared" si="263"/>
        <v/>
      </c>
      <c r="Y994" s="23" t="str">
        <f t="shared" si="264"/>
        <v/>
      </c>
      <c r="Z994" s="23" t="str">
        <f t="shared" si="265"/>
        <v/>
      </c>
      <c r="AA994" s="23" t="str">
        <f t="shared" si="266"/>
        <v/>
      </c>
      <c r="AB994" t="str">
        <f>IFERROR(VLOOKUP(A994,[3]库存使用数据!$A:$D,4,0),"")</f>
        <v/>
      </c>
      <c r="AC994" t="str">
        <f>IFERROR(VLOOKUP(A994,[3]库存使用数据!$A:$G,7,0),"")</f>
        <v/>
      </c>
      <c r="AD994" t="str">
        <f>IFERROR(VLOOKUP(A994,[3]库存使用数据!$A:$J,10,0),"")</f>
        <v/>
      </c>
      <c r="AE994" t="str">
        <f>IFERROR(VLOOKUP(A994,[3]库存使用数据!$A:$M,13,0),"")</f>
        <v/>
      </c>
      <c r="AF994" s="23" t="str">
        <f t="shared" si="267"/>
        <v/>
      </c>
      <c r="AG994" s="23" t="str">
        <f t="shared" si="268"/>
        <v/>
      </c>
      <c r="AH994" s="23" t="str">
        <f t="shared" si="269"/>
        <v/>
      </c>
      <c r="AI994" s="23" t="str">
        <f t="shared" si="270"/>
        <v/>
      </c>
      <c r="AJ994">
        <f>IFERROR(VLOOKUP($B994,[2]库存报告使用数据!$A$1:$B$65536,2,0),0)</f>
        <v>2</v>
      </c>
      <c r="AK994">
        <f>IFERROR(VLOOKUP($B994,[2]库存报告使用数据!$A$1:$C$65536,3,0),0)</f>
        <v>2</v>
      </c>
      <c r="AL994">
        <f>IFERROR(VLOOKUP($B994,[2]库存报告使用数据!$A$1:$D$65536,4,0),0)</f>
        <v>0</v>
      </c>
      <c r="AM994">
        <f>IFERROR(VLOOKUP($B994,[2]库存报告使用数据!$A$1:$E$65536,5,0),0)</f>
        <v>0</v>
      </c>
      <c r="AN994" s="23">
        <f t="shared" si="271"/>
        <v>0</v>
      </c>
      <c r="AO994" s="23">
        <f t="shared" si="272"/>
        <v>0</v>
      </c>
      <c r="AP994" s="23" t="str">
        <f t="shared" si="273"/>
        <v/>
      </c>
      <c r="AQ994" s="23" t="str">
        <f t="shared" si="274"/>
        <v/>
      </c>
      <c r="AR994" s="37">
        <f t="shared" si="259"/>
        <v>0</v>
      </c>
      <c r="AS994" s="37">
        <f t="shared" si="260"/>
        <v>0</v>
      </c>
      <c r="AT994" s="37">
        <f t="shared" si="261"/>
        <v>1</v>
      </c>
      <c r="AU994" s="33" t="str">
        <f t="shared" si="262"/>
        <v>库存为1</v>
      </c>
      <c r="AV994" s="38" t="str">
        <f>IFERROR(时间!$B$4+AU994,"上周无销量")</f>
        <v>上周无销量</v>
      </c>
    </row>
    <row r="995" spans="1:48">
      <c r="A995" s="21" t="s">
        <v>1040</v>
      </c>
      <c r="B995" t="str">
        <f>VLOOKUP(A995,'[4]sku-asin（子）'!$A$1:$B$65536,2,0)</f>
        <v>B01MZIOFYK</v>
      </c>
      <c r="C995" t="str">
        <f>VLOOKUP(A995,'[4]子sku-父sku'!$A$1:$B$65536,2,0)</f>
        <v>YZ-ZQ7777</v>
      </c>
      <c r="D995" s="33">
        <f>IFERROR(VLOOKUP(A995,[1]库存报告使用数据处理!$A:$C,3,0),0)</f>
        <v>0</v>
      </c>
      <c r="E995" s="33">
        <f>IFERROR(VLOOKUP(A995,[1]库存报告使用数据处理!$A:$D,4,0),0)</f>
        <v>0</v>
      </c>
      <c r="F995" s="33">
        <f>IFERROR(VLOOKUP(A995,[1]库存报告使用数据处理!$A:$E,5,0),0)</f>
        <v>0</v>
      </c>
      <c r="G995" s="33">
        <f>IFERROR(VLOOKUP(A995,[1]库存报告使用数据处理!$A:$F,6,0),0)</f>
        <v>0</v>
      </c>
      <c r="H995" s="34">
        <f>IFERROR(VLOOKUP(A995,[1]库存报告使用数据处理!$A:$G,7,0),0)</f>
        <v>0</v>
      </c>
      <c r="I995">
        <f>IFERROR(VLOOKUP(A995,[5]数据处理!$A:$B,2,0),0)</f>
        <v>0</v>
      </c>
      <c r="J995" s="35">
        <f>IFERROR(VLOOKUP(A995,[5]数据处理!$A:$D,4,0),0)</f>
        <v>0</v>
      </c>
      <c r="K995" s="35">
        <f>IFERROR(VLOOKUP(A995,[5]数据处理!$A:$E,5,0),0)</f>
        <v>0</v>
      </c>
      <c r="L995" s="35">
        <f>IFERROR(VLOOKUP(A995,[5]数据处理!$A:$G,7,0),0)</f>
        <v>0</v>
      </c>
      <c r="M995">
        <f t="shared" si="258"/>
        <v>0</v>
      </c>
      <c r="N995">
        <f>IFERROR(VLOOKUP(A995,[5]数据处理!$A:$C,3,0),0)</f>
        <v>0</v>
      </c>
      <c r="O995">
        <f>IFERROR(VLOOKUP(A995,[5]数据处理!$A:$N,14,0),0)</f>
        <v>0</v>
      </c>
      <c r="P995" t="str">
        <f>IFERROR(VLOOKUP(A995,[3]库存使用数据!$A:$B,2,0),"")</f>
        <v/>
      </c>
      <c r="Q995" t="str">
        <f>IFERROR(VLOOKUP(A995,[3]库存使用数据!$A:$E,5,0),"")</f>
        <v/>
      </c>
      <c r="R995" t="str">
        <f>IFERROR(VLOOKUP(A995,[3]库存使用数据!$A:$H,8,0),"")</f>
        <v/>
      </c>
      <c r="S995" t="str">
        <f>IFERROR(VLOOKUP(A995,[3]库存使用数据!$A:$K,11,0),"")</f>
        <v/>
      </c>
      <c r="T995" t="str">
        <f>IFERROR(VLOOKUP(A995,[3]库存使用数据!$A:$C,3,0),"")</f>
        <v/>
      </c>
      <c r="U995" t="str">
        <f>IFERROR(VLOOKUP(A995,[3]库存使用数据!$A:$F,6,0),"")</f>
        <v/>
      </c>
      <c r="V995" t="str">
        <f>IFERROR(VLOOKUP(A995,[3]库存使用数据!$A:$I,9,0),"")</f>
        <v/>
      </c>
      <c r="W995" t="str">
        <f>IFERROR(VLOOKUP(A995,[3]库存使用数据!$A:$L,12,0),"")</f>
        <v/>
      </c>
      <c r="X995" s="23" t="str">
        <f t="shared" si="263"/>
        <v/>
      </c>
      <c r="Y995" s="23" t="str">
        <f t="shared" si="264"/>
        <v/>
      </c>
      <c r="Z995" s="23" t="str">
        <f t="shared" si="265"/>
        <v/>
      </c>
      <c r="AA995" s="23" t="str">
        <f t="shared" si="266"/>
        <v/>
      </c>
      <c r="AB995" t="str">
        <f>IFERROR(VLOOKUP(A995,[3]库存使用数据!$A:$D,4,0),"")</f>
        <v/>
      </c>
      <c r="AC995" t="str">
        <f>IFERROR(VLOOKUP(A995,[3]库存使用数据!$A:$G,7,0),"")</f>
        <v/>
      </c>
      <c r="AD995" t="str">
        <f>IFERROR(VLOOKUP(A995,[3]库存使用数据!$A:$J,10,0),"")</f>
        <v/>
      </c>
      <c r="AE995" t="str">
        <f>IFERROR(VLOOKUP(A995,[3]库存使用数据!$A:$M,13,0),"")</f>
        <v/>
      </c>
      <c r="AF995" s="23" t="str">
        <f t="shared" si="267"/>
        <v/>
      </c>
      <c r="AG995" s="23" t="str">
        <f t="shared" si="268"/>
        <v/>
      </c>
      <c r="AH995" s="23" t="str">
        <f t="shared" si="269"/>
        <v/>
      </c>
      <c r="AI995" s="23" t="str">
        <f t="shared" si="270"/>
        <v/>
      </c>
      <c r="AJ995">
        <f>IFERROR(VLOOKUP($B995,[2]库存报告使用数据!$A$1:$B$65536,2,0),0)</f>
        <v>0</v>
      </c>
      <c r="AK995">
        <f>IFERROR(VLOOKUP($B995,[2]库存报告使用数据!$A$1:$C$65536,3,0),0)</f>
        <v>0</v>
      </c>
      <c r="AL995">
        <f>IFERROR(VLOOKUP($B995,[2]库存报告使用数据!$A$1:$D$65536,4,0),0)</f>
        <v>0</v>
      </c>
      <c r="AM995">
        <f>IFERROR(VLOOKUP($B995,[2]库存报告使用数据!$A$1:$E$65536,5,0),0)</f>
        <v>0</v>
      </c>
      <c r="AN995" s="23" t="str">
        <f t="shared" si="271"/>
        <v/>
      </c>
      <c r="AO995" s="23" t="str">
        <f t="shared" si="272"/>
        <v/>
      </c>
      <c r="AP995" s="23" t="str">
        <f t="shared" si="273"/>
        <v/>
      </c>
      <c r="AQ995" s="23" t="str">
        <f t="shared" si="274"/>
        <v/>
      </c>
      <c r="AR995" s="37">
        <f t="shared" si="259"/>
        <v>0</v>
      </c>
      <c r="AS995" s="37">
        <f t="shared" si="260"/>
        <v>0</v>
      </c>
      <c r="AT995" s="37">
        <f t="shared" si="261"/>
        <v>0</v>
      </c>
      <c r="AU995" s="33" t="str">
        <f t="shared" si="262"/>
        <v>库存为0</v>
      </c>
      <c r="AV995" s="38" t="str">
        <f>IFERROR(时间!$B$4+AU995,"上周无销量")</f>
        <v>上周无销量</v>
      </c>
    </row>
    <row r="996" spans="1:48">
      <c r="A996" s="21" t="s">
        <v>1041</v>
      </c>
      <c r="B996" t="str">
        <f>VLOOKUP(A996,'[4]sku-asin（子）'!$A$1:$B$65536,2,0)</f>
        <v>B01N19VXLX</v>
      </c>
      <c r="C996" t="str">
        <f>VLOOKUP(A996,'[4]子sku-父sku'!$A$1:$B$65536,2,0)</f>
        <v>YZ-ZQ7777</v>
      </c>
      <c r="D996" s="33">
        <f>IFERROR(VLOOKUP(A996,[1]库存报告使用数据处理!$A:$C,3,0),0)</f>
        <v>0</v>
      </c>
      <c r="E996" s="33">
        <f>IFERROR(VLOOKUP(A996,[1]库存报告使用数据处理!$A:$D,4,0),0)</f>
        <v>0</v>
      </c>
      <c r="F996" s="33">
        <f>IFERROR(VLOOKUP(A996,[1]库存报告使用数据处理!$A:$E,5,0),0)</f>
        <v>0</v>
      </c>
      <c r="G996" s="33">
        <f>IFERROR(VLOOKUP(A996,[1]库存报告使用数据处理!$A:$F,6,0),0)</f>
        <v>0</v>
      </c>
      <c r="H996" s="34">
        <f>IFERROR(VLOOKUP(A996,[1]库存报告使用数据处理!$A:$G,7,0),0)</f>
        <v>0</v>
      </c>
      <c r="I996">
        <f>IFERROR(VLOOKUP(A996,[5]数据处理!$A:$B,2,0),0)</f>
        <v>0</v>
      </c>
      <c r="J996" s="35">
        <f>IFERROR(VLOOKUP(A996,[5]数据处理!$A:$D,4,0),0)</f>
        <v>0</v>
      </c>
      <c r="K996" s="35">
        <f>IFERROR(VLOOKUP(A996,[5]数据处理!$A:$E,5,0),0)</f>
        <v>0</v>
      </c>
      <c r="L996" s="35">
        <f>IFERROR(VLOOKUP(A996,[5]数据处理!$A:$G,7,0),0)</f>
        <v>0</v>
      </c>
      <c r="M996">
        <f t="shared" si="258"/>
        <v>0</v>
      </c>
      <c r="N996">
        <f>IFERROR(VLOOKUP(A996,[5]数据处理!$A:$C,3,0),0)</f>
        <v>0</v>
      </c>
      <c r="O996">
        <f>IFERROR(VLOOKUP(A996,[5]数据处理!$A:$N,14,0),0)</f>
        <v>0</v>
      </c>
      <c r="P996" t="str">
        <f>IFERROR(VLOOKUP(A996,[3]库存使用数据!$A:$B,2,0),"")</f>
        <v/>
      </c>
      <c r="Q996" t="str">
        <f>IFERROR(VLOOKUP(A996,[3]库存使用数据!$A:$E,5,0),"")</f>
        <v/>
      </c>
      <c r="R996" t="str">
        <f>IFERROR(VLOOKUP(A996,[3]库存使用数据!$A:$H,8,0),"")</f>
        <v/>
      </c>
      <c r="S996" t="str">
        <f>IFERROR(VLOOKUP(A996,[3]库存使用数据!$A:$K,11,0),"")</f>
        <v/>
      </c>
      <c r="T996" t="str">
        <f>IFERROR(VLOOKUP(A996,[3]库存使用数据!$A:$C,3,0),"")</f>
        <v/>
      </c>
      <c r="U996" t="str">
        <f>IFERROR(VLOOKUP(A996,[3]库存使用数据!$A:$F,6,0),"")</f>
        <v/>
      </c>
      <c r="V996" t="str">
        <f>IFERROR(VLOOKUP(A996,[3]库存使用数据!$A:$I,9,0),"")</f>
        <v/>
      </c>
      <c r="W996" t="str">
        <f>IFERROR(VLOOKUP(A996,[3]库存使用数据!$A:$L,12,0),"")</f>
        <v/>
      </c>
      <c r="X996" s="23" t="str">
        <f t="shared" si="263"/>
        <v/>
      </c>
      <c r="Y996" s="23" t="str">
        <f t="shared" si="264"/>
        <v/>
      </c>
      <c r="Z996" s="23" t="str">
        <f t="shared" si="265"/>
        <v/>
      </c>
      <c r="AA996" s="23" t="str">
        <f t="shared" si="266"/>
        <v/>
      </c>
      <c r="AB996" t="str">
        <f>IFERROR(VLOOKUP(A996,[3]库存使用数据!$A:$D,4,0),"")</f>
        <v/>
      </c>
      <c r="AC996" t="str">
        <f>IFERROR(VLOOKUP(A996,[3]库存使用数据!$A:$G,7,0),"")</f>
        <v/>
      </c>
      <c r="AD996" t="str">
        <f>IFERROR(VLOOKUP(A996,[3]库存使用数据!$A:$J,10,0),"")</f>
        <v/>
      </c>
      <c r="AE996" t="str">
        <f>IFERROR(VLOOKUP(A996,[3]库存使用数据!$A:$M,13,0),"")</f>
        <v/>
      </c>
      <c r="AF996" s="23" t="str">
        <f t="shared" si="267"/>
        <v/>
      </c>
      <c r="AG996" s="23" t="str">
        <f t="shared" si="268"/>
        <v/>
      </c>
      <c r="AH996" s="23" t="str">
        <f t="shared" si="269"/>
        <v/>
      </c>
      <c r="AI996" s="23" t="str">
        <f t="shared" si="270"/>
        <v/>
      </c>
      <c r="AJ996">
        <f>IFERROR(VLOOKUP($B996,[2]库存报告使用数据!$A$1:$B$65536,2,0),0)</f>
        <v>0</v>
      </c>
      <c r="AK996">
        <f>IFERROR(VLOOKUP($B996,[2]库存报告使用数据!$A$1:$C$65536,3,0),0)</f>
        <v>0</v>
      </c>
      <c r="AL996">
        <f>IFERROR(VLOOKUP($B996,[2]库存报告使用数据!$A$1:$D$65536,4,0),0)</f>
        <v>0</v>
      </c>
      <c r="AM996">
        <f>IFERROR(VLOOKUP($B996,[2]库存报告使用数据!$A$1:$E$65536,5,0),0)</f>
        <v>0</v>
      </c>
      <c r="AN996" s="23" t="str">
        <f t="shared" si="271"/>
        <v/>
      </c>
      <c r="AO996" s="23" t="str">
        <f t="shared" si="272"/>
        <v/>
      </c>
      <c r="AP996" s="23" t="str">
        <f t="shared" si="273"/>
        <v/>
      </c>
      <c r="AQ996" s="23" t="str">
        <f t="shared" si="274"/>
        <v/>
      </c>
      <c r="AR996" s="37">
        <f t="shared" si="259"/>
        <v>0</v>
      </c>
      <c r="AS996" s="37">
        <f t="shared" si="260"/>
        <v>0</v>
      </c>
      <c r="AT996" s="37">
        <f t="shared" si="261"/>
        <v>0</v>
      </c>
      <c r="AU996" s="33" t="str">
        <f t="shared" si="262"/>
        <v>库存为0</v>
      </c>
      <c r="AV996" s="38" t="str">
        <f>IFERROR(时间!$B$4+AU996,"上周无销量")</f>
        <v>上周无销量</v>
      </c>
    </row>
    <row r="997" spans="1:48">
      <c r="A997" s="21" t="s">
        <v>1042</v>
      </c>
      <c r="B997" t="str">
        <f>VLOOKUP(A997,'[4]sku-asin（子）'!$A$1:$B$65536,2,0)</f>
        <v>B01MYH3XG5</v>
      </c>
      <c r="C997" t="str">
        <f>VLOOKUP(A997,'[4]子sku-父sku'!$A$1:$B$65536,2,0)</f>
        <v>YZ-ZQ7777</v>
      </c>
      <c r="D997" s="33">
        <f>IFERROR(VLOOKUP(A997,[1]库存报告使用数据处理!$A:$C,3,0),0)</f>
        <v>1</v>
      </c>
      <c r="E997" s="33">
        <f>IFERROR(VLOOKUP(A997,[1]库存报告使用数据处理!$A:$D,4,0),0)</f>
        <v>0</v>
      </c>
      <c r="F997" s="33">
        <f>IFERROR(VLOOKUP(A997,[1]库存报告使用数据处理!$A:$E,5,0),0)</f>
        <v>0</v>
      </c>
      <c r="G997" s="33">
        <f>IFERROR(VLOOKUP(A997,[1]库存报告使用数据处理!$A:$F,6,0),0)</f>
        <v>0</v>
      </c>
      <c r="H997" s="34">
        <f>IFERROR(VLOOKUP(A997,[1]库存报告使用数据处理!$A:$G,7,0),0)</f>
        <v>23.99</v>
      </c>
      <c r="I997">
        <f>IFERROR(VLOOKUP(A997,[5]数据处理!$A:$B,2,0),0)</f>
        <v>2</v>
      </c>
      <c r="J997" s="35">
        <f>IFERROR(VLOOKUP(A997,[5]数据处理!$A:$D,4,0),0)</f>
        <v>0</v>
      </c>
      <c r="K997" s="35">
        <f>IFERROR(VLOOKUP(A997,[5]数据处理!$A:$E,5,0),0)</f>
        <v>0</v>
      </c>
      <c r="L997" s="35">
        <f>IFERROR(VLOOKUP(A997,[5]数据处理!$A:$G,7,0),0)</f>
        <v>0</v>
      </c>
      <c r="M997">
        <f t="shared" si="258"/>
        <v>2</v>
      </c>
      <c r="N997">
        <f>IFERROR(VLOOKUP(A997,[5]数据处理!$A:$C,3,0),0)</f>
        <v>0</v>
      </c>
      <c r="O997">
        <f>IFERROR(VLOOKUP(A997,[5]数据处理!$A:$N,14,0),0)</f>
        <v>3</v>
      </c>
      <c r="P997" t="str">
        <f>IFERROR(VLOOKUP(A997,[3]库存使用数据!$A:$B,2,0),"")</f>
        <v/>
      </c>
      <c r="Q997" t="str">
        <f>IFERROR(VLOOKUP(A997,[3]库存使用数据!$A:$E,5,0),"")</f>
        <v/>
      </c>
      <c r="R997" t="str">
        <f>IFERROR(VLOOKUP(A997,[3]库存使用数据!$A:$H,8,0),"")</f>
        <v/>
      </c>
      <c r="S997" t="str">
        <f>IFERROR(VLOOKUP(A997,[3]库存使用数据!$A:$K,11,0),"")</f>
        <v/>
      </c>
      <c r="T997" t="str">
        <f>IFERROR(VLOOKUP(A997,[3]库存使用数据!$A:$C,3,0),"")</f>
        <v/>
      </c>
      <c r="U997" t="str">
        <f>IFERROR(VLOOKUP(A997,[3]库存使用数据!$A:$F,6,0),"")</f>
        <v/>
      </c>
      <c r="V997" t="str">
        <f>IFERROR(VLOOKUP(A997,[3]库存使用数据!$A:$I,9,0),"")</f>
        <v/>
      </c>
      <c r="W997" t="str">
        <f>IFERROR(VLOOKUP(A997,[3]库存使用数据!$A:$L,12,0),"")</f>
        <v/>
      </c>
      <c r="X997" s="23" t="str">
        <f t="shared" si="263"/>
        <v/>
      </c>
      <c r="Y997" s="23" t="str">
        <f t="shared" si="264"/>
        <v/>
      </c>
      <c r="Z997" s="23" t="str">
        <f t="shared" si="265"/>
        <v/>
      </c>
      <c r="AA997" s="23" t="str">
        <f t="shared" si="266"/>
        <v/>
      </c>
      <c r="AB997" t="str">
        <f>IFERROR(VLOOKUP(A997,[3]库存使用数据!$A:$D,4,0),"")</f>
        <v/>
      </c>
      <c r="AC997" t="str">
        <f>IFERROR(VLOOKUP(A997,[3]库存使用数据!$A:$G,7,0),"")</f>
        <v/>
      </c>
      <c r="AD997" t="str">
        <f>IFERROR(VLOOKUP(A997,[3]库存使用数据!$A:$J,10,0),"")</f>
        <v/>
      </c>
      <c r="AE997" t="str">
        <f>IFERROR(VLOOKUP(A997,[3]库存使用数据!$A:$M,13,0),"")</f>
        <v/>
      </c>
      <c r="AF997" s="23" t="str">
        <f t="shared" si="267"/>
        <v/>
      </c>
      <c r="AG997" s="23" t="str">
        <f t="shared" si="268"/>
        <v/>
      </c>
      <c r="AH997" s="23" t="str">
        <f t="shared" si="269"/>
        <v/>
      </c>
      <c r="AI997" s="23" t="str">
        <f t="shared" si="270"/>
        <v/>
      </c>
      <c r="AJ997">
        <f>IFERROR(VLOOKUP($B997,[2]库存报告使用数据!$A$1:$B$65536,2,0),0)</f>
        <v>0</v>
      </c>
      <c r="AK997">
        <f>IFERROR(VLOOKUP($B997,[2]库存报告使用数据!$A$1:$C$65536,3,0),0)</f>
        <v>0</v>
      </c>
      <c r="AL997">
        <f>IFERROR(VLOOKUP($B997,[2]库存报告使用数据!$A$1:$D$65536,4,0),0)</f>
        <v>1</v>
      </c>
      <c r="AM997">
        <f>IFERROR(VLOOKUP($B997,[2]库存报告使用数据!$A$1:$E$65536,5,0),0)</f>
        <v>1</v>
      </c>
      <c r="AN997" s="23" t="str">
        <f t="shared" si="271"/>
        <v/>
      </c>
      <c r="AO997" s="23" t="str">
        <f t="shared" si="272"/>
        <v/>
      </c>
      <c r="AP997" s="23">
        <f t="shared" si="273"/>
        <v>0</v>
      </c>
      <c r="AQ997" s="23">
        <f t="shared" si="274"/>
        <v>0</v>
      </c>
      <c r="AR997" s="37">
        <f t="shared" si="259"/>
        <v>0.142857142857143</v>
      </c>
      <c r="AS997" s="37">
        <f t="shared" si="260"/>
        <v>8.57142857142857</v>
      </c>
      <c r="AT997" s="37">
        <f t="shared" si="261"/>
        <v>-6.57142857142857</v>
      </c>
      <c r="AU997" s="33">
        <f t="shared" si="262"/>
        <v>14</v>
      </c>
      <c r="AV997" s="38">
        <f>IFERROR(时间!$B$4+AU997,"上周无销量")</f>
        <v>43297</v>
      </c>
    </row>
    <row r="998" spans="1:48">
      <c r="A998" s="21" t="s">
        <v>1043</v>
      </c>
      <c r="B998" t="str">
        <f>VLOOKUP(A998,'[4]sku-asin（子）'!$A$1:$B$65536,2,0)</f>
        <v>B01N19VWT1</v>
      </c>
      <c r="C998" t="str">
        <f>VLOOKUP(A998,'[4]子sku-父sku'!$A$1:$B$65536,2,0)</f>
        <v>YZ-ZQ7777</v>
      </c>
      <c r="D998" s="33">
        <f>IFERROR(VLOOKUP(A998,[1]库存报告使用数据处理!$A:$C,3,0),0)</f>
        <v>0</v>
      </c>
      <c r="E998" s="33">
        <f>IFERROR(VLOOKUP(A998,[1]库存报告使用数据处理!$A:$D,4,0),0)</f>
        <v>0</v>
      </c>
      <c r="F998" s="33">
        <f>IFERROR(VLOOKUP(A998,[1]库存报告使用数据处理!$A:$E,5,0),0)</f>
        <v>0</v>
      </c>
      <c r="G998" s="33">
        <f>IFERROR(VLOOKUP(A998,[1]库存报告使用数据处理!$A:$F,6,0),0)</f>
        <v>0</v>
      </c>
      <c r="H998" s="34">
        <f>IFERROR(VLOOKUP(A998,[1]库存报告使用数据处理!$A:$G,7,0),0)</f>
        <v>0</v>
      </c>
      <c r="I998">
        <f>IFERROR(VLOOKUP(A998,[5]数据处理!$A:$B,2,0),0)</f>
        <v>0</v>
      </c>
      <c r="J998" s="35">
        <f>IFERROR(VLOOKUP(A998,[5]数据处理!$A:$D,4,0),0)</f>
        <v>0</v>
      </c>
      <c r="K998" s="35">
        <f>IFERROR(VLOOKUP(A998,[5]数据处理!$A:$E,5,0),0)</f>
        <v>0</v>
      </c>
      <c r="L998" s="35">
        <f>IFERROR(VLOOKUP(A998,[5]数据处理!$A:$G,7,0),0)</f>
        <v>0</v>
      </c>
      <c r="M998">
        <f t="shared" si="258"/>
        <v>0</v>
      </c>
      <c r="N998">
        <f>IFERROR(VLOOKUP(A998,[5]数据处理!$A:$C,3,0),0)</f>
        <v>0</v>
      </c>
      <c r="O998">
        <f>IFERROR(VLOOKUP(A998,[5]数据处理!$A:$N,14,0),0)</f>
        <v>0</v>
      </c>
      <c r="P998" t="str">
        <f>IFERROR(VLOOKUP(A998,[3]库存使用数据!$A:$B,2,0),"")</f>
        <v/>
      </c>
      <c r="Q998" t="str">
        <f>IFERROR(VLOOKUP(A998,[3]库存使用数据!$A:$E,5,0),"")</f>
        <v/>
      </c>
      <c r="R998" t="str">
        <f>IFERROR(VLOOKUP(A998,[3]库存使用数据!$A:$H,8,0),"")</f>
        <v/>
      </c>
      <c r="S998" t="str">
        <f>IFERROR(VLOOKUP(A998,[3]库存使用数据!$A:$K,11,0),"")</f>
        <v/>
      </c>
      <c r="T998" t="str">
        <f>IFERROR(VLOOKUP(A998,[3]库存使用数据!$A:$C,3,0),"")</f>
        <v/>
      </c>
      <c r="U998" t="str">
        <f>IFERROR(VLOOKUP(A998,[3]库存使用数据!$A:$F,6,0),"")</f>
        <v/>
      </c>
      <c r="V998" t="str">
        <f>IFERROR(VLOOKUP(A998,[3]库存使用数据!$A:$I,9,0),"")</f>
        <v/>
      </c>
      <c r="W998" t="str">
        <f>IFERROR(VLOOKUP(A998,[3]库存使用数据!$A:$L,12,0),"")</f>
        <v/>
      </c>
      <c r="X998" s="23" t="str">
        <f t="shared" si="263"/>
        <v/>
      </c>
      <c r="Y998" s="23" t="str">
        <f t="shared" si="264"/>
        <v/>
      </c>
      <c r="Z998" s="23" t="str">
        <f t="shared" si="265"/>
        <v/>
      </c>
      <c r="AA998" s="23" t="str">
        <f t="shared" si="266"/>
        <v/>
      </c>
      <c r="AB998" t="str">
        <f>IFERROR(VLOOKUP(A998,[3]库存使用数据!$A:$D,4,0),"")</f>
        <v/>
      </c>
      <c r="AC998" t="str">
        <f>IFERROR(VLOOKUP(A998,[3]库存使用数据!$A:$G,7,0),"")</f>
        <v/>
      </c>
      <c r="AD998" t="str">
        <f>IFERROR(VLOOKUP(A998,[3]库存使用数据!$A:$J,10,0),"")</f>
        <v/>
      </c>
      <c r="AE998" t="str">
        <f>IFERROR(VLOOKUP(A998,[3]库存使用数据!$A:$M,13,0),"")</f>
        <v/>
      </c>
      <c r="AF998" s="23" t="str">
        <f t="shared" si="267"/>
        <v/>
      </c>
      <c r="AG998" s="23" t="str">
        <f t="shared" si="268"/>
        <v/>
      </c>
      <c r="AH998" s="23" t="str">
        <f t="shared" si="269"/>
        <v/>
      </c>
      <c r="AI998" s="23" t="str">
        <f t="shared" si="270"/>
        <v/>
      </c>
      <c r="AJ998">
        <f>IFERROR(VLOOKUP($B998,[2]库存报告使用数据!$A$1:$B$65536,2,0),0)</f>
        <v>0</v>
      </c>
      <c r="AK998">
        <f>IFERROR(VLOOKUP($B998,[2]库存报告使用数据!$A$1:$C$65536,3,0),0)</f>
        <v>0</v>
      </c>
      <c r="AL998">
        <f>IFERROR(VLOOKUP($B998,[2]库存报告使用数据!$A$1:$D$65536,4,0),0)</f>
        <v>0</v>
      </c>
      <c r="AM998">
        <f>IFERROR(VLOOKUP($B998,[2]库存报告使用数据!$A$1:$E$65536,5,0),0)</f>
        <v>0</v>
      </c>
      <c r="AN998" s="23" t="str">
        <f t="shared" si="271"/>
        <v/>
      </c>
      <c r="AO998" s="23" t="str">
        <f t="shared" si="272"/>
        <v/>
      </c>
      <c r="AP998" s="23" t="str">
        <f t="shared" si="273"/>
        <v/>
      </c>
      <c r="AQ998" s="23" t="str">
        <f t="shared" si="274"/>
        <v/>
      </c>
      <c r="AR998" s="37">
        <f t="shared" si="259"/>
        <v>0</v>
      </c>
      <c r="AS998" s="37">
        <f t="shared" si="260"/>
        <v>0</v>
      </c>
      <c r="AT998" s="37">
        <f t="shared" si="261"/>
        <v>0</v>
      </c>
      <c r="AU998" s="33" t="str">
        <f t="shared" si="262"/>
        <v>库存为0</v>
      </c>
      <c r="AV998" s="38" t="str">
        <f>IFERROR(时间!$B$4+AU998,"上周无销量")</f>
        <v>上周无销量</v>
      </c>
    </row>
    <row r="999" spans="1:48">
      <c r="A999" s="21" t="s">
        <v>1044</v>
      </c>
      <c r="B999" t="str">
        <f>VLOOKUP(A999,'[4]sku-asin（子）'!$A$1:$B$65536,2,0)</f>
        <v>B01H70785K</v>
      </c>
      <c r="C999" t="str">
        <f>VLOOKUP(A999,'[4]子sku-父sku'!$A$1:$B$65536,2,0)</f>
        <v>YZ-ZQ789</v>
      </c>
      <c r="D999" s="33">
        <f>IFERROR(VLOOKUP(A999,[1]库存报告使用数据处理!$A:$C,3,0),0)</f>
        <v>2</v>
      </c>
      <c r="E999" s="33">
        <f>IFERROR(VLOOKUP(A999,[1]库存报告使用数据处理!$A:$D,4,0),0)</f>
        <v>1</v>
      </c>
      <c r="F999" s="33">
        <f>IFERROR(VLOOKUP(A999,[1]库存报告使用数据处理!$A:$E,5,0),0)</f>
        <v>0</v>
      </c>
      <c r="G999" s="33">
        <f>IFERROR(VLOOKUP(A999,[1]库存报告使用数据处理!$A:$F,6,0),0)</f>
        <v>0</v>
      </c>
      <c r="H999" s="34">
        <f>IFERROR(VLOOKUP(A999,[1]库存报告使用数据处理!$A:$G,7,0),0)</f>
        <v>15.99</v>
      </c>
      <c r="I999">
        <f>IFERROR(VLOOKUP(A999,[5]数据处理!$A:$B,2,0),0)</f>
        <v>0</v>
      </c>
      <c r="J999" s="35">
        <f>IFERROR(VLOOKUP(A999,[5]数据处理!$A:$D,4,0),0)</f>
        <v>0</v>
      </c>
      <c r="K999" s="35">
        <f>IFERROR(VLOOKUP(A999,[5]数据处理!$A:$E,5,0),0)</f>
        <v>0</v>
      </c>
      <c r="L999" s="35">
        <f>IFERROR(VLOOKUP(A999,[5]数据处理!$A:$G,7,0),0)</f>
        <v>0</v>
      </c>
      <c r="M999">
        <f t="shared" si="258"/>
        <v>0</v>
      </c>
      <c r="N999">
        <f>IFERROR(VLOOKUP(A999,[5]数据处理!$A:$C,3,0),0)</f>
        <v>0</v>
      </c>
      <c r="O999">
        <f>IFERROR(VLOOKUP(A999,[5]数据处理!$A:$N,14,0),0)</f>
        <v>0</v>
      </c>
      <c r="P999" t="str">
        <f>IFERROR(VLOOKUP(A999,[3]库存使用数据!$A:$B,2,0),"")</f>
        <v/>
      </c>
      <c r="Q999" t="str">
        <f>IFERROR(VLOOKUP(A999,[3]库存使用数据!$A:$E,5,0),"")</f>
        <v/>
      </c>
      <c r="R999" t="str">
        <f>IFERROR(VLOOKUP(A999,[3]库存使用数据!$A:$H,8,0),"")</f>
        <v/>
      </c>
      <c r="S999" t="str">
        <f>IFERROR(VLOOKUP(A999,[3]库存使用数据!$A:$K,11,0),"")</f>
        <v/>
      </c>
      <c r="T999" t="str">
        <f>IFERROR(VLOOKUP(A999,[3]库存使用数据!$A:$C,3,0),"")</f>
        <v/>
      </c>
      <c r="U999" t="str">
        <f>IFERROR(VLOOKUP(A999,[3]库存使用数据!$A:$F,6,0),"")</f>
        <v/>
      </c>
      <c r="V999" t="str">
        <f>IFERROR(VLOOKUP(A999,[3]库存使用数据!$A:$I,9,0),"")</f>
        <v/>
      </c>
      <c r="W999" t="str">
        <f>IFERROR(VLOOKUP(A999,[3]库存使用数据!$A:$L,12,0),"")</f>
        <v/>
      </c>
      <c r="X999" s="23" t="str">
        <f t="shared" si="263"/>
        <v/>
      </c>
      <c r="Y999" s="23" t="str">
        <f t="shared" si="264"/>
        <v/>
      </c>
      <c r="Z999" s="23" t="str">
        <f t="shared" si="265"/>
        <v/>
      </c>
      <c r="AA999" s="23" t="str">
        <f t="shared" si="266"/>
        <v/>
      </c>
      <c r="AB999" t="str">
        <f>IFERROR(VLOOKUP(A999,[3]库存使用数据!$A:$D,4,0),"")</f>
        <v/>
      </c>
      <c r="AC999" t="str">
        <f>IFERROR(VLOOKUP(A999,[3]库存使用数据!$A:$G,7,0),"")</f>
        <v/>
      </c>
      <c r="AD999" t="str">
        <f>IFERROR(VLOOKUP(A999,[3]库存使用数据!$A:$J,10,0),"")</f>
        <v/>
      </c>
      <c r="AE999" t="str">
        <f>IFERROR(VLOOKUP(A999,[3]库存使用数据!$A:$M,13,0),"")</f>
        <v/>
      </c>
      <c r="AF999" s="23" t="str">
        <f t="shared" si="267"/>
        <v/>
      </c>
      <c r="AG999" s="23" t="str">
        <f t="shared" si="268"/>
        <v/>
      </c>
      <c r="AH999" s="23" t="str">
        <f t="shared" si="269"/>
        <v/>
      </c>
      <c r="AI999" s="23" t="str">
        <f t="shared" si="270"/>
        <v/>
      </c>
      <c r="AJ999">
        <f>IFERROR(VLOOKUP($B999,[2]库存报告使用数据!$A$1:$B$65536,2,0),0)</f>
        <v>5</v>
      </c>
      <c r="AK999">
        <f>IFERROR(VLOOKUP($B999,[2]库存报告使用数据!$A$1:$C$65536,3,0),0)</f>
        <v>5</v>
      </c>
      <c r="AL999">
        <f>IFERROR(VLOOKUP($B999,[2]库存报告使用数据!$A$1:$D$65536,4,0),0)</f>
        <v>3</v>
      </c>
      <c r="AM999">
        <f>IFERROR(VLOOKUP($B999,[2]库存报告使用数据!$A$1:$E$65536,5,0),0)</f>
        <v>5</v>
      </c>
      <c r="AN999" s="23">
        <f t="shared" si="271"/>
        <v>0.4</v>
      </c>
      <c r="AO999" s="23">
        <f t="shared" si="272"/>
        <v>0.2</v>
      </c>
      <c r="AP999" s="23">
        <f t="shared" si="273"/>
        <v>0</v>
      </c>
      <c r="AQ999" s="23">
        <f t="shared" si="274"/>
        <v>0</v>
      </c>
      <c r="AR999" s="37">
        <f t="shared" si="259"/>
        <v>0.285714285714286</v>
      </c>
      <c r="AS999" s="37">
        <f t="shared" si="260"/>
        <v>17.1428571428571</v>
      </c>
      <c r="AT999" s="37">
        <f t="shared" si="261"/>
        <v>-17.1428571428571</v>
      </c>
      <c r="AU999" s="33">
        <f t="shared" si="262"/>
        <v>0</v>
      </c>
      <c r="AV999" s="38">
        <f>IFERROR(时间!$B$4+AU999,"上周无销量")</f>
        <v>43283</v>
      </c>
    </row>
    <row r="1000" spans="1:48">
      <c r="A1000" s="21" t="s">
        <v>1045</v>
      </c>
      <c r="B1000" t="str">
        <f>VLOOKUP(A1000,'[4]sku-asin（子）'!$A$1:$B$65536,2,0)</f>
        <v>B01H7076OS</v>
      </c>
      <c r="C1000" t="str">
        <f>VLOOKUP(A1000,'[4]子sku-父sku'!$A$1:$B$65536,2,0)</f>
        <v>YZ-ZQ789</v>
      </c>
      <c r="D1000" s="33">
        <f>IFERROR(VLOOKUP(A1000,[1]库存报告使用数据处理!$A:$C,3,0),0)</f>
        <v>0</v>
      </c>
      <c r="E1000" s="33">
        <f>IFERROR(VLOOKUP(A1000,[1]库存报告使用数据处理!$A:$D,4,0),0)</f>
        <v>1</v>
      </c>
      <c r="F1000" s="33">
        <f>IFERROR(VLOOKUP(A1000,[1]库存报告使用数据处理!$A:$E,5,0),0)</f>
        <v>0</v>
      </c>
      <c r="G1000" s="33">
        <f>IFERROR(VLOOKUP(A1000,[1]库存报告使用数据处理!$A:$F,6,0),0)</f>
        <v>0</v>
      </c>
      <c r="H1000" s="34">
        <f>IFERROR(VLOOKUP(A1000,[1]库存报告使用数据处理!$A:$G,7,0),0)</f>
        <v>17.99</v>
      </c>
      <c r="I1000">
        <f>IFERROR(VLOOKUP(A1000,[5]数据处理!$A:$B,2,0),0)</f>
        <v>0</v>
      </c>
      <c r="J1000" s="35">
        <f>IFERROR(VLOOKUP(A1000,[5]数据处理!$A:$D,4,0),0)</f>
        <v>0</v>
      </c>
      <c r="K1000" s="35">
        <f>IFERROR(VLOOKUP(A1000,[5]数据处理!$A:$E,5,0),0)</f>
        <v>0</v>
      </c>
      <c r="L1000" s="35">
        <f>IFERROR(VLOOKUP(A1000,[5]数据处理!$A:$G,7,0),0)</f>
        <v>0</v>
      </c>
      <c r="M1000">
        <f t="shared" si="258"/>
        <v>0</v>
      </c>
      <c r="N1000">
        <f>IFERROR(VLOOKUP(A1000,[5]数据处理!$A:$C,3,0),0)</f>
        <v>0</v>
      </c>
      <c r="O1000">
        <f>IFERROR(VLOOKUP(A1000,[5]数据处理!$A:$N,14,0),0)</f>
        <v>0</v>
      </c>
      <c r="P1000" t="str">
        <f>IFERROR(VLOOKUP(A1000,[3]库存使用数据!$A:$B,2,0),"")</f>
        <v/>
      </c>
      <c r="Q1000" t="str">
        <f>IFERROR(VLOOKUP(A1000,[3]库存使用数据!$A:$E,5,0),"")</f>
        <v/>
      </c>
      <c r="R1000" t="str">
        <f>IFERROR(VLOOKUP(A1000,[3]库存使用数据!$A:$H,8,0),"")</f>
        <v/>
      </c>
      <c r="S1000" t="str">
        <f>IFERROR(VLOOKUP(A1000,[3]库存使用数据!$A:$K,11,0),"")</f>
        <v/>
      </c>
      <c r="T1000" t="str">
        <f>IFERROR(VLOOKUP(A1000,[3]库存使用数据!$A:$C,3,0),"")</f>
        <v/>
      </c>
      <c r="U1000" t="str">
        <f>IFERROR(VLOOKUP(A1000,[3]库存使用数据!$A:$F,6,0),"")</f>
        <v/>
      </c>
      <c r="V1000" t="str">
        <f>IFERROR(VLOOKUP(A1000,[3]库存使用数据!$A:$I,9,0),"")</f>
        <v/>
      </c>
      <c r="W1000" t="str">
        <f>IFERROR(VLOOKUP(A1000,[3]库存使用数据!$A:$L,12,0),"")</f>
        <v/>
      </c>
      <c r="X1000" s="23" t="str">
        <f t="shared" si="263"/>
        <v/>
      </c>
      <c r="Y1000" s="23" t="str">
        <f t="shared" si="264"/>
        <v/>
      </c>
      <c r="Z1000" s="23" t="str">
        <f t="shared" si="265"/>
        <v/>
      </c>
      <c r="AA1000" s="23" t="str">
        <f t="shared" si="266"/>
        <v/>
      </c>
      <c r="AB1000" t="str">
        <f>IFERROR(VLOOKUP(A1000,[3]库存使用数据!$A:$D,4,0),"")</f>
        <v/>
      </c>
      <c r="AC1000" t="str">
        <f>IFERROR(VLOOKUP(A1000,[3]库存使用数据!$A:$G,7,0),"")</f>
        <v/>
      </c>
      <c r="AD1000" t="str">
        <f>IFERROR(VLOOKUP(A1000,[3]库存使用数据!$A:$J,10,0),"")</f>
        <v/>
      </c>
      <c r="AE1000" t="str">
        <f>IFERROR(VLOOKUP(A1000,[3]库存使用数据!$A:$M,13,0),"")</f>
        <v/>
      </c>
      <c r="AF1000" s="23" t="str">
        <f t="shared" si="267"/>
        <v/>
      </c>
      <c r="AG1000" s="23" t="str">
        <f t="shared" si="268"/>
        <v/>
      </c>
      <c r="AH1000" s="23" t="str">
        <f t="shared" si="269"/>
        <v/>
      </c>
      <c r="AI1000" s="23" t="str">
        <f t="shared" si="270"/>
        <v/>
      </c>
      <c r="AJ1000">
        <f>IFERROR(VLOOKUP($B1000,[2]库存报告使用数据!$A$1:$B$65536,2,0),0)</f>
        <v>1</v>
      </c>
      <c r="AK1000">
        <f>IFERROR(VLOOKUP($B1000,[2]库存报告使用数据!$A$1:$C$65536,3,0),0)</f>
        <v>1</v>
      </c>
      <c r="AL1000">
        <f>IFERROR(VLOOKUP($B1000,[2]库存报告使用数据!$A$1:$D$65536,4,0),0)</f>
        <v>1</v>
      </c>
      <c r="AM1000">
        <f>IFERROR(VLOOKUP($B1000,[2]库存报告使用数据!$A$1:$E$65536,5,0),0)</f>
        <v>1</v>
      </c>
      <c r="AN1000" s="23">
        <f t="shared" si="271"/>
        <v>0</v>
      </c>
      <c r="AO1000" s="23">
        <f t="shared" si="272"/>
        <v>1</v>
      </c>
      <c r="AP1000" s="23">
        <f t="shared" si="273"/>
        <v>0</v>
      </c>
      <c r="AQ1000" s="23">
        <f t="shared" si="274"/>
        <v>0</v>
      </c>
      <c r="AR1000" s="37">
        <f t="shared" si="259"/>
        <v>0</v>
      </c>
      <c r="AS1000" s="37">
        <f t="shared" si="260"/>
        <v>0</v>
      </c>
      <c r="AT1000" s="37">
        <f t="shared" si="261"/>
        <v>0</v>
      </c>
      <c r="AU1000" s="33" t="str">
        <f t="shared" si="262"/>
        <v>库存为0</v>
      </c>
      <c r="AV1000" s="38" t="str">
        <f>IFERROR(时间!$B$4+AU1000,"上周无销量")</f>
        <v>上周无销量</v>
      </c>
    </row>
    <row r="1001" spans="1:48">
      <c r="A1001" s="21" t="s">
        <v>1046</v>
      </c>
      <c r="B1001" t="str">
        <f>VLOOKUP(A1001,'[4]sku-asin（子）'!$A$1:$B$65536,2,0)</f>
        <v>B01H7078BY</v>
      </c>
      <c r="C1001" t="str">
        <f>VLOOKUP(A1001,'[4]子sku-父sku'!$A$1:$B$65536,2,0)</f>
        <v>YZ-ZQ789</v>
      </c>
      <c r="D1001" s="33">
        <f>IFERROR(VLOOKUP(A1001,[1]库存报告使用数据处理!$A:$C,3,0),0)</f>
        <v>1</v>
      </c>
      <c r="E1001" s="33">
        <f>IFERROR(VLOOKUP(A1001,[1]库存报告使用数据处理!$A:$D,4,0),0)</f>
        <v>1</v>
      </c>
      <c r="F1001" s="33">
        <f>IFERROR(VLOOKUP(A1001,[1]库存报告使用数据处理!$A:$E,5,0),0)</f>
        <v>0</v>
      </c>
      <c r="G1001" s="33">
        <f>IFERROR(VLOOKUP(A1001,[1]库存报告使用数据处理!$A:$F,6,0),0)</f>
        <v>0</v>
      </c>
      <c r="H1001" s="34">
        <f>IFERROR(VLOOKUP(A1001,[1]库存报告使用数据处理!$A:$G,7,0),0)</f>
        <v>15.99</v>
      </c>
      <c r="I1001">
        <f>IFERROR(VLOOKUP(A1001,[5]数据处理!$A:$B,2,0),0)</f>
        <v>4</v>
      </c>
      <c r="J1001" s="35">
        <f>IFERROR(VLOOKUP(A1001,[5]数据处理!$A:$D,4,0),0)</f>
        <v>0</v>
      </c>
      <c r="K1001" s="35">
        <f>IFERROR(VLOOKUP(A1001,[5]数据处理!$A:$E,5,0),0)</f>
        <v>0</v>
      </c>
      <c r="L1001" s="35">
        <f>IFERROR(VLOOKUP(A1001,[5]数据处理!$A:$G,7,0),0)</f>
        <v>0</v>
      </c>
      <c r="M1001">
        <f t="shared" si="258"/>
        <v>4</v>
      </c>
      <c r="N1001">
        <f>IFERROR(VLOOKUP(A1001,[5]数据处理!$A:$C,3,0),0)</f>
        <v>1</v>
      </c>
      <c r="O1001">
        <f>IFERROR(VLOOKUP(A1001,[5]数据处理!$A:$N,14,0),0)</f>
        <v>3</v>
      </c>
      <c r="P1001" t="str">
        <f>IFERROR(VLOOKUP(A1001,[3]库存使用数据!$A:$B,2,0),"")</f>
        <v/>
      </c>
      <c r="Q1001" t="str">
        <f>IFERROR(VLOOKUP(A1001,[3]库存使用数据!$A:$E,5,0),"")</f>
        <v/>
      </c>
      <c r="R1001" t="str">
        <f>IFERROR(VLOOKUP(A1001,[3]库存使用数据!$A:$H,8,0),"")</f>
        <v/>
      </c>
      <c r="S1001" t="str">
        <f>IFERROR(VLOOKUP(A1001,[3]库存使用数据!$A:$K,11,0),"")</f>
        <v/>
      </c>
      <c r="T1001" t="str">
        <f>IFERROR(VLOOKUP(A1001,[3]库存使用数据!$A:$C,3,0),"")</f>
        <v/>
      </c>
      <c r="U1001" t="str">
        <f>IFERROR(VLOOKUP(A1001,[3]库存使用数据!$A:$F,6,0),"")</f>
        <v/>
      </c>
      <c r="V1001" t="str">
        <f>IFERROR(VLOOKUP(A1001,[3]库存使用数据!$A:$I,9,0),"")</f>
        <v/>
      </c>
      <c r="W1001" t="str">
        <f>IFERROR(VLOOKUP(A1001,[3]库存使用数据!$A:$L,12,0),"")</f>
        <v/>
      </c>
      <c r="X1001" s="23" t="str">
        <f t="shared" si="263"/>
        <v/>
      </c>
      <c r="Y1001" s="23" t="str">
        <f t="shared" si="264"/>
        <v/>
      </c>
      <c r="Z1001" s="23" t="str">
        <f t="shared" si="265"/>
        <v/>
      </c>
      <c r="AA1001" s="23" t="str">
        <f t="shared" si="266"/>
        <v/>
      </c>
      <c r="AB1001" t="str">
        <f>IFERROR(VLOOKUP(A1001,[3]库存使用数据!$A:$D,4,0),"")</f>
        <v/>
      </c>
      <c r="AC1001" t="str">
        <f>IFERROR(VLOOKUP(A1001,[3]库存使用数据!$A:$G,7,0),"")</f>
        <v/>
      </c>
      <c r="AD1001" t="str">
        <f>IFERROR(VLOOKUP(A1001,[3]库存使用数据!$A:$J,10,0),"")</f>
        <v/>
      </c>
      <c r="AE1001" t="str">
        <f>IFERROR(VLOOKUP(A1001,[3]库存使用数据!$A:$M,13,0),"")</f>
        <v/>
      </c>
      <c r="AF1001" s="23" t="str">
        <f t="shared" si="267"/>
        <v/>
      </c>
      <c r="AG1001" s="23" t="str">
        <f t="shared" si="268"/>
        <v/>
      </c>
      <c r="AH1001" s="23" t="str">
        <f t="shared" si="269"/>
        <v/>
      </c>
      <c r="AI1001" s="23" t="str">
        <f t="shared" si="270"/>
        <v/>
      </c>
      <c r="AJ1001">
        <f>IFERROR(VLOOKUP($B1001,[2]库存报告使用数据!$A$1:$B$65536,2,0),0)</f>
        <v>3</v>
      </c>
      <c r="AK1001">
        <f>IFERROR(VLOOKUP($B1001,[2]库存报告使用数据!$A$1:$C$65536,3,0),0)</f>
        <v>3</v>
      </c>
      <c r="AL1001">
        <f>IFERROR(VLOOKUP($B1001,[2]库存报告使用数据!$A$1:$D$65536,4,0),0)</f>
        <v>3</v>
      </c>
      <c r="AM1001">
        <f>IFERROR(VLOOKUP($B1001,[2]库存报告使用数据!$A$1:$E$65536,5,0),0)</f>
        <v>3</v>
      </c>
      <c r="AN1001" s="23">
        <f t="shared" si="271"/>
        <v>0.333333333333333</v>
      </c>
      <c r="AO1001" s="23">
        <f t="shared" si="272"/>
        <v>0.333333333333333</v>
      </c>
      <c r="AP1001" s="23">
        <f t="shared" si="273"/>
        <v>0</v>
      </c>
      <c r="AQ1001" s="23">
        <f t="shared" si="274"/>
        <v>0</v>
      </c>
      <c r="AR1001" s="37">
        <f t="shared" si="259"/>
        <v>0.142857142857143</v>
      </c>
      <c r="AS1001" s="37">
        <f t="shared" si="260"/>
        <v>8.57142857142857</v>
      </c>
      <c r="AT1001" s="37">
        <f t="shared" si="261"/>
        <v>-4.57142857142857</v>
      </c>
      <c r="AU1001" s="33">
        <f t="shared" si="262"/>
        <v>28</v>
      </c>
      <c r="AV1001" s="38">
        <f>IFERROR(时间!$B$4+AU1001,"上周无销量")</f>
        <v>43311</v>
      </c>
    </row>
    <row r="1002" spans="1:48">
      <c r="A1002" s="21" t="s">
        <v>1047</v>
      </c>
      <c r="B1002" t="str">
        <f>VLOOKUP(A1002,'[4]sku-asin（子）'!$A$1:$B$65536,2,0)</f>
        <v>B01H7079W2</v>
      </c>
      <c r="C1002" t="str">
        <f>VLOOKUP(A1002,'[4]子sku-父sku'!$A$1:$B$65536,2,0)</f>
        <v>YZ-ZQ789</v>
      </c>
      <c r="D1002" s="33">
        <f>IFERROR(VLOOKUP(A1002,[1]库存报告使用数据处理!$A:$C,3,0),0)</f>
        <v>0</v>
      </c>
      <c r="E1002" s="33">
        <f>IFERROR(VLOOKUP(A1002,[1]库存报告使用数据处理!$A:$D,4,0),0)</f>
        <v>0</v>
      </c>
      <c r="F1002" s="33">
        <f>IFERROR(VLOOKUP(A1002,[1]库存报告使用数据处理!$A:$E,5,0),0)</f>
        <v>0</v>
      </c>
      <c r="G1002" s="33">
        <f>IFERROR(VLOOKUP(A1002,[1]库存报告使用数据处理!$A:$F,6,0),0)</f>
        <v>0</v>
      </c>
      <c r="H1002" s="34">
        <f>IFERROR(VLOOKUP(A1002,[1]库存报告使用数据处理!$A:$G,7,0),0)</f>
        <v>0</v>
      </c>
      <c r="I1002">
        <f>IFERROR(VLOOKUP(A1002,[5]数据处理!$A:$B,2,0),0)</f>
        <v>6</v>
      </c>
      <c r="J1002" s="35">
        <f>IFERROR(VLOOKUP(A1002,[5]数据处理!$A:$D,4,0),0)</f>
        <v>0</v>
      </c>
      <c r="K1002" s="35">
        <f>IFERROR(VLOOKUP(A1002,[5]数据处理!$A:$E,5,0),0)</f>
        <v>0</v>
      </c>
      <c r="L1002" s="35">
        <f>IFERROR(VLOOKUP(A1002,[5]数据处理!$A:$G,7,0),0)</f>
        <v>0</v>
      </c>
      <c r="M1002">
        <f t="shared" si="258"/>
        <v>6</v>
      </c>
      <c r="N1002">
        <f>IFERROR(VLOOKUP(A1002,[5]数据处理!$A:$C,3,0),0)</f>
        <v>0</v>
      </c>
      <c r="O1002">
        <f>IFERROR(VLOOKUP(A1002,[5]数据处理!$A:$N,14,0),0)</f>
        <v>6</v>
      </c>
      <c r="P1002" t="str">
        <f>IFERROR(VLOOKUP(A1002,[3]库存使用数据!$A:$B,2,0),"")</f>
        <v/>
      </c>
      <c r="Q1002" t="str">
        <f>IFERROR(VLOOKUP(A1002,[3]库存使用数据!$A:$E,5,0),"")</f>
        <v/>
      </c>
      <c r="R1002" t="str">
        <f>IFERROR(VLOOKUP(A1002,[3]库存使用数据!$A:$H,8,0),"")</f>
        <v/>
      </c>
      <c r="S1002" t="str">
        <f>IFERROR(VLOOKUP(A1002,[3]库存使用数据!$A:$K,11,0),"")</f>
        <v/>
      </c>
      <c r="T1002" t="str">
        <f>IFERROR(VLOOKUP(A1002,[3]库存使用数据!$A:$C,3,0),"")</f>
        <v/>
      </c>
      <c r="U1002" t="str">
        <f>IFERROR(VLOOKUP(A1002,[3]库存使用数据!$A:$F,6,0),"")</f>
        <v/>
      </c>
      <c r="V1002" t="str">
        <f>IFERROR(VLOOKUP(A1002,[3]库存使用数据!$A:$I,9,0),"")</f>
        <v/>
      </c>
      <c r="W1002" t="str">
        <f>IFERROR(VLOOKUP(A1002,[3]库存使用数据!$A:$L,12,0),"")</f>
        <v/>
      </c>
      <c r="X1002" s="23" t="str">
        <f t="shared" si="263"/>
        <v/>
      </c>
      <c r="Y1002" s="23" t="str">
        <f t="shared" si="264"/>
        <v/>
      </c>
      <c r="Z1002" s="23" t="str">
        <f t="shared" si="265"/>
        <v/>
      </c>
      <c r="AA1002" s="23" t="str">
        <f t="shared" si="266"/>
        <v/>
      </c>
      <c r="AB1002" t="str">
        <f>IFERROR(VLOOKUP(A1002,[3]库存使用数据!$A:$D,4,0),"")</f>
        <v/>
      </c>
      <c r="AC1002" t="str">
        <f>IFERROR(VLOOKUP(A1002,[3]库存使用数据!$A:$G,7,0),"")</f>
        <v/>
      </c>
      <c r="AD1002" t="str">
        <f>IFERROR(VLOOKUP(A1002,[3]库存使用数据!$A:$J,10,0),"")</f>
        <v/>
      </c>
      <c r="AE1002" t="str">
        <f>IFERROR(VLOOKUP(A1002,[3]库存使用数据!$A:$M,13,0),"")</f>
        <v/>
      </c>
      <c r="AF1002" s="23" t="str">
        <f t="shared" si="267"/>
        <v/>
      </c>
      <c r="AG1002" s="23" t="str">
        <f t="shared" si="268"/>
        <v/>
      </c>
      <c r="AH1002" s="23" t="str">
        <f t="shared" si="269"/>
        <v/>
      </c>
      <c r="AI1002" s="23" t="str">
        <f t="shared" si="270"/>
        <v/>
      </c>
      <c r="AJ1002">
        <f>IFERROR(VLOOKUP($B1002,[2]库存报告使用数据!$A$1:$B$65536,2,0),0)</f>
        <v>1</v>
      </c>
      <c r="AK1002">
        <f>IFERROR(VLOOKUP($B1002,[2]库存报告使用数据!$A$1:$C$65536,3,0),0)</f>
        <v>1</v>
      </c>
      <c r="AL1002">
        <f>IFERROR(VLOOKUP($B1002,[2]库存报告使用数据!$A$1:$D$65536,4,0),0)</f>
        <v>6</v>
      </c>
      <c r="AM1002">
        <f>IFERROR(VLOOKUP($B1002,[2]库存报告使用数据!$A$1:$E$65536,5,0),0)</f>
        <v>2</v>
      </c>
      <c r="AN1002" s="23">
        <f t="shared" si="271"/>
        <v>0</v>
      </c>
      <c r="AO1002" s="23">
        <f t="shared" si="272"/>
        <v>0</v>
      </c>
      <c r="AP1002" s="23">
        <f t="shared" si="273"/>
        <v>0</v>
      </c>
      <c r="AQ1002" s="23">
        <f t="shared" si="274"/>
        <v>0</v>
      </c>
      <c r="AR1002" s="37">
        <f t="shared" si="259"/>
        <v>0</v>
      </c>
      <c r="AS1002" s="37">
        <f t="shared" si="260"/>
        <v>0</v>
      </c>
      <c r="AT1002" s="37">
        <f t="shared" si="261"/>
        <v>6</v>
      </c>
      <c r="AU1002" s="33" t="str">
        <f t="shared" si="262"/>
        <v>库存为6</v>
      </c>
      <c r="AV1002" s="38" t="str">
        <f>IFERROR(时间!$B$4+AU1002,"上周无销量")</f>
        <v>上周无销量</v>
      </c>
    </row>
    <row r="1003" spans="1:48">
      <c r="A1003" s="21" t="s">
        <v>1048</v>
      </c>
      <c r="B1003" t="str">
        <f>VLOOKUP(A1003,'[4]sku-asin（子）'!$A$1:$B$65536,2,0)</f>
        <v>B01H7074XQ</v>
      </c>
      <c r="C1003" t="str">
        <f>VLOOKUP(A1003,'[4]子sku-父sku'!$A$1:$B$65536,2,0)</f>
        <v>YZ-ZQ789</v>
      </c>
      <c r="D1003" s="33">
        <f>IFERROR(VLOOKUP(A1003,[1]库存报告使用数据处理!$A:$C,3,0),0)</f>
        <v>0</v>
      </c>
      <c r="E1003" s="33">
        <f>IFERROR(VLOOKUP(A1003,[1]库存报告使用数据处理!$A:$D,4,0),0)</f>
        <v>0</v>
      </c>
      <c r="F1003" s="33">
        <f>IFERROR(VLOOKUP(A1003,[1]库存报告使用数据处理!$A:$E,5,0),0)</f>
        <v>1</v>
      </c>
      <c r="G1003" s="33">
        <f>IFERROR(VLOOKUP(A1003,[1]库存报告使用数据处理!$A:$F,6,0),0)</f>
        <v>1</v>
      </c>
      <c r="H1003" s="34">
        <f>IFERROR(VLOOKUP(A1003,[1]库存报告使用数据处理!$A:$G,7,0),0)</f>
        <v>15.99</v>
      </c>
      <c r="I1003">
        <f>IFERROR(VLOOKUP(A1003,[5]数据处理!$A:$B,2,0),0)</f>
        <v>3</v>
      </c>
      <c r="J1003" s="35">
        <f>IFERROR(VLOOKUP(A1003,[5]数据处理!$A:$D,4,0),0)</f>
        <v>0</v>
      </c>
      <c r="K1003" s="35">
        <f>IFERROR(VLOOKUP(A1003,[5]数据处理!$A:$E,5,0),0)</f>
        <v>0</v>
      </c>
      <c r="L1003" s="35">
        <f>IFERROR(VLOOKUP(A1003,[5]数据处理!$A:$G,7,0),0)</f>
        <v>0</v>
      </c>
      <c r="M1003">
        <f t="shared" si="258"/>
        <v>3</v>
      </c>
      <c r="N1003">
        <f>IFERROR(VLOOKUP(A1003,[5]数据处理!$A:$C,3,0),0)</f>
        <v>0</v>
      </c>
      <c r="O1003">
        <f>IFERROR(VLOOKUP(A1003,[5]数据处理!$A:$N,14,0),0)</f>
        <v>0</v>
      </c>
      <c r="P1003" t="str">
        <f>IFERROR(VLOOKUP(A1003,[3]库存使用数据!$A:$B,2,0),"")</f>
        <v/>
      </c>
      <c r="Q1003" t="str">
        <f>IFERROR(VLOOKUP(A1003,[3]库存使用数据!$A:$E,5,0),"")</f>
        <v/>
      </c>
      <c r="R1003" t="str">
        <f>IFERROR(VLOOKUP(A1003,[3]库存使用数据!$A:$H,8,0),"")</f>
        <v/>
      </c>
      <c r="S1003" t="str">
        <f>IFERROR(VLOOKUP(A1003,[3]库存使用数据!$A:$K,11,0),"")</f>
        <v/>
      </c>
      <c r="T1003" t="str">
        <f>IFERROR(VLOOKUP(A1003,[3]库存使用数据!$A:$C,3,0),"")</f>
        <v/>
      </c>
      <c r="U1003" t="str">
        <f>IFERROR(VLOOKUP(A1003,[3]库存使用数据!$A:$F,6,0),"")</f>
        <v/>
      </c>
      <c r="V1003" t="str">
        <f>IFERROR(VLOOKUP(A1003,[3]库存使用数据!$A:$I,9,0),"")</f>
        <v/>
      </c>
      <c r="W1003" t="str">
        <f>IFERROR(VLOOKUP(A1003,[3]库存使用数据!$A:$L,12,0),"")</f>
        <v/>
      </c>
      <c r="X1003" s="23" t="str">
        <f t="shared" si="263"/>
        <v/>
      </c>
      <c r="Y1003" s="23" t="str">
        <f t="shared" si="264"/>
        <v/>
      </c>
      <c r="Z1003" s="23" t="str">
        <f t="shared" si="265"/>
        <v/>
      </c>
      <c r="AA1003" s="23" t="str">
        <f t="shared" si="266"/>
        <v/>
      </c>
      <c r="AB1003" t="str">
        <f>IFERROR(VLOOKUP(A1003,[3]库存使用数据!$A:$D,4,0),"")</f>
        <v/>
      </c>
      <c r="AC1003" t="str">
        <f>IFERROR(VLOOKUP(A1003,[3]库存使用数据!$A:$G,7,0),"")</f>
        <v/>
      </c>
      <c r="AD1003" t="str">
        <f>IFERROR(VLOOKUP(A1003,[3]库存使用数据!$A:$J,10,0),"")</f>
        <v/>
      </c>
      <c r="AE1003" t="str">
        <f>IFERROR(VLOOKUP(A1003,[3]库存使用数据!$A:$M,13,0),"")</f>
        <v/>
      </c>
      <c r="AF1003" s="23" t="str">
        <f t="shared" si="267"/>
        <v/>
      </c>
      <c r="AG1003" s="23" t="str">
        <f t="shared" si="268"/>
        <v/>
      </c>
      <c r="AH1003" s="23" t="str">
        <f t="shared" si="269"/>
        <v/>
      </c>
      <c r="AI1003" s="23" t="str">
        <f t="shared" si="270"/>
        <v/>
      </c>
      <c r="AJ1003">
        <f>IFERROR(VLOOKUP($B1003,[2]库存报告使用数据!$A$1:$B$65536,2,0),0)</f>
        <v>8</v>
      </c>
      <c r="AK1003">
        <f>IFERROR(VLOOKUP($B1003,[2]库存报告使用数据!$A$1:$C$65536,3,0),0)</f>
        <v>8</v>
      </c>
      <c r="AL1003">
        <f>IFERROR(VLOOKUP($B1003,[2]库存报告使用数据!$A$1:$D$65536,4,0),0)</f>
        <v>14</v>
      </c>
      <c r="AM1003">
        <f>IFERROR(VLOOKUP($B1003,[2]库存报告使用数据!$A$1:$E$65536,5,0),0)</f>
        <v>5</v>
      </c>
      <c r="AN1003" s="23">
        <f t="shared" si="271"/>
        <v>0</v>
      </c>
      <c r="AO1003" s="23">
        <f t="shared" si="272"/>
        <v>0</v>
      </c>
      <c r="AP1003" s="23">
        <f t="shared" si="273"/>
        <v>0.0714285714285714</v>
      </c>
      <c r="AQ1003" s="23">
        <f t="shared" si="274"/>
        <v>0.2</v>
      </c>
      <c r="AR1003" s="37">
        <f t="shared" si="259"/>
        <v>0</v>
      </c>
      <c r="AS1003" s="37">
        <f t="shared" si="260"/>
        <v>0</v>
      </c>
      <c r="AT1003" s="37">
        <f t="shared" si="261"/>
        <v>3</v>
      </c>
      <c r="AU1003" s="33" t="str">
        <f t="shared" si="262"/>
        <v>库存为3</v>
      </c>
      <c r="AV1003" s="38" t="str">
        <f>IFERROR(时间!$B$4+AU1003,"上周无销量")</f>
        <v>上周无销量</v>
      </c>
    </row>
    <row r="1004" spans="1:48">
      <c r="A1004" s="21" t="s">
        <v>1049</v>
      </c>
      <c r="B1004" t="str">
        <f>VLOOKUP(A1004,'[4]sku-asin（子）'!$A$1:$B$65536,2,0)</f>
        <v>B01H7076HA</v>
      </c>
      <c r="C1004" t="str">
        <f>VLOOKUP(A1004,'[4]子sku-父sku'!$A$1:$B$65536,2,0)</f>
        <v>YZ-ZQ789</v>
      </c>
      <c r="D1004" s="33">
        <f>IFERROR(VLOOKUP(A1004,[1]库存报告使用数据处理!$A:$C,3,0),0)</f>
        <v>0</v>
      </c>
      <c r="E1004" s="33">
        <f>IFERROR(VLOOKUP(A1004,[1]库存报告使用数据处理!$A:$D,4,0),0)</f>
        <v>1</v>
      </c>
      <c r="F1004" s="33">
        <f>IFERROR(VLOOKUP(A1004,[1]库存报告使用数据处理!$A:$E,5,0),0)</f>
        <v>0</v>
      </c>
      <c r="G1004" s="33">
        <f>IFERROR(VLOOKUP(A1004,[1]库存报告使用数据处理!$A:$F,6,0),0)</f>
        <v>1</v>
      </c>
      <c r="H1004" s="34">
        <f>IFERROR(VLOOKUP(A1004,[1]库存报告使用数据处理!$A:$G,7,0),0)</f>
        <v>11.99</v>
      </c>
      <c r="I1004">
        <f>IFERROR(VLOOKUP(A1004,[5]数据处理!$A:$B,2,0),0)</f>
        <v>8</v>
      </c>
      <c r="J1004" s="35">
        <f>IFERROR(VLOOKUP(A1004,[5]数据处理!$A:$D,4,0),0)</f>
        <v>0</v>
      </c>
      <c r="K1004" s="35">
        <f>IFERROR(VLOOKUP(A1004,[5]数据处理!$A:$E,5,0),0)</f>
        <v>0</v>
      </c>
      <c r="L1004" s="35">
        <f>IFERROR(VLOOKUP(A1004,[5]数据处理!$A:$G,7,0),0)</f>
        <v>0</v>
      </c>
      <c r="M1004">
        <f t="shared" si="258"/>
        <v>8</v>
      </c>
      <c r="N1004">
        <f>IFERROR(VLOOKUP(A1004,[5]数据处理!$A:$C,3,0),0)</f>
        <v>0</v>
      </c>
      <c r="O1004">
        <f>IFERROR(VLOOKUP(A1004,[5]数据处理!$A:$N,14,0),0)</f>
        <v>8</v>
      </c>
      <c r="P1004" t="str">
        <f>IFERROR(VLOOKUP(A1004,[3]库存使用数据!$A:$B,2,0),"")</f>
        <v/>
      </c>
      <c r="Q1004" t="str">
        <f>IFERROR(VLOOKUP(A1004,[3]库存使用数据!$A:$E,5,0),"")</f>
        <v/>
      </c>
      <c r="R1004" t="str">
        <f>IFERROR(VLOOKUP(A1004,[3]库存使用数据!$A:$H,8,0),"")</f>
        <v/>
      </c>
      <c r="S1004" t="str">
        <f>IFERROR(VLOOKUP(A1004,[3]库存使用数据!$A:$K,11,0),"")</f>
        <v/>
      </c>
      <c r="T1004" t="str">
        <f>IFERROR(VLOOKUP(A1004,[3]库存使用数据!$A:$C,3,0),"")</f>
        <v/>
      </c>
      <c r="U1004" t="str">
        <f>IFERROR(VLOOKUP(A1004,[3]库存使用数据!$A:$F,6,0),"")</f>
        <v/>
      </c>
      <c r="V1004" t="str">
        <f>IFERROR(VLOOKUP(A1004,[3]库存使用数据!$A:$I,9,0),"")</f>
        <v/>
      </c>
      <c r="W1004" t="str">
        <f>IFERROR(VLOOKUP(A1004,[3]库存使用数据!$A:$L,12,0),"")</f>
        <v/>
      </c>
      <c r="X1004" s="23" t="str">
        <f t="shared" si="263"/>
        <v/>
      </c>
      <c r="Y1004" s="23" t="str">
        <f t="shared" si="264"/>
        <v/>
      </c>
      <c r="Z1004" s="23" t="str">
        <f t="shared" si="265"/>
        <v/>
      </c>
      <c r="AA1004" s="23" t="str">
        <f t="shared" si="266"/>
        <v/>
      </c>
      <c r="AB1004" t="str">
        <f>IFERROR(VLOOKUP(A1004,[3]库存使用数据!$A:$D,4,0),"")</f>
        <v/>
      </c>
      <c r="AC1004" t="str">
        <f>IFERROR(VLOOKUP(A1004,[3]库存使用数据!$A:$G,7,0),"")</f>
        <v/>
      </c>
      <c r="AD1004" t="str">
        <f>IFERROR(VLOOKUP(A1004,[3]库存使用数据!$A:$J,10,0),"")</f>
        <v/>
      </c>
      <c r="AE1004" t="str">
        <f>IFERROR(VLOOKUP(A1004,[3]库存使用数据!$A:$M,13,0),"")</f>
        <v/>
      </c>
      <c r="AF1004" s="23" t="str">
        <f t="shared" si="267"/>
        <v/>
      </c>
      <c r="AG1004" s="23" t="str">
        <f t="shared" si="268"/>
        <v/>
      </c>
      <c r="AH1004" s="23" t="str">
        <f t="shared" si="269"/>
        <v/>
      </c>
      <c r="AI1004" s="23" t="str">
        <f t="shared" si="270"/>
        <v/>
      </c>
      <c r="AJ1004">
        <f>IFERROR(VLOOKUP($B1004,[2]库存报告使用数据!$A$1:$B$65536,2,0),0)</f>
        <v>6</v>
      </c>
      <c r="AK1004">
        <f>IFERROR(VLOOKUP($B1004,[2]库存报告使用数据!$A$1:$C$65536,3,0),0)</f>
        <v>6</v>
      </c>
      <c r="AL1004">
        <f>IFERROR(VLOOKUP($B1004,[2]库存报告使用数据!$A$1:$D$65536,4,0),0)</f>
        <v>3</v>
      </c>
      <c r="AM1004">
        <f>IFERROR(VLOOKUP($B1004,[2]库存报告使用数据!$A$1:$E$65536,5,0),0)</f>
        <v>5</v>
      </c>
      <c r="AN1004" s="23">
        <f t="shared" si="271"/>
        <v>0</v>
      </c>
      <c r="AO1004" s="23">
        <f t="shared" si="272"/>
        <v>0.166666666666667</v>
      </c>
      <c r="AP1004" s="23">
        <f t="shared" si="273"/>
        <v>0</v>
      </c>
      <c r="AQ1004" s="23">
        <f t="shared" si="274"/>
        <v>0.2</v>
      </c>
      <c r="AR1004" s="37">
        <f t="shared" si="259"/>
        <v>0</v>
      </c>
      <c r="AS1004" s="37">
        <f t="shared" si="260"/>
        <v>0</v>
      </c>
      <c r="AT1004" s="37">
        <f t="shared" si="261"/>
        <v>8</v>
      </c>
      <c r="AU1004" s="33" t="str">
        <f t="shared" si="262"/>
        <v>库存为8</v>
      </c>
      <c r="AV1004" s="38" t="str">
        <f>IFERROR(时间!$B$4+AU1004,"上周无销量")</f>
        <v>上周无销量</v>
      </c>
    </row>
    <row r="1005" spans="1:48">
      <c r="A1005" s="21" t="s">
        <v>1050</v>
      </c>
      <c r="B1005" t="str">
        <f>VLOOKUP(A1005,'[4]sku-asin（子）'!$A$1:$B$65536,2,0)</f>
        <v>B073WVJR62</v>
      </c>
      <c r="C1005" t="str">
        <f>VLOOKUP(A1005,'[4]子sku-父sku'!$A$1:$B$65536,2,0)</f>
        <v>YZ-ZQ8639</v>
      </c>
      <c r="D1005" s="33">
        <f>IFERROR(VLOOKUP(A1005,[1]库存报告使用数据处理!$A:$C,3,0),0)</f>
        <v>0</v>
      </c>
      <c r="E1005" s="33">
        <f>IFERROR(VLOOKUP(A1005,[1]库存报告使用数据处理!$A:$D,4,0),0)</f>
        <v>0</v>
      </c>
      <c r="F1005" s="33">
        <f>IFERROR(VLOOKUP(A1005,[1]库存报告使用数据处理!$A:$E,5,0),0)</f>
        <v>0</v>
      </c>
      <c r="G1005" s="33">
        <f>IFERROR(VLOOKUP(A1005,[1]库存报告使用数据处理!$A:$F,6,0),0)</f>
        <v>0</v>
      </c>
      <c r="H1005" s="34">
        <f>IFERROR(VLOOKUP(A1005,[1]库存报告使用数据处理!$A:$G,7,0),0)</f>
        <v>0</v>
      </c>
      <c r="I1005">
        <f>IFERROR(VLOOKUP(A1005,[5]数据处理!$A:$B,2,0),0)</f>
        <v>0</v>
      </c>
      <c r="J1005" s="35">
        <f>IFERROR(VLOOKUP(A1005,[5]数据处理!$A:$D,4,0),0)</f>
        <v>0</v>
      </c>
      <c r="K1005" s="35">
        <f>IFERROR(VLOOKUP(A1005,[5]数据处理!$A:$E,5,0),0)</f>
        <v>0</v>
      </c>
      <c r="L1005" s="35">
        <f>IFERROR(VLOOKUP(A1005,[5]数据处理!$A:$G,7,0),0)</f>
        <v>0</v>
      </c>
      <c r="M1005">
        <f t="shared" si="258"/>
        <v>0</v>
      </c>
      <c r="N1005">
        <f>IFERROR(VLOOKUP(A1005,[5]数据处理!$A:$C,3,0),0)</f>
        <v>0</v>
      </c>
      <c r="O1005">
        <f>IFERROR(VLOOKUP(A1005,[5]数据处理!$A:$N,14,0),0)</f>
        <v>0</v>
      </c>
      <c r="P1005" t="str">
        <f>IFERROR(VLOOKUP(A1005,[3]库存使用数据!$A:$B,2,0),"")</f>
        <v/>
      </c>
      <c r="Q1005" t="str">
        <f>IFERROR(VLOOKUP(A1005,[3]库存使用数据!$A:$E,5,0),"")</f>
        <v/>
      </c>
      <c r="R1005" t="str">
        <f>IFERROR(VLOOKUP(A1005,[3]库存使用数据!$A:$H,8,0),"")</f>
        <v/>
      </c>
      <c r="S1005" t="str">
        <f>IFERROR(VLOOKUP(A1005,[3]库存使用数据!$A:$K,11,0),"")</f>
        <v/>
      </c>
      <c r="T1005" t="str">
        <f>IFERROR(VLOOKUP(A1005,[3]库存使用数据!$A:$C,3,0),"")</f>
        <v/>
      </c>
      <c r="U1005" t="str">
        <f>IFERROR(VLOOKUP(A1005,[3]库存使用数据!$A:$F,6,0),"")</f>
        <v/>
      </c>
      <c r="V1005" t="str">
        <f>IFERROR(VLOOKUP(A1005,[3]库存使用数据!$A:$I,9,0),"")</f>
        <v/>
      </c>
      <c r="W1005" t="str">
        <f>IFERROR(VLOOKUP(A1005,[3]库存使用数据!$A:$L,12,0),"")</f>
        <v/>
      </c>
      <c r="X1005" s="23" t="str">
        <f t="shared" si="263"/>
        <v/>
      </c>
      <c r="Y1005" s="23" t="str">
        <f t="shared" si="264"/>
        <v/>
      </c>
      <c r="Z1005" s="23" t="str">
        <f t="shared" si="265"/>
        <v/>
      </c>
      <c r="AA1005" s="23" t="str">
        <f t="shared" si="266"/>
        <v/>
      </c>
      <c r="AB1005" t="str">
        <f>IFERROR(VLOOKUP(A1005,[3]库存使用数据!$A:$D,4,0),"")</f>
        <v/>
      </c>
      <c r="AC1005" t="str">
        <f>IFERROR(VLOOKUP(A1005,[3]库存使用数据!$A:$G,7,0),"")</f>
        <v/>
      </c>
      <c r="AD1005" t="str">
        <f>IFERROR(VLOOKUP(A1005,[3]库存使用数据!$A:$J,10,0),"")</f>
        <v/>
      </c>
      <c r="AE1005" t="str">
        <f>IFERROR(VLOOKUP(A1005,[3]库存使用数据!$A:$M,13,0),"")</f>
        <v/>
      </c>
      <c r="AF1005" s="23" t="str">
        <f t="shared" si="267"/>
        <v/>
      </c>
      <c r="AG1005" s="23" t="str">
        <f t="shared" si="268"/>
        <v/>
      </c>
      <c r="AH1005" s="23" t="str">
        <f t="shared" si="269"/>
        <v/>
      </c>
      <c r="AI1005" s="23" t="str">
        <f t="shared" si="270"/>
        <v/>
      </c>
      <c r="AJ1005">
        <f>IFERROR(VLOOKUP($B1005,[2]库存报告使用数据!$A$1:$B$65536,2,0),0)</f>
        <v>0</v>
      </c>
      <c r="AK1005">
        <f>IFERROR(VLOOKUP($B1005,[2]库存报告使用数据!$A$1:$C$65536,3,0),0)</f>
        <v>0</v>
      </c>
      <c r="AL1005">
        <f>IFERROR(VLOOKUP($B1005,[2]库存报告使用数据!$A$1:$D$65536,4,0),0)</f>
        <v>0</v>
      </c>
      <c r="AM1005">
        <f>IFERROR(VLOOKUP($B1005,[2]库存报告使用数据!$A$1:$E$65536,5,0),0)</f>
        <v>0</v>
      </c>
      <c r="AN1005" s="23" t="str">
        <f t="shared" si="271"/>
        <v/>
      </c>
      <c r="AO1005" s="23" t="str">
        <f t="shared" si="272"/>
        <v/>
      </c>
      <c r="AP1005" s="23" t="str">
        <f t="shared" si="273"/>
        <v/>
      </c>
      <c r="AQ1005" s="23" t="str">
        <f t="shared" si="274"/>
        <v/>
      </c>
      <c r="AR1005" s="37">
        <f t="shared" si="259"/>
        <v>0</v>
      </c>
      <c r="AS1005" s="37">
        <f t="shared" si="260"/>
        <v>0</v>
      </c>
      <c r="AT1005" s="37">
        <f t="shared" si="261"/>
        <v>0</v>
      </c>
      <c r="AU1005" s="33" t="str">
        <f t="shared" si="262"/>
        <v>库存为0</v>
      </c>
      <c r="AV1005" s="38" t="str">
        <f>IFERROR(时间!$B$4+AU1005,"上周无销量")</f>
        <v>上周无销量</v>
      </c>
    </row>
    <row r="1006" spans="1:48">
      <c r="A1006" s="21" t="s">
        <v>1051</v>
      </c>
      <c r="B1006" t="str">
        <f>VLOOKUP(A1006,'[4]sku-asin（子）'!$A$1:$B$65536,2,0)</f>
        <v>B01MG8TRFZ</v>
      </c>
      <c r="C1006" t="str">
        <f>VLOOKUP(A1006,'[4]子sku-父sku'!$A$1:$B$65536,2,0)</f>
        <v>YZ-ZQ8867</v>
      </c>
      <c r="D1006" s="33">
        <f>IFERROR(VLOOKUP(A1006,[1]库存报告使用数据处理!$A:$C,3,0),0)</f>
        <v>0</v>
      </c>
      <c r="E1006" s="33">
        <f>IFERROR(VLOOKUP(A1006,[1]库存报告使用数据处理!$A:$D,4,0),0)</f>
        <v>0</v>
      </c>
      <c r="F1006" s="33">
        <f>IFERROR(VLOOKUP(A1006,[1]库存报告使用数据处理!$A:$E,5,0),0)</f>
        <v>0</v>
      </c>
      <c r="G1006" s="33">
        <f>IFERROR(VLOOKUP(A1006,[1]库存报告使用数据处理!$A:$F,6,0),0)</f>
        <v>0</v>
      </c>
      <c r="H1006" s="34">
        <f>IFERROR(VLOOKUP(A1006,[1]库存报告使用数据处理!$A:$G,7,0),0)</f>
        <v>0</v>
      </c>
      <c r="I1006">
        <f>IFERROR(VLOOKUP(A1006,[5]数据处理!$A:$B,2,0),0)</f>
        <v>12</v>
      </c>
      <c r="J1006" s="35">
        <f>IFERROR(VLOOKUP(A1006,[5]数据处理!$A:$D,4,0),0)</f>
        <v>0</v>
      </c>
      <c r="K1006" s="35">
        <f>IFERROR(VLOOKUP(A1006,[5]数据处理!$A:$E,5,0),0)</f>
        <v>0</v>
      </c>
      <c r="L1006" s="35">
        <f>IFERROR(VLOOKUP(A1006,[5]数据处理!$A:$G,7,0),0)</f>
        <v>0</v>
      </c>
      <c r="M1006">
        <f t="shared" si="258"/>
        <v>12</v>
      </c>
      <c r="N1006">
        <f>IFERROR(VLOOKUP(A1006,[5]数据处理!$A:$C,3,0),0)</f>
        <v>0</v>
      </c>
      <c r="O1006">
        <f>IFERROR(VLOOKUP(A1006,[5]数据处理!$A:$N,14,0),0)</f>
        <v>12</v>
      </c>
      <c r="P1006" t="str">
        <f>IFERROR(VLOOKUP(A1006,[3]库存使用数据!$A:$B,2,0),"")</f>
        <v/>
      </c>
      <c r="Q1006" t="str">
        <f>IFERROR(VLOOKUP(A1006,[3]库存使用数据!$A:$E,5,0),"")</f>
        <v/>
      </c>
      <c r="R1006" t="str">
        <f>IFERROR(VLOOKUP(A1006,[3]库存使用数据!$A:$H,8,0),"")</f>
        <v/>
      </c>
      <c r="S1006" t="str">
        <f>IFERROR(VLOOKUP(A1006,[3]库存使用数据!$A:$K,11,0),"")</f>
        <v/>
      </c>
      <c r="T1006" t="str">
        <f>IFERROR(VLOOKUP(A1006,[3]库存使用数据!$A:$C,3,0),"")</f>
        <v/>
      </c>
      <c r="U1006" t="str">
        <f>IFERROR(VLOOKUP(A1006,[3]库存使用数据!$A:$F,6,0),"")</f>
        <v/>
      </c>
      <c r="V1006" t="str">
        <f>IFERROR(VLOOKUP(A1006,[3]库存使用数据!$A:$I,9,0),"")</f>
        <v/>
      </c>
      <c r="W1006" t="str">
        <f>IFERROR(VLOOKUP(A1006,[3]库存使用数据!$A:$L,12,0),"")</f>
        <v/>
      </c>
      <c r="X1006" s="23" t="str">
        <f t="shared" si="263"/>
        <v/>
      </c>
      <c r="Y1006" s="23" t="str">
        <f t="shared" si="264"/>
        <v/>
      </c>
      <c r="Z1006" s="23" t="str">
        <f t="shared" si="265"/>
        <v/>
      </c>
      <c r="AA1006" s="23" t="str">
        <f t="shared" si="266"/>
        <v/>
      </c>
      <c r="AB1006" t="str">
        <f>IFERROR(VLOOKUP(A1006,[3]库存使用数据!$A:$D,4,0),"")</f>
        <v/>
      </c>
      <c r="AC1006" t="str">
        <f>IFERROR(VLOOKUP(A1006,[3]库存使用数据!$A:$G,7,0),"")</f>
        <v/>
      </c>
      <c r="AD1006" t="str">
        <f>IFERROR(VLOOKUP(A1006,[3]库存使用数据!$A:$J,10,0),"")</f>
        <v/>
      </c>
      <c r="AE1006" t="str">
        <f>IFERROR(VLOOKUP(A1006,[3]库存使用数据!$A:$M,13,0),"")</f>
        <v/>
      </c>
      <c r="AF1006" s="23" t="str">
        <f t="shared" si="267"/>
        <v/>
      </c>
      <c r="AG1006" s="23" t="str">
        <f t="shared" si="268"/>
        <v/>
      </c>
      <c r="AH1006" s="23" t="str">
        <f t="shared" si="269"/>
        <v/>
      </c>
      <c r="AI1006" s="23" t="str">
        <f t="shared" si="270"/>
        <v/>
      </c>
      <c r="AJ1006">
        <f>IFERROR(VLOOKUP($B1006,[2]库存报告使用数据!$A$1:$B$65536,2,0),0)</f>
        <v>3</v>
      </c>
      <c r="AK1006">
        <f>IFERROR(VLOOKUP($B1006,[2]库存报告使用数据!$A$1:$C$65536,3,0),0)</f>
        <v>3</v>
      </c>
      <c r="AL1006">
        <f>IFERROR(VLOOKUP($B1006,[2]库存报告使用数据!$A$1:$D$65536,4,0),0)</f>
        <v>2</v>
      </c>
      <c r="AM1006">
        <f>IFERROR(VLOOKUP($B1006,[2]库存报告使用数据!$A$1:$E$65536,5,0),0)</f>
        <v>2</v>
      </c>
      <c r="AN1006" s="23">
        <f t="shared" si="271"/>
        <v>0</v>
      </c>
      <c r="AO1006" s="23">
        <f t="shared" si="272"/>
        <v>0</v>
      </c>
      <c r="AP1006" s="23">
        <f t="shared" si="273"/>
        <v>0</v>
      </c>
      <c r="AQ1006" s="23">
        <f t="shared" si="274"/>
        <v>0</v>
      </c>
      <c r="AR1006" s="37">
        <f t="shared" si="259"/>
        <v>0</v>
      </c>
      <c r="AS1006" s="37">
        <f t="shared" si="260"/>
        <v>0</v>
      </c>
      <c r="AT1006" s="37">
        <f t="shared" si="261"/>
        <v>12</v>
      </c>
      <c r="AU1006" s="33" t="str">
        <f t="shared" si="262"/>
        <v>库存为12</v>
      </c>
      <c r="AV1006" s="38" t="str">
        <f>IFERROR(时间!$B$4+AU1006,"上周无销量")</f>
        <v>上周无销量</v>
      </c>
    </row>
    <row r="1007" spans="1:48">
      <c r="A1007" s="21" t="s">
        <v>1052</v>
      </c>
      <c r="B1007" t="str">
        <f>VLOOKUP(A1007,'[4]sku-asin（子）'!$A$1:$B$65536,2,0)</f>
        <v>B01MDUUIF8</v>
      </c>
      <c r="C1007" t="str">
        <f>VLOOKUP(A1007,'[4]子sku-父sku'!$A$1:$B$65536,2,0)</f>
        <v>YZ-ZQ8867</v>
      </c>
      <c r="D1007" s="33">
        <f>IFERROR(VLOOKUP(A1007,[1]库存报告使用数据处理!$A:$C,3,0),0)</f>
        <v>0</v>
      </c>
      <c r="E1007" s="33">
        <f>IFERROR(VLOOKUP(A1007,[1]库存报告使用数据处理!$A:$D,4,0),0)</f>
        <v>0</v>
      </c>
      <c r="F1007" s="33">
        <f>IFERROR(VLOOKUP(A1007,[1]库存报告使用数据处理!$A:$E,5,0),0)</f>
        <v>0</v>
      </c>
      <c r="G1007" s="33">
        <f>IFERROR(VLOOKUP(A1007,[1]库存报告使用数据处理!$A:$F,6,0),0)</f>
        <v>0</v>
      </c>
      <c r="H1007" s="34">
        <f>IFERROR(VLOOKUP(A1007,[1]库存报告使用数据处理!$A:$G,7,0),0)</f>
        <v>0</v>
      </c>
      <c r="I1007">
        <f>IFERROR(VLOOKUP(A1007,[5]数据处理!$A:$B,2,0),0)</f>
        <v>7</v>
      </c>
      <c r="J1007" s="35">
        <f>IFERROR(VLOOKUP(A1007,[5]数据处理!$A:$D,4,0),0)</f>
        <v>0</v>
      </c>
      <c r="K1007" s="35">
        <f>IFERROR(VLOOKUP(A1007,[5]数据处理!$A:$E,5,0),0)</f>
        <v>0</v>
      </c>
      <c r="L1007" s="35">
        <f>IFERROR(VLOOKUP(A1007,[5]数据处理!$A:$G,7,0),0)</f>
        <v>0</v>
      </c>
      <c r="M1007">
        <f t="shared" si="258"/>
        <v>7</v>
      </c>
      <c r="N1007">
        <f>IFERROR(VLOOKUP(A1007,[5]数据处理!$A:$C,3,0),0)</f>
        <v>0</v>
      </c>
      <c r="O1007">
        <f>IFERROR(VLOOKUP(A1007,[5]数据处理!$A:$N,14,0),0)</f>
        <v>7</v>
      </c>
      <c r="P1007" t="str">
        <f>IFERROR(VLOOKUP(A1007,[3]库存使用数据!$A:$B,2,0),"")</f>
        <v/>
      </c>
      <c r="Q1007" t="str">
        <f>IFERROR(VLOOKUP(A1007,[3]库存使用数据!$A:$E,5,0),"")</f>
        <v/>
      </c>
      <c r="R1007" t="str">
        <f>IFERROR(VLOOKUP(A1007,[3]库存使用数据!$A:$H,8,0),"")</f>
        <v/>
      </c>
      <c r="S1007" t="str">
        <f>IFERROR(VLOOKUP(A1007,[3]库存使用数据!$A:$K,11,0),"")</f>
        <v/>
      </c>
      <c r="T1007" t="str">
        <f>IFERROR(VLOOKUP(A1007,[3]库存使用数据!$A:$C,3,0),"")</f>
        <v/>
      </c>
      <c r="U1007" t="str">
        <f>IFERROR(VLOOKUP(A1007,[3]库存使用数据!$A:$F,6,0),"")</f>
        <v/>
      </c>
      <c r="V1007" t="str">
        <f>IFERROR(VLOOKUP(A1007,[3]库存使用数据!$A:$I,9,0),"")</f>
        <v/>
      </c>
      <c r="W1007" t="str">
        <f>IFERROR(VLOOKUP(A1007,[3]库存使用数据!$A:$L,12,0),"")</f>
        <v/>
      </c>
      <c r="X1007" s="23" t="str">
        <f t="shared" si="263"/>
        <v/>
      </c>
      <c r="Y1007" s="23" t="str">
        <f t="shared" si="264"/>
        <v/>
      </c>
      <c r="Z1007" s="23" t="str">
        <f t="shared" si="265"/>
        <v/>
      </c>
      <c r="AA1007" s="23" t="str">
        <f t="shared" si="266"/>
        <v/>
      </c>
      <c r="AB1007" t="str">
        <f>IFERROR(VLOOKUP(A1007,[3]库存使用数据!$A:$D,4,0),"")</f>
        <v/>
      </c>
      <c r="AC1007" t="str">
        <f>IFERROR(VLOOKUP(A1007,[3]库存使用数据!$A:$G,7,0),"")</f>
        <v/>
      </c>
      <c r="AD1007" t="str">
        <f>IFERROR(VLOOKUP(A1007,[3]库存使用数据!$A:$J,10,0),"")</f>
        <v/>
      </c>
      <c r="AE1007" t="str">
        <f>IFERROR(VLOOKUP(A1007,[3]库存使用数据!$A:$M,13,0),"")</f>
        <v/>
      </c>
      <c r="AF1007" s="23" t="str">
        <f t="shared" si="267"/>
        <v/>
      </c>
      <c r="AG1007" s="23" t="str">
        <f t="shared" si="268"/>
        <v/>
      </c>
      <c r="AH1007" s="23" t="str">
        <f t="shared" si="269"/>
        <v/>
      </c>
      <c r="AI1007" s="23" t="str">
        <f t="shared" si="270"/>
        <v/>
      </c>
      <c r="AJ1007">
        <f>IFERROR(VLOOKUP($B1007,[2]库存报告使用数据!$A$1:$B$65536,2,0),0)</f>
        <v>4</v>
      </c>
      <c r="AK1007">
        <f>IFERROR(VLOOKUP($B1007,[2]库存报告使用数据!$A$1:$C$65536,3,0),0)</f>
        <v>4</v>
      </c>
      <c r="AL1007">
        <f>IFERROR(VLOOKUP($B1007,[2]库存报告使用数据!$A$1:$D$65536,4,0),0)</f>
        <v>2</v>
      </c>
      <c r="AM1007">
        <f>IFERROR(VLOOKUP($B1007,[2]库存报告使用数据!$A$1:$E$65536,5,0),0)</f>
        <v>1</v>
      </c>
      <c r="AN1007" s="23">
        <f t="shared" si="271"/>
        <v>0</v>
      </c>
      <c r="AO1007" s="23">
        <f t="shared" si="272"/>
        <v>0</v>
      </c>
      <c r="AP1007" s="23">
        <f t="shared" si="273"/>
        <v>0</v>
      </c>
      <c r="AQ1007" s="23">
        <f t="shared" si="274"/>
        <v>0</v>
      </c>
      <c r="AR1007" s="37">
        <f t="shared" si="259"/>
        <v>0</v>
      </c>
      <c r="AS1007" s="37">
        <f t="shared" si="260"/>
        <v>0</v>
      </c>
      <c r="AT1007" s="37">
        <f t="shared" si="261"/>
        <v>7</v>
      </c>
      <c r="AU1007" s="33" t="str">
        <f t="shared" si="262"/>
        <v>库存为7</v>
      </c>
      <c r="AV1007" s="38" t="str">
        <f>IFERROR(时间!$B$4+AU1007,"上周无销量")</f>
        <v>上周无销量</v>
      </c>
    </row>
    <row r="1008" spans="1:48">
      <c r="A1008" s="21" t="s">
        <v>1053</v>
      </c>
      <c r="B1008" t="str">
        <f>VLOOKUP(A1008,'[4]sku-asin（子）'!$A$1:$B$65536,2,0)</f>
        <v>B01M6CMXFJ</v>
      </c>
      <c r="C1008" t="str">
        <f>VLOOKUP(A1008,'[4]子sku-父sku'!$A$1:$B$65536,2,0)</f>
        <v>YZ-ZQ8867</v>
      </c>
      <c r="D1008" s="33">
        <f>IFERROR(VLOOKUP(A1008,[1]库存报告使用数据处理!$A:$C,3,0),0)</f>
        <v>0</v>
      </c>
      <c r="E1008" s="33">
        <f>IFERROR(VLOOKUP(A1008,[1]库存报告使用数据处理!$A:$D,4,0),0)</f>
        <v>0</v>
      </c>
      <c r="F1008" s="33">
        <f>IFERROR(VLOOKUP(A1008,[1]库存报告使用数据处理!$A:$E,5,0),0)</f>
        <v>0</v>
      </c>
      <c r="G1008" s="33">
        <f>IFERROR(VLOOKUP(A1008,[1]库存报告使用数据处理!$A:$F,6,0),0)</f>
        <v>0</v>
      </c>
      <c r="H1008" s="34">
        <f>IFERROR(VLOOKUP(A1008,[1]库存报告使用数据处理!$A:$G,7,0),0)</f>
        <v>0</v>
      </c>
      <c r="I1008">
        <f>IFERROR(VLOOKUP(A1008,[5]数据处理!$A:$B,2,0),0)</f>
        <v>1</v>
      </c>
      <c r="J1008" s="35">
        <f>IFERROR(VLOOKUP(A1008,[5]数据处理!$A:$D,4,0),0)</f>
        <v>0</v>
      </c>
      <c r="K1008" s="35">
        <f>IFERROR(VLOOKUP(A1008,[5]数据处理!$A:$E,5,0),0)</f>
        <v>0</v>
      </c>
      <c r="L1008" s="35">
        <f>IFERROR(VLOOKUP(A1008,[5]数据处理!$A:$G,7,0),0)</f>
        <v>0</v>
      </c>
      <c r="M1008">
        <f t="shared" si="258"/>
        <v>1</v>
      </c>
      <c r="N1008">
        <f>IFERROR(VLOOKUP(A1008,[5]数据处理!$A:$C,3,0),0)</f>
        <v>1</v>
      </c>
      <c r="O1008">
        <f>IFERROR(VLOOKUP(A1008,[5]数据处理!$A:$N,14,0),0)</f>
        <v>0</v>
      </c>
      <c r="P1008" t="str">
        <f>IFERROR(VLOOKUP(A1008,[3]库存使用数据!$A:$B,2,0),"")</f>
        <v/>
      </c>
      <c r="Q1008" t="str">
        <f>IFERROR(VLOOKUP(A1008,[3]库存使用数据!$A:$E,5,0),"")</f>
        <v/>
      </c>
      <c r="R1008" t="str">
        <f>IFERROR(VLOOKUP(A1008,[3]库存使用数据!$A:$H,8,0),"")</f>
        <v/>
      </c>
      <c r="S1008" t="str">
        <f>IFERROR(VLOOKUP(A1008,[3]库存使用数据!$A:$K,11,0),"")</f>
        <v/>
      </c>
      <c r="T1008" t="str">
        <f>IFERROR(VLOOKUP(A1008,[3]库存使用数据!$A:$C,3,0),"")</f>
        <v/>
      </c>
      <c r="U1008" t="str">
        <f>IFERROR(VLOOKUP(A1008,[3]库存使用数据!$A:$F,6,0),"")</f>
        <v/>
      </c>
      <c r="V1008" t="str">
        <f>IFERROR(VLOOKUP(A1008,[3]库存使用数据!$A:$I,9,0),"")</f>
        <v/>
      </c>
      <c r="W1008" t="str">
        <f>IFERROR(VLOOKUP(A1008,[3]库存使用数据!$A:$L,12,0),"")</f>
        <v/>
      </c>
      <c r="X1008" s="23" t="str">
        <f t="shared" si="263"/>
        <v/>
      </c>
      <c r="Y1008" s="23" t="str">
        <f t="shared" si="264"/>
        <v/>
      </c>
      <c r="Z1008" s="23" t="str">
        <f t="shared" si="265"/>
        <v/>
      </c>
      <c r="AA1008" s="23" t="str">
        <f t="shared" si="266"/>
        <v/>
      </c>
      <c r="AB1008" t="str">
        <f>IFERROR(VLOOKUP(A1008,[3]库存使用数据!$A:$D,4,0),"")</f>
        <v/>
      </c>
      <c r="AC1008" t="str">
        <f>IFERROR(VLOOKUP(A1008,[3]库存使用数据!$A:$G,7,0),"")</f>
        <v/>
      </c>
      <c r="AD1008" t="str">
        <f>IFERROR(VLOOKUP(A1008,[3]库存使用数据!$A:$J,10,0),"")</f>
        <v/>
      </c>
      <c r="AE1008" t="str">
        <f>IFERROR(VLOOKUP(A1008,[3]库存使用数据!$A:$M,13,0),"")</f>
        <v/>
      </c>
      <c r="AF1008" s="23" t="str">
        <f t="shared" si="267"/>
        <v/>
      </c>
      <c r="AG1008" s="23" t="str">
        <f t="shared" si="268"/>
        <v/>
      </c>
      <c r="AH1008" s="23" t="str">
        <f t="shared" si="269"/>
        <v/>
      </c>
      <c r="AI1008" s="23" t="str">
        <f t="shared" si="270"/>
        <v/>
      </c>
      <c r="AJ1008">
        <f>IFERROR(VLOOKUP($B1008,[2]库存报告使用数据!$A$1:$B$65536,2,0),0)</f>
        <v>7</v>
      </c>
      <c r="AK1008">
        <f>IFERROR(VLOOKUP($B1008,[2]库存报告使用数据!$A$1:$C$65536,3,0),0)</f>
        <v>7</v>
      </c>
      <c r="AL1008">
        <f>IFERROR(VLOOKUP($B1008,[2]库存报告使用数据!$A$1:$D$65536,4,0),0)</f>
        <v>1</v>
      </c>
      <c r="AM1008">
        <f>IFERROR(VLOOKUP($B1008,[2]库存报告使用数据!$A$1:$E$65536,5,0),0)</f>
        <v>3</v>
      </c>
      <c r="AN1008" s="23">
        <f t="shared" si="271"/>
        <v>0</v>
      </c>
      <c r="AO1008" s="23">
        <f t="shared" si="272"/>
        <v>0</v>
      </c>
      <c r="AP1008" s="23">
        <f t="shared" si="273"/>
        <v>0</v>
      </c>
      <c r="AQ1008" s="23">
        <f t="shared" si="274"/>
        <v>0</v>
      </c>
      <c r="AR1008" s="37">
        <f t="shared" si="259"/>
        <v>0</v>
      </c>
      <c r="AS1008" s="37">
        <f t="shared" si="260"/>
        <v>0</v>
      </c>
      <c r="AT1008" s="37">
        <f t="shared" si="261"/>
        <v>1</v>
      </c>
      <c r="AU1008" s="33" t="str">
        <f t="shared" si="262"/>
        <v>库存为1</v>
      </c>
      <c r="AV1008" s="38" t="str">
        <f>IFERROR(时间!$B$4+AU1008,"上周无销量")</f>
        <v>上周无销量</v>
      </c>
    </row>
    <row r="1009" spans="1:48">
      <c r="A1009" s="21" t="s">
        <v>1054</v>
      </c>
      <c r="B1009" t="str">
        <f>VLOOKUP(A1009,'[4]sku-asin（子）'!$A$1:$B$65536,2,0)</f>
        <v>B01MA3UEU3</v>
      </c>
      <c r="C1009" t="str">
        <f>VLOOKUP(A1009,'[4]子sku-父sku'!$A$1:$B$65536,2,0)</f>
        <v>YZ-ZQA100</v>
      </c>
      <c r="D1009" s="33">
        <f>IFERROR(VLOOKUP(A1009,[1]库存报告使用数据处理!$A:$C,3,0),0)</f>
        <v>0</v>
      </c>
      <c r="E1009" s="33">
        <f>IFERROR(VLOOKUP(A1009,[1]库存报告使用数据处理!$A:$D,4,0),0)</f>
        <v>0</v>
      </c>
      <c r="F1009" s="33">
        <f>IFERROR(VLOOKUP(A1009,[1]库存报告使用数据处理!$A:$E,5,0),0)</f>
        <v>0</v>
      </c>
      <c r="G1009" s="33">
        <f>IFERROR(VLOOKUP(A1009,[1]库存报告使用数据处理!$A:$F,6,0),0)</f>
        <v>0</v>
      </c>
      <c r="H1009" s="34">
        <f>IFERROR(VLOOKUP(A1009,[1]库存报告使用数据处理!$A:$G,7,0),0)</f>
        <v>0</v>
      </c>
      <c r="I1009">
        <f>IFERROR(VLOOKUP(A1009,[5]数据处理!$A:$B,2,0),0)</f>
        <v>1</v>
      </c>
      <c r="J1009" s="35">
        <f>IFERROR(VLOOKUP(A1009,[5]数据处理!$A:$D,4,0),0)</f>
        <v>0</v>
      </c>
      <c r="K1009" s="35">
        <f>IFERROR(VLOOKUP(A1009,[5]数据处理!$A:$E,5,0),0)</f>
        <v>0</v>
      </c>
      <c r="L1009" s="35">
        <f>IFERROR(VLOOKUP(A1009,[5]数据处理!$A:$G,7,0),0)</f>
        <v>0</v>
      </c>
      <c r="M1009">
        <f t="shared" si="258"/>
        <v>1</v>
      </c>
      <c r="N1009">
        <f>IFERROR(VLOOKUP(A1009,[5]数据处理!$A:$C,3,0),0)</f>
        <v>0</v>
      </c>
      <c r="O1009">
        <f>IFERROR(VLOOKUP(A1009,[5]数据处理!$A:$N,14,0),0)</f>
        <v>1</v>
      </c>
      <c r="P1009" t="str">
        <f>IFERROR(VLOOKUP(A1009,[3]库存使用数据!$A:$B,2,0),"")</f>
        <v/>
      </c>
      <c r="Q1009" t="str">
        <f>IFERROR(VLOOKUP(A1009,[3]库存使用数据!$A:$E,5,0),"")</f>
        <v/>
      </c>
      <c r="R1009" t="str">
        <f>IFERROR(VLOOKUP(A1009,[3]库存使用数据!$A:$H,8,0),"")</f>
        <v/>
      </c>
      <c r="S1009" t="str">
        <f>IFERROR(VLOOKUP(A1009,[3]库存使用数据!$A:$K,11,0),"")</f>
        <v/>
      </c>
      <c r="T1009" t="str">
        <f>IFERROR(VLOOKUP(A1009,[3]库存使用数据!$A:$C,3,0),"")</f>
        <v/>
      </c>
      <c r="U1009" t="str">
        <f>IFERROR(VLOOKUP(A1009,[3]库存使用数据!$A:$F,6,0),"")</f>
        <v/>
      </c>
      <c r="V1009" t="str">
        <f>IFERROR(VLOOKUP(A1009,[3]库存使用数据!$A:$I,9,0),"")</f>
        <v/>
      </c>
      <c r="W1009" t="str">
        <f>IFERROR(VLOOKUP(A1009,[3]库存使用数据!$A:$L,12,0),"")</f>
        <v/>
      </c>
      <c r="X1009" s="23" t="str">
        <f t="shared" si="263"/>
        <v/>
      </c>
      <c r="Y1009" s="23" t="str">
        <f t="shared" si="264"/>
        <v/>
      </c>
      <c r="Z1009" s="23" t="str">
        <f t="shared" si="265"/>
        <v/>
      </c>
      <c r="AA1009" s="23" t="str">
        <f t="shared" si="266"/>
        <v/>
      </c>
      <c r="AB1009" t="str">
        <f>IFERROR(VLOOKUP(A1009,[3]库存使用数据!$A:$D,4,0),"")</f>
        <v/>
      </c>
      <c r="AC1009" t="str">
        <f>IFERROR(VLOOKUP(A1009,[3]库存使用数据!$A:$G,7,0),"")</f>
        <v/>
      </c>
      <c r="AD1009" t="str">
        <f>IFERROR(VLOOKUP(A1009,[3]库存使用数据!$A:$J,10,0),"")</f>
        <v/>
      </c>
      <c r="AE1009" t="str">
        <f>IFERROR(VLOOKUP(A1009,[3]库存使用数据!$A:$M,13,0),"")</f>
        <v/>
      </c>
      <c r="AF1009" s="23" t="str">
        <f t="shared" si="267"/>
        <v/>
      </c>
      <c r="AG1009" s="23" t="str">
        <f t="shared" si="268"/>
        <v/>
      </c>
      <c r="AH1009" s="23" t="str">
        <f t="shared" si="269"/>
        <v/>
      </c>
      <c r="AI1009" s="23" t="str">
        <f t="shared" si="270"/>
        <v/>
      </c>
      <c r="AJ1009">
        <f>IFERROR(VLOOKUP($B1009,[2]库存报告使用数据!$A$1:$B$65536,2,0),0)</f>
        <v>1</v>
      </c>
      <c r="AK1009">
        <f>IFERROR(VLOOKUP($B1009,[2]库存报告使用数据!$A$1:$C$65536,3,0),0)</f>
        <v>1</v>
      </c>
      <c r="AL1009">
        <f>IFERROR(VLOOKUP($B1009,[2]库存报告使用数据!$A$1:$D$65536,4,0),0)</f>
        <v>1</v>
      </c>
      <c r="AM1009">
        <f>IFERROR(VLOOKUP($B1009,[2]库存报告使用数据!$A$1:$E$65536,5,0),0)</f>
        <v>1</v>
      </c>
      <c r="AN1009" s="23">
        <f t="shared" si="271"/>
        <v>0</v>
      </c>
      <c r="AO1009" s="23">
        <f t="shared" si="272"/>
        <v>0</v>
      </c>
      <c r="AP1009" s="23">
        <f t="shared" si="273"/>
        <v>0</v>
      </c>
      <c r="AQ1009" s="23">
        <f t="shared" si="274"/>
        <v>0</v>
      </c>
      <c r="AR1009" s="37">
        <f t="shared" si="259"/>
        <v>0</v>
      </c>
      <c r="AS1009" s="37">
        <f t="shared" si="260"/>
        <v>0</v>
      </c>
      <c r="AT1009" s="37">
        <f t="shared" si="261"/>
        <v>1</v>
      </c>
      <c r="AU1009" s="33" t="str">
        <f t="shared" si="262"/>
        <v>库存为1</v>
      </c>
      <c r="AV1009" s="38" t="str">
        <f>IFERROR(时间!$B$4+AU1009,"上周无销量")</f>
        <v>上周无销量</v>
      </c>
    </row>
    <row r="1010" spans="1:48">
      <c r="A1010" s="21" t="s">
        <v>1055</v>
      </c>
      <c r="B1010" t="str">
        <f>VLOOKUP(A1010,'[4]sku-asin（子）'!$A$1:$B$65536,2,0)</f>
        <v>B01M3PY9Y9</v>
      </c>
      <c r="C1010" t="str">
        <f>VLOOKUP(A1010,'[4]子sku-父sku'!$A$1:$B$65536,2,0)</f>
        <v>YZ-ZQA100</v>
      </c>
      <c r="D1010" s="33">
        <f>IFERROR(VLOOKUP(A1010,[1]库存报告使用数据处理!$A:$C,3,0),0)</f>
        <v>0</v>
      </c>
      <c r="E1010" s="33">
        <f>IFERROR(VLOOKUP(A1010,[1]库存报告使用数据处理!$A:$D,4,0),0)</f>
        <v>0</v>
      </c>
      <c r="F1010" s="33">
        <f>IFERROR(VLOOKUP(A1010,[1]库存报告使用数据处理!$A:$E,5,0),0)</f>
        <v>1</v>
      </c>
      <c r="G1010" s="33">
        <f>IFERROR(VLOOKUP(A1010,[1]库存报告使用数据处理!$A:$F,6,0),0)</f>
        <v>0</v>
      </c>
      <c r="H1010" s="34">
        <f>IFERROR(VLOOKUP(A1010,[1]库存报告使用数据处理!$A:$G,7,0),0)</f>
        <v>11.99</v>
      </c>
      <c r="I1010">
        <f>IFERROR(VLOOKUP(A1010,[5]数据处理!$A:$B,2,0),0)</f>
        <v>1</v>
      </c>
      <c r="J1010" s="35">
        <f>IFERROR(VLOOKUP(A1010,[5]数据处理!$A:$D,4,0),0)</f>
        <v>0</v>
      </c>
      <c r="K1010" s="35">
        <f>IFERROR(VLOOKUP(A1010,[5]数据处理!$A:$E,5,0),0)</f>
        <v>0</v>
      </c>
      <c r="L1010" s="35">
        <f>IFERROR(VLOOKUP(A1010,[5]数据处理!$A:$G,7,0),0)</f>
        <v>0</v>
      </c>
      <c r="M1010">
        <f t="shared" si="258"/>
        <v>1</v>
      </c>
      <c r="N1010">
        <f>IFERROR(VLOOKUP(A1010,[5]数据处理!$A:$C,3,0),0)</f>
        <v>0</v>
      </c>
      <c r="O1010">
        <f>IFERROR(VLOOKUP(A1010,[5]数据处理!$A:$N,14,0),0)</f>
        <v>1</v>
      </c>
      <c r="P1010" t="str">
        <f>IFERROR(VLOOKUP(A1010,[3]库存使用数据!$A:$B,2,0),"")</f>
        <v/>
      </c>
      <c r="Q1010" t="str">
        <f>IFERROR(VLOOKUP(A1010,[3]库存使用数据!$A:$E,5,0),"")</f>
        <v/>
      </c>
      <c r="R1010" t="str">
        <f>IFERROR(VLOOKUP(A1010,[3]库存使用数据!$A:$H,8,0),"")</f>
        <v/>
      </c>
      <c r="S1010" t="str">
        <f>IFERROR(VLOOKUP(A1010,[3]库存使用数据!$A:$K,11,0),"")</f>
        <v/>
      </c>
      <c r="T1010" t="str">
        <f>IFERROR(VLOOKUP(A1010,[3]库存使用数据!$A:$C,3,0),"")</f>
        <v/>
      </c>
      <c r="U1010" t="str">
        <f>IFERROR(VLOOKUP(A1010,[3]库存使用数据!$A:$F,6,0),"")</f>
        <v/>
      </c>
      <c r="V1010" t="str">
        <f>IFERROR(VLOOKUP(A1010,[3]库存使用数据!$A:$I,9,0),"")</f>
        <v/>
      </c>
      <c r="W1010" t="str">
        <f>IFERROR(VLOOKUP(A1010,[3]库存使用数据!$A:$L,12,0),"")</f>
        <v/>
      </c>
      <c r="X1010" s="23" t="str">
        <f t="shared" si="263"/>
        <v/>
      </c>
      <c r="Y1010" s="23" t="str">
        <f t="shared" si="264"/>
        <v/>
      </c>
      <c r="Z1010" s="23" t="str">
        <f t="shared" si="265"/>
        <v/>
      </c>
      <c r="AA1010" s="23" t="str">
        <f t="shared" si="266"/>
        <v/>
      </c>
      <c r="AB1010" t="str">
        <f>IFERROR(VLOOKUP(A1010,[3]库存使用数据!$A:$D,4,0),"")</f>
        <v/>
      </c>
      <c r="AC1010" t="str">
        <f>IFERROR(VLOOKUP(A1010,[3]库存使用数据!$A:$G,7,0),"")</f>
        <v/>
      </c>
      <c r="AD1010" t="str">
        <f>IFERROR(VLOOKUP(A1010,[3]库存使用数据!$A:$J,10,0),"")</f>
        <v/>
      </c>
      <c r="AE1010" t="str">
        <f>IFERROR(VLOOKUP(A1010,[3]库存使用数据!$A:$M,13,0),"")</f>
        <v/>
      </c>
      <c r="AF1010" s="23" t="str">
        <f t="shared" si="267"/>
        <v/>
      </c>
      <c r="AG1010" s="23" t="str">
        <f t="shared" si="268"/>
        <v/>
      </c>
      <c r="AH1010" s="23" t="str">
        <f t="shared" si="269"/>
        <v/>
      </c>
      <c r="AI1010" s="23" t="str">
        <f t="shared" si="270"/>
        <v/>
      </c>
      <c r="AJ1010">
        <f>IFERROR(VLOOKUP($B1010,[2]库存报告使用数据!$A$1:$B$65536,2,0),0)</f>
        <v>3</v>
      </c>
      <c r="AK1010">
        <f>IFERROR(VLOOKUP($B1010,[2]库存报告使用数据!$A$1:$C$65536,3,0),0)</f>
        <v>3</v>
      </c>
      <c r="AL1010">
        <f>IFERROR(VLOOKUP($B1010,[2]库存报告使用数据!$A$1:$D$65536,4,0),0)</f>
        <v>2</v>
      </c>
      <c r="AM1010">
        <f>IFERROR(VLOOKUP($B1010,[2]库存报告使用数据!$A$1:$E$65536,5,0),0)</f>
        <v>1</v>
      </c>
      <c r="AN1010" s="23">
        <f t="shared" si="271"/>
        <v>0</v>
      </c>
      <c r="AO1010" s="23">
        <f t="shared" si="272"/>
        <v>0</v>
      </c>
      <c r="AP1010" s="23">
        <f t="shared" si="273"/>
        <v>0.5</v>
      </c>
      <c r="AQ1010" s="23">
        <f t="shared" si="274"/>
        <v>0</v>
      </c>
      <c r="AR1010" s="37">
        <f t="shared" si="259"/>
        <v>0</v>
      </c>
      <c r="AS1010" s="37">
        <f t="shared" si="260"/>
        <v>0</v>
      </c>
      <c r="AT1010" s="37">
        <f t="shared" si="261"/>
        <v>1</v>
      </c>
      <c r="AU1010" s="33" t="str">
        <f t="shared" si="262"/>
        <v>库存为1</v>
      </c>
      <c r="AV1010" s="38" t="str">
        <f>IFERROR(时间!$B$4+AU1010,"上周无销量")</f>
        <v>上周无销量</v>
      </c>
    </row>
    <row r="1011" spans="1:48">
      <c r="A1011" s="21" t="s">
        <v>1056</v>
      </c>
      <c r="B1011" t="str">
        <f>VLOOKUP(A1011,'[4]sku-asin（子）'!$A$1:$B$65536,2,0)</f>
        <v>B01M24M2ND</v>
      </c>
      <c r="C1011" t="str">
        <f>VLOOKUP(A1011,'[4]子sku-父sku'!$A$1:$B$65536,2,0)</f>
        <v>YZ-ZQA100</v>
      </c>
      <c r="D1011" s="33">
        <f>IFERROR(VLOOKUP(A1011,[1]库存报告使用数据处理!$A:$C,3,0),0)</f>
        <v>0</v>
      </c>
      <c r="E1011" s="33">
        <f>IFERROR(VLOOKUP(A1011,[1]库存报告使用数据处理!$A:$D,4,0),0)</f>
        <v>0</v>
      </c>
      <c r="F1011" s="33">
        <f>IFERROR(VLOOKUP(A1011,[1]库存报告使用数据处理!$A:$E,5,0),0)</f>
        <v>0</v>
      </c>
      <c r="G1011" s="33">
        <f>IFERROR(VLOOKUP(A1011,[1]库存报告使用数据处理!$A:$F,6,0),0)</f>
        <v>0</v>
      </c>
      <c r="H1011" s="34">
        <f>IFERROR(VLOOKUP(A1011,[1]库存报告使用数据处理!$A:$G,7,0),0)</f>
        <v>0</v>
      </c>
      <c r="I1011">
        <f>IFERROR(VLOOKUP(A1011,[5]数据处理!$A:$B,2,0),0)</f>
        <v>1</v>
      </c>
      <c r="J1011" s="35">
        <f>IFERROR(VLOOKUP(A1011,[5]数据处理!$A:$D,4,0),0)</f>
        <v>0</v>
      </c>
      <c r="K1011" s="35">
        <f>IFERROR(VLOOKUP(A1011,[5]数据处理!$A:$E,5,0),0)</f>
        <v>0</v>
      </c>
      <c r="L1011" s="35">
        <f>IFERROR(VLOOKUP(A1011,[5]数据处理!$A:$G,7,0),0)</f>
        <v>0</v>
      </c>
      <c r="M1011">
        <f t="shared" si="258"/>
        <v>1</v>
      </c>
      <c r="N1011">
        <f>IFERROR(VLOOKUP(A1011,[5]数据处理!$A:$C,3,0),0)</f>
        <v>1</v>
      </c>
      <c r="O1011">
        <f>IFERROR(VLOOKUP(A1011,[5]数据处理!$A:$N,14,0),0)</f>
        <v>0</v>
      </c>
      <c r="P1011" t="str">
        <f>IFERROR(VLOOKUP(A1011,[3]库存使用数据!$A:$B,2,0),"")</f>
        <v/>
      </c>
      <c r="Q1011" t="str">
        <f>IFERROR(VLOOKUP(A1011,[3]库存使用数据!$A:$E,5,0),"")</f>
        <v/>
      </c>
      <c r="R1011" t="str">
        <f>IFERROR(VLOOKUP(A1011,[3]库存使用数据!$A:$H,8,0),"")</f>
        <v/>
      </c>
      <c r="S1011" t="str">
        <f>IFERROR(VLOOKUP(A1011,[3]库存使用数据!$A:$K,11,0),"")</f>
        <v/>
      </c>
      <c r="T1011" t="str">
        <f>IFERROR(VLOOKUP(A1011,[3]库存使用数据!$A:$C,3,0),"")</f>
        <v/>
      </c>
      <c r="U1011" t="str">
        <f>IFERROR(VLOOKUP(A1011,[3]库存使用数据!$A:$F,6,0),"")</f>
        <v/>
      </c>
      <c r="V1011" t="str">
        <f>IFERROR(VLOOKUP(A1011,[3]库存使用数据!$A:$I,9,0),"")</f>
        <v/>
      </c>
      <c r="W1011" t="str">
        <f>IFERROR(VLOOKUP(A1011,[3]库存使用数据!$A:$L,12,0),"")</f>
        <v/>
      </c>
      <c r="X1011" s="23" t="str">
        <f t="shared" si="263"/>
        <v/>
      </c>
      <c r="Y1011" s="23" t="str">
        <f t="shared" si="264"/>
        <v/>
      </c>
      <c r="Z1011" s="23" t="str">
        <f t="shared" si="265"/>
        <v/>
      </c>
      <c r="AA1011" s="23" t="str">
        <f t="shared" si="266"/>
        <v/>
      </c>
      <c r="AB1011" t="str">
        <f>IFERROR(VLOOKUP(A1011,[3]库存使用数据!$A:$D,4,0),"")</f>
        <v/>
      </c>
      <c r="AC1011" t="str">
        <f>IFERROR(VLOOKUP(A1011,[3]库存使用数据!$A:$G,7,0),"")</f>
        <v/>
      </c>
      <c r="AD1011" t="str">
        <f>IFERROR(VLOOKUP(A1011,[3]库存使用数据!$A:$J,10,0),"")</f>
        <v/>
      </c>
      <c r="AE1011" t="str">
        <f>IFERROR(VLOOKUP(A1011,[3]库存使用数据!$A:$M,13,0),"")</f>
        <v/>
      </c>
      <c r="AF1011" s="23" t="str">
        <f t="shared" si="267"/>
        <v/>
      </c>
      <c r="AG1011" s="23" t="str">
        <f t="shared" si="268"/>
        <v/>
      </c>
      <c r="AH1011" s="23" t="str">
        <f t="shared" si="269"/>
        <v/>
      </c>
      <c r="AI1011" s="23" t="str">
        <f t="shared" si="270"/>
        <v/>
      </c>
      <c r="AJ1011">
        <f>IFERROR(VLOOKUP($B1011,[2]库存报告使用数据!$A$1:$B$65536,2,0),0)</f>
        <v>0</v>
      </c>
      <c r="AK1011">
        <f>IFERROR(VLOOKUP($B1011,[2]库存报告使用数据!$A$1:$C$65536,3,0),0)</f>
        <v>0</v>
      </c>
      <c r="AL1011">
        <f>IFERROR(VLOOKUP($B1011,[2]库存报告使用数据!$A$1:$D$65536,4,0),0)</f>
        <v>0</v>
      </c>
      <c r="AM1011">
        <f>IFERROR(VLOOKUP($B1011,[2]库存报告使用数据!$A$1:$E$65536,5,0),0)</f>
        <v>0</v>
      </c>
      <c r="AN1011" s="23" t="str">
        <f t="shared" si="271"/>
        <v/>
      </c>
      <c r="AO1011" s="23" t="str">
        <f t="shared" si="272"/>
        <v/>
      </c>
      <c r="AP1011" s="23" t="str">
        <f t="shared" si="273"/>
        <v/>
      </c>
      <c r="AQ1011" s="23" t="str">
        <f t="shared" si="274"/>
        <v/>
      </c>
      <c r="AR1011" s="37">
        <f t="shared" si="259"/>
        <v>0</v>
      </c>
      <c r="AS1011" s="37">
        <f t="shared" si="260"/>
        <v>0</v>
      </c>
      <c r="AT1011" s="37">
        <f t="shared" si="261"/>
        <v>1</v>
      </c>
      <c r="AU1011" s="33" t="str">
        <f t="shared" si="262"/>
        <v>库存为1</v>
      </c>
      <c r="AV1011" s="38" t="str">
        <f>IFERROR(时间!$B$4+AU1011,"上周无销量")</f>
        <v>上周无销量</v>
      </c>
    </row>
    <row r="1012" spans="1:48">
      <c r="A1012" s="21" t="s">
        <v>1057</v>
      </c>
      <c r="B1012" t="str">
        <f>VLOOKUP(A1012,'[4]sku-asin（子）'!$A$1:$B$65536,2,0)</f>
        <v>B01MDM3JTR</v>
      </c>
      <c r="C1012" t="str">
        <f>VLOOKUP(A1012,'[4]子sku-父sku'!$A$1:$B$65536,2,0)</f>
        <v>YZ-ZQA100</v>
      </c>
      <c r="D1012" s="33">
        <f>IFERROR(VLOOKUP(A1012,[1]库存报告使用数据处理!$A:$C,3,0),0)</f>
        <v>0</v>
      </c>
      <c r="E1012" s="33">
        <f>IFERROR(VLOOKUP(A1012,[1]库存报告使用数据处理!$A:$D,4,0),0)</f>
        <v>0</v>
      </c>
      <c r="F1012" s="33">
        <f>IFERROR(VLOOKUP(A1012,[1]库存报告使用数据处理!$A:$E,5,0),0)</f>
        <v>0</v>
      </c>
      <c r="G1012" s="33">
        <f>IFERROR(VLOOKUP(A1012,[1]库存报告使用数据处理!$A:$F,6,0),0)</f>
        <v>0</v>
      </c>
      <c r="H1012" s="34">
        <f>IFERROR(VLOOKUP(A1012,[1]库存报告使用数据处理!$A:$G,7,0),0)</f>
        <v>0</v>
      </c>
      <c r="I1012">
        <f>IFERROR(VLOOKUP(A1012,[5]数据处理!$A:$B,2,0),0)</f>
        <v>0</v>
      </c>
      <c r="J1012" s="35">
        <f>IFERROR(VLOOKUP(A1012,[5]数据处理!$A:$D,4,0),0)</f>
        <v>0</v>
      </c>
      <c r="K1012" s="35">
        <f>IFERROR(VLOOKUP(A1012,[5]数据处理!$A:$E,5,0),0)</f>
        <v>0</v>
      </c>
      <c r="L1012" s="35">
        <f>IFERROR(VLOOKUP(A1012,[5]数据处理!$A:$G,7,0),0)</f>
        <v>0</v>
      </c>
      <c r="M1012">
        <f t="shared" si="258"/>
        <v>0</v>
      </c>
      <c r="N1012">
        <f>IFERROR(VLOOKUP(A1012,[5]数据处理!$A:$C,3,0),0)</f>
        <v>0</v>
      </c>
      <c r="O1012">
        <f>IFERROR(VLOOKUP(A1012,[5]数据处理!$A:$N,14,0),0)</f>
        <v>0</v>
      </c>
      <c r="P1012" t="str">
        <f>IFERROR(VLOOKUP(A1012,[3]库存使用数据!$A:$B,2,0),"")</f>
        <v/>
      </c>
      <c r="Q1012" t="str">
        <f>IFERROR(VLOOKUP(A1012,[3]库存使用数据!$A:$E,5,0),"")</f>
        <v/>
      </c>
      <c r="R1012" t="str">
        <f>IFERROR(VLOOKUP(A1012,[3]库存使用数据!$A:$H,8,0),"")</f>
        <v/>
      </c>
      <c r="S1012" t="str">
        <f>IFERROR(VLOOKUP(A1012,[3]库存使用数据!$A:$K,11,0),"")</f>
        <v/>
      </c>
      <c r="T1012" t="str">
        <f>IFERROR(VLOOKUP(A1012,[3]库存使用数据!$A:$C,3,0),"")</f>
        <v/>
      </c>
      <c r="U1012" t="str">
        <f>IFERROR(VLOOKUP(A1012,[3]库存使用数据!$A:$F,6,0),"")</f>
        <v/>
      </c>
      <c r="V1012" t="str">
        <f>IFERROR(VLOOKUP(A1012,[3]库存使用数据!$A:$I,9,0),"")</f>
        <v/>
      </c>
      <c r="W1012" t="str">
        <f>IFERROR(VLOOKUP(A1012,[3]库存使用数据!$A:$L,12,0),"")</f>
        <v/>
      </c>
      <c r="X1012" s="23" t="str">
        <f t="shared" si="263"/>
        <v/>
      </c>
      <c r="Y1012" s="23" t="str">
        <f t="shared" si="264"/>
        <v/>
      </c>
      <c r="Z1012" s="23" t="str">
        <f t="shared" si="265"/>
        <v/>
      </c>
      <c r="AA1012" s="23" t="str">
        <f t="shared" si="266"/>
        <v/>
      </c>
      <c r="AB1012" t="str">
        <f>IFERROR(VLOOKUP(A1012,[3]库存使用数据!$A:$D,4,0),"")</f>
        <v/>
      </c>
      <c r="AC1012" t="str">
        <f>IFERROR(VLOOKUP(A1012,[3]库存使用数据!$A:$G,7,0),"")</f>
        <v/>
      </c>
      <c r="AD1012" t="str">
        <f>IFERROR(VLOOKUP(A1012,[3]库存使用数据!$A:$J,10,0),"")</f>
        <v/>
      </c>
      <c r="AE1012" t="str">
        <f>IFERROR(VLOOKUP(A1012,[3]库存使用数据!$A:$M,13,0),"")</f>
        <v/>
      </c>
      <c r="AF1012" s="23" t="str">
        <f t="shared" si="267"/>
        <v/>
      </c>
      <c r="AG1012" s="23" t="str">
        <f t="shared" si="268"/>
        <v/>
      </c>
      <c r="AH1012" s="23" t="str">
        <f t="shared" si="269"/>
        <v/>
      </c>
      <c r="AI1012" s="23" t="str">
        <f t="shared" si="270"/>
        <v/>
      </c>
      <c r="AJ1012">
        <f>IFERROR(VLOOKUP($B1012,[2]库存报告使用数据!$A$1:$B$65536,2,0),0)</f>
        <v>0</v>
      </c>
      <c r="AK1012">
        <f>IFERROR(VLOOKUP($B1012,[2]库存报告使用数据!$A$1:$C$65536,3,0),0)</f>
        <v>0</v>
      </c>
      <c r="AL1012">
        <f>IFERROR(VLOOKUP($B1012,[2]库存报告使用数据!$A$1:$D$65536,4,0),0)</f>
        <v>0</v>
      </c>
      <c r="AM1012">
        <f>IFERROR(VLOOKUP($B1012,[2]库存报告使用数据!$A$1:$E$65536,5,0),0)</f>
        <v>0</v>
      </c>
      <c r="AN1012" s="23" t="str">
        <f t="shared" si="271"/>
        <v/>
      </c>
      <c r="AO1012" s="23" t="str">
        <f t="shared" si="272"/>
        <v/>
      </c>
      <c r="AP1012" s="23" t="str">
        <f t="shared" si="273"/>
        <v/>
      </c>
      <c r="AQ1012" s="23" t="str">
        <f t="shared" si="274"/>
        <v/>
      </c>
      <c r="AR1012" s="37">
        <f t="shared" si="259"/>
        <v>0</v>
      </c>
      <c r="AS1012" s="37">
        <f t="shared" si="260"/>
        <v>0</v>
      </c>
      <c r="AT1012" s="37">
        <f t="shared" si="261"/>
        <v>0</v>
      </c>
      <c r="AU1012" s="33" t="str">
        <f t="shared" si="262"/>
        <v>库存为0</v>
      </c>
      <c r="AV1012" s="38" t="str">
        <f>IFERROR(时间!$B$4+AU1012,"上周无销量")</f>
        <v>上周无销量</v>
      </c>
    </row>
    <row r="1013" spans="1:48">
      <c r="A1013" s="21" t="s">
        <v>1058</v>
      </c>
      <c r="B1013" t="str">
        <f>VLOOKUP(A1013,'[4]sku-asin（子）'!$A$1:$B$65536,2,0)</f>
        <v>B01M7PPJ8V</v>
      </c>
      <c r="C1013" t="str">
        <f>VLOOKUP(A1013,'[4]子sku-父sku'!$A$1:$B$65536,2,0)</f>
        <v>YZ-ZQA100</v>
      </c>
      <c r="D1013" s="33">
        <f>IFERROR(VLOOKUP(A1013,[1]库存报告使用数据处理!$A:$C,3,0),0)</f>
        <v>0</v>
      </c>
      <c r="E1013" s="33">
        <f>IFERROR(VLOOKUP(A1013,[1]库存报告使用数据处理!$A:$D,4,0),0)</f>
        <v>0</v>
      </c>
      <c r="F1013" s="33">
        <f>IFERROR(VLOOKUP(A1013,[1]库存报告使用数据处理!$A:$E,5,0),0)</f>
        <v>0</v>
      </c>
      <c r="G1013" s="33">
        <f>IFERROR(VLOOKUP(A1013,[1]库存报告使用数据处理!$A:$F,6,0),0)</f>
        <v>0</v>
      </c>
      <c r="H1013" s="34">
        <f>IFERROR(VLOOKUP(A1013,[1]库存报告使用数据处理!$A:$G,7,0),0)</f>
        <v>0</v>
      </c>
      <c r="I1013">
        <f>IFERROR(VLOOKUP(A1013,[5]数据处理!$A:$B,2,0),0)</f>
        <v>0</v>
      </c>
      <c r="J1013" s="35">
        <f>IFERROR(VLOOKUP(A1013,[5]数据处理!$A:$D,4,0),0)</f>
        <v>0</v>
      </c>
      <c r="K1013" s="35">
        <f>IFERROR(VLOOKUP(A1013,[5]数据处理!$A:$E,5,0),0)</f>
        <v>0</v>
      </c>
      <c r="L1013" s="35">
        <f>IFERROR(VLOOKUP(A1013,[5]数据处理!$A:$G,7,0),0)</f>
        <v>0</v>
      </c>
      <c r="M1013">
        <f t="shared" si="258"/>
        <v>0</v>
      </c>
      <c r="N1013">
        <f>IFERROR(VLOOKUP(A1013,[5]数据处理!$A:$C,3,0),0)</f>
        <v>0</v>
      </c>
      <c r="O1013">
        <f>IFERROR(VLOOKUP(A1013,[5]数据处理!$A:$N,14,0),0)</f>
        <v>0</v>
      </c>
      <c r="P1013" t="str">
        <f>IFERROR(VLOOKUP(A1013,[3]库存使用数据!$A:$B,2,0),"")</f>
        <v/>
      </c>
      <c r="Q1013" t="str">
        <f>IFERROR(VLOOKUP(A1013,[3]库存使用数据!$A:$E,5,0),"")</f>
        <v/>
      </c>
      <c r="R1013" t="str">
        <f>IFERROR(VLOOKUP(A1013,[3]库存使用数据!$A:$H,8,0),"")</f>
        <v/>
      </c>
      <c r="S1013" t="str">
        <f>IFERROR(VLOOKUP(A1013,[3]库存使用数据!$A:$K,11,0),"")</f>
        <v/>
      </c>
      <c r="T1013" t="str">
        <f>IFERROR(VLOOKUP(A1013,[3]库存使用数据!$A:$C,3,0),"")</f>
        <v/>
      </c>
      <c r="U1013" t="str">
        <f>IFERROR(VLOOKUP(A1013,[3]库存使用数据!$A:$F,6,0),"")</f>
        <v/>
      </c>
      <c r="V1013" t="str">
        <f>IFERROR(VLOOKUP(A1013,[3]库存使用数据!$A:$I,9,0),"")</f>
        <v/>
      </c>
      <c r="W1013" t="str">
        <f>IFERROR(VLOOKUP(A1013,[3]库存使用数据!$A:$L,12,0),"")</f>
        <v/>
      </c>
      <c r="X1013" s="23" t="str">
        <f t="shared" si="263"/>
        <v/>
      </c>
      <c r="Y1013" s="23" t="str">
        <f t="shared" si="264"/>
        <v/>
      </c>
      <c r="Z1013" s="23" t="str">
        <f t="shared" si="265"/>
        <v/>
      </c>
      <c r="AA1013" s="23" t="str">
        <f t="shared" si="266"/>
        <v/>
      </c>
      <c r="AB1013" t="str">
        <f>IFERROR(VLOOKUP(A1013,[3]库存使用数据!$A:$D,4,0),"")</f>
        <v/>
      </c>
      <c r="AC1013" t="str">
        <f>IFERROR(VLOOKUP(A1013,[3]库存使用数据!$A:$G,7,0),"")</f>
        <v/>
      </c>
      <c r="AD1013" t="str">
        <f>IFERROR(VLOOKUP(A1013,[3]库存使用数据!$A:$J,10,0),"")</f>
        <v/>
      </c>
      <c r="AE1013" t="str">
        <f>IFERROR(VLOOKUP(A1013,[3]库存使用数据!$A:$M,13,0),"")</f>
        <v/>
      </c>
      <c r="AF1013" s="23" t="str">
        <f t="shared" si="267"/>
        <v/>
      </c>
      <c r="AG1013" s="23" t="str">
        <f t="shared" si="268"/>
        <v/>
      </c>
      <c r="AH1013" s="23" t="str">
        <f t="shared" si="269"/>
        <v/>
      </c>
      <c r="AI1013" s="23" t="str">
        <f t="shared" si="270"/>
        <v/>
      </c>
      <c r="AJ1013">
        <f>IFERROR(VLOOKUP($B1013,[2]库存报告使用数据!$A$1:$B$65536,2,0),0)</f>
        <v>0</v>
      </c>
      <c r="AK1013">
        <f>IFERROR(VLOOKUP($B1013,[2]库存报告使用数据!$A$1:$C$65536,3,0),0)</f>
        <v>0</v>
      </c>
      <c r="AL1013">
        <f>IFERROR(VLOOKUP($B1013,[2]库存报告使用数据!$A$1:$D$65536,4,0),0)</f>
        <v>0</v>
      </c>
      <c r="AM1013">
        <f>IFERROR(VLOOKUP($B1013,[2]库存报告使用数据!$A$1:$E$65536,5,0),0)</f>
        <v>0</v>
      </c>
      <c r="AN1013" s="23" t="str">
        <f t="shared" si="271"/>
        <v/>
      </c>
      <c r="AO1013" s="23" t="str">
        <f t="shared" si="272"/>
        <v/>
      </c>
      <c r="AP1013" s="23" t="str">
        <f t="shared" si="273"/>
        <v/>
      </c>
      <c r="AQ1013" s="23" t="str">
        <f t="shared" si="274"/>
        <v/>
      </c>
      <c r="AR1013" s="37">
        <f t="shared" si="259"/>
        <v>0</v>
      </c>
      <c r="AS1013" s="37">
        <f t="shared" si="260"/>
        <v>0</v>
      </c>
      <c r="AT1013" s="37">
        <f t="shared" si="261"/>
        <v>0</v>
      </c>
      <c r="AU1013" s="33" t="str">
        <f t="shared" si="262"/>
        <v>库存为0</v>
      </c>
      <c r="AV1013" s="38" t="str">
        <f>IFERROR(时间!$B$4+AU1013,"上周无销量")</f>
        <v>上周无销量</v>
      </c>
    </row>
    <row r="1014" spans="1:48">
      <c r="A1014" s="21" t="s">
        <v>1059</v>
      </c>
      <c r="B1014" t="str">
        <f>VLOOKUP(A1014,'[4]sku-asin（子）'!$A$1:$B$65536,2,0)</f>
        <v>B01MSJRM6K</v>
      </c>
      <c r="C1014" t="str">
        <f>VLOOKUP(A1014,'[4]子sku-父sku'!$A$1:$B$65536,2,0)</f>
        <v>YZ-ZQA31</v>
      </c>
      <c r="D1014" s="33">
        <f>IFERROR(VLOOKUP(A1014,[1]库存报告使用数据处理!$A:$C,3,0),0)</f>
        <v>0</v>
      </c>
      <c r="E1014" s="33">
        <f>IFERROR(VLOOKUP(A1014,[1]库存报告使用数据处理!$A:$D,4,0),0)</f>
        <v>0</v>
      </c>
      <c r="F1014" s="33">
        <f>IFERROR(VLOOKUP(A1014,[1]库存报告使用数据处理!$A:$E,5,0),0)</f>
        <v>0</v>
      </c>
      <c r="G1014" s="33">
        <f>IFERROR(VLOOKUP(A1014,[1]库存报告使用数据处理!$A:$F,6,0),0)</f>
        <v>0</v>
      </c>
      <c r="H1014" s="34">
        <f>IFERROR(VLOOKUP(A1014,[1]库存报告使用数据处理!$A:$G,7,0),0)</f>
        <v>0</v>
      </c>
      <c r="I1014">
        <f>IFERROR(VLOOKUP(A1014,[5]数据处理!$A:$B,2,0),0)</f>
        <v>8</v>
      </c>
      <c r="J1014" s="35">
        <f>IFERROR(VLOOKUP(A1014,[5]数据处理!$A:$D,4,0),0)</f>
        <v>0</v>
      </c>
      <c r="K1014" s="35">
        <f>IFERROR(VLOOKUP(A1014,[5]数据处理!$A:$E,5,0),0)</f>
        <v>0</v>
      </c>
      <c r="L1014" s="35">
        <f>IFERROR(VLOOKUP(A1014,[5]数据处理!$A:$G,7,0),0)</f>
        <v>0</v>
      </c>
      <c r="M1014">
        <f t="shared" si="258"/>
        <v>8</v>
      </c>
      <c r="N1014">
        <f>IFERROR(VLOOKUP(A1014,[5]数据处理!$A:$C,3,0),0)</f>
        <v>0</v>
      </c>
      <c r="O1014">
        <f>IFERROR(VLOOKUP(A1014,[5]数据处理!$A:$N,14,0),0)</f>
        <v>8</v>
      </c>
      <c r="P1014" t="str">
        <f>IFERROR(VLOOKUP(A1014,[3]库存使用数据!$A:$B,2,0),"")</f>
        <v/>
      </c>
      <c r="Q1014" t="str">
        <f>IFERROR(VLOOKUP(A1014,[3]库存使用数据!$A:$E,5,0),"")</f>
        <v/>
      </c>
      <c r="R1014" t="str">
        <f>IFERROR(VLOOKUP(A1014,[3]库存使用数据!$A:$H,8,0),"")</f>
        <v/>
      </c>
      <c r="S1014" t="str">
        <f>IFERROR(VLOOKUP(A1014,[3]库存使用数据!$A:$K,11,0),"")</f>
        <v/>
      </c>
      <c r="T1014" t="str">
        <f>IFERROR(VLOOKUP(A1014,[3]库存使用数据!$A:$C,3,0),"")</f>
        <v/>
      </c>
      <c r="U1014" t="str">
        <f>IFERROR(VLOOKUP(A1014,[3]库存使用数据!$A:$F,6,0),"")</f>
        <v/>
      </c>
      <c r="V1014" t="str">
        <f>IFERROR(VLOOKUP(A1014,[3]库存使用数据!$A:$I,9,0),"")</f>
        <v/>
      </c>
      <c r="W1014" t="str">
        <f>IFERROR(VLOOKUP(A1014,[3]库存使用数据!$A:$L,12,0),"")</f>
        <v/>
      </c>
      <c r="X1014" s="23" t="str">
        <f t="shared" si="263"/>
        <v/>
      </c>
      <c r="Y1014" s="23" t="str">
        <f t="shared" si="264"/>
        <v/>
      </c>
      <c r="Z1014" s="23" t="str">
        <f t="shared" si="265"/>
        <v/>
      </c>
      <c r="AA1014" s="23" t="str">
        <f t="shared" si="266"/>
        <v/>
      </c>
      <c r="AB1014" t="str">
        <f>IFERROR(VLOOKUP(A1014,[3]库存使用数据!$A:$D,4,0),"")</f>
        <v/>
      </c>
      <c r="AC1014" t="str">
        <f>IFERROR(VLOOKUP(A1014,[3]库存使用数据!$A:$G,7,0),"")</f>
        <v/>
      </c>
      <c r="AD1014" t="str">
        <f>IFERROR(VLOOKUP(A1014,[3]库存使用数据!$A:$J,10,0),"")</f>
        <v/>
      </c>
      <c r="AE1014" t="str">
        <f>IFERROR(VLOOKUP(A1014,[3]库存使用数据!$A:$M,13,0),"")</f>
        <v/>
      </c>
      <c r="AF1014" s="23" t="str">
        <f t="shared" si="267"/>
        <v/>
      </c>
      <c r="AG1014" s="23" t="str">
        <f t="shared" si="268"/>
        <v/>
      </c>
      <c r="AH1014" s="23" t="str">
        <f t="shared" si="269"/>
        <v/>
      </c>
      <c r="AI1014" s="23" t="str">
        <f t="shared" si="270"/>
        <v/>
      </c>
      <c r="AJ1014">
        <f>IFERROR(VLOOKUP($B1014,[2]库存报告使用数据!$A$1:$B$65536,2,0),0)</f>
        <v>0</v>
      </c>
      <c r="AK1014">
        <f>IFERROR(VLOOKUP($B1014,[2]库存报告使用数据!$A$1:$C$65536,3,0),0)</f>
        <v>0</v>
      </c>
      <c r="AL1014">
        <f>IFERROR(VLOOKUP($B1014,[2]库存报告使用数据!$A$1:$D$65536,4,0),0)</f>
        <v>1</v>
      </c>
      <c r="AM1014">
        <f>IFERROR(VLOOKUP($B1014,[2]库存报告使用数据!$A$1:$E$65536,5,0),0)</f>
        <v>0</v>
      </c>
      <c r="AN1014" s="23" t="str">
        <f t="shared" si="271"/>
        <v/>
      </c>
      <c r="AO1014" s="23" t="str">
        <f t="shared" si="272"/>
        <v/>
      </c>
      <c r="AP1014" s="23">
        <f t="shared" si="273"/>
        <v>0</v>
      </c>
      <c r="AQ1014" s="23" t="str">
        <f t="shared" si="274"/>
        <v/>
      </c>
      <c r="AR1014" s="37">
        <f t="shared" si="259"/>
        <v>0</v>
      </c>
      <c r="AS1014" s="37">
        <f t="shared" si="260"/>
        <v>0</v>
      </c>
      <c r="AT1014" s="37">
        <f t="shared" si="261"/>
        <v>8</v>
      </c>
      <c r="AU1014" s="33" t="str">
        <f t="shared" si="262"/>
        <v>库存为8</v>
      </c>
      <c r="AV1014" s="38" t="str">
        <f>IFERROR(时间!$B$4+AU1014,"上周无销量")</f>
        <v>上周无销量</v>
      </c>
    </row>
    <row r="1015" spans="1:48">
      <c r="A1015" s="21" t="s">
        <v>1060</v>
      </c>
      <c r="B1015" t="str">
        <f>VLOOKUP(A1015,'[4]sku-asin（子）'!$A$1:$B$65536,2,0)</f>
        <v>B0792THM1S</v>
      </c>
      <c r="C1015" t="str">
        <f>VLOOKUP(A1015,'[4]子sku-父sku'!$A$1:$B$65536,2,0)</f>
        <v>YZ-ZQBL03</v>
      </c>
      <c r="D1015" s="33">
        <f>IFERROR(VLOOKUP(A1015,[1]库存报告使用数据处理!$A:$C,3,0),0)</f>
        <v>3</v>
      </c>
      <c r="E1015" s="33">
        <f>IFERROR(VLOOKUP(A1015,[1]库存报告使用数据处理!$A:$D,4,0),0)</f>
        <v>1</v>
      </c>
      <c r="F1015" s="33">
        <f>IFERROR(VLOOKUP(A1015,[1]库存报告使用数据处理!$A:$E,5,0),0)</f>
        <v>0</v>
      </c>
      <c r="G1015" s="33">
        <f>IFERROR(VLOOKUP(A1015,[1]库存报告使用数据处理!$A:$F,6,0),0)</f>
        <v>3</v>
      </c>
      <c r="H1015" s="34">
        <f>IFERROR(VLOOKUP(A1015,[1]库存报告使用数据处理!$A:$G,7,0),0)</f>
        <v>19.99</v>
      </c>
      <c r="I1015">
        <f>IFERROR(VLOOKUP(A1015,[5]数据处理!$A:$B,2,0),0)</f>
        <v>12</v>
      </c>
      <c r="J1015" s="35">
        <f>IFERROR(VLOOKUP(A1015,[5]数据处理!$A:$D,4,0),0)</f>
        <v>0</v>
      </c>
      <c r="K1015" s="35">
        <f>IFERROR(VLOOKUP(A1015,[5]数据处理!$A:$E,5,0),0)</f>
        <v>0</v>
      </c>
      <c r="L1015" s="35">
        <f>IFERROR(VLOOKUP(A1015,[5]数据处理!$A:$G,7,0),0)</f>
        <v>0</v>
      </c>
      <c r="M1015">
        <f t="shared" si="258"/>
        <v>12</v>
      </c>
      <c r="N1015">
        <f>IFERROR(VLOOKUP(A1015,[5]数据处理!$A:$C,3,0),0)</f>
        <v>1</v>
      </c>
      <c r="O1015">
        <f>IFERROR(VLOOKUP(A1015,[5]数据处理!$A:$N,14,0),0)</f>
        <v>0</v>
      </c>
      <c r="P1015" t="str">
        <f>IFERROR(VLOOKUP(A1015,[3]库存使用数据!$A:$B,2,0),"")</f>
        <v/>
      </c>
      <c r="Q1015" t="str">
        <f>IFERROR(VLOOKUP(A1015,[3]库存使用数据!$A:$E,5,0),"")</f>
        <v/>
      </c>
      <c r="R1015" t="str">
        <f>IFERROR(VLOOKUP(A1015,[3]库存使用数据!$A:$H,8,0),"")</f>
        <v/>
      </c>
      <c r="S1015" t="str">
        <f>IFERROR(VLOOKUP(A1015,[3]库存使用数据!$A:$K,11,0),"")</f>
        <v/>
      </c>
      <c r="T1015" t="str">
        <f>IFERROR(VLOOKUP(A1015,[3]库存使用数据!$A:$C,3,0),"")</f>
        <v/>
      </c>
      <c r="U1015" t="str">
        <f>IFERROR(VLOOKUP(A1015,[3]库存使用数据!$A:$F,6,0),"")</f>
        <v/>
      </c>
      <c r="V1015" t="str">
        <f>IFERROR(VLOOKUP(A1015,[3]库存使用数据!$A:$I,9,0),"")</f>
        <v/>
      </c>
      <c r="W1015" t="str">
        <f>IFERROR(VLOOKUP(A1015,[3]库存使用数据!$A:$L,12,0),"")</f>
        <v/>
      </c>
      <c r="X1015" s="23" t="str">
        <f t="shared" si="263"/>
        <v/>
      </c>
      <c r="Y1015" s="23" t="str">
        <f t="shared" si="264"/>
        <v/>
      </c>
      <c r="Z1015" s="23" t="str">
        <f t="shared" si="265"/>
        <v/>
      </c>
      <c r="AA1015" s="23" t="str">
        <f t="shared" si="266"/>
        <v/>
      </c>
      <c r="AB1015" t="str">
        <f>IFERROR(VLOOKUP(A1015,[3]库存使用数据!$A:$D,4,0),"")</f>
        <v/>
      </c>
      <c r="AC1015" t="str">
        <f>IFERROR(VLOOKUP(A1015,[3]库存使用数据!$A:$G,7,0),"")</f>
        <v/>
      </c>
      <c r="AD1015" t="str">
        <f>IFERROR(VLOOKUP(A1015,[3]库存使用数据!$A:$J,10,0),"")</f>
        <v/>
      </c>
      <c r="AE1015" t="str">
        <f>IFERROR(VLOOKUP(A1015,[3]库存使用数据!$A:$M,13,0),"")</f>
        <v/>
      </c>
      <c r="AF1015" s="23" t="str">
        <f t="shared" si="267"/>
        <v/>
      </c>
      <c r="AG1015" s="23" t="str">
        <f t="shared" si="268"/>
        <v/>
      </c>
      <c r="AH1015" s="23" t="str">
        <f t="shared" si="269"/>
        <v/>
      </c>
      <c r="AI1015" s="23" t="str">
        <f t="shared" si="270"/>
        <v/>
      </c>
      <c r="AJ1015">
        <f>IFERROR(VLOOKUP($B1015,[2]库存报告使用数据!$A$1:$B$65536,2,0),0)</f>
        <v>10</v>
      </c>
      <c r="AK1015">
        <f>IFERROR(VLOOKUP($B1015,[2]库存报告使用数据!$A$1:$C$65536,3,0),0)</f>
        <v>10</v>
      </c>
      <c r="AL1015">
        <f>IFERROR(VLOOKUP($B1015,[2]库存报告使用数据!$A$1:$D$65536,4,0),0)</f>
        <v>0</v>
      </c>
      <c r="AM1015">
        <f>IFERROR(VLOOKUP($B1015,[2]库存报告使用数据!$A$1:$E$65536,5,0),0)</f>
        <v>8</v>
      </c>
      <c r="AN1015" s="23">
        <f t="shared" si="271"/>
        <v>0.3</v>
      </c>
      <c r="AO1015" s="23">
        <f t="shared" si="272"/>
        <v>0.1</v>
      </c>
      <c r="AP1015" s="23" t="str">
        <f t="shared" si="273"/>
        <v/>
      </c>
      <c r="AQ1015" s="23">
        <f t="shared" si="274"/>
        <v>0.375</v>
      </c>
      <c r="AR1015" s="37">
        <f t="shared" si="259"/>
        <v>0.428571428571429</v>
      </c>
      <c r="AS1015" s="37">
        <f t="shared" si="260"/>
        <v>25.7142857142857</v>
      </c>
      <c r="AT1015" s="37">
        <f t="shared" si="261"/>
        <v>-13.7142857142857</v>
      </c>
      <c r="AU1015" s="33">
        <f t="shared" si="262"/>
        <v>28</v>
      </c>
      <c r="AV1015" s="38">
        <f>IFERROR(时间!$B$4+AU1015,"上周无销量")</f>
        <v>43311</v>
      </c>
    </row>
    <row r="1016" spans="1:48">
      <c r="A1016" s="21" t="s">
        <v>1061</v>
      </c>
      <c r="B1016" t="str">
        <f>VLOOKUP(A1016,'[4]sku-asin（子）'!$A$1:$B$65536,2,0)</f>
        <v>B0792TB9G8</v>
      </c>
      <c r="C1016" t="str">
        <f>VLOOKUP(A1016,'[4]子sku-父sku'!$A$1:$B$65536,2,0)</f>
        <v>YZ-ZQBL03</v>
      </c>
      <c r="D1016" s="33">
        <f>IFERROR(VLOOKUP(A1016,[1]库存报告使用数据处理!$A:$C,3,0),0)</f>
        <v>0</v>
      </c>
      <c r="E1016" s="33">
        <f>IFERROR(VLOOKUP(A1016,[1]库存报告使用数据处理!$A:$D,4,0),0)</f>
        <v>0</v>
      </c>
      <c r="F1016" s="33">
        <f>IFERROR(VLOOKUP(A1016,[1]库存报告使用数据处理!$A:$E,5,0),0)</f>
        <v>1</v>
      </c>
      <c r="G1016" s="33">
        <f>IFERROR(VLOOKUP(A1016,[1]库存报告使用数据处理!$A:$F,6,0),0)</f>
        <v>3</v>
      </c>
      <c r="H1016" s="34">
        <f>IFERROR(VLOOKUP(A1016,[1]库存报告使用数据处理!$A:$G,7,0),0)</f>
        <v>19.99</v>
      </c>
      <c r="I1016">
        <f>IFERROR(VLOOKUP(A1016,[5]数据处理!$A:$B,2,0),0)</f>
        <v>9</v>
      </c>
      <c r="J1016" s="35">
        <f>IFERROR(VLOOKUP(A1016,[5]数据处理!$A:$D,4,0),0)</f>
        <v>0</v>
      </c>
      <c r="K1016" s="35">
        <f>IFERROR(VLOOKUP(A1016,[5]数据处理!$A:$E,5,0),0)</f>
        <v>0</v>
      </c>
      <c r="L1016" s="35">
        <f>IFERROR(VLOOKUP(A1016,[5]数据处理!$A:$G,7,0),0)</f>
        <v>0</v>
      </c>
      <c r="M1016">
        <f t="shared" si="258"/>
        <v>9</v>
      </c>
      <c r="N1016">
        <f>IFERROR(VLOOKUP(A1016,[5]数据处理!$A:$C,3,0),0)</f>
        <v>2</v>
      </c>
      <c r="O1016">
        <f>IFERROR(VLOOKUP(A1016,[5]数据处理!$A:$N,14,0),0)</f>
        <v>0</v>
      </c>
      <c r="P1016" t="str">
        <f>IFERROR(VLOOKUP(A1016,[3]库存使用数据!$A:$B,2,0),"")</f>
        <v/>
      </c>
      <c r="Q1016" t="str">
        <f>IFERROR(VLOOKUP(A1016,[3]库存使用数据!$A:$E,5,0),"")</f>
        <v/>
      </c>
      <c r="R1016" t="str">
        <f>IFERROR(VLOOKUP(A1016,[3]库存使用数据!$A:$H,8,0),"")</f>
        <v/>
      </c>
      <c r="S1016" t="str">
        <f>IFERROR(VLOOKUP(A1016,[3]库存使用数据!$A:$K,11,0),"")</f>
        <v/>
      </c>
      <c r="T1016" t="str">
        <f>IFERROR(VLOOKUP(A1016,[3]库存使用数据!$A:$C,3,0),"")</f>
        <v/>
      </c>
      <c r="U1016" t="str">
        <f>IFERROR(VLOOKUP(A1016,[3]库存使用数据!$A:$F,6,0),"")</f>
        <v/>
      </c>
      <c r="V1016" t="str">
        <f>IFERROR(VLOOKUP(A1016,[3]库存使用数据!$A:$I,9,0),"")</f>
        <v/>
      </c>
      <c r="W1016" t="str">
        <f>IFERROR(VLOOKUP(A1016,[3]库存使用数据!$A:$L,12,0),"")</f>
        <v/>
      </c>
      <c r="X1016" s="23" t="str">
        <f t="shared" si="263"/>
        <v/>
      </c>
      <c r="Y1016" s="23" t="str">
        <f t="shared" si="264"/>
        <v/>
      </c>
      <c r="Z1016" s="23" t="str">
        <f t="shared" si="265"/>
        <v/>
      </c>
      <c r="AA1016" s="23" t="str">
        <f t="shared" si="266"/>
        <v/>
      </c>
      <c r="AB1016" t="str">
        <f>IFERROR(VLOOKUP(A1016,[3]库存使用数据!$A:$D,4,0),"")</f>
        <v/>
      </c>
      <c r="AC1016" t="str">
        <f>IFERROR(VLOOKUP(A1016,[3]库存使用数据!$A:$G,7,0),"")</f>
        <v/>
      </c>
      <c r="AD1016" t="str">
        <f>IFERROR(VLOOKUP(A1016,[3]库存使用数据!$A:$J,10,0),"")</f>
        <v/>
      </c>
      <c r="AE1016" t="str">
        <f>IFERROR(VLOOKUP(A1016,[3]库存使用数据!$A:$M,13,0),"")</f>
        <v/>
      </c>
      <c r="AF1016" s="23" t="str">
        <f t="shared" si="267"/>
        <v/>
      </c>
      <c r="AG1016" s="23" t="str">
        <f t="shared" si="268"/>
        <v/>
      </c>
      <c r="AH1016" s="23" t="str">
        <f t="shared" si="269"/>
        <v/>
      </c>
      <c r="AI1016" s="23" t="str">
        <f t="shared" si="270"/>
        <v/>
      </c>
      <c r="AJ1016">
        <f>IFERROR(VLOOKUP($B1016,[2]库存报告使用数据!$A$1:$B$65536,2,0),0)</f>
        <v>33</v>
      </c>
      <c r="AK1016">
        <f>IFERROR(VLOOKUP($B1016,[2]库存报告使用数据!$A$1:$C$65536,3,0),0)</f>
        <v>33</v>
      </c>
      <c r="AL1016">
        <f>IFERROR(VLOOKUP($B1016,[2]库存报告使用数据!$A$1:$D$65536,4,0),0)</f>
        <v>46</v>
      </c>
      <c r="AM1016">
        <f>IFERROR(VLOOKUP($B1016,[2]库存报告使用数据!$A$1:$E$65536,5,0),0)</f>
        <v>19</v>
      </c>
      <c r="AN1016" s="23">
        <f t="shared" si="271"/>
        <v>0</v>
      </c>
      <c r="AO1016" s="23">
        <f t="shared" si="272"/>
        <v>0</v>
      </c>
      <c r="AP1016" s="23">
        <f t="shared" si="273"/>
        <v>0.0217391304347826</v>
      </c>
      <c r="AQ1016" s="23">
        <f t="shared" si="274"/>
        <v>0.157894736842105</v>
      </c>
      <c r="AR1016" s="37">
        <f t="shared" si="259"/>
        <v>0</v>
      </c>
      <c r="AS1016" s="37">
        <f t="shared" si="260"/>
        <v>0</v>
      </c>
      <c r="AT1016" s="37">
        <f t="shared" si="261"/>
        <v>9</v>
      </c>
      <c r="AU1016" s="33" t="str">
        <f t="shared" si="262"/>
        <v>库存为9</v>
      </c>
      <c r="AV1016" s="38" t="str">
        <f>IFERROR(时间!$B$4+AU1016,"上周无销量")</f>
        <v>上周无销量</v>
      </c>
    </row>
    <row r="1017" spans="1:48">
      <c r="A1017" s="21" t="s">
        <v>1062</v>
      </c>
      <c r="B1017" t="str">
        <f>VLOOKUP(A1017,'[4]sku-asin（子）'!$A$1:$B$65536,2,0)</f>
        <v>B06ZZJ4BFJ</v>
      </c>
      <c r="C1017" t="str">
        <f>VLOOKUP(A1017,'[4]子sku-父sku'!$A$1:$B$65536,2,0)</f>
        <v>YZ-ZQBL03</v>
      </c>
      <c r="D1017" s="33">
        <f>IFERROR(VLOOKUP(A1017,[1]库存报告使用数据处理!$A:$C,3,0),0)</f>
        <v>3</v>
      </c>
      <c r="E1017" s="33">
        <f>IFERROR(VLOOKUP(A1017,[1]库存报告使用数据处理!$A:$D,4,0),0)</f>
        <v>1</v>
      </c>
      <c r="F1017" s="33">
        <f>IFERROR(VLOOKUP(A1017,[1]库存报告使用数据处理!$A:$E,5,0),0)</f>
        <v>0</v>
      </c>
      <c r="G1017" s="33">
        <f>IFERROR(VLOOKUP(A1017,[1]库存报告使用数据处理!$A:$F,6,0),0)</f>
        <v>2</v>
      </c>
      <c r="H1017" s="34">
        <f>IFERROR(VLOOKUP(A1017,[1]库存报告使用数据处理!$A:$G,7,0),0)</f>
        <v>19.99</v>
      </c>
      <c r="I1017">
        <f>IFERROR(VLOOKUP(A1017,[5]数据处理!$A:$B,2,0),0)</f>
        <v>0</v>
      </c>
      <c r="J1017" s="35">
        <f>IFERROR(VLOOKUP(A1017,[5]数据处理!$A:$D,4,0),0)</f>
        <v>0</v>
      </c>
      <c r="K1017" s="35">
        <f>IFERROR(VLOOKUP(A1017,[5]数据处理!$A:$E,5,0),0)</f>
        <v>0</v>
      </c>
      <c r="L1017" s="35">
        <f>IFERROR(VLOOKUP(A1017,[5]数据处理!$A:$G,7,0),0)</f>
        <v>0</v>
      </c>
      <c r="M1017">
        <f t="shared" si="258"/>
        <v>0</v>
      </c>
      <c r="N1017">
        <f>IFERROR(VLOOKUP(A1017,[5]数据处理!$A:$C,3,0),0)</f>
        <v>3</v>
      </c>
      <c r="O1017">
        <f>IFERROR(VLOOKUP(A1017,[5]数据处理!$A:$N,14,0),0)</f>
        <v>0</v>
      </c>
      <c r="P1017" t="str">
        <f>IFERROR(VLOOKUP(A1017,[3]库存使用数据!$A:$B,2,0),"")</f>
        <v/>
      </c>
      <c r="Q1017" t="str">
        <f>IFERROR(VLOOKUP(A1017,[3]库存使用数据!$A:$E,5,0),"")</f>
        <v/>
      </c>
      <c r="R1017" t="str">
        <f>IFERROR(VLOOKUP(A1017,[3]库存使用数据!$A:$H,8,0),"")</f>
        <v/>
      </c>
      <c r="S1017" t="str">
        <f>IFERROR(VLOOKUP(A1017,[3]库存使用数据!$A:$K,11,0),"")</f>
        <v/>
      </c>
      <c r="T1017" t="str">
        <f>IFERROR(VLOOKUP(A1017,[3]库存使用数据!$A:$C,3,0),"")</f>
        <v/>
      </c>
      <c r="U1017" t="str">
        <f>IFERROR(VLOOKUP(A1017,[3]库存使用数据!$A:$F,6,0),"")</f>
        <v/>
      </c>
      <c r="V1017" t="str">
        <f>IFERROR(VLOOKUP(A1017,[3]库存使用数据!$A:$I,9,0),"")</f>
        <v/>
      </c>
      <c r="W1017" t="str">
        <f>IFERROR(VLOOKUP(A1017,[3]库存使用数据!$A:$L,12,0),"")</f>
        <v/>
      </c>
      <c r="X1017" s="23" t="str">
        <f t="shared" si="263"/>
        <v/>
      </c>
      <c r="Y1017" s="23" t="str">
        <f t="shared" si="264"/>
        <v/>
      </c>
      <c r="Z1017" s="23" t="str">
        <f t="shared" si="265"/>
        <v/>
      </c>
      <c r="AA1017" s="23" t="str">
        <f t="shared" si="266"/>
        <v/>
      </c>
      <c r="AB1017" t="str">
        <f>IFERROR(VLOOKUP(A1017,[3]库存使用数据!$A:$D,4,0),"")</f>
        <v/>
      </c>
      <c r="AC1017" t="str">
        <f>IFERROR(VLOOKUP(A1017,[3]库存使用数据!$A:$G,7,0),"")</f>
        <v/>
      </c>
      <c r="AD1017" t="str">
        <f>IFERROR(VLOOKUP(A1017,[3]库存使用数据!$A:$J,10,0),"")</f>
        <v/>
      </c>
      <c r="AE1017" t="str">
        <f>IFERROR(VLOOKUP(A1017,[3]库存使用数据!$A:$M,13,0),"")</f>
        <v/>
      </c>
      <c r="AF1017" s="23" t="str">
        <f t="shared" si="267"/>
        <v/>
      </c>
      <c r="AG1017" s="23" t="str">
        <f t="shared" si="268"/>
        <v/>
      </c>
      <c r="AH1017" s="23" t="str">
        <f t="shared" si="269"/>
        <v/>
      </c>
      <c r="AI1017" s="23" t="str">
        <f t="shared" si="270"/>
        <v/>
      </c>
      <c r="AJ1017">
        <f>IFERROR(VLOOKUP($B1017,[2]库存报告使用数据!$A$1:$B$65536,2,0),0)</f>
        <v>4</v>
      </c>
      <c r="AK1017">
        <f>IFERROR(VLOOKUP($B1017,[2]库存报告使用数据!$A$1:$C$65536,3,0),0)</f>
        <v>4</v>
      </c>
      <c r="AL1017">
        <f>IFERROR(VLOOKUP($B1017,[2]库存报告使用数据!$A$1:$D$65536,4,0),0)</f>
        <v>0</v>
      </c>
      <c r="AM1017">
        <f>IFERROR(VLOOKUP($B1017,[2]库存报告使用数据!$A$1:$E$65536,5,0),0)</f>
        <v>14</v>
      </c>
      <c r="AN1017" s="23">
        <f t="shared" si="271"/>
        <v>0.75</v>
      </c>
      <c r="AO1017" s="23">
        <f t="shared" si="272"/>
        <v>0.25</v>
      </c>
      <c r="AP1017" s="23" t="str">
        <f t="shared" si="273"/>
        <v/>
      </c>
      <c r="AQ1017" s="23">
        <f t="shared" si="274"/>
        <v>0.142857142857143</v>
      </c>
      <c r="AR1017" s="37">
        <f t="shared" si="259"/>
        <v>0.428571428571429</v>
      </c>
      <c r="AS1017" s="37">
        <f t="shared" si="260"/>
        <v>25.7142857142857</v>
      </c>
      <c r="AT1017" s="37">
        <f t="shared" si="261"/>
        <v>-25.7142857142857</v>
      </c>
      <c r="AU1017" s="33">
        <f t="shared" si="262"/>
        <v>0</v>
      </c>
      <c r="AV1017" s="38">
        <f>IFERROR(时间!$B$4+AU1017,"上周无销量")</f>
        <v>43283</v>
      </c>
    </row>
    <row r="1018" spans="1:48">
      <c r="A1018" s="21" t="s">
        <v>1063</v>
      </c>
      <c r="B1018" t="str">
        <f>VLOOKUP(A1018,'[4]sku-asin（子）'!$A$1:$B$65536,2,0)</f>
        <v>B06ZZJ46LT</v>
      </c>
      <c r="C1018" t="str">
        <f>VLOOKUP(A1018,'[4]子sku-父sku'!$A$1:$B$65536,2,0)</f>
        <v>YZ-ZQBL03</v>
      </c>
      <c r="D1018" s="33">
        <f>IFERROR(VLOOKUP(A1018,[1]库存报告使用数据处理!$A:$C,3,0),0)</f>
        <v>4</v>
      </c>
      <c r="E1018" s="33">
        <f>IFERROR(VLOOKUP(A1018,[1]库存报告使用数据处理!$A:$D,4,0),0)</f>
        <v>1</v>
      </c>
      <c r="F1018" s="33">
        <f>IFERROR(VLOOKUP(A1018,[1]库存报告使用数据处理!$A:$E,5,0),0)</f>
        <v>2</v>
      </c>
      <c r="G1018" s="33">
        <f>IFERROR(VLOOKUP(A1018,[1]库存报告使用数据处理!$A:$F,6,0),0)</f>
        <v>0</v>
      </c>
      <c r="H1018" s="34">
        <f>IFERROR(VLOOKUP(A1018,[1]库存报告使用数据处理!$A:$G,7,0),0)</f>
        <v>19.99</v>
      </c>
      <c r="I1018">
        <f>IFERROR(VLOOKUP(A1018,[5]数据处理!$A:$B,2,0),0)</f>
        <v>0</v>
      </c>
      <c r="J1018" s="35">
        <f>IFERROR(VLOOKUP(A1018,[5]数据处理!$A:$D,4,0),0)</f>
        <v>0</v>
      </c>
      <c r="K1018" s="35">
        <f>IFERROR(VLOOKUP(A1018,[5]数据处理!$A:$E,5,0),0)</f>
        <v>0</v>
      </c>
      <c r="L1018" s="35">
        <f>IFERROR(VLOOKUP(A1018,[5]数据处理!$A:$G,7,0),0)</f>
        <v>0</v>
      </c>
      <c r="M1018">
        <f t="shared" si="258"/>
        <v>0</v>
      </c>
      <c r="N1018">
        <f>IFERROR(VLOOKUP(A1018,[5]数据处理!$A:$C,3,0),0)</f>
        <v>0</v>
      </c>
      <c r="O1018">
        <f>IFERROR(VLOOKUP(A1018,[5]数据处理!$A:$N,14,0),0)</f>
        <v>0</v>
      </c>
      <c r="P1018" t="str">
        <f>IFERROR(VLOOKUP(A1018,[3]库存使用数据!$A:$B,2,0),"")</f>
        <v/>
      </c>
      <c r="Q1018" t="str">
        <f>IFERROR(VLOOKUP(A1018,[3]库存使用数据!$A:$E,5,0),"")</f>
        <v/>
      </c>
      <c r="R1018" t="str">
        <f>IFERROR(VLOOKUP(A1018,[3]库存使用数据!$A:$H,8,0),"")</f>
        <v/>
      </c>
      <c r="S1018" t="str">
        <f>IFERROR(VLOOKUP(A1018,[3]库存使用数据!$A:$K,11,0),"")</f>
        <v/>
      </c>
      <c r="T1018" t="str">
        <f>IFERROR(VLOOKUP(A1018,[3]库存使用数据!$A:$C,3,0),"")</f>
        <v/>
      </c>
      <c r="U1018" t="str">
        <f>IFERROR(VLOOKUP(A1018,[3]库存使用数据!$A:$F,6,0),"")</f>
        <v/>
      </c>
      <c r="V1018" t="str">
        <f>IFERROR(VLOOKUP(A1018,[3]库存使用数据!$A:$I,9,0),"")</f>
        <v/>
      </c>
      <c r="W1018" t="str">
        <f>IFERROR(VLOOKUP(A1018,[3]库存使用数据!$A:$L,12,0),"")</f>
        <v/>
      </c>
      <c r="X1018" s="23" t="str">
        <f t="shared" si="263"/>
        <v/>
      </c>
      <c r="Y1018" s="23" t="str">
        <f t="shared" si="264"/>
        <v/>
      </c>
      <c r="Z1018" s="23" t="str">
        <f t="shared" si="265"/>
        <v/>
      </c>
      <c r="AA1018" s="23" t="str">
        <f t="shared" si="266"/>
        <v/>
      </c>
      <c r="AB1018" t="str">
        <f>IFERROR(VLOOKUP(A1018,[3]库存使用数据!$A:$D,4,0),"")</f>
        <v/>
      </c>
      <c r="AC1018" t="str">
        <f>IFERROR(VLOOKUP(A1018,[3]库存使用数据!$A:$G,7,0),"")</f>
        <v/>
      </c>
      <c r="AD1018" t="str">
        <f>IFERROR(VLOOKUP(A1018,[3]库存使用数据!$A:$J,10,0),"")</f>
        <v/>
      </c>
      <c r="AE1018" t="str">
        <f>IFERROR(VLOOKUP(A1018,[3]库存使用数据!$A:$M,13,0),"")</f>
        <v/>
      </c>
      <c r="AF1018" s="23" t="str">
        <f t="shared" si="267"/>
        <v/>
      </c>
      <c r="AG1018" s="23" t="str">
        <f t="shared" si="268"/>
        <v/>
      </c>
      <c r="AH1018" s="23" t="str">
        <f t="shared" si="269"/>
        <v/>
      </c>
      <c r="AI1018" s="23" t="str">
        <f t="shared" si="270"/>
        <v/>
      </c>
      <c r="AJ1018">
        <f>IFERROR(VLOOKUP($B1018,[2]库存报告使用数据!$A$1:$B$65536,2,0),0)</f>
        <v>17</v>
      </c>
      <c r="AK1018">
        <f>IFERROR(VLOOKUP($B1018,[2]库存报告使用数据!$A$1:$C$65536,3,0),0)</f>
        <v>17</v>
      </c>
      <c r="AL1018">
        <f>IFERROR(VLOOKUP($B1018,[2]库存报告使用数据!$A$1:$D$65536,4,0),0)</f>
        <v>29</v>
      </c>
      <c r="AM1018">
        <f>IFERROR(VLOOKUP($B1018,[2]库存报告使用数据!$A$1:$E$65536,5,0),0)</f>
        <v>0</v>
      </c>
      <c r="AN1018" s="23">
        <f t="shared" si="271"/>
        <v>0.235294117647059</v>
      </c>
      <c r="AO1018" s="23">
        <f t="shared" si="272"/>
        <v>0.0588235294117647</v>
      </c>
      <c r="AP1018" s="23">
        <f t="shared" si="273"/>
        <v>0.0689655172413793</v>
      </c>
      <c r="AQ1018" s="23" t="str">
        <f t="shared" si="274"/>
        <v/>
      </c>
      <c r="AR1018" s="37">
        <f t="shared" si="259"/>
        <v>0.571428571428571</v>
      </c>
      <c r="AS1018" s="37">
        <f t="shared" si="260"/>
        <v>34.2857142857143</v>
      </c>
      <c r="AT1018" s="37">
        <f t="shared" si="261"/>
        <v>-34.2857142857143</v>
      </c>
      <c r="AU1018" s="33">
        <f t="shared" si="262"/>
        <v>0</v>
      </c>
      <c r="AV1018" s="38">
        <f>IFERROR(时间!$B$4+AU1018,"上周无销量")</f>
        <v>43283</v>
      </c>
    </row>
    <row r="1019" spans="1:48">
      <c r="A1019" s="21" t="s">
        <v>1064</v>
      </c>
      <c r="B1019" t="str">
        <f>VLOOKUP(A1019,'[4]sku-asin（子）'!$A$1:$B$65536,2,0)</f>
        <v>B06ZYY38PQ</v>
      </c>
      <c r="C1019" t="str">
        <f>VLOOKUP(A1019,'[4]子sku-父sku'!$A$1:$B$65536,2,0)</f>
        <v>YZ-ZQBL03</v>
      </c>
      <c r="D1019" s="33">
        <f>IFERROR(VLOOKUP(A1019,[1]库存报告使用数据处理!$A:$C,3,0),0)</f>
        <v>2</v>
      </c>
      <c r="E1019" s="33">
        <f>IFERROR(VLOOKUP(A1019,[1]库存报告使用数据处理!$A:$D,4,0),0)</f>
        <v>0</v>
      </c>
      <c r="F1019" s="33">
        <f>IFERROR(VLOOKUP(A1019,[1]库存报告使用数据处理!$A:$E,5,0),0)</f>
        <v>1</v>
      </c>
      <c r="G1019" s="33">
        <f>IFERROR(VLOOKUP(A1019,[1]库存报告使用数据处理!$A:$F,6,0),0)</f>
        <v>4</v>
      </c>
      <c r="H1019" s="34">
        <f>IFERROR(VLOOKUP(A1019,[1]库存报告使用数据处理!$A:$G,7,0),0)</f>
        <v>19.99</v>
      </c>
      <c r="I1019">
        <f>IFERROR(VLOOKUP(A1019,[5]数据处理!$A:$B,2,0),0)</f>
        <v>8</v>
      </c>
      <c r="J1019" s="35">
        <f>IFERROR(VLOOKUP(A1019,[5]数据处理!$A:$D,4,0),0)</f>
        <v>0</v>
      </c>
      <c r="K1019" s="35">
        <f>IFERROR(VLOOKUP(A1019,[5]数据处理!$A:$E,5,0),0)</f>
        <v>0</v>
      </c>
      <c r="L1019" s="35">
        <f>IFERROR(VLOOKUP(A1019,[5]数据处理!$A:$G,7,0),0)</f>
        <v>0</v>
      </c>
      <c r="M1019">
        <f t="shared" si="258"/>
        <v>8</v>
      </c>
      <c r="N1019">
        <f>IFERROR(VLOOKUP(A1019,[5]数据处理!$A:$C,3,0),0)</f>
        <v>0</v>
      </c>
      <c r="O1019">
        <f>IFERROR(VLOOKUP(A1019,[5]数据处理!$A:$N,14,0),0)</f>
        <v>0</v>
      </c>
      <c r="P1019" t="str">
        <f>IFERROR(VLOOKUP(A1019,[3]库存使用数据!$A:$B,2,0),"")</f>
        <v/>
      </c>
      <c r="Q1019" t="str">
        <f>IFERROR(VLOOKUP(A1019,[3]库存使用数据!$A:$E,5,0),"")</f>
        <v/>
      </c>
      <c r="R1019" t="str">
        <f>IFERROR(VLOOKUP(A1019,[3]库存使用数据!$A:$H,8,0),"")</f>
        <v/>
      </c>
      <c r="S1019" t="str">
        <f>IFERROR(VLOOKUP(A1019,[3]库存使用数据!$A:$K,11,0),"")</f>
        <v/>
      </c>
      <c r="T1019" t="str">
        <f>IFERROR(VLOOKUP(A1019,[3]库存使用数据!$A:$C,3,0),"")</f>
        <v/>
      </c>
      <c r="U1019" t="str">
        <f>IFERROR(VLOOKUP(A1019,[3]库存使用数据!$A:$F,6,0),"")</f>
        <v/>
      </c>
      <c r="V1019" t="str">
        <f>IFERROR(VLOOKUP(A1019,[3]库存使用数据!$A:$I,9,0),"")</f>
        <v/>
      </c>
      <c r="W1019" t="str">
        <f>IFERROR(VLOOKUP(A1019,[3]库存使用数据!$A:$L,12,0),"")</f>
        <v/>
      </c>
      <c r="X1019" s="23" t="str">
        <f t="shared" si="263"/>
        <v/>
      </c>
      <c r="Y1019" s="23" t="str">
        <f t="shared" si="264"/>
        <v/>
      </c>
      <c r="Z1019" s="23" t="str">
        <f t="shared" si="265"/>
        <v/>
      </c>
      <c r="AA1019" s="23" t="str">
        <f t="shared" si="266"/>
        <v/>
      </c>
      <c r="AB1019" t="str">
        <f>IFERROR(VLOOKUP(A1019,[3]库存使用数据!$A:$D,4,0),"")</f>
        <v/>
      </c>
      <c r="AC1019" t="str">
        <f>IFERROR(VLOOKUP(A1019,[3]库存使用数据!$A:$G,7,0),"")</f>
        <v/>
      </c>
      <c r="AD1019" t="str">
        <f>IFERROR(VLOOKUP(A1019,[3]库存使用数据!$A:$J,10,0),"")</f>
        <v/>
      </c>
      <c r="AE1019" t="str">
        <f>IFERROR(VLOOKUP(A1019,[3]库存使用数据!$A:$M,13,0),"")</f>
        <v/>
      </c>
      <c r="AF1019" s="23" t="str">
        <f t="shared" si="267"/>
        <v/>
      </c>
      <c r="AG1019" s="23" t="str">
        <f t="shared" si="268"/>
        <v/>
      </c>
      <c r="AH1019" s="23" t="str">
        <f t="shared" si="269"/>
        <v/>
      </c>
      <c r="AI1019" s="23" t="str">
        <f t="shared" si="270"/>
        <v/>
      </c>
      <c r="AJ1019">
        <f>IFERROR(VLOOKUP($B1019,[2]库存报告使用数据!$A$1:$B$65536,2,0),0)</f>
        <v>0</v>
      </c>
      <c r="AK1019">
        <f>IFERROR(VLOOKUP($B1019,[2]库存报告使用数据!$A$1:$C$65536,3,0),0)</f>
        <v>0</v>
      </c>
      <c r="AL1019">
        <f>IFERROR(VLOOKUP($B1019,[2]库存报告使用数据!$A$1:$D$65536,4,0),0)</f>
        <v>1</v>
      </c>
      <c r="AM1019">
        <f>IFERROR(VLOOKUP($B1019,[2]库存报告使用数据!$A$1:$E$65536,5,0),0)</f>
        <v>52</v>
      </c>
      <c r="AN1019" s="23" t="str">
        <f t="shared" si="271"/>
        <v/>
      </c>
      <c r="AO1019" s="23" t="str">
        <f t="shared" si="272"/>
        <v/>
      </c>
      <c r="AP1019" s="23">
        <f t="shared" si="273"/>
        <v>1</v>
      </c>
      <c r="AQ1019" s="23">
        <f t="shared" si="274"/>
        <v>0.0769230769230769</v>
      </c>
      <c r="AR1019" s="37">
        <f t="shared" si="259"/>
        <v>0.285714285714286</v>
      </c>
      <c r="AS1019" s="37">
        <f t="shared" si="260"/>
        <v>17.1428571428571</v>
      </c>
      <c r="AT1019" s="37">
        <f t="shared" si="261"/>
        <v>-9.14285714285714</v>
      </c>
      <c r="AU1019" s="33">
        <f t="shared" si="262"/>
        <v>28</v>
      </c>
      <c r="AV1019" s="38">
        <f>IFERROR(时间!$B$4+AU1019,"上周无销量")</f>
        <v>43311</v>
      </c>
    </row>
    <row r="1020" spans="1:48">
      <c r="A1020" s="21" t="s">
        <v>1065</v>
      </c>
      <c r="B1020" t="str">
        <f>VLOOKUP(A1020,'[4]sku-asin（子）'!$A$1:$B$65536,2,0)</f>
        <v>B06ZXSMH66</v>
      </c>
      <c r="C1020" t="str">
        <f>VLOOKUP(A1020,'[4]子sku-父sku'!$A$1:$B$65536,2,0)</f>
        <v>YZ-ZQBL03</v>
      </c>
      <c r="D1020" s="33">
        <f>IFERROR(VLOOKUP(A1020,[1]库存报告使用数据处理!$A:$C,3,0),0)</f>
        <v>4</v>
      </c>
      <c r="E1020" s="33">
        <f>IFERROR(VLOOKUP(A1020,[1]库存报告使用数据处理!$A:$D,4,0),0)</f>
        <v>0</v>
      </c>
      <c r="F1020" s="33">
        <f>IFERROR(VLOOKUP(A1020,[1]库存报告使用数据处理!$A:$E,5,0),0)</f>
        <v>0</v>
      </c>
      <c r="G1020" s="33">
        <f>IFERROR(VLOOKUP(A1020,[1]库存报告使用数据处理!$A:$F,6,0),0)</f>
        <v>1</v>
      </c>
      <c r="H1020" s="34">
        <f>IFERROR(VLOOKUP(A1020,[1]库存报告使用数据处理!$A:$G,7,0),0)</f>
        <v>19.99</v>
      </c>
      <c r="I1020">
        <f>IFERROR(VLOOKUP(A1020,[5]数据处理!$A:$B,2,0),0)</f>
        <v>0</v>
      </c>
      <c r="J1020" s="35">
        <f>IFERROR(VLOOKUP(A1020,[5]数据处理!$A:$D,4,0),0)</f>
        <v>0</v>
      </c>
      <c r="K1020" s="35">
        <f>IFERROR(VLOOKUP(A1020,[5]数据处理!$A:$E,5,0),0)</f>
        <v>0</v>
      </c>
      <c r="L1020" s="35">
        <f>IFERROR(VLOOKUP(A1020,[5]数据处理!$A:$G,7,0),0)</f>
        <v>0</v>
      </c>
      <c r="M1020">
        <f t="shared" si="258"/>
        <v>0</v>
      </c>
      <c r="N1020">
        <f>IFERROR(VLOOKUP(A1020,[5]数据处理!$A:$C,3,0),0)</f>
        <v>2</v>
      </c>
      <c r="O1020">
        <f>IFERROR(VLOOKUP(A1020,[5]数据处理!$A:$N,14,0),0)</f>
        <v>0</v>
      </c>
      <c r="P1020" t="str">
        <f>IFERROR(VLOOKUP(A1020,[3]库存使用数据!$A:$B,2,0),"")</f>
        <v/>
      </c>
      <c r="Q1020" t="str">
        <f>IFERROR(VLOOKUP(A1020,[3]库存使用数据!$A:$E,5,0),"")</f>
        <v/>
      </c>
      <c r="R1020" t="str">
        <f>IFERROR(VLOOKUP(A1020,[3]库存使用数据!$A:$H,8,0),"")</f>
        <v/>
      </c>
      <c r="S1020" t="str">
        <f>IFERROR(VLOOKUP(A1020,[3]库存使用数据!$A:$K,11,0),"")</f>
        <v/>
      </c>
      <c r="T1020" t="str">
        <f>IFERROR(VLOOKUP(A1020,[3]库存使用数据!$A:$C,3,0),"")</f>
        <v/>
      </c>
      <c r="U1020" t="str">
        <f>IFERROR(VLOOKUP(A1020,[3]库存使用数据!$A:$F,6,0),"")</f>
        <v/>
      </c>
      <c r="V1020" t="str">
        <f>IFERROR(VLOOKUP(A1020,[3]库存使用数据!$A:$I,9,0),"")</f>
        <v/>
      </c>
      <c r="W1020" t="str">
        <f>IFERROR(VLOOKUP(A1020,[3]库存使用数据!$A:$L,12,0),"")</f>
        <v/>
      </c>
      <c r="X1020" s="23" t="str">
        <f t="shared" si="263"/>
        <v/>
      </c>
      <c r="Y1020" s="23" t="str">
        <f t="shared" si="264"/>
        <v/>
      </c>
      <c r="Z1020" s="23" t="str">
        <f t="shared" si="265"/>
        <v/>
      </c>
      <c r="AA1020" s="23" t="str">
        <f t="shared" si="266"/>
        <v/>
      </c>
      <c r="AB1020" t="str">
        <f>IFERROR(VLOOKUP(A1020,[3]库存使用数据!$A:$D,4,0),"")</f>
        <v/>
      </c>
      <c r="AC1020" t="str">
        <f>IFERROR(VLOOKUP(A1020,[3]库存使用数据!$A:$G,7,0),"")</f>
        <v/>
      </c>
      <c r="AD1020" t="str">
        <f>IFERROR(VLOOKUP(A1020,[3]库存使用数据!$A:$J,10,0),"")</f>
        <v/>
      </c>
      <c r="AE1020" t="str">
        <f>IFERROR(VLOOKUP(A1020,[3]库存使用数据!$A:$M,13,0),"")</f>
        <v/>
      </c>
      <c r="AF1020" s="23" t="str">
        <f t="shared" si="267"/>
        <v/>
      </c>
      <c r="AG1020" s="23" t="str">
        <f t="shared" si="268"/>
        <v/>
      </c>
      <c r="AH1020" s="23" t="str">
        <f t="shared" si="269"/>
        <v/>
      </c>
      <c r="AI1020" s="23" t="str">
        <f t="shared" si="270"/>
        <v/>
      </c>
      <c r="AJ1020">
        <f>IFERROR(VLOOKUP($B1020,[2]库存报告使用数据!$A$1:$B$65536,2,0),0)</f>
        <v>0</v>
      </c>
      <c r="AK1020">
        <f>IFERROR(VLOOKUP($B1020,[2]库存报告使用数据!$A$1:$C$65536,3,0),0)</f>
        <v>0</v>
      </c>
      <c r="AL1020">
        <f>IFERROR(VLOOKUP($B1020,[2]库存报告使用数据!$A$1:$D$65536,4,0),0)</f>
        <v>0</v>
      </c>
      <c r="AM1020">
        <f>IFERROR(VLOOKUP($B1020,[2]库存报告使用数据!$A$1:$E$65536,5,0),0)</f>
        <v>2</v>
      </c>
      <c r="AN1020" s="23" t="str">
        <f t="shared" si="271"/>
        <v/>
      </c>
      <c r="AO1020" s="23" t="str">
        <f t="shared" si="272"/>
        <v/>
      </c>
      <c r="AP1020" s="23" t="str">
        <f t="shared" si="273"/>
        <v/>
      </c>
      <c r="AQ1020" s="23">
        <f t="shared" si="274"/>
        <v>0.5</v>
      </c>
      <c r="AR1020" s="37">
        <f t="shared" si="259"/>
        <v>0.571428571428571</v>
      </c>
      <c r="AS1020" s="37">
        <f t="shared" si="260"/>
        <v>34.2857142857143</v>
      </c>
      <c r="AT1020" s="37">
        <f t="shared" si="261"/>
        <v>-34.2857142857143</v>
      </c>
      <c r="AU1020" s="33">
        <f t="shared" si="262"/>
        <v>0</v>
      </c>
      <c r="AV1020" s="38">
        <f>IFERROR(时间!$B$4+AU1020,"上周无销量")</f>
        <v>43283</v>
      </c>
    </row>
    <row r="1021" spans="1:48">
      <c r="A1021" s="21" t="s">
        <v>1066</v>
      </c>
      <c r="B1021" t="str">
        <f>VLOOKUP(A1021,'[4]sku-asin（子）'!$A$1:$B$65536,2,0)</f>
        <v>B071L9XNCJ</v>
      </c>
      <c r="C1021" t="str">
        <f>VLOOKUP(A1021,'[4]子sku-父sku'!$A$1:$B$65536,2,0)</f>
        <v>YZ-ZQBL03</v>
      </c>
      <c r="D1021" s="33">
        <f>IFERROR(VLOOKUP(A1021,[1]库存报告使用数据处理!$A:$C,3,0),0)</f>
        <v>8</v>
      </c>
      <c r="E1021" s="33">
        <f>IFERROR(VLOOKUP(A1021,[1]库存报告使用数据处理!$A:$D,4,0),0)</f>
        <v>16</v>
      </c>
      <c r="F1021" s="33">
        <f>IFERROR(VLOOKUP(A1021,[1]库存报告使用数据处理!$A:$E,5,0),0)</f>
        <v>19</v>
      </c>
      <c r="G1021" s="33">
        <f>IFERROR(VLOOKUP(A1021,[1]库存报告使用数据处理!$A:$F,6,0),0)</f>
        <v>10</v>
      </c>
      <c r="H1021" s="34">
        <f>IFERROR(VLOOKUP(A1021,[1]库存报告使用数据处理!$A:$G,7,0),0)</f>
        <v>21.99</v>
      </c>
      <c r="I1021">
        <f>IFERROR(VLOOKUP(A1021,[5]数据处理!$A:$B,2,0),0)</f>
        <v>21</v>
      </c>
      <c r="J1021" s="35">
        <f>IFERROR(VLOOKUP(A1021,[5]数据处理!$A:$D,4,0),0)</f>
        <v>0</v>
      </c>
      <c r="K1021" s="35">
        <f>IFERROR(VLOOKUP(A1021,[5]数据处理!$A:$E,5,0),0)</f>
        <v>0</v>
      </c>
      <c r="L1021" s="35">
        <f>IFERROR(VLOOKUP(A1021,[5]数据处理!$A:$G,7,0),0)</f>
        <v>0</v>
      </c>
      <c r="M1021">
        <f t="shared" si="258"/>
        <v>21</v>
      </c>
      <c r="N1021">
        <f>IFERROR(VLOOKUP(A1021,[5]数据处理!$A:$C,3,0),0)</f>
        <v>17</v>
      </c>
      <c r="O1021">
        <f>IFERROR(VLOOKUP(A1021,[5]数据处理!$A:$N,14,0),0)</f>
        <v>0</v>
      </c>
      <c r="P1021" t="str">
        <f>IFERROR(VLOOKUP(A1021,[3]库存使用数据!$A:$B,2,0),"")</f>
        <v/>
      </c>
      <c r="Q1021" t="str">
        <f>IFERROR(VLOOKUP(A1021,[3]库存使用数据!$A:$E,5,0),"")</f>
        <v/>
      </c>
      <c r="R1021" t="str">
        <f>IFERROR(VLOOKUP(A1021,[3]库存使用数据!$A:$H,8,0),"")</f>
        <v/>
      </c>
      <c r="S1021" t="str">
        <f>IFERROR(VLOOKUP(A1021,[3]库存使用数据!$A:$K,11,0),"")</f>
        <v/>
      </c>
      <c r="T1021" t="str">
        <f>IFERROR(VLOOKUP(A1021,[3]库存使用数据!$A:$C,3,0),"")</f>
        <v/>
      </c>
      <c r="U1021" t="str">
        <f>IFERROR(VLOOKUP(A1021,[3]库存使用数据!$A:$F,6,0),"")</f>
        <v/>
      </c>
      <c r="V1021" t="str">
        <f>IFERROR(VLOOKUP(A1021,[3]库存使用数据!$A:$I,9,0),"")</f>
        <v/>
      </c>
      <c r="W1021" t="str">
        <f>IFERROR(VLOOKUP(A1021,[3]库存使用数据!$A:$L,12,0),"")</f>
        <v/>
      </c>
      <c r="X1021" s="23" t="str">
        <f t="shared" si="263"/>
        <v/>
      </c>
      <c r="Y1021" s="23" t="str">
        <f t="shared" si="264"/>
        <v/>
      </c>
      <c r="Z1021" s="23" t="str">
        <f t="shared" si="265"/>
        <v/>
      </c>
      <c r="AA1021" s="23" t="str">
        <f t="shared" si="266"/>
        <v/>
      </c>
      <c r="AB1021" t="str">
        <f>IFERROR(VLOOKUP(A1021,[3]库存使用数据!$A:$D,4,0),"")</f>
        <v/>
      </c>
      <c r="AC1021" t="str">
        <f>IFERROR(VLOOKUP(A1021,[3]库存使用数据!$A:$G,7,0),"")</f>
        <v/>
      </c>
      <c r="AD1021" t="str">
        <f>IFERROR(VLOOKUP(A1021,[3]库存使用数据!$A:$J,10,0),"")</f>
        <v/>
      </c>
      <c r="AE1021" t="str">
        <f>IFERROR(VLOOKUP(A1021,[3]库存使用数据!$A:$M,13,0),"")</f>
        <v/>
      </c>
      <c r="AF1021" s="23" t="str">
        <f t="shared" si="267"/>
        <v/>
      </c>
      <c r="AG1021" s="23" t="str">
        <f t="shared" si="268"/>
        <v/>
      </c>
      <c r="AH1021" s="23" t="str">
        <f t="shared" si="269"/>
        <v/>
      </c>
      <c r="AI1021" s="23" t="str">
        <f t="shared" si="270"/>
        <v/>
      </c>
      <c r="AJ1021">
        <f>IFERROR(VLOOKUP($B1021,[2]库存报告使用数据!$A$1:$B$65536,2,0),0)</f>
        <v>40</v>
      </c>
      <c r="AK1021">
        <f>IFERROR(VLOOKUP($B1021,[2]库存报告使用数据!$A$1:$C$65536,3,0),0)</f>
        <v>40</v>
      </c>
      <c r="AL1021">
        <f>IFERROR(VLOOKUP($B1021,[2]库存报告使用数据!$A$1:$D$65536,4,0),0)</f>
        <v>71</v>
      </c>
      <c r="AM1021">
        <f>IFERROR(VLOOKUP($B1021,[2]库存报告使用数据!$A$1:$E$65536,5,0),0)</f>
        <v>48</v>
      </c>
      <c r="AN1021" s="23">
        <f t="shared" si="271"/>
        <v>0.2</v>
      </c>
      <c r="AO1021" s="23">
        <f t="shared" si="272"/>
        <v>0.4</v>
      </c>
      <c r="AP1021" s="23">
        <f t="shared" si="273"/>
        <v>0.267605633802817</v>
      </c>
      <c r="AQ1021" s="23">
        <f t="shared" si="274"/>
        <v>0.208333333333333</v>
      </c>
      <c r="AR1021" s="37">
        <f t="shared" si="259"/>
        <v>1.14285714285714</v>
      </c>
      <c r="AS1021" s="37">
        <f t="shared" si="260"/>
        <v>68.5714285714286</v>
      </c>
      <c r="AT1021" s="37">
        <f t="shared" si="261"/>
        <v>-47.5714285714286</v>
      </c>
      <c r="AU1021" s="33">
        <f t="shared" si="262"/>
        <v>18</v>
      </c>
      <c r="AV1021" s="38">
        <f>IFERROR(时间!$B$4+AU1021,"上周无销量")</f>
        <v>43301</v>
      </c>
    </row>
    <row r="1022" spans="1:48">
      <c r="A1022" s="21" t="s">
        <v>1067</v>
      </c>
      <c r="B1022" t="str">
        <f>VLOOKUP(A1022,'[4]sku-asin（子）'!$A$1:$B$65536,2,0)</f>
        <v>B073GLS8H2</v>
      </c>
      <c r="C1022" t="str">
        <f>VLOOKUP(A1022,'[4]子sku-父sku'!$A$1:$B$65536,2,0)</f>
        <v>YZ-ZQBL03</v>
      </c>
      <c r="D1022" s="33">
        <f>IFERROR(VLOOKUP(A1022,[1]库存报告使用数据处理!$A:$C,3,0),0)</f>
        <v>1</v>
      </c>
      <c r="E1022" s="33">
        <f>IFERROR(VLOOKUP(A1022,[1]库存报告使用数据处理!$A:$D,4,0),0)</f>
        <v>2</v>
      </c>
      <c r="F1022" s="33">
        <f>IFERROR(VLOOKUP(A1022,[1]库存报告使用数据处理!$A:$E,5,0),0)</f>
        <v>5</v>
      </c>
      <c r="G1022" s="33">
        <f>IFERROR(VLOOKUP(A1022,[1]库存报告使用数据处理!$A:$F,6,0),0)</f>
        <v>2</v>
      </c>
      <c r="H1022" s="34">
        <f>IFERROR(VLOOKUP(A1022,[1]库存报告使用数据处理!$A:$G,7,0),0)</f>
        <v>21.99</v>
      </c>
      <c r="I1022">
        <f>IFERROR(VLOOKUP(A1022,[5]数据处理!$A:$B,2,0),0)</f>
        <v>11</v>
      </c>
      <c r="J1022" s="35">
        <f>IFERROR(VLOOKUP(A1022,[5]数据处理!$A:$D,4,0),0)</f>
        <v>0</v>
      </c>
      <c r="K1022" s="35">
        <f>IFERROR(VLOOKUP(A1022,[5]数据处理!$A:$E,5,0),0)</f>
        <v>0</v>
      </c>
      <c r="L1022" s="35">
        <f>IFERROR(VLOOKUP(A1022,[5]数据处理!$A:$G,7,0),0)</f>
        <v>0</v>
      </c>
      <c r="M1022">
        <f t="shared" si="258"/>
        <v>11</v>
      </c>
      <c r="N1022">
        <f>IFERROR(VLOOKUP(A1022,[5]数据处理!$A:$C,3,0),0)</f>
        <v>2</v>
      </c>
      <c r="O1022">
        <f>IFERROR(VLOOKUP(A1022,[5]数据处理!$A:$N,14,0),0)</f>
        <v>0</v>
      </c>
      <c r="P1022" t="str">
        <f>IFERROR(VLOOKUP(A1022,[3]库存使用数据!$A:$B,2,0),"")</f>
        <v/>
      </c>
      <c r="Q1022" t="str">
        <f>IFERROR(VLOOKUP(A1022,[3]库存使用数据!$A:$E,5,0),"")</f>
        <v/>
      </c>
      <c r="R1022" t="str">
        <f>IFERROR(VLOOKUP(A1022,[3]库存使用数据!$A:$H,8,0),"")</f>
        <v/>
      </c>
      <c r="S1022" t="str">
        <f>IFERROR(VLOOKUP(A1022,[3]库存使用数据!$A:$K,11,0),"")</f>
        <v/>
      </c>
      <c r="T1022" t="str">
        <f>IFERROR(VLOOKUP(A1022,[3]库存使用数据!$A:$C,3,0),"")</f>
        <v/>
      </c>
      <c r="U1022" t="str">
        <f>IFERROR(VLOOKUP(A1022,[3]库存使用数据!$A:$F,6,0),"")</f>
        <v/>
      </c>
      <c r="V1022" t="str">
        <f>IFERROR(VLOOKUP(A1022,[3]库存使用数据!$A:$I,9,0),"")</f>
        <v/>
      </c>
      <c r="W1022" t="str">
        <f>IFERROR(VLOOKUP(A1022,[3]库存使用数据!$A:$L,12,0),"")</f>
        <v/>
      </c>
      <c r="X1022" s="23" t="str">
        <f t="shared" si="263"/>
        <v/>
      </c>
      <c r="Y1022" s="23" t="str">
        <f t="shared" si="264"/>
        <v/>
      </c>
      <c r="Z1022" s="23" t="str">
        <f t="shared" si="265"/>
        <v/>
      </c>
      <c r="AA1022" s="23" t="str">
        <f t="shared" si="266"/>
        <v/>
      </c>
      <c r="AB1022" t="str">
        <f>IFERROR(VLOOKUP(A1022,[3]库存使用数据!$A:$D,4,0),"")</f>
        <v/>
      </c>
      <c r="AC1022" t="str">
        <f>IFERROR(VLOOKUP(A1022,[3]库存使用数据!$A:$G,7,0),"")</f>
        <v/>
      </c>
      <c r="AD1022" t="str">
        <f>IFERROR(VLOOKUP(A1022,[3]库存使用数据!$A:$J,10,0),"")</f>
        <v/>
      </c>
      <c r="AE1022" t="str">
        <f>IFERROR(VLOOKUP(A1022,[3]库存使用数据!$A:$M,13,0),"")</f>
        <v/>
      </c>
      <c r="AF1022" s="23" t="str">
        <f t="shared" si="267"/>
        <v/>
      </c>
      <c r="AG1022" s="23" t="str">
        <f t="shared" si="268"/>
        <v/>
      </c>
      <c r="AH1022" s="23" t="str">
        <f t="shared" si="269"/>
        <v/>
      </c>
      <c r="AI1022" s="23" t="str">
        <f t="shared" si="270"/>
        <v/>
      </c>
      <c r="AJ1022">
        <f>IFERROR(VLOOKUP($B1022,[2]库存报告使用数据!$A$1:$B$65536,2,0),0)</f>
        <v>23</v>
      </c>
      <c r="AK1022">
        <f>IFERROR(VLOOKUP($B1022,[2]库存报告使用数据!$A$1:$C$65536,3,0),0)</f>
        <v>23</v>
      </c>
      <c r="AL1022">
        <f>IFERROR(VLOOKUP($B1022,[2]库存报告使用数据!$A$1:$D$65536,4,0),0)</f>
        <v>21</v>
      </c>
      <c r="AM1022">
        <f>IFERROR(VLOOKUP($B1022,[2]库存报告使用数据!$A$1:$E$65536,5,0),0)</f>
        <v>28</v>
      </c>
      <c r="AN1022" s="23">
        <f t="shared" si="271"/>
        <v>0.0434782608695652</v>
      </c>
      <c r="AO1022" s="23">
        <f t="shared" si="272"/>
        <v>0.0869565217391304</v>
      </c>
      <c r="AP1022" s="23">
        <f t="shared" si="273"/>
        <v>0.238095238095238</v>
      </c>
      <c r="AQ1022" s="23">
        <f t="shared" si="274"/>
        <v>0.0714285714285714</v>
      </c>
      <c r="AR1022" s="37">
        <f t="shared" si="259"/>
        <v>0.142857142857143</v>
      </c>
      <c r="AS1022" s="37">
        <f t="shared" si="260"/>
        <v>8.57142857142857</v>
      </c>
      <c r="AT1022" s="37">
        <f t="shared" si="261"/>
        <v>2.42857142857143</v>
      </c>
      <c r="AU1022" s="33">
        <f t="shared" si="262"/>
        <v>77</v>
      </c>
      <c r="AV1022" s="38">
        <f>IFERROR(时间!$B$4+AU1022,"上周无销量")</f>
        <v>43360</v>
      </c>
    </row>
    <row r="1023" spans="1:48">
      <c r="A1023" s="21" t="s">
        <v>1068</v>
      </c>
      <c r="B1023" t="str">
        <f>VLOOKUP(A1023,'[4]sku-asin（子）'!$A$1:$B$65536,2,0)</f>
        <v>B01MYM265E</v>
      </c>
      <c r="C1023" t="str">
        <f>VLOOKUP(A1023,'[4]子sku-父sku'!$A$1:$B$65536,2,0)</f>
        <v>YZ-ZQBL03</v>
      </c>
      <c r="D1023" s="33">
        <f>IFERROR(VLOOKUP(A1023,[1]库存报告使用数据处理!$A:$C,3,0),0)</f>
        <v>5</v>
      </c>
      <c r="E1023" s="33">
        <f>IFERROR(VLOOKUP(A1023,[1]库存报告使用数据处理!$A:$D,4,0),0)</f>
        <v>8</v>
      </c>
      <c r="F1023" s="33">
        <f>IFERROR(VLOOKUP(A1023,[1]库存报告使用数据处理!$A:$E,5,0),0)</f>
        <v>22</v>
      </c>
      <c r="G1023" s="33">
        <f>IFERROR(VLOOKUP(A1023,[1]库存报告使用数据处理!$A:$F,6,0),0)</f>
        <v>29</v>
      </c>
      <c r="H1023" s="34">
        <f>IFERROR(VLOOKUP(A1023,[1]库存报告使用数据处理!$A:$G,7,0),0)</f>
        <v>21.99</v>
      </c>
      <c r="I1023">
        <f>IFERROR(VLOOKUP(A1023,[5]数据处理!$A:$B,2,0),0)</f>
        <v>0</v>
      </c>
      <c r="J1023" s="35">
        <f>IFERROR(VLOOKUP(A1023,[5]数据处理!$A:$D,4,0),0)</f>
        <v>2</v>
      </c>
      <c r="K1023" s="35">
        <f>IFERROR(VLOOKUP(A1023,[5]数据处理!$A:$E,5,0),0)</f>
        <v>0</v>
      </c>
      <c r="L1023" s="35">
        <f>IFERROR(VLOOKUP(A1023,[5]数据处理!$A:$G,7,0),0)</f>
        <v>2</v>
      </c>
      <c r="M1023">
        <f t="shared" si="258"/>
        <v>4</v>
      </c>
      <c r="N1023">
        <f>IFERROR(VLOOKUP(A1023,[5]数据处理!$A:$C,3,0),0)</f>
        <v>21</v>
      </c>
      <c r="O1023">
        <f>IFERROR(VLOOKUP(A1023,[5]数据处理!$A:$N,14,0),0)</f>
        <v>0</v>
      </c>
      <c r="P1023">
        <f>IFERROR(VLOOKUP(A1023,[3]库存使用数据!$A:$B,2,0),"")</f>
        <v>18222</v>
      </c>
      <c r="Q1023">
        <f>IFERROR(VLOOKUP(A1023,[3]库存使用数据!$A:$E,5,0),"")</f>
        <v>43380</v>
      </c>
      <c r="R1023">
        <f>IFERROR(VLOOKUP(A1023,[3]库存使用数据!$A:$H,8,0),"")</f>
        <v>112649</v>
      </c>
      <c r="S1023">
        <f>IFERROR(VLOOKUP(A1023,[3]库存使用数据!$A:$K,11,0),"")</f>
        <v>127229</v>
      </c>
      <c r="T1023">
        <f>IFERROR(VLOOKUP(A1023,[3]库存使用数据!$A:$C,3,0),"")</f>
        <v>161</v>
      </c>
      <c r="U1023">
        <f>IFERROR(VLOOKUP(A1023,[3]库存使用数据!$A:$F,6,0),"")</f>
        <v>264</v>
      </c>
      <c r="V1023">
        <f>IFERROR(VLOOKUP(A1023,[3]库存使用数据!$A:$I,9,0),"")</f>
        <v>573</v>
      </c>
      <c r="W1023">
        <f>IFERROR(VLOOKUP(A1023,[3]库存使用数据!$A:$L,12,0),"")</f>
        <v>587</v>
      </c>
      <c r="X1023" s="23">
        <f t="shared" si="263"/>
        <v>0.00883547360333663</v>
      </c>
      <c r="Y1023" s="23">
        <f t="shared" si="264"/>
        <v>0.00608575380359613</v>
      </c>
      <c r="Z1023" s="23">
        <f t="shared" si="265"/>
        <v>0.0050865964189651</v>
      </c>
      <c r="AA1023" s="23">
        <f t="shared" si="266"/>
        <v>0.00461372800226363</v>
      </c>
      <c r="AB1023">
        <f>IFERROR(VLOOKUP(A1023,[3]库存使用数据!$A:$D,4,0),"")</f>
        <v>35.17</v>
      </c>
      <c r="AC1023">
        <f>IFERROR(VLOOKUP(A1023,[3]库存使用数据!$A:$G,7,0),"")</f>
        <v>56.02</v>
      </c>
      <c r="AD1023">
        <f>IFERROR(VLOOKUP(A1023,[3]库存使用数据!$A:$J,10,0),"")</f>
        <v>122.59</v>
      </c>
      <c r="AE1023">
        <f>IFERROR(VLOOKUP(A1023,[3]库存使用数据!$A:$M,13,0),"")</f>
        <v>127.25</v>
      </c>
      <c r="AF1023" s="23">
        <f t="shared" si="267"/>
        <v>0.31987266939518</v>
      </c>
      <c r="AG1023" s="23">
        <f t="shared" si="268"/>
        <v>0.31844020009095</v>
      </c>
      <c r="AH1023" s="23">
        <f t="shared" si="269"/>
        <v>0.25340030592418</v>
      </c>
      <c r="AI1023" s="23">
        <f t="shared" si="270"/>
        <v>0.199542111618134</v>
      </c>
      <c r="AJ1023">
        <f>IFERROR(VLOOKUP($B1023,[2]库存报告使用数据!$A$1:$B$65536,2,0),0)</f>
        <v>161</v>
      </c>
      <c r="AK1023">
        <f>IFERROR(VLOOKUP($B1023,[2]库存报告使用数据!$A$1:$C$65536,3,0),0)</f>
        <v>161</v>
      </c>
      <c r="AL1023">
        <f>IFERROR(VLOOKUP($B1023,[2]库存报告使用数据!$A$1:$D$65536,4,0),0)</f>
        <v>259</v>
      </c>
      <c r="AM1023">
        <f>IFERROR(VLOOKUP($B1023,[2]库存报告使用数据!$A$1:$E$65536,5,0),0)</f>
        <v>308</v>
      </c>
      <c r="AN1023" s="23">
        <f t="shared" si="271"/>
        <v>0.031055900621118</v>
      </c>
      <c r="AO1023" s="23">
        <f t="shared" si="272"/>
        <v>0.0496894409937888</v>
      </c>
      <c r="AP1023" s="23">
        <f t="shared" si="273"/>
        <v>0.0849420849420849</v>
      </c>
      <c r="AQ1023" s="23">
        <f t="shared" si="274"/>
        <v>0.0941558441558442</v>
      </c>
      <c r="AR1023" s="37">
        <f t="shared" si="259"/>
        <v>0.714285714285714</v>
      </c>
      <c r="AS1023" s="37">
        <f t="shared" si="260"/>
        <v>42.8571428571429</v>
      </c>
      <c r="AT1023" s="37">
        <f t="shared" si="261"/>
        <v>-38.8571428571429</v>
      </c>
      <c r="AU1023" s="33">
        <f t="shared" si="262"/>
        <v>5</v>
      </c>
      <c r="AV1023" s="38">
        <f>IFERROR(时间!$B$4+AU1023,"上周无销量")</f>
        <v>43288</v>
      </c>
    </row>
    <row r="1024" spans="1:48">
      <c r="A1024" s="21" t="s">
        <v>1069</v>
      </c>
      <c r="B1024" t="str">
        <f>VLOOKUP(A1024,'[4]sku-asin（子）'!$A$1:$B$65536,2,0)</f>
        <v>B01N74K227</v>
      </c>
      <c r="C1024" t="str">
        <f>VLOOKUP(A1024,'[4]子sku-父sku'!$A$1:$B$65536,2,0)</f>
        <v>YZ-ZQBL03</v>
      </c>
      <c r="D1024" s="33">
        <f>IFERROR(VLOOKUP(A1024,[1]库存报告使用数据处理!$A:$C,3,0),0)</f>
        <v>18</v>
      </c>
      <c r="E1024" s="33">
        <f>IFERROR(VLOOKUP(A1024,[1]库存报告使用数据处理!$A:$D,4,0),0)</f>
        <v>19</v>
      </c>
      <c r="F1024" s="33">
        <f>IFERROR(VLOOKUP(A1024,[1]库存报告使用数据处理!$A:$E,5,0),0)</f>
        <v>31</v>
      </c>
      <c r="G1024" s="33">
        <f>IFERROR(VLOOKUP(A1024,[1]库存报告使用数据处理!$A:$F,6,0),0)</f>
        <v>37</v>
      </c>
      <c r="H1024" s="34">
        <f>IFERROR(VLOOKUP(A1024,[1]库存报告使用数据处理!$A:$G,7,0),0)</f>
        <v>19.99</v>
      </c>
      <c r="I1024">
        <f>IFERROR(VLOOKUP(A1024,[5]数据处理!$A:$B,2,0),0)</f>
        <v>8</v>
      </c>
      <c r="J1024" s="35">
        <f>IFERROR(VLOOKUP(A1024,[5]数据处理!$A:$D,4,0),0)</f>
        <v>0</v>
      </c>
      <c r="K1024" s="35">
        <f>IFERROR(VLOOKUP(A1024,[5]数据处理!$A:$E,5,0),0)</f>
        <v>0</v>
      </c>
      <c r="L1024" s="35">
        <f>IFERROR(VLOOKUP(A1024,[5]数据处理!$A:$G,7,0),0)</f>
        <v>3</v>
      </c>
      <c r="M1024">
        <f t="shared" si="258"/>
        <v>11</v>
      </c>
      <c r="N1024">
        <f>IFERROR(VLOOKUP(A1024,[5]数据处理!$A:$C,3,0),0)</f>
        <v>18</v>
      </c>
      <c r="O1024">
        <f>IFERROR(VLOOKUP(A1024,[5]数据处理!$A:$N,14,0),0)</f>
        <v>0</v>
      </c>
      <c r="P1024">
        <f>IFERROR(VLOOKUP(A1024,[3]库存使用数据!$A:$B,2,0),"")</f>
        <v>3928</v>
      </c>
      <c r="Q1024">
        <f>IFERROR(VLOOKUP(A1024,[3]库存使用数据!$A:$E,5,0),"")</f>
        <v>13686</v>
      </c>
      <c r="R1024">
        <f>IFERROR(VLOOKUP(A1024,[3]库存使用数据!$A:$H,8,0),"")</f>
        <v>32452</v>
      </c>
      <c r="S1024">
        <f>IFERROR(VLOOKUP(A1024,[3]库存使用数据!$A:$K,11,0),"")</f>
        <v>39837</v>
      </c>
      <c r="T1024">
        <f>IFERROR(VLOOKUP(A1024,[3]库存使用数据!$A:$C,3,0),"")</f>
        <v>92</v>
      </c>
      <c r="U1024">
        <f>IFERROR(VLOOKUP(A1024,[3]库存使用数据!$A:$F,6,0),"")</f>
        <v>68</v>
      </c>
      <c r="V1024">
        <f>IFERROR(VLOOKUP(A1024,[3]库存使用数据!$A:$I,9,0),"")</f>
        <v>158</v>
      </c>
      <c r="W1024">
        <f>IFERROR(VLOOKUP(A1024,[3]库存使用数据!$A:$L,12,0),"")</f>
        <v>151</v>
      </c>
      <c r="X1024" s="23">
        <f t="shared" si="263"/>
        <v>0.0234215885947047</v>
      </c>
      <c r="Y1024" s="23">
        <f t="shared" si="264"/>
        <v>0.00496858103171124</v>
      </c>
      <c r="Z1024" s="23">
        <f t="shared" si="265"/>
        <v>0.0048687292000493</v>
      </c>
      <c r="AA1024" s="23">
        <f t="shared" si="266"/>
        <v>0.00379044606772598</v>
      </c>
      <c r="AB1024">
        <f>IFERROR(VLOOKUP(A1024,[3]库存使用数据!$A:$D,4,0),"")</f>
        <v>23.45</v>
      </c>
      <c r="AC1024">
        <f>IFERROR(VLOOKUP(A1024,[3]库存使用数据!$A:$G,7,0),"")</f>
        <v>15.47</v>
      </c>
      <c r="AD1024">
        <f>IFERROR(VLOOKUP(A1024,[3]库存使用数据!$A:$J,10,0),"")</f>
        <v>39.73</v>
      </c>
      <c r="AE1024">
        <f>IFERROR(VLOOKUP(A1024,[3]库存使用数据!$A:$M,13,0),"")</f>
        <v>34.96</v>
      </c>
      <c r="AF1024" s="23">
        <f t="shared" si="267"/>
        <v>0.065171474626202</v>
      </c>
      <c r="AG1024" s="23">
        <f t="shared" si="268"/>
        <v>0.0407308917616703</v>
      </c>
      <c r="AH1024" s="23">
        <f t="shared" si="269"/>
        <v>0.0641127015120463</v>
      </c>
      <c r="AI1024" s="23">
        <f t="shared" si="270"/>
        <v>0.047266876681584</v>
      </c>
      <c r="AJ1024">
        <f>IFERROR(VLOOKUP($B1024,[2]库存报告使用数据!$A$1:$B$65536,2,0),0)</f>
        <v>154</v>
      </c>
      <c r="AK1024">
        <f>IFERROR(VLOOKUP($B1024,[2]库存报告使用数据!$A$1:$C$65536,3,0),0)</f>
        <v>154</v>
      </c>
      <c r="AL1024">
        <f>IFERROR(VLOOKUP($B1024,[2]库存报告使用数据!$A$1:$D$65536,4,0),0)</f>
        <v>144</v>
      </c>
      <c r="AM1024">
        <f>IFERROR(VLOOKUP($B1024,[2]库存报告使用数据!$A$1:$E$65536,5,0),0)</f>
        <v>177</v>
      </c>
      <c r="AN1024" s="23">
        <f t="shared" si="271"/>
        <v>0.116883116883117</v>
      </c>
      <c r="AO1024" s="23">
        <f t="shared" si="272"/>
        <v>0.123376623376623</v>
      </c>
      <c r="AP1024" s="23">
        <f t="shared" si="273"/>
        <v>0.215277777777778</v>
      </c>
      <c r="AQ1024" s="23">
        <f t="shared" si="274"/>
        <v>0.209039548022599</v>
      </c>
      <c r="AR1024" s="37">
        <f t="shared" si="259"/>
        <v>2.57142857142857</v>
      </c>
      <c r="AS1024" s="37">
        <f t="shared" si="260"/>
        <v>154.285714285714</v>
      </c>
      <c r="AT1024" s="37">
        <f t="shared" si="261"/>
        <v>-143.285714285714</v>
      </c>
      <c r="AU1024" s="33">
        <f t="shared" si="262"/>
        <v>4</v>
      </c>
      <c r="AV1024" s="38">
        <f>IFERROR(时间!$B$4+AU1024,"上周无销量")</f>
        <v>43287</v>
      </c>
    </row>
    <row r="1025" spans="1:48">
      <c r="A1025" s="21" t="s">
        <v>1070</v>
      </c>
      <c r="B1025" t="str">
        <f>VLOOKUP(A1025,'[4]sku-asin（子）'!$A$1:$B$65536,2,0)</f>
        <v>B01N406GK7</v>
      </c>
      <c r="C1025" t="str">
        <f>VLOOKUP(A1025,'[4]子sku-父sku'!$A$1:$B$65536,2,0)</f>
        <v>YZ-ZQBL03</v>
      </c>
      <c r="D1025" s="33">
        <f>IFERROR(VLOOKUP(A1025,[1]库存报告使用数据处理!$A:$C,3,0),0)</f>
        <v>0</v>
      </c>
      <c r="E1025" s="33">
        <f>IFERROR(VLOOKUP(A1025,[1]库存报告使用数据处理!$A:$D,4,0),0)</f>
        <v>2</v>
      </c>
      <c r="F1025" s="33">
        <f>IFERROR(VLOOKUP(A1025,[1]库存报告使用数据处理!$A:$E,5,0),0)</f>
        <v>5</v>
      </c>
      <c r="G1025" s="33">
        <f>IFERROR(VLOOKUP(A1025,[1]库存报告使用数据处理!$A:$F,6,0),0)</f>
        <v>13</v>
      </c>
      <c r="H1025" s="34">
        <f>IFERROR(VLOOKUP(A1025,[1]库存报告使用数据处理!$A:$G,7,0),0)</f>
        <v>19.99</v>
      </c>
      <c r="I1025">
        <f>IFERROR(VLOOKUP(A1025,[5]数据处理!$A:$B,2,0),0)</f>
        <v>0</v>
      </c>
      <c r="J1025" s="35">
        <f>IFERROR(VLOOKUP(A1025,[5]数据处理!$A:$D,4,0),0)</f>
        <v>0</v>
      </c>
      <c r="K1025" s="35">
        <f>IFERROR(VLOOKUP(A1025,[5]数据处理!$A:$E,5,0),0)</f>
        <v>0</v>
      </c>
      <c r="L1025" s="35">
        <f>IFERROR(VLOOKUP(A1025,[5]数据处理!$A:$G,7,0),0)</f>
        <v>0</v>
      </c>
      <c r="M1025">
        <f t="shared" si="258"/>
        <v>0</v>
      </c>
      <c r="N1025">
        <f>IFERROR(VLOOKUP(A1025,[5]数据处理!$A:$C,3,0),0)</f>
        <v>5</v>
      </c>
      <c r="O1025">
        <f>IFERROR(VLOOKUP(A1025,[5]数据处理!$A:$N,14,0),0)</f>
        <v>0</v>
      </c>
      <c r="P1025" t="str">
        <f>IFERROR(VLOOKUP(A1025,[3]库存使用数据!$A:$B,2,0),"")</f>
        <v/>
      </c>
      <c r="Q1025" t="str">
        <f>IFERROR(VLOOKUP(A1025,[3]库存使用数据!$A:$E,5,0),"")</f>
        <v/>
      </c>
      <c r="R1025" t="str">
        <f>IFERROR(VLOOKUP(A1025,[3]库存使用数据!$A:$H,8,0),"")</f>
        <v/>
      </c>
      <c r="S1025" t="str">
        <f>IFERROR(VLOOKUP(A1025,[3]库存使用数据!$A:$K,11,0),"")</f>
        <v/>
      </c>
      <c r="T1025" t="str">
        <f>IFERROR(VLOOKUP(A1025,[3]库存使用数据!$A:$C,3,0),"")</f>
        <v/>
      </c>
      <c r="U1025" t="str">
        <f>IFERROR(VLOOKUP(A1025,[3]库存使用数据!$A:$F,6,0),"")</f>
        <v/>
      </c>
      <c r="V1025" t="str">
        <f>IFERROR(VLOOKUP(A1025,[3]库存使用数据!$A:$I,9,0),"")</f>
        <v/>
      </c>
      <c r="W1025" t="str">
        <f>IFERROR(VLOOKUP(A1025,[3]库存使用数据!$A:$L,12,0),"")</f>
        <v/>
      </c>
      <c r="X1025" s="23" t="str">
        <f t="shared" si="263"/>
        <v/>
      </c>
      <c r="Y1025" s="23" t="str">
        <f t="shared" si="264"/>
        <v/>
      </c>
      <c r="Z1025" s="23" t="str">
        <f t="shared" si="265"/>
        <v/>
      </c>
      <c r="AA1025" s="23" t="str">
        <f t="shared" si="266"/>
        <v/>
      </c>
      <c r="AB1025" t="str">
        <f>IFERROR(VLOOKUP(A1025,[3]库存使用数据!$A:$D,4,0),"")</f>
        <v/>
      </c>
      <c r="AC1025" t="str">
        <f>IFERROR(VLOOKUP(A1025,[3]库存使用数据!$A:$G,7,0),"")</f>
        <v/>
      </c>
      <c r="AD1025" t="str">
        <f>IFERROR(VLOOKUP(A1025,[3]库存使用数据!$A:$J,10,0),"")</f>
        <v/>
      </c>
      <c r="AE1025" t="str">
        <f>IFERROR(VLOOKUP(A1025,[3]库存使用数据!$A:$M,13,0),"")</f>
        <v/>
      </c>
      <c r="AF1025" s="23" t="str">
        <f t="shared" si="267"/>
        <v/>
      </c>
      <c r="AG1025" s="23" t="str">
        <f t="shared" si="268"/>
        <v/>
      </c>
      <c r="AH1025" s="23" t="str">
        <f t="shared" si="269"/>
        <v/>
      </c>
      <c r="AI1025" s="23" t="str">
        <f t="shared" si="270"/>
        <v/>
      </c>
      <c r="AJ1025">
        <f>IFERROR(VLOOKUP($B1025,[2]库存报告使用数据!$A$1:$B$65536,2,0),0)</f>
        <v>2</v>
      </c>
      <c r="AK1025">
        <f>IFERROR(VLOOKUP($B1025,[2]库存报告使用数据!$A$1:$C$65536,3,0),0)</f>
        <v>2</v>
      </c>
      <c r="AL1025">
        <f>IFERROR(VLOOKUP($B1025,[2]库存报告使用数据!$A$1:$D$65536,4,0),0)</f>
        <v>60</v>
      </c>
      <c r="AM1025">
        <f>IFERROR(VLOOKUP($B1025,[2]库存报告使用数据!$A$1:$E$65536,5,0),0)</f>
        <v>127</v>
      </c>
      <c r="AN1025" s="23">
        <f t="shared" si="271"/>
        <v>0</v>
      </c>
      <c r="AO1025" s="23">
        <f t="shared" si="272"/>
        <v>1</v>
      </c>
      <c r="AP1025" s="23">
        <f t="shared" si="273"/>
        <v>0.0833333333333333</v>
      </c>
      <c r="AQ1025" s="23">
        <f t="shared" si="274"/>
        <v>0.102362204724409</v>
      </c>
      <c r="AR1025" s="37">
        <f t="shared" si="259"/>
        <v>0</v>
      </c>
      <c r="AS1025" s="37">
        <f t="shared" si="260"/>
        <v>0</v>
      </c>
      <c r="AT1025" s="37">
        <f t="shared" si="261"/>
        <v>0</v>
      </c>
      <c r="AU1025" s="33" t="str">
        <f t="shared" si="262"/>
        <v>库存为0</v>
      </c>
      <c r="AV1025" s="38" t="str">
        <f>IFERROR(时间!$B$4+AU1025,"上周无销量")</f>
        <v>上周无销量</v>
      </c>
    </row>
    <row r="1026" spans="1:48">
      <c r="A1026" s="21" t="s">
        <v>1071</v>
      </c>
      <c r="B1026" t="str">
        <f>VLOOKUP(A1026,'[4]sku-asin（子）'!$A$1:$B$65536,2,0)</f>
        <v>B01N1ELDWA</v>
      </c>
      <c r="C1026" t="str">
        <f>VLOOKUP(A1026,'[4]子sku-父sku'!$A$1:$B$65536,2,0)</f>
        <v>YZ-ZQBL03</v>
      </c>
      <c r="D1026" s="33">
        <f>IFERROR(VLOOKUP(A1026,[1]库存报告使用数据处理!$A:$C,3,0),0)</f>
        <v>3</v>
      </c>
      <c r="E1026" s="33">
        <f>IFERROR(VLOOKUP(A1026,[1]库存报告使用数据处理!$A:$D,4,0),0)</f>
        <v>2</v>
      </c>
      <c r="F1026" s="33">
        <f>IFERROR(VLOOKUP(A1026,[1]库存报告使用数据处理!$A:$E,5,0),0)</f>
        <v>8</v>
      </c>
      <c r="G1026" s="33">
        <f>IFERROR(VLOOKUP(A1026,[1]库存报告使用数据处理!$A:$F,6,0),0)</f>
        <v>24</v>
      </c>
      <c r="H1026" s="34">
        <f>IFERROR(VLOOKUP(A1026,[1]库存报告使用数据处理!$A:$G,7,0),0)</f>
        <v>21.99</v>
      </c>
      <c r="I1026">
        <f>IFERROR(VLOOKUP(A1026,[5]数据处理!$A:$B,2,0),0)</f>
        <v>0</v>
      </c>
      <c r="J1026" s="35">
        <f>IFERROR(VLOOKUP(A1026,[5]数据处理!$A:$D,4,0),0)</f>
        <v>0</v>
      </c>
      <c r="K1026" s="35">
        <f>IFERROR(VLOOKUP(A1026,[5]数据处理!$A:$E,5,0),0)</f>
        <v>0</v>
      </c>
      <c r="L1026" s="35">
        <f>IFERROR(VLOOKUP(A1026,[5]数据处理!$A:$G,7,0),0)</f>
        <v>0</v>
      </c>
      <c r="M1026">
        <f t="shared" si="258"/>
        <v>0</v>
      </c>
      <c r="N1026">
        <f>IFERROR(VLOOKUP(A1026,[5]数据处理!$A:$C,3,0),0)</f>
        <v>13</v>
      </c>
      <c r="O1026">
        <f>IFERROR(VLOOKUP(A1026,[5]数据处理!$A:$N,14,0),0)</f>
        <v>0</v>
      </c>
      <c r="P1026">
        <f>IFERROR(VLOOKUP(A1026,[3]库存使用数据!$A:$B,2,0),"")</f>
        <v>9126</v>
      </c>
      <c r="Q1026">
        <f>IFERROR(VLOOKUP(A1026,[3]库存使用数据!$A:$E,5,0),"")</f>
        <v>9027</v>
      </c>
      <c r="R1026">
        <f>IFERROR(VLOOKUP(A1026,[3]库存使用数据!$A:$H,8,0),"")</f>
        <v>5345</v>
      </c>
      <c r="S1026">
        <f>IFERROR(VLOOKUP(A1026,[3]库存使用数据!$A:$K,11,0),"")</f>
        <v>14228</v>
      </c>
      <c r="T1026">
        <f>IFERROR(VLOOKUP(A1026,[3]库存使用数据!$A:$C,3,0),"")</f>
        <v>79</v>
      </c>
      <c r="U1026">
        <f>IFERROR(VLOOKUP(A1026,[3]库存使用数据!$A:$F,6,0),"")</f>
        <v>76</v>
      </c>
      <c r="V1026">
        <f>IFERROR(VLOOKUP(A1026,[3]库存使用数据!$A:$I,9,0),"")</f>
        <v>37</v>
      </c>
      <c r="W1026">
        <f>IFERROR(VLOOKUP(A1026,[3]库存使用数据!$A:$L,12,0),"")</f>
        <v>86</v>
      </c>
      <c r="X1026" s="23">
        <f t="shared" si="263"/>
        <v>0.0086565855796625</v>
      </c>
      <c r="Y1026" s="23">
        <f t="shared" si="264"/>
        <v>0.00841918688379307</v>
      </c>
      <c r="Z1026" s="23">
        <f t="shared" si="265"/>
        <v>0.00692235734331151</v>
      </c>
      <c r="AA1026" s="23">
        <f t="shared" si="266"/>
        <v>0.00604441945459657</v>
      </c>
      <c r="AB1026">
        <f>IFERROR(VLOOKUP(A1026,[3]库存使用数据!$A:$D,4,0),"")</f>
        <v>18.24</v>
      </c>
      <c r="AC1026">
        <f>IFERROR(VLOOKUP(A1026,[3]库存使用数据!$A:$G,7,0),"")</f>
        <v>18.23</v>
      </c>
      <c r="AD1026">
        <f>IFERROR(VLOOKUP(A1026,[3]库存使用数据!$A:$J,10,0),"")</f>
        <v>9.26</v>
      </c>
      <c r="AE1026">
        <f>IFERROR(VLOOKUP(A1026,[3]库存使用数据!$A:$M,13,0),"")</f>
        <v>21.11</v>
      </c>
      <c r="AF1026" s="23">
        <f t="shared" si="267"/>
        <v>0.276489313324238</v>
      </c>
      <c r="AG1026" s="23">
        <f t="shared" si="268"/>
        <v>0.414506593906321</v>
      </c>
      <c r="AH1026" s="23">
        <f t="shared" si="269"/>
        <v>0.052637562528422</v>
      </c>
      <c r="AI1026" s="23">
        <f t="shared" si="270"/>
        <v>0.0399992420797332</v>
      </c>
      <c r="AJ1026">
        <f>IFERROR(VLOOKUP($B1026,[2]库存报告使用数据!$A$1:$B$65536,2,0),0)</f>
        <v>27</v>
      </c>
      <c r="AK1026">
        <f>IFERROR(VLOOKUP($B1026,[2]库存报告使用数据!$A$1:$C$65536,3,0),0)</f>
        <v>27</v>
      </c>
      <c r="AL1026">
        <f>IFERROR(VLOOKUP($B1026,[2]库存报告使用数据!$A$1:$D$65536,4,0),0)</f>
        <v>24</v>
      </c>
      <c r="AM1026">
        <f>IFERROR(VLOOKUP($B1026,[2]库存报告使用数据!$A$1:$E$65536,5,0),0)</f>
        <v>132</v>
      </c>
      <c r="AN1026" s="23">
        <f t="shared" si="271"/>
        <v>0.111111111111111</v>
      </c>
      <c r="AO1026" s="23">
        <f t="shared" si="272"/>
        <v>0.0740740740740741</v>
      </c>
      <c r="AP1026" s="23">
        <f t="shared" si="273"/>
        <v>0.333333333333333</v>
      </c>
      <c r="AQ1026" s="23">
        <f t="shared" si="274"/>
        <v>0.181818181818182</v>
      </c>
      <c r="AR1026" s="37">
        <f t="shared" si="259"/>
        <v>0.428571428571429</v>
      </c>
      <c r="AS1026" s="37">
        <f t="shared" si="260"/>
        <v>25.7142857142857</v>
      </c>
      <c r="AT1026" s="37">
        <f t="shared" si="261"/>
        <v>-25.7142857142857</v>
      </c>
      <c r="AU1026" s="33">
        <f t="shared" si="262"/>
        <v>0</v>
      </c>
      <c r="AV1026" s="38">
        <f>IFERROR(时间!$B$4+AU1026,"上周无销量")</f>
        <v>43283</v>
      </c>
    </row>
    <row r="1027" spans="1:48">
      <c r="A1027" s="21" t="s">
        <v>1072</v>
      </c>
      <c r="B1027" t="str">
        <f>VLOOKUP(A1027,'[4]sku-asin（子）'!$A$1:$B$65536,2,0)</f>
        <v>B0792TD85L</v>
      </c>
      <c r="C1027" t="str">
        <f>VLOOKUP(A1027,'[4]子sku-父sku'!$A$1:$B$65536,2,0)</f>
        <v>YZ-ZQBL03</v>
      </c>
      <c r="D1027" s="33">
        <f>IFERROR(VLOOKUP(A1027,[1]库存报告使用数据处理!$A:$C,3,0),0)</f>
        <v>3</v>
      </c>
      <c r="E1027" s="33">
        <f>IFERROR(VLOOKUP(A1027,[1]库存报告使用数据处理!$A:$D,4,0),0)</f>
        <v>0</v>
      </c>
      <c r="F1027" s="33">
        <f>IFERROR(VLOOKUP(A1027,[1]库存报告使用数据处理!$A:$E,5,0),0)</f>
        <v>0</v>
      </c>
      <c r="G1027" s="33">
        <f>IFERROR(VLOOKUP(A1027,[1]库存报告使用数据处理!$A:$F,6,0),0)</f>
        <v>2</v>
      </c>
      <c r="H1027" s="34">
        <f>IFERROR(VLOOKUP(A1027,[1]库存报告使用数据处理!$A:$G,7,0),0)</f>
        <v>19.99</v>
      </c>
      <c r="I1027">
        <f>IFERROR(VLOOKUP(A1027,[5]数据处理!$A:$B,2,0),0)</f>
        <v>5</v>
      </c>
      <c r="J1027" s="35">
        <f>IFERROR(VLOOKUP(A1027,[5]数据处理!$A:$D,4,0),0)</f>
        <v>0</v>
      </c>
      <c r="K1027" s="35">
        <f>IFERROR(VLOOKUP(A1027,[5]数据处理!$A:$E,5,0),0)</f>
        <v>0</v>
      </c>
      <c r="L1027" s="35">
        <f>IFERROR(VLOOKUP(A1027,[5]数据处理!$A:$G,7,0),0)</f>
        <v>0</v>
      </c>
      <c r="M1027">
        <f t="shared" si="258"/>
        <v>5</v>
      </c>
      <c r="N1027">
        <f>IFERROR(VLOOKUP(A1027,[5]数据处理!$A:$C,3,0),0)</f>
        <v>0</v>
      </c>
      <c r="O1027">
        <f>IFERROR(VLOOKUP(A1027,[5]数据处理!$A:$N,14,0),0)</f>
        <v>0</v>
      </c>
      <c r="P1027" t="str">
        <f>IFERROR(VLOOKUP(A1027,[3]库存使用数据!$A:$B,2,0),"")</f>
        <v/>
      </c>
      <c r="Q1027" t="str">
        <f>IFERROR(VLOOKUP(A1027,[3]库存使用数据!$A:$E,5,0),"")</f>
        <v/>
      </c>
      <c r="R1027" t="str">
        <f>IFERROR(VLOOKUP(A1027,[3]库存使用数据!$A:$H,8,0),"")</f>
        <v/>
      </c>
      <c r="S1027" t="str">
        <f>IFERROR(VLOOKUP(A1027,[3]库存使用数据!$A:$K,11,0),"")</f>
        <v/>
      </c>
      <c r="T1027" t="str">
        <f>IFERROR(VLOOKUP(A1027,[3]库存使用数据!$A:$C,3,0),"")</f>
        <v/>
      </c>
      <c r="U1027" t="str">
        <f>IFERROR(VLOOKUP(A1027,[3]库存使用数据!$A:$F,6,0),"")</f>
        <v/>
      </c>
      <c r="V1027" t="str">
        <f>IFERROR(VLOOKUP(A1027,[3]库存使用数据!$A:$I,9,0),"")</f>
        <v/>
      </c>
      <c r="W1027" t="str">
        <f>IFERROR(VLOOKUP(A1027,[3]库存使用数据!$A:$L,12,0),"")</f>
        <v/>
      </c>
      <c r="X1027" s="23" t="str">
        <f t="shared" si="263"/>
        <v/>
      </c>
      <c r="Y1027" s="23" t="str">
        <f t="shared" si="264"/>
        <v/>
      </c>
      <c r="Z1027" s="23" t="str">
        <f t="shared" si="265"/>
        <v/>
      </c>
      <c r="AA1027" s="23" t="str">
        <f t="shared" si="266"/>
        <v/>
      </c>
      <c r="AB1027" t="str">
        <f>IFERROR(VLOOKUP(A1027,[3]库存使用数据!$A:$D,4,0),"")</f>
        <v/>
      </c>
      <c r="AC1027" t="str">
        <f>IFERROR(VLOOKUP(A1027,[3]库存使用数据!$A:$G,7,0),"")</f>
        <v/>
      </c>
      <c r="AD1027" t="str">
        <f>IFERROR(VLOOKUP(A1027,[3]库存使用数据!$A:$J,10,0),"")</f>
        <v/>
      </c>
      <c r="AE1027" t="str">
        <f>IFERROR(VLOOKUP(A1027,[3]库存使用数据!$A:$M,13,0),"")</f>
        <v/>
      </c>
      <c r="AF1027" s="23" t="str">
        <f t="shared" si="267"/>
        <v/>
      </c>
      <c r="AG1027" s="23" t="str">
        <f t="shared" si="268"/>
        <v/>
      </c>
      <c r="AH1027" s="23" t="str">
        <f t="shared" si="269"/>
        <v/>
      </c>
      <c r="AI1027" s="23" t="str">
        <f t="shared" si="270"/>
        <v/>
      </c>
      <c r="AJ1027">
        <f>IFERROR(VLOOKUP($B1027,[2]库存报告使用数据!$A$1:$B$65536,2,0),0)</f>
        <v>0</v>
      </c>
      <c r="AK1027">
        <f>IFERROR(VLOOKUP($B1027,[2]库存报告使用数据!$A$1:$C$65536,3,0),0)</f>
        <v>0</v>
      </c>
      <c r="AL1027">
        <f>IFERROR(VLOOKUP($B1027,[2]库存报告使用数据!$A$1:$D$65536,4,0),0)</f>
        <v>0</v>
      </c>
      <c r="AM1027">
        <f>IFERROR(VLOOKUP($B1027,[2]库存报告使用数据!$A$1:$E$65536,5,0),0)</f>
        <v>8</v>
      </c>
      <c r="AN1027" s="23" t="str">
        <f t="shared" si="271"/>
        <v/>
      </c>
      <c r="AO1027" s="23" t="str">
        <f t="shared" si="272"/>
        <v/>
      </c>
      <c r="AP1027" s="23" t="str">
        <f t="shared" si="273"/>
        <v/>
      </c>
      <c r="AQ1027" s="23">
        <f t="shared" si="274"/>
        <v>0.25</v>
      </c>
      <c r="AR1027" s="37">
        <f t="shared" si="259"/>
        <v>0.428571428571429</v>
      </c>
      <c r="AS1027" s="37">
        <f t="shared" si="260"/>
        <v>25.7142857142857</v>
      </c>
      <c r="AT1027" s="37">
        <f t="shared" si="261"/>
        <v>-20.7142857142857</v>
      </c>
      <c r="AU1027" s="33">
        <f t="shared" si="262"/>
        <v>11</v>
      </c>
      <c r="AV1027" s="38">
        <f>IFERROR(时间!$B$4+AU1027,"上周无销量")</f>
        <v>43294</v>
      </c>
    </row>
    <row r="1028" spans="1:48">
      <c r="A1028" s="21" t="s">
        <v>1073</v>
      </c>
      <c r="B1028" t="str">
        <f>VLOOKUP(A1028,'[4]sku-asin（子）'!$A$1:$B$65536,2,0)</f>
        <v>B0792SQRWB</v>
      </c>
      <c r="C1028" t="str">
        <f>VLOOKUP(A1028,'[4]子sku-父sku'!$A$1:$B$65536,2,0)</f>
        <v>YZ-ZQBL03</v>
      </c>
      <c r="D1028" s="33">
        <f>IFERROR(VLOOKUP(A1028,[1]库存报告使用数据处理!$A:$C,3,0),0)</f>
        <v>1</v>
      </c>
      <c r="E1028" s="33">
        <f>IFERROR(VLOOKUP(A1028,[1]库存报告使用数据处理!$A:$D,4,0),0)</f>
        <v>1</v>
      </c>
      <c r="F1028" s="33">
        <f>IFERROR(VLOOKUP(A1028,[1]库存报告使用数据处理!$A:$E,5,0),0)</f>
        <v>5</v>
      </c>
      <c r="G1028" s="33">
        <f>IFERROR(VLOOKUP(A1028,[1]库存报告使用数据处理!$A:$F,6,0),0)</f>
        <v>2</v>
      </c>
      <c r="H1028" s="34">
        <f>IFERROR(VLOOKUP(A1028,[1]库存报告使用数据处理!$A:$G,7,0),0)</f>
        <v>19.99</v>
      </c>
      <c r="I1028">
        <f>IFERROR(VLOOKUP(A1028,[5]数据处理!$A:$B,2,0),0)</f>
        <v>9</v>
      </c>
      <c r="J1028" s="35">
        <f>IFERROR(VLOOKUP(A1028,[5]数据处理!$A:$D,4,0),0)</f>
        <v>0</v>
      </c>
      <c r="K1028" s="35">
        <f>IFERROR(VLOOKUP(A1028,[5]数据处理!$A:$E,5,0),0)</f>
        <v>0</v>
      </c>
      <c r="L1028" s="35">
        <f>IFERROR(VLOOKUP(A1028,[5]数据处理!$A:$G,7,0),0)</f>
        <v>0</v>
      </c>
      <c r="M1028">
        <f t="shared" si="258"/>
        <v>9</v>
      </c>
      <c r="N1028">
        <f>IFERROR(VLOOKUP(A1028,[5]数据处理!$A:$C,3,0),0)</f>
        <v>0</v>
      </c>
      <c r="O1028">
        <f>IFERROR(VLOOKUP(A1028,[5]数据处理!$A:$N,14,0),0)</f>
        <v>0</v>
      </c>
      <c r="P1028" t="str">
        <f>IFERROR(VLOOKUP(A1028,[3]库存使用数据!$A:$B,2,0),"")</f>
        <v/>
      </c>
      <c r="Q1028" t="str">
        <f>IFERROR(VLOOKUP(A1028,[3]库存使用数据!$A:$E,5,0),"")</f>
        <v/>
      </c>
      <c r="R1028" t="str">
        <f>IFERROR(VLOOKUP(A1028,[3]库存使用数据!$A:$H,8,0),"")</f>
        <v/>
      </c>
      <c r="S1028" t="str">
        <f>IFERROR(VLOOKUP(A1028,[3]库存使用数据!$A:$K,11,0),"")</f>
        <v/>
      </c>
      <c r="T1028" t="str">
        <f>IFERROR(VLOOKUP(A1028,[3]库存使用数据!$A:$C,3,0),"")</f>
        <v/>
      </c>
      <c r="U1028" t="str">
        <f>IFERROR(VLOOKUP(A1028,[3]库存使用数据!$A:$F,6,0),"")</f>
        <v/>
      </c>
      <c r="V1028" t="str">
        <f>IFERROR(VLOOKUP(A1028,[3]库存使用数据!$A:$I,9,0),"")</f>
        <v/>
      </c>
      <c r="W1028" t="str">
        <f>IFERROR(VLOOKUP(A1028,[3]库存使用数据!$A:$L,12,0),"")</f>
        <v/>
      </c>
      <c r="X1028" s="23" t="str">
        <f t="shared" si="263"/>
        <v/>
      </c>
      <c r="Y1028" s="23" t="str">
        <f t="shared" si="264"/>
        <v/>
      </c>
      <c r="Z1028" s="23" t="str">
        <f t="shared" si="265"/>
        <v/>
      </c>
      <c r="AA1028" s="23" t="str">
        <f t="shared" si="266"/>
        <v/>
      </c>
      <c r="AB1028" t="str">
        <f>IFERROR(VLOOKUP(A1028,[3]库存使用数据!$A:$D,4,0),"")</f>
        <v/>
      </c>
      <c r="AC1028" t="str">
        <f>IFERROR(VLOOKUP(A1028,[3]库存使用数据!$A:$G,7,0),"")</f>
        <v/>
      </c>
      <c r="AD1028" t="str">
        <f>IFERROR(VLOOKUP(A1028,[3]库存使用数据!$A:$J,10,0),"")</f>
        <v/>
      </c>
      <c r="AE1028" t="str">
        <f>IFERROR(VLOOKUP(A1028,[3]库存使用数据!$A:$M,13,0),"")</f>
        <v/>
      </c>
      <c r="AF1028" s="23" t="str">
        <f t="shared" si="267"/>
        <v/>
      </c>
      <c r="AG1028" s="23" t="str">
        <f t="shared" si="268"/>
        <v/>
      </c>
      <c r="AH1028" s="23" t="str">
        <f t="shared" si="269"/>
        <v/>
      </c>
      <c r="AI1028" s="23" t="str">
        <f t="shared" si="270"/>
        <v/>
      </c>
      <c r="AJ1028">
        <f>IFERROR(VLOOKUP($B1028,[2]库存报告使用数据!$A$1:$B$65536,2,0),0)</f>
        <v>11</v>
      </c>
      <c r="AK1028">
        <f>IFERROR(VLOOKUP($B1028,[2]库存报告使用数据!$A$1:$C$65536,3,0),0)</f>
        <v>11</v>
      </c>
      <c r="AL1028">
        <f>IFERROR(VLOOKUP($B1028,[2]库存报告使用数据!$A$1:$D$65536,4,0),0)</f>
        <v>12</v>
      </c>
      <c r="AM1028">
        <f>IFERROR(VLOOKUP($B1028,[2]库存报告使用数据!$A$1:$E$65536,5,0),0)</f>
        <v>8</v>
      </c>
      <c r="AN1028" s="23">
        <f t="shared" si="271"/>
        <v>0.0909090909090909</v>
      </c>
      <c r="AO1028" s="23">
        <f t="shared" si="272"/>
        <v>0.0909090909090909</v>
      </c>
      <c r="AP1028" s="23">
        <f t="shared" si="273"/>
        <v>0.416666666666667</v>
      </c>
      <c r="AQ1028" s="23">
        <f t="shared" si="274"/>
        <v>0.25</v>
      </c>
      <c r="AR1028" s="37">
        <f t="shared" si="259"/>
        <v>0.142857142857143</v>
      </c>
      <c r="AS1028" s="37">
        <f t="shared" si="260"/>
        <v>8.57142857142857</v>
      </c>
      <c r="AT1028" s="37">
        <f t="shared" si="261"/>
        <v>0.428571428571429</v>
      </c>
      <c r="AU1028" s="33">
        <f t="shared" si="262"/>
        <v>63</v>
      </c>
      <c r="AV1028" s="38">
        <f>IFERROR(时间!$B$4+AU1028,"上周无销量")</f>
        <v>43346</v>
      </c>
    </row>
    <row r="1029" spans="1:48">
      <c r="A1029" s="21" t="s">
        <v>1074</v>
      </c>
      <c r="B1029" t="str">
        <f>VLOOKUP(A1029,'[4]sku-asin（子）'!$A$1:$B$65536,2,0)</f>
        <v>B0792SSMZK</v>
      </c>
      <c r="C1029" t="str">
        <f>VLOOKUP(A1029,'[4]子sku-父sku'!$A$1:$B$65536,2,0)</f>
        <v>YZ-ZQBL03</v>
      </c>
      <c r="D1029" s="33">
        <f>IFERROR(VLOOKUP(A1029,[1]库存报告使用数据处理!$A:$C,3,0),0)</f>
        <v>2</v>
      </c>
      <c r="E1029" s="33">
        <f>IFERROR(VLOOKUP(A1029,[1]库存报告使用数据处理!$A:$D,4,0),0)</f>
        <v>0</v>
      </c>
      <c r="F1029" s="33">
        <f>IFERROR(VLOOKUP(A1029,[1]库存报告使用数据处理!$A:$E,5,0),0)</f>
        <v>0</v>
      </c>
      <c r="G1029" s="33">
        <f>IFERROR(VLOOKUP(A1029,[1]库存报告使用数据处理!$A:$F,6,0),0)</f>
        <v>4</v>
      </c>
      <c r="H1029" s="34">
        <f>IFERROR(VLOOKUP(A1029,[1]库存报告使用数据处理!$A:$G,7,0),0)</f>
        <v>19.99</v>
      </c>
      <c r="I1029">
        <f>IFERROR(VLOOKUP(A1029,[5]数据处理!$A:$B,2,0),0)</f>
        <v>6</v>
      </c>
      <c r="J1029" s="35">
        <f>IFERROR(VLOOKUP(A1029,[5]数据处理!$A:$D,4,0),0)</f>
        <v>0</v>
      </c>
      <c r="K1029" s="35">
        <f>IFERROR(VLOOKUP(A1029,[5]数据处理!$A:$E,5,0),0)</f>
        <v>0</v>
      </c>
      <c r="L1029" s="35">
        <f>IFERROR(VLOOKUP(A1029,[5]数据处理!$A:$G,7,0),0)</f>
        <v>1</v>
      </c>
      <c r="M1029">
        <f t="shared" ref="M1029:M1092" si="275">SUM(I1029:L1029)</f>
        <v>7</v>
      </c>
      <c r="N1029">
        <f>IFERROR(VLOOKUP(A1029,[5]数据处理!$A:$C,3,0),0)</f>
        <v>0</v>
      </c>
      <c r="O1029">
        <f>IFERROR(VLOOKUP(A1029,[5]数据处理!$A:$N,14,0),0)</f>
        <v>0</v>
      </c>
      <c r="P1029" t="str">
        <f>IFERROR(VLOOKUP(A1029,[3]库存使用数据!$A:$B,2,0),"")</f>
        <v/>
      </c>
      <c r="Q1029" t="str">
        <f>IFERROR(VLOOKUP(A1029,[3]库存使用数据!$A:$E,5,0),"")</f>
        <v/>
      </c>
      <c r="R1029" t="str">
        <f>IFERROR(VLOOKUP(A1029,[3]库存使用数据!$A:$H,8,0),"")</f>
        <v/>
      </c>
      <c r="S1029" t="str">
        <f>IFERROR(VLOOKUP(A1029,[3]库存使用数据!$A:$K,11,0),"")</f>
        <v/>
      </c>
      <c r="T1029" t="str">
        <f>IFERROR(VLOOKUP(A1029,[3]库存使用数据!$A:$C,3,0),"")</f>
        <v/>
      </c>
      <c r="U1029" t="str">
        <f>IFERROR(VLOOKUP(A1029,[3]库存使用数据!$A:$F,6,0),"")</f>
        <v/>
      </c>
      <c r="V1029" t="str">
        <f>IFERROR(VLOOKUP(A1029,[3]库存使用数据!$A:$I,9,0),"")</f>
        <v/>
      </c>
      <c r="W1029" t="str">
        <f>IFERROR(VLOOKUP(A1029,[3]库存使用数据!$A:$L,12,0),"")</f>
        <v/>
      </c>
      <c r="X1029" s="23" t="str">
        <f t="shared" si="263"/>
        <v/>
      </c>
      <c r="Y1029" s="23" t="str">
        <f t="shared" si="264"/>
        <v/>
      </c>
      <c r="Z1029" s="23" t="str">
        <f t="shared" si="265"/>
        <v/>
      </c>
      <c r="AA1029" s="23" t="str">
        <f t="shared" si="266"/>
        <v/>
      </c>
      <c r="AB1029" t="str">
        <f>IFERROR(VLOOKUP(A1029,[3]库存使用数据!$A:$D,4,0),"")</f>
        <v/>
      </c>
      <c r="AC1029" t="str">
        <f>IFERROR(VLOOKUP(A1029,[3]库存使用数据!$A:$G,7,0),"")</f>
        <v/>
      </c>
      <c r="AD1029" t="str">
        <f>IFERROR(VLOOKUP(A1029,[3]库存使用数据!$A:$J,10,0),"")</f>
        <v/>
      </c>
      <c r="AE1029" t="str">
        <f>IFERROR(VLOOKUP(A1029,[3]库存使用数据!$A:$M,13,0),"")</f>
        <v/>
      </c>
      <c r="AF1029" s="23" t="str">
        <f t="shared" si="267"/>
        <v/>
      </c>
      <c r="AG1029" s="23" t="str">
        <f t="shared" si="268"/>
        <v/>
      </c>
      <c r="AH1029" s="23" t="str">
        <f t="shared" si="269"/>
        <v/>
      </c>
      <c r="AI1029" s="23" t="str">
        <f t="shared" si="270"/>
        <v/>
      </c>
      <c r="AJ1029">
        <f>IFERROR(VLOOKUP($B1029,[2]库存报告使用数据!$A$1:$B$65536,2,0),0)</f>
        <v>0</v>
      </c>
      <c r="AK1029">
        <f>IFERROR(VLOOKUP($B1029,[2]库存报告使用数据!$A$1:$C$65536,3,0),0)</f>
        <v>0</v>
      </c>
      <c r="AL1029">
        <f>IFERROR(VLOOKUP($B1029,[2]库存报告使用数据!$A$1:$D$65536,4,0),0)</f>
        <v>0</v>
      </c>
      <c r="AM1029">
        <f>IFERROR(VLOOKUP($B1029,[2]库存报告使用数据!$A$1:$E$65536,5,0),0)</f>
        <v>6</v>
      </c>
      <c r="AN1029" s="23" t="str">
        <f t="shared" si="271"/>
        <v/>
      </c>
      <c r="AO1029" s="23" t="str">
        <f t="shared" si="272"/>
        <v/>
      </c>
      <c r="AP1029" s="23" t="str">
        <f t="shared" si="273"/>
        <v/>
      </c>
      <c r="AQ1029" s="23">
        <f t="shared" si="274"/>
        <v>0.666666666666667</v>
      </c>
      <c r="AR1029" s="37">
        <f t="shared" ref="AR1029:AR1092" si="276">IFERROR(D1029/7,"")</f>
        <v>0.285714285714286</v>
      </c>
      <c r="AS1029" s="37">
        <f t="shared" ref="AS1029:AS1092" si="277">IF(AR1029="","上周无销量",60*AR1029)</f>
        <v>17.1428571428571</v>
      </c>
      <c r="AT1029" s="37">
        <f t="shared" ref="AT1029:AT1092" si="278">IF(AS1029="上周无销量","上周无销量/总库存"&amp;M1029,M1029-AS1029)</f>
        <v>-10.1428571428571</v>
      </c>
      <c r="AU1029" s="33">
        <f t="shared" ref="AU1029:AU1092" si="279">IF(AR1029="","库存为"&amp;M1029,IF(AS1029=0,"库存为"&amp;M1029,INT(M1029/AR1029)))</f>
        <v>24</v>
      </c>
      <c r="AV1029" s="38">
        <f>IFERROR(时间!$B$4+AU1029,"上周无销量")</f>
        <v>43307</v>
      </c>
    </row>
    <row r="1030" spans="1:48">
      <c r="A1030" s="21" t="s">
        <v>1075</v>
      </c>
      <c r="B1030" t="str">
        <f>VLOOKUP(A1030,'[4]sku-asin（子）'!$A$1:$B$65536,2,0)</f>
        <v>B0792T7FW3</v>
      </c>
      <c r="C1030" t="str">
        <f>VLOOKUP(A1030,'[4]子sku-父sku'!$A$1:$B$65536,2,0)</f>
        <v>YZ-ZQBL03</v>
      </c>
      <c r="D1030" s="33">
        <f>IFERROR(VLOOKUP(A1030,[1]库存报告使用数据处理!$A:$C,3,0),0)</f>
        <v>2</v>
      </c>
      <c r="E1030" s="33">
        <f>IFERROR(VLOOKUP(A1030,[1]库存报告使用数据处理!$A:$D,4,0),0)</f>
        <v>5</v>
      </c>
      <c r="F1030" s="33">
        <f>IFERROR(VLOOKUP(A1030,[1]库存报告使用数据处理!$A:$E,5,0),0)</f>
        <v>0</v>
      </c>
      <c r="G1030" s="33">
        <f>IFERROR(VLOOKUP(A1030,[1]库存报告使用数据处理!$A:$F,6,0),0)</f>
        <v>0</v>
      </c>
      <c r="H1030" s="34">
        <f>IFERROR(VLOOKUP(A1030,[1]库存报告使用数据处理!$A:$G,7,0),0)</f>
        <v>19.99</v>
      </c>
      <c r="I1030">
        <f>IFERROR(VLOOKUP(A1030,[5]数据处理!$A:$B,2,0),0)</f>
        <v>0</v>
      </c>
      <c r="J1030" s="35">
        <f>IFERROR(VLOOKUP(A1030,[5]数据处理!$A:$D,4,0),0)</f>
        <v>0</v>
      </c>
      <c r="K1030" s="35">
        <f>IFERROR(VLOOKUP(A1030,[5]数据处理!$A:$E,5,0),0)</f>
        <v>0</v>
      </c>
      <c r="L1030" s="35">
        <f>IFERROR(VLOOKUP(A1030,[5]数据处理!$A:$G,7,0),0)</f>
        <v>0</v>
      </c>
      <c r="M1030">
        <f t="shared" si="275"/>
        <v>0</v>
      </c>
      <c r="N1030">
        <f>IFERROR(VLOOKUP(A1030,[5]数据处理!$A:$C,3,0),0)</f>
        <v>0</v>
      </c>
      <c r="O1030">
        <f>IFERROR(VLOOKUP(A1030,[5]数据处理!$A:$N,14,0),0)</f>
        <v>0</v>
      </c>
      <c r="P1030" t="str">
        <f>IFERROR(VLOOKUP(A1030,[3]库存使用数据!$A:$B,2,0),"")</f>
        <v/>
      </c>
      <c r="Q1030" t="str">
        <f>IFERROR(VLOOKUP(A1030,[3]库存使用数据!$A:$E,5,0),"")</f>
        <v/>
      </c>
      <c r="R1030" t="str">
        <f>IFERROR(VLOOKUP(A1030,[3]库存使用数据!$A:$H,8,0),"")</f>
        <v/>
      </c>
      <c r="S1030" t="str">
        <f>IFERROR(VLOOKUP(A1030,[3]库存使用数据!$A:$K,11,0),"")</f>
        <v/>
      </c>
      <c r="T1030" t="str">
        <f>IFERROR(VLOOKUP(A1030,[3]库存使用数据!$A:$C,3,0),"")</f>
        <v/>
      </c>
      <c r="U1030" t="str">
        <f>IFERROR(VLOOKUP(A1030,[3]库存使用数据!$A:$F,6,0),"")</f>
        <v/>
      </c>
      <c r="V1030" t="str">
        <f>IFERROR(VLOOKUP(A1030,[3]库存使用数据!$A:$I,9,0),"")</f>
        <v/>
      </c>
      <c r="W1030" t="str">
        <f>IFERROR(VLOOKUP(A1030,[3]库存使用数据!$A:$L,12,0),"")</f>
        <v/>
      </c>
      <c r="X1030" s="23" t="str">
        <f t="shared" ref="X1030:X1093" si="280">IFERROR(T1030/P1030,"")</f>
        <v/>
      </c>
      <c r="Y1030" s="23" t="str">
        <f t="shared" ref="Y1030:Y1093" si="281">IFERROR(U1030/Q1030,"")</f>
        <v/>
      </c>
      <c r="Z1030" s="23" t="str">
        <f t="shared" ref="Z1030:Z1093" si="282">IFERROR(V1030/R1030,"")</f>
        <v/>
      </c>
      <c r="AA1030" s="23" t="str">
        <f t="shared" ref="AA1030:AA1093" si="283">IFERROR(W1030/S1030,"")</f>
        <v/>
      </c>
      <c r="AB1030" t="str">
        <f>IFERROR(VLOOKUP(A1030,[3]库存使用数据!$A:$D,4,0),"")</f>
        <v/>
      </c>
      <c r="AC1030" t="str">
        <f>IFERROR(VLOOKUP(A1030,[3]库存使用数据!$A:$G,7,0),"")</f>
        <v/>
      </c>
      <c r="AD1030" t="str">
        <f>IFERROR(VLOOKUP(A1030,[3]库存使用数据!$A:$J,10,0),"")</f>
        <v/>
      </c>
      <c r="AE1030" t="str">
        <f>IFERROR(VLOOKUP(A1030,[3]库存使用数据!$A:$M,13,0),"")</f>
        <v/>
      </c>
      <c r="AF1030" s="23" t="str">
        <f t="shared" ref="AF1030:AF1093" si="284">IF(OR(AB1030="",AB1030=0),"",IF(AND(D1030*$H1030=0,AB1030&gt;0),0,AB1030/(D1030*$H1030)))</f>
        <v/>
      </c>
      <c r="AG1030" s="23" t="str">
        <f t="shared" ref="AG1030:AG1093" si="285">IF(OR(AC1030="",AC1030=0),"",IF(AND(E1030*$H1030=0,AC1030&gt;0),0,AC1030/(E1030*$H1030)))</f>
        <v/>
      </c>
      <c r="AH1030" s="23" t="str">
        <f t="shared" ref="AH1030:AH1093" si="286">IF(OR(AD1030="",AD1030=0),"",IF(AND(F1030*$H1030=0,AD1030&gt;0),0,AD1030/(F1030*$H1030)))</f>
        <v/>
      </c>
      <c r="AI1030" s="23" t="str">
        <f t="shared" ref="AI1030:AI1093" si="287">IF(OR(AE1030="",AE1030=0),"",IF(AND(G1030*$H1030=0,AE1030&gt;0),0,AE1030/(G1030*$H1030)))</f>
        <v/>
      </c>
      <c r="AJ1030">
        <f>IFERROR(VLOOKUP($B1030,[2]库存报告使用数据!$A$1:$B$65536,2,0),0)</f>
        <v>28</v>
      </c>
      <c r="AK1030">
        <f>IFERROR(VLOOKUP($B1030,[2]库存报告使用数据!$A$1:$C$65536,3,0),0)</f>
        <v>28</v>
      </c>
      <c r="AL1030">
        <f>IFERROR(VLOOKUP($B1030,[2]库存报告使用数据!$A$1:$D$65536,4,0),0)</f>
        <v>5</v>
      </c>
      <c r="AM1030">
        <f>IFERROR(VLOOKUP($B1030,[2]库存报告使用数据!$A$1:$E$65536,5,0),0)</f>
        <v>0</v>
      </c>
      <c r="AN1030" s="23">
        <f t="shared" ref="AN1030:AN1093" si="288">IFERROR(D1030/AJ1030,"")</f>
        <v>0.0714285714285714</v>
      </c>
      <c r="AO1030" s="23">
        <f t="shared" ref="AO1030:AO1093" si="289">IFERROR(E1030/AK1030,"")</f>
        <v>0.178571428571429</v>
      </c>
      <c r="AP1030" s="23">
        <f t="shared" ref="AP1030:AP1093" si="290">IFERROR(F1030/AL1030,"")</f>
        <v>0</v>
      </c>
      <c r="AQ1030" s="23" t="str">
        <f t="shared" ref="AQ1030:AQ1093" si="291">IFERROR(G1030/AM1030,"")</f>
        <v/>
      </c>
      <c r="AR1030" s="37">
        <f t="shared" si="276"/>
        <v>0.285714285714286</v>
      </c>
      <c r="AS1030" s="37">
        <f t="shared" si="277"/>
        <v>17.1428571428571</v>
      </c>
      <c r="AT1030" s="37">
        <f t="shared" si="278"/>
        <v>-17.1428571428571</v>
      </c>
      <c r="AU1030" s="33">
        <f t="shared" si="279"/>
        <v>0</v>
      </c>
      <c r="AV1030" s="38">
        <f>IFERROR(时间!$B$4+AU1030,"上周无销量")</f>
        <v>43283</v>
      </c>
    </row>
    <row r="1031" spans="1:48">
      <c r="A1031" s="21" t="s">
        <v>1076</v>
      </c>
      <c r="B1031" t="str">
        <f>VLOOKUP(A1031,'[4]sku-asin（子）'!$A$1:$B$65536,2,0)</f>
        <v>B0792SW5YQ</v>
      </c>
      <c r="C1031" t="str">
        <f>VLOOKUP(A1031,'[4]子sku-父sku'!$A$1:$B$65536,2,0)</f>
        <v>YZ-ZQBL03</v>
      </c>
      <c r="D1031" s="33">
        <f>IFERROR(VLOOKUP(A1031,[1]库存报告使用数据处理!$A:$C,3,0),0)</f>
        <v>2</v>
      </c>
      <c r="E1031" s="33">
        <f>IFERROR(VLOOKUP(A1031,[1]库存报告使用数据处理!$A:$D,4,0),0)</f>
        <v>0</v>
      </c>
      <c r="F1031" s="33">
        <f>IFERROR(VLOOKUP(A1031,[1]库存报告使用数据处理!$A:$E,5,0),0)</f>
        <v>4</v>
      </c>
      <c r="G1031" s="33">
        <f>IFERROR(VLOOKUP(A1031,[1]库存报告使用数据处理!$A:$F,6,0),0)</f>
        <v>2</v>
      </c>
      <c r="H1031" s="34">
        <f>IFERROR(VLOOKUP(A1031,[1]库存报告使用数据处理!$A:$G,7,0),0)</f>
        <v>19.99</v>
      </c>
      <c r="I1031">
        <f>IFERROR(VLOOKUP(A1031,[5]数据处理!$A:$B,2,0),0)</f>
        <v>2</v>
      </c>
      <c r="J1031" s="35">
        <f>IFERROR(VLOOKUP(A1031,[5]数据处理!$A:$D,4,0),0)</f>
        <v>0</v>
      </c>
      <c r="K1031" s="35">
        <f>IFERROR(VLOOKUP(A1031,[5]数据处理!$A:$E,5,0),0)</f>
        <v>0</v>
      </c>
      <c r="L1031" s="35">
        <f>IFERROR(VLOOKUP(A1031,[5]数据处理!$A:$G,7,0),0)</f>
        <v>0</v>
      </c>
      <c r="M1031">
        <f t="shared" si="275"/>
        <v>2</v>
      </c>
      <c r="N1031">
        <f>IFERROR(VLOOKUP(A1031,[5]数据处理!$A:$C,3,0),0)</f>
        <v>1</v>
      </c>
      <c r="O1031">
        <f>IFERROR(VLOOKUP(A1031,[5]数据处理!$A:$N,14,0),0)</f>
        <v>0</v>
      </c>
      <c r="P1031" t="str">
        <f>IFERROR(VLOOKUP(A1031,[3]库存使用数据!$A:$B,2,0),"")</f>
        <v/>
      </c>
      <c r="Q1031" t="str">
        <f>IFERROR(VLOOKUP(A1031,[3]库存使用数据!$A:$E,5,0),"")</f>
        <v/>
      </c>
      <c r="R1031" t="str">
        <f>IFERROR(VLOOKUP(A1031,[3]库存使用数据!$A:$H,8,0),"")</f>
        <v/>
      </c>
      <c r="S1031" t="str">
        <f>IFERROR(VLOOKUP(A1031,[3]库存使用数据!$A:$K,11,0),"")</f>
        <v/>
      </c>
      <c r="T1031" t="str">
        <f>IFERROR(VLOOKUP(A1031,[3]库存使用数据!$A:$C,3,0),"")</f>
        <v/>
      </c>
      <c r="U1031" t="str">
        <f>IFERROR(VLOOKUP(A1031,[3]库存使用数据!$A:$F,6,0),"")</f>
        <v/>
      </c>
      <c r="V1031" t="str">
        <f>IFERROR(VLOOKUP(A1031,[3]库存使用数据!$A:$I,9,0),"")</f>
        <v/>
      </c>
      <c r="W1031" t="str">
        <f>IFERROR(VLOOKUP(A1031,[3]库存使用数据!$A:$L,12,0),"")</f>
        <v/>
      </c>
      <c r="X1031" s="23" t="str">
        <f t="shared" si="280"/>
        <v/>
      </c>
      <c r="Y1031" s="23" t="str">
        <f t="shared" si="281"/>
        <v/>
      </c>
      <c r="Z1031" s="23" t="str">
        <f t="shared" si="282"/>
        <v/>
      </c>
      <c r="AA1031" s="23" t="str">
        <f t="shared" si="283"/>
        <v/>
      </c>
      <c r="AB1031" t="str">
        <f>IFERROR(VLOOKUP(A1031,[3]库存使用数据!$A:$D,4,0),"")</f>
        <v/>
      </c>
      <c r="AC1031" t="str">
        <f>IFERROR(VLOOKUP(A1031,[3]库存使用数据!$A:$G,7,0),"")</f>
        <v/>
      </c>
      <c r="AD1031" t="str">
        <f>IFERROR(VLOOKUP(A1031,[3]库存使用数据!$A:$J,10,0),"")</f>
        <v/>
      </c>
      <c r="AE1031" t="str">
        <f>IFERROR(VLOOKUP(A1031,[3]库存使用数据!$A:$M,13,0),"")</f>
        <v/>
      </c>
      <c r="AF1031" s="23" t="str">
        <f t="shared" si="284"/>
        <v/>
      </c>
      <c r="AG1031" s="23" t="str">
        <f t="shared" si="285"/>
        <v/>
      </c>
      <c r="AH1031" s="23" t="str">
        <f t="shared" si="286"/>
        <v/>
      </c>
      <c r="AI1031" s="23" t="str">
        <f t="shared" si="287"/>
        <v/>
      </c>
      <c r="AJ1031">
        <f>IFERROR(VLOOKUP($B1031,[2]库存报告使用数据!$A$1:$B$65536,2,0),0)</f>
        <v>37</v>
      </c>
      <c r="AK1031">
        <f>IFERROR(VLOOKUP($B1031,[2]库存报告使用数据!$A$1:$C$65536,3,0),0)</f>
        <v>37</v>
      </c>
      <c r="AL1031">
        <f>IFERROR(VLOOKUP($B1031,[2]库存报告使用数据!$A$1:$D$65536,4,0),0)</f>
        <v>42</v>
      </c>
      <c r="AM1031">
        <f>IFERROR(VLOOKUP($B1031,[2]库存报告使用数据!$A$1:$E$65536,5,0),0)</f>
        <v>58</v>
      </c>
      <c r="AN1031" s="23">
        <f t="shared" si="288"/>
        <v>0.0540540540540541</v>
      </c>
      <c r="AO1031" s="23">
        <f t="shared" si="289"/>
        <v>0</v>
      </c>
      <c r="AP1031" s="23">
        <f t="shared" si="290"/>
        <v>0.0952380952380952</v>
      </c>
      <c r="AQ1031" s="23">
        <f t="shared" si="291"/>
        <v>0.0344827586206897</v>
      </c>
      <c r="AR1031" s="37">
        <f t="shared" si="276"/>
        <v>0.285714285714286</v>
      </c>
      <c r="AS1031" s="37">
        <f t="shared" si="277"/>
        <v>17.1428571428571</v>
      </c>
      <c r="AT1031" s="37">
        <f t="shared" si="278"/>
        <v>-15.1428571428571</v>
      </c>
      <c r="AU1031" s="33">
        <f t="shared" si="279"/>
        <v>7</v>
      </c>
      <c r="AV1031" s="38">
        <f>IFERROR(时间!$B$4+AU1031,"上周无销量")</f>
        <v>43290</v>
      </c>
    </row>
    <row r="1032" spans="1:48">
      <c r="A1032" s="21" t="s">
        <v>1077</v>
      </c>
      <c r="B1032" t="str">
        <f>VLOOKUP(A1032,'[4]sku-asin（子）'!$A$1:$B$65536,2,0)</f>
        <v>B0792TY4YT</v>
      </c>
      <c r="C1032" t="str">
        <f>VLOOKUP(A1032,'[4]子sku-父sku'!$A$1:$B$65536,2,0)</f>
        <v>YZ-ZQBL03</v>
      </c>
      <c r="D1032" s="33">
        <f>IFERROR(VLOOKUP(A1032,[1]库存报告使用数据处理!$A:$C,3,0),0)</f>
        <v>4</v>
      </c>
      <c r="E1032" s="33">
        <f>IFERROR(VLOOKUP(A1032,[1]库存报告使用数据处理!$A:$D,4,0),0)</f>
        <v>0</v>
      </c>
      <c r="F1032" s="33">
        <f>IFERROR(VLOOKUP(A1032,[1]库存报告使用数据处理!$A:$E,5,0),0)</f>
        <v>1</v>
      </c>
      <c r="G1032" s="33">
        <f>IFERROR(VLOOKUP(A1032,[1]库存报告使用数据处理!$A:$F,6,0),0)</f>
        <v>1</v>
      </c>
      <c r="H1032" s="34">
        <f>IFERROR(VLOOKUP(A1032,[1]库存报告使用数据处理!$A:$G,7,0),0)</f>
        <v>19.99</v>
      </c>
      <c r="I1032">
        <f>IFERROR(VLOOKUP(A1032,[5]数据处理!$A:$B,2,0),0)</f>
        <v>5</v>
      </c>
      <c r="J1032" s="35">
        <f>IFERROR(VLOOKUP(A1032,[5]数据处理!$A:$D,4,0),0)</f>
        <v>0</v>
      </c>
      <c r="K1032" s="35">
        <f>IFERROR(VLOOKUP(A1032,[5]数据处理!$A:$E,5,0),0)</f>
        <v>0</v>
      </c>
      <c r="L1032" s="35">
        <f>IFERROR(VLOOKUP(A1032,[5]数据处理!$A:$G,7,0),0)</f>
        <v>0</v>
      </c>
      <c r="M1032">
        <f t="shared" si="275"/>
        <v>5</v>
      </c>
      <c r="N1032">
        <f>IFERROR(VLOOKUP(A1032,[5]数据处理!$A:$C,3,0),0)</f>
        <v>3</v>
      </c>
      <c r="O1032">
        <f>IFERROR(VLOOKUP(A1032,[5]数据处理!$A:$N,14,0),0)</f>
        <v>0</v>
      </c>
      <c r="P1032" t="str">
        <f>IFERROR(VLOOKUP(A1032,[3]库存使用数据!$A:$B,2,0),"")</f>
        <v/>
      </c>
      <c r="Q1032" t="str">
        <f>IFERROR(VLOOKUP(A1032,[3]库存使用数据!$A:$E,5,0),"")</f>
        <v/>
      </c>
      <c r="R1032" t="str">
        <f>IFERROR(VLOOKUP(A1032,[3]库存使用数据!$A:$H,8,0),"")</f>
        <v/>
      </c>
      <c r="S1032" t="str">
        <f>IFERROR(VLOOKUP(A1032,[3]库存使用数据!$A:$K,11,0),"")</f>
        <v/>
      </c>
      <c r="T1032" t="str">
        <f>IFERROR(VLOOKUP(A1032,[3]库存使用数据!$A:$C,3,0),"")</f>
        <v/>
      </c>
      <c r="U1032" t="str">
        <f>IFERROR(VLOOKUP(A1032,[3]库存使用数据!$A:$F,6,0),"")</f>
        <v/>
      </c>
      <c r="V1032" t="str">
        <f>IFERROR(VLOOKUP(A1032,[3]库存使用数据!$A:$I,9,0),"")</f>
        <v/>
      </c>
      <c r="W1032" t="str">
        <f>IFERROR(VLOOKUP(A1032,[3]库存使用数据!$A:$L,12,0),"")</f>
        <v/>
      </c>
      <c r="X1032" s="23" t="str">
        <f t="shared" si="280"/>
        <v/>
      </c>
      <c r="Y1032" s="23" t="str">
        <f t="shared" si="281"/>
        <v/>
      </c>
      <c r="Z1032" s="23" t="str">
        <f t="shared" si="282"/>
        <v/>
      </c>
      <c r="AA1032" s="23" t="str">
        <f t="shared" si="283"/>
        <v/>
      </c>
      <c r="AB1032" t="str">
        <f>IFERROR(VLOOKUP(A1032,[3]库存使用数据!$A:$D,4,0),"")</f>
        <v/>
      </c>
      <c r="AC1032" t="str">
        <f>IFERROR(VLOOKUP(A1032,[3]库存使用数据!$A:$G,7,0),"")</f>
        <v/>
      </c>
      <c r="AD1032" t="str">
        <f>IFERROR(VLOOKUP(A1032,[3]库存使用数据!$A:$J,10,0),"")</f>
        <v/>
      </c>
      <c r="AE1032" t="str">
        <f>IFERROR(VLOOKUP(A1032,[3]库存使用数据!$A:$M,13,0),"")</f>
        <v/>
      </c>
      <c r="AF1032" s="23" t="str">
        <f t="shared" si="284"/>
        <v/>
      </c>
      <c r="AG1032" s="23" t="str">
        <f t="shared" si="285"/>
        <v/>
      </c>
      <c r="AH1032" s="23" t="str">
        <f t="shared" si="286"/>
        <v/>
      </c>
      <c r="AI1032" s="23" t="str">
        <f t="shared" si="287"/>
        <v/>
      </c>
      <c r="AJ1032">
        <f>IFERROR(VLOOKUP($B1032,[2]库存报告使用数据!$A$1:$B$65536,2,0),0)</f>
        <v>0</v>
      </c>
      <c r="AK1032">
        <f>IFERROR(VLOOKUP($B1032,[2]库存报告使用数据!$A$1:$C$65536,3,0),0)</f>
        <v>0</v>
      </c>
      <c r="AL1032">
        <f>IFERROR(VLOOKUP($B1032,[2]库存报告使用数据!$A$1:$D$65536,4,0),0)</f>
        <v>0</v>
      </c>
      <c r="AM1032">
        <f>IFERROR(VLOOKUP($B1032,[2]库存报告使用数据!$A$1:$E$65536,5,0),0)</f>
        <v>6</v>
      </c>
      <c r="AN1032" s="23" t="str">
        <f t="shared" si="288"/>
        <v/>
      </c>
      <c r="AO1032" s="23" t="str">
        <f t="shared" si="289"/>
        <v/>
      </c>
      <c r="AP1032" s="23" t="str">
        <f t="shared" si="290"/>
        <v/>
      </c>
      <c r="AQ1032" s="23">
        <f t="shared" si="291"/>
        <v>0.166666666666667</v>
      </c>
      <c r="AR1032" s="37">
        <f t="shared" si="276"/>
        <v>0.571428571428571</v>
      </c>
      <c r="AS1032" s="37">
        <f t="shared" si="277"/>
        <v>34.2857142857143</v>
      </c>
      <c r="AT1032" s="37">
        <f t="shared" si="278"/>
        <v>-29.2857142857143</v>
      </c>
      <c r="AU1032" s="33">
        <f t="shared" si="279"/>
        <v>8</v>
      </c>
      <c r="AV1032" s="38">
        <f>IFERROR(时间!$B$4+AU1032,"上周无销量")</f>
        <v>43291</v>
      </c>
    </row>
    <row r="1033" spans="1:48">
      <c r="A1033" s="21" t="s">
        <v>1078</v>
      </c>
      <c r="B1033" t="str">
        <f>VLOOKUP(A1033,'[4]sku-asin（子）'!$A$1:$B$65536,2,0)</f>
        <v>B073XHCMCV</v>
      </c>
      <c r="C1033" t="str">
        <f>VLOOKUP(A1033,'[4]子sku-父sku'!$A$1:$B$65536,2,0)</f>
        <v>YZ-ZQFT1816</v>
      </c>
      <c r="D1033" s="33">
        <f>IFERROR(VLOOKUP(A1033,[1]库存报告使用数据处理!$A:$C,3,0),0)</f>
        <v>0</v>
      </c>
      <c r="E1033" s="33">
        <f>IFERROR(VLOOKUP(A1033,[1]库存报告使用数据处理!$A:$D,4,0),0)</f>
        <v>0</v>
      </c>
      <c r="F1033" s="33">
        <f>IFERROR(VLOOKUP(A1033,[1]库存报告使用数据处理!$A:$E,5,0),0)</f>
        <v>0</v>
      </c>
      <c r="G1033" s="33">
        <f>IFERROR(VLOOKUP(A1033,[1]库存报告使用数据处理!$A:$F,6,0),0)</f>
        <v>2</v>
      </c>
      <c r="H1033" s="34">
        <f>IFERROR(VLOOKUP(A1033,[1]库存报告使用数据处理!$A:$G,7,0),0)</f>
        <v>19.99</v>
      </c>
      <c r="I1033">
        <f>IFERROR(VLOOKUP(A1033,[5]数据处理!$A:$B,2,0),0)</f>
        <v>0</v>
      </c>
      <c r="J1033" s="35">
        <f>IFERROR(VLOOKUP(A1033,[5]数据处理!$A:$D,4,0),0)</f>
        <v>0</v>
      </c>
      <c r="K1033" s="35">
        <f>IFERROR(VLOOKUP(A1033,[5]数据处理!$A:$E,5,0),0)</f>
        <v>0</v>
      </c>
      <c r="L1033" s="35">
        <f>IFERROR(VLOOKUP(A1033,[5]数据处理!$A:$G,7,0),0)</f>
        <v>0</v>
      </c>
      <c r="M1033">
        <f t="shared" si="275"/>
        <v>0</v>
      </c>
      <c r="N1033">
        <f>IFERROR(VLOOKUP(A1033,[5]数据处理!$A:$C,3,0),0)</f>
        <v>0</v>
      </c>
      <c r="O1033">
        <f>IFERROR(VLOOKUP(A1033,[5]数据处理!$A:$N,14,0),0)</f>
        <v>0</v>
      </c>
      <c r="P1033">
        <f>IFERROR(VLOOKUP(A1033,[3]库存使用数据!$A:$B,2,0),"")</f>
        <v>0</v>
      </c>
      <c r="Q1033">
        <f>IFERROR(VLOOKUP(A1033,[3]库存使用数据!$A:$E,5,0),"")</f>
        <v>0</v>
      </c>
      <c r="R1033">
        <f>IFERROR(VLOOKUP(A1033,[3]库存使用数据!$A:$H,8,0),"")</f>
        <v>0</v>
      </c>
      <c r="S1033">
        <f>IFERROR(VLOOKUP(A1033,[3]库存使用数据!$A:$K,11,0),"")</f>
        <v>18992</v>
      </c>
      <c r="T1033">
        <f>IFERROR(VLOOKUP(A1033,[3]库存使用数据!$A:$C,3,0),"")</f>
        <v>0</v>
      </c>
      <c r="U1033">
        <f>IFERROR(VLOOKUP(A1033,[3]库存使用数据!$A:$F,6,0),"")</f>
        <v>0</v>
      </c>
      <c r="V1033">
        <f>IFERROR(VLOOKUP(A1033,[3]库存使用数据!$A:$I,9,0),"")</f>
        <v>0</v>
      </c>
      <c r="W1033">
        <f>IFERROR(VLOOKUP(A1033,[3]库存使用数据!$A:$L,12,0),"")</f>
        <v>59</v>
      </c>
      <c r="X1033" s="23" t="str">
        <f t="shared" si="280"/>
        <v/>
      </c>
      <c r="Y1033" s="23" t="str">
        <f t="shared" si="281"/>
        <v/>
      </c>
      <c r="Z1033" s="23" t="str">
        <f t="shared" si="282"/>
        <v/>
      </c>
      <c r="AA1033" s="23">
        <f t="shared" si="283"/>
        <v>0.00310657118786858</v>
      </c>
      <c r="AB1033">
        <f>IFERROR(VLOOKUP(A1033,[3]库存使用数据!$A:$D,4,0),"")</f>
        <v>0</v>
      </c>
      <c r="AC1033">
        <f>IFERROR(VLOOKUP(A1033,[3]库存使用数据!$A:$G,7,0),"")</f>
        <v>0</v>
      </c>
      <c r="AD1033">
        <f>IFERROR(VLOOKUP(A1033,[3]库存使用数据!$A:$J,10,0),"")</f>
        <v>0</v>
      </c>
      <c r="AE1033">
        <f>IFERROR(VLOOKUP(A1033,[3]库存使用数据!$A:$M,13,0),"")</f>
        <v>24.19</v>
      </c>
      <c r="AF1033" s="23" t="str">
        <f t="shared" si="284"/>
        <v/>
      </c>
      <c r="AG1033" s="23" t="str">
        <f t="shared" si="285"/>
        <v/>
      </c>
      <c r="AH1033" s="23" t="str">
        <f t="shared" si="286"/>
        <v/>
      </c>
      <c r="AI1033" s="23">
        <f t="shared" si="287"/>
        <v>0.605052526263132</v>
      </c>
      <c r="AJ1033">
        <f>IFERROR(VLOOKUP($B1033,[2]库存报告使用数据!$A$1:$B$65536,2,0),0)</f>
        <v>0</v>
      </c>
      <c r="AK1033">
        <f>IFERROR(VLOOKUP($B1033,[2]库存报告使用数据!$A$1:$C$65536,3,0),0)</f>
        <v>0</v>
      </c>
      <c r="AL1033">
        <f>IFERROR(VLOOKUP($B1033,[2]库存报告使用数据!$A$1:$D$65536,4,0),0)</f>
        <v>0</v>
      </c>
      <c r="AM1033">
        <f>IFERROR(VLOOKUP($B1033,[2]库存报告使用数据!$A$1:$E$65536,5,0),0)</f>
        <v>18</v>
      </c>
      <c r="AN1033" s="23" t="str">
        <f t="shared" si="288"/>
        <v/>
      </c>
      <c r="AO1033" s="23" t="str">
        <f t="shared" si="289"/>
        <v/>
      </c>
      <c r="AP1033" s="23" t="str">
        <f t="shared" si="290"/>
        <v/>
      </c>
      <c r="AQ1033" s="23">
        <f t="shared" si="291"/>
        <v>0.111111111111111</v>
      </c>
      <c r="AR1033" s="37">
        <f t="shared" si="276"/>
        <v>0</v>
      </c>
      <c r="AS1033" s="37">
        <f t="shared" si="277"/>
        <v>0</v>
      </c>
      <c r="AT1033" s="37">
        <f t="shared" si="278"/>
        <v>0</v>
      </c>
      <c r="AU1033" s="33" t="str">
        <f t="shared" si="279"/>
        <v>库存为0</v>
      </c>
      <c r="AV1033" s="38" t="str">
        <f>IFERROR(时间!$B$4+AU1033,"上周无销量")</f>
        <v>上周无销量</v>
      </c>
    </row>
    <row r="1034" spans="1:48">
      <c r="A1034" s="21" t="s">
        <v>1079</v>
      </c>
      <c r="B1034" t="str">
        <f>VLOOKUP(A1034,'[4]sku-asin（子）'!$A$1:$B$65536,2,0)</f>
        <v>B073XGW9SF</v>
      </c>
      <c r="C1034" t="str">
        <f>VLOOKUP(A1034,'[4]子sku-父sku'!$A$1:$B$65536,2,0)</f>
        <v>YZ-ZQFT1816</v>
      </c>
      <c r="D1034" s="33">
        <f>IFERROR(VLOOKUP(A1034,[1]库存报告使用数据处理!$A:$C,3,0),0)</f>
        <v>1</v>
      </c>
      <c r="E1034" s="33">
        <f>IFERROR(VLOOKUP(A1034,[1]库存报告使用数据处理!$A:$D,4,0),0)</f>
        <v>2</v>
      </c>
      <c r="F1034" s="33">
        <f>IFERROR(VLOOKUP(A1034,[1]库存报告使用数据处理!$A:$E,5,0),0)</f>
        <v>0</v>
      </c>
      <c r="G1034" s="33">
        <f>IFERROR(VLOOKUP(A1034,[1]库存报告使用数据处理!$A:$F,6,0),0)</f>
        <v>2</v>
      </c>
      <c r="H1034" s="34">
        <f>IFERROR(VLOOKUP(A1034,[1]库存报告使用数据处理!$A:$G,7,0),0)</f>
        <v>19.99</v>
      </c>
      <c r="I1034">
        <f>IFERROR(VLOOKUP(A1034,[5]数据处理!$A:$B,2,0),0)</f>
        <v>0</v>
      </c>
      <c r="J1034" s="35">
        <f>IFERROR(VLOOKUP(A1034,[5]数据处理!$A:$D,4,0),0)</f>
        <v>10</v>
      </c>
      <c r="K1034" s="35">
        <f>IFERROR(VLOOKUP(A1034,[5]数据处理!$A:$E,5,0),0)</f>
        <v>0</v>
      </c>
      <c r="L1034" s="35">
        <f>IFERROR(VLOOKUP(A1034,[5]数据处理!$A:$G,7,0),0)</f>
        <v>0</v>
      </c>
      <c r="M1034">
        <f t="shared" si="275"/>
        <v>10</v>
      </c>
      <c r="N1034">
        <f>IFERROR(VLOOKUP(A1034,[5]数据处理!$A:$C,3,0),0)</f>
        <v>1</v>
      </c>
      <c r="O1034">
        <f>IFERROR(VLOOKUP(A1034,[5]数据处理!$A:$N,14,0),0)</f>
        <v>0</v>
      </c>
      <c r="P1034" t="str">
        <f>IFERROR(VLOOKUP(A1034,[3]库存使用数据!$A:$B,2,0),"")</f>
        <v/>
      </c>
      <c r="Q1034" t="str">
        <f>IFERROR(VLOOKUP(A1034,[3]库存使用数据!$A:$E,5,0),"")</f>
        <v/>
      </c>
      <c r="R1034" t="str">
        <f>IFERROR(VLOOKUP(A1034,[3]库存使用数据!$A:$H,8,0),"")</f>
        <v/>
      </c>
      <c r="S1034" t="str">
        <f>IFERROR(VLOOKUP(A1034,[3]库存使用数据!$A:$K,11,0),"")</f>
        <v/>
      </c>
      <c r="T1034" t="str">
        <f>IFERROR(VLOOKUP(A1034,[3]库存使用数据!$A:$C,3,0),"")</f>
        <v/>
      </c>
      <c r="U1034" t="str">
        <f>IFERROR(VLOOKUP(A1034,[3]库存使用数据!$A:$F,6,0),"")</f>
        <v/>
      </c>
      <c r="V1034" t="str">
        <f>IFERROR(VLOOKUP(A1034,[3]库存使用数据!$A:$I,9,0),"")</f>
        <v/>
      </c>
      <c r="W1034" t="str">
        <f>IFERROR(VLOOKUP(A1034,[3]库存使用数据!$A:$L,12,0),"")</f>
        <v/>
      </c>
      <c r="X1034" s="23" t="str">
        <f t="shared" si="280"/>
        <v/>
      </c>
      <c r="Y1034" s="23" t="str">
        <f t="shared" si="281"/>
        <v/>
      </c>
      <c r="Z1034" s="23" t="str">
        <f t="shared" si="282"/>
        <v/>
      </c>
      <c r="AA1034" s="23" t="str">
        <f t="shared" si="283"/>
        <v/>
      </c>
      <c r="AB1034" t="str">
        <f>IFERROR(VLOOKUP(A1034,[3]库存使用数据!$A:$D,4,0),"")</f>
        <v/>
      </c>
      <c r="AC1034" t="str">
        <f>IFERROR(VLOOKUP(A1034,[3]库存使用数据!$A:$G,7,0),"")</f>
        <v/>
      </c>
      <c r="AD1034" t="str">
        <f>IFERROR(VLOOKUP(A1034,[3]库存使用数据!$A:$J,10,0),"")</f>
        <v/>
      </c>
      <c r="AE1034" t="str">
        <f>IFERROR(VLOOKUP(A1034,[3]库存使用数据!$A:$M,13,0),"")</f>
        <v/>
      </c>
      <c r="AF1034" s="23" t="str">
        <f t="shared" si="284"/>
        <v/>
      </c>
      <c r="AG1034" s="23" t="str">
        <f t="shared" si="285"/>
        <v/>
      </c>
      <c r="AH1034" s="23" t="str">
        <f t="shared" si="286"/>
        <v/>
      </c>
      <c r="AI1034" s="23" t="str">
        <f t="shared" si="287"/>
        <v/>
      </c>
      <c r="AJ1034">
        <f>IFERROR(VLOOKUP($B1034,[2]库存报告使用数据!$A$1:$B$65536,2,0),0)</f>
        <v>4</v>
      </c>
      <c r="AK1034">
        <f>IFERROR(VLOOKUP($B1034,[2]库存报告使用数据!$A$1:$C$65536,3,0),0)</f>
        <v>4</v>
      </c>
      <c r="AL1034">
        <f>IFERROR(VLOOKUP($B1034,[2]库存报告使用数据!$A$1:$D$65536,4,0),0)</f>
        <v>0</v>
      </c>
      <c r="AM1034">
        <f>IFERROR(VLOOKUP($B1034,[2]库存报告使用数据!$A$1:$E$65536,5,0),0)</f>
        <v>5</v>
      </c>
      <c r="AN1034" s="23">
        <f t="shared" si="288"/>
        <v>0.25</v>
      </c>
      <c r="AO1034" s="23">
        <f t="shared" si="289"/>
        <v>0.5</v>
      </c>
      <c r="AP1034" s="23" t="str">
        <f t="shared" si="290"/>
        <v/>
      </c>
      <c r="AQ1034" s="23">
        <f t="shared" si="291"/>
        <v>0.4</v>
      </c>
      <c r="AR1034" s="37">
        <f t="shared" si="276"/>
        <v>0.142857142857143</v>
      </c>
      <c r="AS1034" s="37">
        <f t="shared" si="277"/>
        <v>8.57142857142857</v>
      </c>
      <c r="AT1034" s="37">
        <f t="shared" si="278"/>
        <v>1.42857142857143</v>
      </c>
      <c r="AU1034" s="33">
        <f t="shared" si="279"/>
        <v>70</v>
      </c>
      <c r="AV1034" s="38">
        <f>IFERROR(时间!$B$4+AU1034,"上周无销量")</f>
        <v>43353</v>
      </c>
    </row>
    <row r="1035" spans="1:48">
      <c r="A1035" s="21" t="s">
        <v>1080</v>
      </c>
      <c r="B1035" t="str">
        <f>VLOOKUP(A1035,'[4]sku-asin（子）'!$A$1:$B$65536,2,0)</f>
        <v>B073XGWPDJ</v>
      </c>
      <c r="C1035" t="str">
        <f>VLOOKUP(A1035,'[4]子sku-父sku'!$A$1:$B$65536,2,0)</f>
        <v>YZ-ZQFT1816</v>
      </c>
      <c r="D1035" s="33">
        <f>IFERROR(VLOOKUP(A1035,[1]库存报告使用数据处理!$A:$C,3,0),0)</f>
        <v>0</v>
      </c>
      <c r="E1035" s="33">
        <f>IFERROR(VLOOKUP(A1035,[1]库存报告使用数据处理!$A:$D,4,0),0)</f>
        <v>2</v>
      </c>
      <c r="F1035" s="33">
        <f>IFERROR(VLOOKUP(A1035,[1]库存报告使用数据处理!$A:$E,5,0),0)</f>
        <v>1</v>
      </c>
      <c r="G1035" s="33">
        <f>IFERROR(VLOOKUP(A1035,[1]库存报告使用数据处理!$A:$F,6,0),0)</f>
        <v>0</v>
      </c>
      <c r="H1035" s="34">
        <f>IFERROR(VLOOKUP(A1035,[1]库存报告使用数据处理!$A:$G,7,0),0)</f>
        <v>19.99</v>
      </c>
      <c r="I1035">
        <f>IFERROR(VLOOKUP(A1035,[5]数据处理!$A:$B,2,0),0)</f>
        <v>0</v>
      </c>
      <c r="J1035" s="35">
        <f>IFERROR(VLOOKUP(A1035,[5]数据处理!$A:$D,4,0),0)</f>
        <v>3</v>
      </c>
      <c r="K1035" s="35">
        <f>IFERROR(VLOOKUP(A1035,[5]数据处理!$A:$E,5,0),0)</f>
        <v>0</v>
      </c>
      <c r="L1035" s="35">
        <f>IFERROR(VLOOKUP(A1035,[5]数据处理!$A:$G,7,0),0)</f>
        <v>0</v>
      </c>
      <c r="M1035">
        <f t="shared" si="275"/>
        <v>3</v>
      </c>
      <c r="N1035">
        <f>IFERROR(VLOOKUP(A1035,[5]数据处理!$A:$C,3,0),0)</f>
        <v>0</v>
      </c>
      <c r="O1035">
        <f>IFERROR(VLOOKUP(A1035,[5]数据处理!$A:$N,14,0),0)</f>
        <v>0</v>
      </c>
      <c r="P1035" t="str">
        <f>IFERROR(VLOOKUP(A1035,[3]库存使用数据!$A:$B,2,0),"")</f>
        <v/>
      </c>
      <c r="Q1035" t="str">
        <f>IFERROR(VLOOKUP(A1035,[3]库存使用数据!$A:$E,5,0),"")</f>
        <v/>
      </c>
      <c r="R1035" t="str">
        <f>IFERROR(VLOOKUP(A1035,[3]库存使用数据!$A:$H,8,0),"")</f>
        <v/>
      </c>
      <c r="S1035" t="str">
        <f>IFERROR(VLOOKUP(A1035,[3]库存使用数据!$A:$K,11,0),"")</f>
        <v/>
      </c>
      <c r="T1035" t="str">
        <f>IFERROR(VLOOKUP(A1035,[3]库存使用数据!$A:$C,3,0),"")</f>
        <v/>
      </c>
      <c r="U1035" t="str">
        <f>IFERROR(VLOOKUP(A1035,[3]库存使用数据!$A:$F,6,0),"")</f>
        <v/>
      </c>
      <c r="V1035" t="str">
        <f>IFERROR(VLOOKUP(A1035,[3]库存使用数据!$A:$I,9,0),"")</f>
        <v/>
      </c>
      <c r="W1035" t="str">
        <f>IFERROR(VLOOKUP(A1035,[3]库存使用数据!$A:$L,12,0),"")</f>
        <v/>
      </c>
      <c r="X1035" s="23" t="str">
        <f t="shared" si="280"/>
        <v/>
      </c>
      <c r="Y1035" s="23" t="str">
        <f t="shared" si="281"/>
        <v/>
      </c>
      <c r="Z1035" s="23" t="str">
        <f t="shared" si="282"/>
        <v/>
      </c>
      <c r="AA1035" s="23" t="str">
        <f t="shared" si="283"/>
        <v/>
      </c>
      <c r="AB1035" t="str">
        <f>IFERROR(VLOOKUP(A1035,[3]库存使用数据!$A:$D,4,0),"")</f>
        <v/>
      </c>
      <c r="AC1035" t="str">
        <f>IFERROR(VLOOKUP(A1035,[3]库存使用数据!$A:$G,7,0),"")</f>
        <v/>
      </c>
      <c r="AD1035" t="str">
        <f>IFERROR(VLOOKUP(A1035,[3]库存使用数据!$A:$J,10,0),"")</f>
        <v/>
      </c>
      <c r="AE1035" t="str">
        <f>IFERROR(VLOOKUP(A1035,[3]库存使用数据!$A:$M,13,0),"")</f>
        <v/>
      </c>
      <c r="AF1035" s="23" t="str">
        <f t="shared" si="284"/>
        <v/>
      </c>
      <c r="AG1035" s="23" t="str">
        <f t="shared" si="285"/>
        <v/>
      </c>
      <c r="AH1035" s="23" t="str">
        <f t="shared" si="286"/>
        <v/>
      </c>
      <c r="AI1035" s="23" t="str">
        <f t="shared" si="287"/>
        <v/>
      </c>
      <c r="AJ1035">
        <f>IFERROR(VLOOKUP($B1035,[2]库存报告使用数据!$A$1:$B$65536,2,0),0)</f>
        <v>7</v>
      </c>
      <c r="AK1035">
        <f>IFERROR(VLOOKUP($B1035,[2]库存报告使用数据!$A$1:$C$65536,3,0),0)</f>
        <v>7</v>
      </c>
      <c r="AL1035">
        <f>IFERROR(VLOOKUP($B1035,[2]库存报告使用数据!$A$1:$D$65536,4,0),0)</f>
        <v>0</v>
      </c>
      <c r="AM1035">
        <f>IFERROR(VLOOKUP($B1035,[2]库存报告使用数据!$A$1:$E$65536,5,0),0)</f>
        <v>0</v>
      </c>
      <c r="AN1035" s="23">
        <f t="shared" si="288"/>
        <v>0</v>
      </c>
      <c r="AO1035" s="23">
        <f t="shared" si="289"/>
        <v>0.285714285714286</v>
      </c>
      <c r="AP1035" s="23" t="str">
        <f t="shared" si="290"/>
        <v/>
      </c>
      <c r="AQ1035" s="23" t="str">
        <f t="shared" si="291"/>
        <v/>
      </c>
      <c r="AR1035" s="37">
        <f t="shared" si="276"/>
        <v>0</v>
      </c>
      <c r="AS1035" s="37">
        <f t="shared" si="277"/>
        <v>0</v>
      </c>
      <c r="AT1035" s="37">
        <f t="shared" si="278"/>
        <v>3</v>
      </c>
      <c r="AU1035" s="33" t="str">
        <f t="shared" si="279"/>
        <v>库存为3</v>
      </c>
      <c r="AV1035" s="38" t="str">
        <f>IFERROR(时间!$B$4+AU1035,"上周无销量")</f>
        <v>上周无销量</v>
      </c>
    </row>
    <row r="1036" spans="1:48">
      <c r="A1036" s="21" t="s">
        <v>1081</v>
      </c>
      <c r="B1036" t="str">
        <f>VLOOKUP(A1036,'[4]sku-asin（子）'!$A$1:$B$65536,2,0)</f>
        <v>B073XH5FBN</v>
      </c>
      <c r="C1036" t="str">
        <f>VLOOKUP(A1036,'[4]子sku-父sku'!$A$1:$B$65536,2,0)</f>
        <v>YZ-ZQFT1816</v>
      </c>
      <c r="D1036" s="33">
        <f>IFERROR(VLOOKUP(A1036,[1]库存报告使用数据处理!$A:$C,3,0),0)</f>
        <v>0</v>
      </c>
      <c r="E1036" s="33">
        <f>IFERROR(VLOOKUP(A1036,[1]库存报告使用数据处理!$A:$D,4,0),0)</f>
        <v>0</v>
      </c>
      <c r="F1036" s="33">
        <f>IFERROR(VLOOKUP(A1036,[1]库存报告使用数据处理!$A:$E,5,0),0)</f>
        <v>0</v>
      </c>
      <c r="G1036" s="33">
        <f>IFERROR(VLOOKUP(A1036,[1]库存报告使用数据处理!$A:$F,6,0),0)</f>
        <v>4</v>
      </c>
      <c r="H1036" s="34">
        <f>IFERROR(VLOOKUP(A1036,[1]库存报告使用数据处理!$A:$G,7,0),0)</f>
        <v>19.99</v>
      </c>
      <c r="I1036">
        <f>IFERROR(VLOOKUP(A1036,[5]数据处理!$A:$B,2,0),0)</f>
        <v>0</v>
      </c>
      <c r="J1036" s="35">
        <f>IFERROR(VLOOKUP(A1036,[5]数据处理!$A:$D,4,0),0)</f>
        <v>5</v>
      </c>
      <c r="K1036" s="35">
        <f>IFERROR(VLOOKUP(A1036,[5]数据处理!$A:$E,5,0),0)</f>
        <v>0</v>
      </c>
      <c r="L1036" s="35">
        <f>IFERROR(VLOOKUP(A1036,[5]数据处理!$A:$G,7,0),0)</f>
        <v>0</v>
      </c>
      <c r="M1036">
        <f t="shared" si="275"/>
        <v>5</v>
      </c>
      <c r="N1036">
        <f>IFERROR(VLOOKUP(A1036,[5]数据处理!$A:$C,3,0),0)</f>
        <v>1</v>
      </c>
      <c r="O1036">
        <f>IFERROR(VLOOKUP(A1036,[5]数据处理!$A:$N,14,0),0)</f>
        <v>0</v>
      </c>
      <c r="P1036" t="str">
        <f>IFERROR(VLOOKUP(A1036,[3]库存使用数据!$A:$B,2,0),"")</f>
        <v/>
      </c>
      <c r="Q1036" t="str">
        <f>IFERROR(VLOOKUP(A1036,[3]库存使用数据!$A:$E,5,0),"")</f>
        <v/>
      </c>
      <c r="R1036" t="str">
        <f>IFERROR(VLOOKUP(A1036,[3]库存使用数据!$A:$H,8,0),"")</f>
        <v/>
      </c>
      <c r="S1036" t="str">
        <f>IFERROR(VLOOKUP(A1036,[3]库存使用数据!$A:$K,11,0),"")</f>
        <v/>
      </c>
      <c r="T1036" t="str">
        <f>IFERROR(VLOOKUP(A1036,[3]库存使用数据!$A:$C,3,0),"")</f>
        <v/>
      </c>
      <c r="U1036" t="str">
        <f>IFERROR(VLOOKUP(A1036,[3]库存使用数据!$A:$F,6,0),"")</f>
        <v/>
      </c>
      <c r="V1036" t="str">
        <f>IFERROR(VLOOKUP(A1036,[3]库存使用数据!$A:$I,9,0),"")</f>
        <v/>
      </c>
      <c r="W1036" t="str">
        <f>IFERROR(VLOOKUP(A1036,[3]库存使用数据!$A:$L,12,0),"")</f>
        <v/>
      </c>
      <c r="X1036" s="23" t="str">
        <f t="shared" si="280"/>
        <v/>
      </c>
      <c r="Y1036" s="23" t="str">
        <f t="shared" si="281"/>
        <v/>
      </c>
      <c r="Z1036" s="23" t="str">
        <f t="shared" si="282"/>
        <v/>
      </c>
      <c r="AA1036" s="23" t="str">
        <f t="shared" si="283"/>
        <v/>
      </c>
      <c r="AB1036" t="str">
        <f>IFERROR(VLOOKUP(A1036,[3]库存使用数据!$A:$D,4,0),"")</f>
        <v/>
      </c>
      <c r="AC1036" t="str">
        <f>IFERROR(VLOOKUP(A1036,[3]库存使用数据!$A:$G,7,0),"")</f>
        <v/>
      </c>
      <c r="AD1036" t="str">
        <f>IFERROR(VLOOKUP(A1036,[3]库存使用数据!$A:$J,10,0),"")</f>
        <v/>
      </c>
      <c r="AE1036" t="str">
        <f>IFERROR(VLOOKUP(A1036,[3]库存使用数据!$A:$M,13,0),"")</f>
        <v/>
      </c>
      <c r="AF1036" s="23" t="str">
        <f t="shared" si="284"/>
        <v/>
      </c>
      <c r="AG1036" s="23" t="str">
        <f t="shared" si="285"/>
        <v/>
      </c>
      <c r="AH1036" s="23" t="str">
        <f t="shared" si="286"/>
        <v/>
      </c>
      <c r="AI1036" s="23" t="str">
        <f t="shared" si="287"/>
        <v/>
      </c>
      <c r="AJ1036">
        <f>IFERROR(VLOOKUP($B1036,[2]库存报告使用数据!$A$1:$B$65536,2,0),0)</f>
        <v>0</v>
      </c>
      <c r="AK1036">
        <f>IFERROR(VLOOKUP($B1036,[2]库存报告使用数据!$A$1:$C$65536,3,0),0)</f>
        <v>0</v>
      </c>
      <c r="AL1036">
        <f>IFERROR(VLOOKUP($B1036,[2]库存报告使用数据!$A$1:$D$65536,4,0),0)</f>
        <v>0</v>
      </c>
      <c r="AM1036">
        <f>IFERROR(VLOOKUP($B1036,[2]库存报告使用数据!$A$1:$E$65536,5,0),0)</f>
        <v>3</v>
      </c>
      <c r="AN1036" s="23" t="str">
        <f t="shared" si="288"/>
        <v/>
      </c>
      <c r="AO1036" s="23" t="str">
        <f t="shared" si="289"/>
        <v/>
      </c>
      <c r="AP1036" s="23" t="str">
        <f t="shared" si="290"/>
        <v/>
      </c>
      <c r="AQ1036" s="23">
        <f t="shared" si="291"/>
        <v>1.33333333333333</v>
      </c>
      <c r="AR1036" s="37">
        <f t="shared" si="276"/>
        <v>0</v>
      </c>
      <c r="AS1036" s="37">
        <f t="shared" si="277"/>
        <v>0</v>
      </c>
      <c r="AT1036" s="37">
        <f t="shared" si="278"/>
        <v>5</v>
      </c>
      <c r="AU1036" s="33" t="str">
        <f t="shared" si="279"/>
        <v>库存为5</v>
      </c>
      <c r="AV1036" s="38" t="str">
        <f>IFERROR(时间!$B$4+AU1036,"上周无销量")</f>
        <v>上周无销量</v>
      </c>
    </row>
    <row r="1037" spans="1:48">
      <c r="A1037" s="21" t="s">
        <v>1082</v>
      </c>
      <c r="B1037" t="str">
        <f>VLOOKUP(A1037,'[4]sku-asin（子）'!$A$1:$B$65536,2,0)</f>
        <v>B073XH5765</v>
      </c>
      <c r="C1037" t="str">
        <f>VLOOKUP(A1037,'[4]子sku-父sku'!$A$1:$B$65536,2,0)</f>
        <v>YZ-ZQFT1816</v>
      </c>
      <c r="D1037" s="33">
        <f>IFERROR(VLOOKUP(A1037,[1]库存报告使用数据处理!$A:$C,3,0),0)</f>
        <v>2</v>
      </c>
      <c r="E1037" s="33">
        <f>IFERROR(VLOOKUP(A1037,[1]库存报告使用数据处理!$A:$D,4,0),0)</f>
        <v>2</v>
      </c>
      <c r="F1037" s="33">
        <f>IFERROR(VLOOKUP(A1037,[1]库存报告使用数据处理!$A:$E,5,0),0)</f>
        <v>0</v>
      </c>
      <c r="G1037" s="33">
        <f>IFERROR(VLOOKUP(A1037,[1]库存报告使用数据处理!$A:$F,6,0),0)</f>
        <v>1</v>
      </c>
      <c r="H1037" s="34">
        <f>IFERROR(VLOOKUP(A1037,[1]库存报告使用数据处理!$A:$G,7,0),0)</f>
        <v>19.99</v>
      </c>
      <c r="I1037">
        <f>IFERROR(VLOOKUP(A1037,[5]数据处理!$A:$B,2,0),0)</f>
        <v>0</v>
      </c>
      <c r="J1037" s="35">
        <f>IFERROR(VLOOKUP(A1037,[5]数据处理!$A:$D,4,0),0)</f>
        <v>4</v>
      </c>
      <c r="K1037" s="35">
        <f>IFERROR(VLOOKUP(A1037,[5]数据处理!$A:$E,5,0),0)</f>
        <v>0</v>
      </c>
      <c r="L1037" s="35">
        <f>IFERROR(VLOOKUP(A1037,[5]数据处理!$A:$G,7,0),0)</f>
        <v>0</v>
      </c>
      <c r="M1037">
        <f t="shared" si="275"/>
        <v>4</v>
      </c>
      <c r="N1037">
        <f>IFERROR(VLOOKUP(A1037,[5]数据处理!$A:$C,3,0),0)</f>
        <v>4</v>
      </c>
      <c r="O1037">
        <f>IFERROR(VLOOKUP(A1037,[5]数据处理!$A:$N,14,0),0)</f>
        <v>0</v>
      </c>
      <c r="P1037" t="str">
        <f>IFERROR(VLOOKUP(A1037,[3]库存使用数据!$A:$B,2,0),"")</f>
        <v/>
      </c>
      <c r="Q1037" t="str">
        <f>IFERROR(VLOOKUP(A1037,[3]库存使用数据!$A:$E,5,0),"")</f>
        <v/>
      </c>
      <c r="R1037" t="str">
        <f>IFERROR(VLOOKUP(A1037,[3]库存使用数据!$A:$H,8,0),"")</f>
        <v/>
      </c>
      <c r="S1037" t="str">
        <f>IFERROR(VLOOKUP(A1037,[3]库存使用数据!$A:$K,11,0),"")</f>
        <v/>
      </c>
      <c r="T1037" t="str">
        <f>IFERROR(VLOOKUP(A1037,[3]库存使用数据!$A:$C,3,0),"")</f>
        <v/>
      </c>
      <c r="U1037" t="str">
        <f>IFERROR(VLOOKUP(A1037,[3]库存使用数据!$A:$F,6,0),"")</f>
        <v/>
      </c>
      <c r="V1037" t="str">
        <f>IFERROR(VLOOKUP(A1037,[3]库存使用数据!$A:$I,9,0),"")</f>
        <v/>
      </c>
      <c r="W1037" t="str">
        <f>IFERROR(VLOOKUP(A1037,[3]库存使用数据!$A:$L,12,0),"")</f>
        <v/>
      </c>
      <c r="X1037" s="23" t="str">
        <f t="shared" si="280"/>
        <v/>
      </c>
      <c r="Y1037" s="23" t="str">
        <f t="shared" si="281"/>
        <v/>
      </c>
      <c r="Z1037" s="23" t="str">
        <f t="shared" si="282"/>
        <v/>
      </c>
      <c r="AA1037" s="23" t="str">
        <f t="shared" si="283"/>
        <v/>
      </c>
      <c r="AB1037" t="str">
        <f>IFERROR(VLOOKUP(A1037,[3]库存使用数据!$A:$D,4,0),"")</f>
        <v/>
      </c>
      <c r="AC1037" t="str">
        <f>IFERROR(VLOOKUP(A1037,[3]库存使用数据!$A:$G,7,0),"")</f>
        <v/>
      </c>
      <c r="AD1037" t="str">
        <f>IFERROR(VLOOKUP(A1037,[3]库存使用数据!$A:$J,10,0),"")</f>
        <v/>
      </c>
      <c r="AE1037" t="str">
        <f>IFERROR(VLOOKUP(A1037,[3]库存使用数据!$A:$M,13,0),"")</f>
        <v/>
      </c>
      <c r="AF1037" s="23" t="str">
        <f t="shared" si="284"/>
        <v/>
      </c>
      <c r="AG1037" s="23" t="str">
        <f t="shared" si="285"/>
        <v/>
      </c>
      <c r="AH1037" s="23" t="str">
        <f t="shared" si="286"/>
        <v/>
      </c>
      <c r="AI1037" s="23" t="str">
        <f t="shared" si="287"/>
        <v/>
      </c>
      <c r="AJ1037">
        <f>IFERROR(VLOOKUP($B1037,[2]库存报告使用数据!$A$1:$B$65536,2,0),0)</f>
        <v>11</v>
      </c>
      <c r="AK1037">
        <f>IFERROR(VLOOKUP($B1037,[2]库存报告使用数据!$A$1:$C$65536,3,0),0)</f>
        <v>11</v>
      </c>
      <c r="AL1037">
        <f>IFERROR(VLOOKUP($B1037,[2]库存报告使用数据!$A$1:$D$65536,4,0),0)</f>
        <v>1</v>
      </c>
      <c r="AM1037">
        <f>IFERROR(VLOOKUP($B1037,[2]库存报告使用数据!$A$1:$E$65536,5,0),0)</f>
        <v>7</v>
      </c>
      <c r="AN1037" s="23">
        <f t="shared" si="288"/>
        <v>0.181818181818182</v>
      </c>
      <c r="AO1037" s="23">
        <f t="shared" si="289"/>
        <v>0.181818181818182</v>
      </c>
      <c r="AP1037" s="23">
        <f t="shared" si="290"/>
        <v>0</v>
      </c>
      <c r="AQ1037" s="23">
        <f t="shared" si="291"/>
        <v>0.142857142857143</v>
      </c>
      <c r="AR1037" s="37">
        <f t="shared" si="276"/>
        <v>0.285714285714286</v>
      </c>
      <c r="AS1037" s="37">
        <f t="shared" si="277"/>
        <v>17.1428571428571</v>
      </c>
      <c r="AT1037" s="37">
        <f t="shared" si="278"/>
        <v>-13.1428571428571</v>
      </c>
      <c r="AU1037" s="33">
        <f t="shared" si="279"/>
        <v>14</v>
      </c>
      <c r="AV1037" s="38">
        <f>IFERROR(时间!$B$4+AU1037,"上周无销量")</f>
        <v>43297</v>
      </c>
    </row>
    <row r="1038" spans="1:48">
      <c r="A1038" s="21" t="s">
        <v>1083</v>
      </c>
      <c r="B1038" t="str">
        <f>VLOOKUP(A1038,'[4]sku-asin（子）'!$A$1:$B$65536,2,0)</f>
        <v>B073XH9RWZ</v>
      </c>
      <c r="C1038" t="str">
        <f>VLOOKUP(A1038,'[4]子sku-父sku'!$A$1:$B$65536,2,0)</f>
        <v>YZ-ZQFT1816</v>
      </c>
      <c r="D1038" s="33">
        <f>IFERROR(VLOOKUP(A1038,[1]库存报告使用数据处理!$A:$C,3,0),0)</f>
        <v>0</v>
      </c>
      <c r="E1038" s="33">
        <f>IFERROR(VLOOKUP(A1038,[1]库存报告使用数据处理!$A:$D,4,0),0)</f>
        <v>2</v>
      </c>
      <c r="F1038" s="33">
        <f>IFERROR(VLOOKUP(A1038,[1]库存报告使用数据处理!$A:$E,5,0),0)</f>
        <v>2</v>
      </c>
      <c r="G1038" s="33">
        <f>IFERROR(VLOOKUP(A1038,[1]库存报告使用数据处理!$A:$F,6,0),0)</f>
        <v>3</v>
      </c>
      <c r="H1038" s="34">
        <f>IFERROR(VLOOKUP(A1038,[1]库存报告使用数据处理!$A:$G,7,0),0)</f>
        <v>19.99</v>
      </c>
      <c r="I1038">
        <f>IFERROR(VLOOKUP(A1038,[5]数据处理!$A:$B,2,0),0)</f>
        <v>3</v>
      </c>
      <c r="J1038" s="35">
        <f>IFERROR(VLOOKUP(A1038,[5]数据处理!$A:$D,4,0),0)</f>
        <v>3</v>
      </c>
      <c r="K1038" s="35">
        <f>IFERROR(VLOOKUP(A1038,[5]数据处理!$A:$E,5,0),0)</f>
        <v>0</v>
      </c>
      <c r="L1038" s="35">
        <f>IFERROR(VLOOKUP(A1038,[5]数据处理!$A:$G,7,0),0)</f>
        <v>0</v>
      </c>
      <c r="M1038">
        <f t="shared" si="275"/>
        <v>6</v>
      </c>
      <c r="N1038">
        <f>IFERROR(VLOOKUP(A1038,[5]数据处理!$A:$C,3,0),0)</f>
        <v>1</v>
      </c>
      <c r="O1038">
        <f>IFERROR(VLOOKUP(A1038,[5]数据处理!$A:$N,14,0),0)</f>
        <v>0</v>
      </c>
      <c r="P1038" t="str">
        <f>IFERROR(VLOOKUP(A1038,[3]库存使用数据!$A:$B,2,0),"")</f>
        <v/>
      </c>
      <c r="Q1038" t="str">
        <f>IFERROR(VLOOKUP(A1038,[3]库存使用数据!$A:$E,5,0),"")</f>
        <v/>
      </c>
      <c r="R1038" t="str">
        <f>IFERROR(VLOOKUP(A1038,[3]库存使用数据!$A:$H,8,0),"")</f>
        <v/>
      </c>
      <c r="S1038" t="str">
        <f>IFERROR(VLOOKUP(A1038,[3]库存使用数据!$A:$K,11,0),"")</f>
        <v/>
      </c>
      <c r="T1038" t="str">
        <f>IFERROR(VLOOKUP(A1038,[3]库存使用数据!$A:$C,3,0),"")</f>
        <v/>
      </c>
      <c r="U1038" t="str">
        <f>IFERROR(VLOOKUP(A1038,[3]库存使用数据!$A:$F,6,0),"")</f>
        <v/>
      </c>
      <c r="V1038" t="str">
        <f>IFERROR(VLOOKUP(A1038,[3]库存使用数据!$A:$I,9,0),"")</f>
        <v/>
      </c>
      <c r="W1038" t="str">
        <f>IFERROR(VLOOKUP(A1038,[3]库存使用数据!$A:$L,12,0),"")</f>
        <v/>
      </c>
      <c r="X1038" s="23" t="str">
        <f t="shared" si="280"/>
        <v/>
      </c>
      <c r="Y1038" s="23" t="str">
        <f t="shared" si="281"/>
        <v/>
      </c>
      <c r="Z1038" s="23" t="str">
        <f t="shared" si="282"/>
        <v/>
      </c>
      <c r="AA1038" s="23" t="str">
        <f t="shared" si="283"/>
        <v/>
      </c>
      <c r="AB1038" t="str">
        <f>IFERROR(VLOOKUP(A1038,[3]库存使用数据!$A:$D,4,0),"")</f>
        <v/>
      </c>
      <c r="AC1038" t="str">
        <f>IFERROR(VLOOKUP(A1038,[3]库存使用数据!$A:$G,7,0),"")</f>
        <v/>
      </c>
      <c r="AD1038" t="str">
        <f>IFERROR(VLOOKUP(A1038,[3]库存使用数据!$A:$J,10,0),"")</f>
        <v/>
      </c>
      <c r="AE1038" t="str">
        <f>IFERROR(VLOOKUP(A1038,[3]库存使用数据!$A:$M,13,0),"")</f>
        <v/>
      </c>
      <c r="AF1038" s="23" t="str">
        <f t="shared" si="284"/>
        <v/>
      </c>
      <c r="AG1038" s="23" t="str">
        <f t="shared" si="285"/>
        <v/>
      </c>
      <c r="AH1038" s="23" t="str">
        <f t="shared" si="286"/>
        <v/>
      </c>
      <c r="AI1038" s="23" t="str">
        <f t="shared" si="287"/>
        <v/>
      </c>
      <c r="AJ1038">
        <f>IFERROR(VLOOKUP($B1038,[2]库存报告使用数据!$A$1:$B$65536,2,0),0)</f>
        <v>15</v>
      </c>
      <c r="AK1038">
        <f>IFERROR(VLOOKUP($B1038,[2]库存报告使用数据!$A$1:$C$65536,3,0),0)</f>
        <v>15</v>
      </c>
      <c r="AL1038">
        <f>IFERROR(VLOOKUP($B1038,[2]库存报告使用数据!$A$1:$D$65536,4,0),0)</f>
        <v>5</v>
      </c>
      <c r="AM1038">
        <f>IFERROR(VLOOKUP($B1038,[2]库存报告使用数据!$A$1:$E$65536,5,0),0)</f>
        <v>37</v>
      </c>
      <c r="AN1038" s="23">
        <f t="shared" si="288"/>
        <v>0</v>
      </c>
      <c r="AO1038" s="23">
        <f t="shared" si="289"/>
        <v>0.133333333333333</v>
      </c>
      <c r="AP1038" s="23">
        <f t="shared" si="290"/>
        <v>0.4</v>
      </c>
      <c r="AQ1038" s="23">
        <f t="shared" si="291"/>
        <v>0.0810810810810811</v>
      </c>
      <c r="AR1038" s="37">
        <f t="shared" si="276"/>
        <v>0</v>
      </c>
      <c r="AS1038" s="37">
        <f t="shared" si="277"/>
        <v>0</v>
      </c>
      <c r="AT1038" s="37">
        <f t="shared" si="278"/>
        <v>6</v>
      </c>
      <c r="AU1038" s="33" t="str">
        <f t="shared" si="279"/>
        <v>库存为6</v>
      </c>
      <c r="AV1038" s="38" t="str">
        <f>IFERROR(时间!$B$4+AU1038,"上周无销量")</f>
        <v>上周无销量</v>
      </c>
    </row>
    <row r="1039" spans="1:48">
      <c r="A1039" s="21" t="s">
        <v>1084</v>
      </c>
      <c r="B1039" t="str">
        <f>VLOOKUP(A1039,'[4]sku-asin（子）'!$A$1:$B$65536,2,0)</f>
        <v>B073XHGJDM</v>
      </c>
      <c r="C1039" t="str">
        <f>VLOOKUP(A1039,'[4]子sku-父sku'!$A$1:$B$65536,2,0)</f>
        <v>YZ-ZQFT1816</v>
      </c>
      <c r="D1039" s="33">
        <f>IFERROR(VLOOKUP(A1039,[1]库存报告使用数据处理!$A:$C,3,0),0)</f>
        <v>1</v>
      </c>
      <c r="E1039" s="33">
        <f>IFERROR(VLOOKUP(A1039,[1]库存报告使用数据处理!$A:$D,4,0),0)</f>
        <v>0</v>
      </c>
      <c r="F1039" s="33">
        <f>IFERROR(VLOOKUP(A1039,[1]库存报告使用数据处理!$A:$E,5,0),0)</f>
        <v>0</v>
      </c>
      <c r="G1039" s="33">
        <f>IFERROR(VLOOKUP(A1039,[1]库存报告使用数据处理!$A:$F,6,0),0)</f>
        <v>2</v>
      </c>
      <c r="H1039" s="34">
        <f>IFERROR(VLOOKUP(A1039,[1]库存报告使用数据处理!$A:$G,7,0),0)</f>
        <v>19.99</v>
      </c>
      <c r="I1039">
        <f>IFERROR(VLOOKUP(A1039,[5]数据处理!$A:$B,2,0),0)</f>
        <v>2</v>
      </c>
      <c r="J1039" s="35">
        <f>IFERROR(VLOOKUP(A1039,[5]数据处理!$A:$D,4,0),0)</f>
        <v>0</v>
      </c>
      <c r="K1039" s="35">
        <f>IFERROR(VLOOKUP(A1039,[5]数据处理!$A:$E,5,0),0)</f>
        <v>0</v>
      </c>
      <c r="L1039" s="35">
        <f>IFERROR(VLOOKUP(A1039,[5]数据处理!$A:$G,7,0),0)</f>
        <v>0</v>
      </c>
      <c r="M1039">
        <f t="shared" si="275"/>
        <v>2</v>
      </c>
      <c r="N1039">
        <f>IFERROR(VLOOKUP(A1039,[5]数据处理!$A:$C,3,0),0)</f>
        <v>0</v>
      </c>
      <c r="O1039">
        <f>IFERROR(VLOOKUP(A1039,[5]数据处理!$A:$N,14,0),0)</f>
        <v>0</v>
      </c>
      <c r="P1039" t="str">
        <f>IFERROR(VLOOKUP(A1039,[3]库存使用数据!$A:$B,2,0),"")</f>
        <v/>
      </c>
      <c r="Q1039" t="str">
        <f>IFERROR(VLOOKUP(A1039,[3]库存使用数据!$A:$E,5,0),"")</f>
        <v/>
      </c>
      <c r="R1039" t="str">
        <f>IFERROR(VLOOKUP(A1039,[3]库存使用数据!$A:$H,8,0),"")</f>
        <v/>
      </c>
      <c r="S1039" t="str">
        <f>IFERROR(VLOOKUP(A1039,[3]库存使用数据!$A:$K,11,0),"")</f>
        <v/>
      </c>
      <c r="T1039" t="str">
        <f>IFERROR(VLOOKUP(A1039,[3]库存使用数据!$A:$C,3,0),"")</f>
        <v/>
      </c>
      <c r="U1039" t="str">
        <f>IFERROR(VLOOKUP(A1039,[3]库存使用数据!$A:$F,6,0),"")</f>
        <v/>
      </c>
      <c r="V1039" t="str">
        <f>IFERROR(VLOOKUP(A1039,[3]库存使用数据!$A:$I,9,0),"")</f>
        <v/>
      </c>
      <c r="W1039" t="str">
        <f>IFERROR(VLOOKUP(A1039,[3]库存使用数据!$A:$L,12,0),"")</f>
        <v/>
      </c>
      <c r="X1039" s="23" t="str">
        <f t="shared" si="280"/>
        <v/>
      </c>
      <c r="Y1039" s="23" t="str">
        <f t="shared" si="281"/>
        <v/>
      </c>
      <c r="Z1039" s="23" t="str">
        <f t="shared" si="282"/>
        <v/>
      </c>
      <c r="AA1039" s="23" t="str">
        <f t="shared" si="283"/>
        <v/>
      </c>
      <c r="AB1039" t="str">
        <f>IFERROR(VLOOKUP(A1039,[3]库存使用数据!$A:$D,4,0),"")</f>
        <v/>
      </c>
      <c r="AC1039" t="str">
        <f>IFERROR(VLOOKUP(A1039,[3]库存使用数据!$A:$G,7,0),"")</f>
        <v/>
      </c>
      <c r="AD1039" t="str">
        <f>IFERROR(VLOOKUP(A1039,[3]库存使用数据!$A:$J,10,0),"")</f>
        <v/>
      </c>
      <c r="AE1039" t="str">
        <f>IFERROR(VLOOKUP(A1039,[3]库存使用数据!$A:$M,13,0),"")</f>
        <v/>
      </c>
      <c r="AF1039" s="23" t="str">
        <f t="shared" si="284"/>
        <v/>
      </c>
      <c r="AG1039" s="23" t="str">
        <f t="shared" si="285"/>
        <v/>
      </c>
      <c r="AH1039" s="23" t="str">
        <f t="shared" si="286"/>
        <v/>
      </c>
      <c r="AI1039" s="23" t="str">
        <f t="shared" si="287"/>
        <v/>
      </c>
      <c r="AJ1039">
        <f>IFERROR(VLOOKUP($B1039,[2]库存报告使用数据!$A$1:$B$65536,2,0),0)</f>
        <v>37</v>
      </c>
      <c r="AK1039">
        <f>IFERROR(VLOOKUP($B1039,[2]库存报告使用数据!$A$1:$C$65536,3,0),0)</f>
        <v>37</v>
      </c>
      <c r="AL1039">
        <f>IFERROR(VLOOKUP($B1039,[2]库存报告使用数据!$A$1:$D$65536,4,0),0)</f>
        <v>24</v>
      </c>
      <c r="AM1039">
        <f>IFERROR(VLOOKUP($B1039,[2]库存报告使用数据!$A$1:$E$65536,5,0),0)</f>
        <v>36</v>
      </c>
      <c r="AN1039" s="23">
        <f t="shared" si="288"/>
        <v>0.027027027027027</v>
      </c>
      <c r="AO1039" s="23">
        <f t="shared" si="289"/>
        <v>0</v>
      </c>
      <c r="AP1039" s="23">
        <f t="shared" si="290"/>
        <v>0</v>
      </c>
      <c r="AQ1039" s="23">
        <f t="shared" si="291"/>
        <v>0.0555555555555556</v>
      </c>
      <c r="AR1039" s="37">
        <f t="shared" si="276"/>
        <v>0.142857142857143</v>
      </c>
      <c r="AS1039" s="37">
        <f t="shared" si="277"/>
        <v>8.57142857142857</v>
      </c>
      <c r="AT1039" s="37">
        <f t="shared" si="278"/>
        <v>-6.57142857142857</v>
      </c>
      <c r="AU1039" s="33">
        <f t="shared" si="279"/>
        <v>14</v>
      </c>
      <c r="AV1039" s="38">
        <f>IFERROR(时间!$B$4+AU1039,"上周无销量")</f>
        <v>43297</v>
      </c>
    </row>
    <row r="1040" spans="1:48">
      <c r="A1040" s="21" t="s">
        <v>1085</v>
      </c>
      <c r="B1040" t="str">
        <f>VLOOKUP(A1040,'[4]sku-asin（子）'!$A$1:$B$65536,2,0)</f>
        <v>B073XHCN93</v>
      </c>
      <c r="C1040" t="str">
        <f>VLOOKUP(A1040,'[4]子sku-父sku'!$A$1:$B$65536,2,0)</f>
        <v>YZ-ZQFT1816</v>
      </c>
      <c r="D1040" s="33">
        <f>IFERROR(VLOOKUP(A1040,[1]库存报告使用数据处理!$A:$C,3,0),0)</f>
        <v>0</v>
      </c>
      <c r="E1040" s="33">
        <f>IFERROR(VLOOKUP(A1040,[1]库存报告使用数据处理!$A:$D,4,0),0)</f>
        <v>0</v>
      </c>
      <c r="F1040" s="33">
        <f>IFERROR(VLOOKUP(A1040,[1]库存报告使用数据处理!$A:$E,5,0),0)</f>
        <v>0</v>
      </c>
      <c r="G1040" s="33">
        <f>IFERROR(VLOOKUP(A1040,[1]库存报告使用数据处理!$A:$F,6,0),0)</f>
        <v>0</v>
      </c>
      <c r="H1040" s="34">
        <f>IFERROR(VLOOKUP(A1040,[1]库存报告使用数据处理!$A:$G,7,0),0)</f>
        <v>0</v>
      </c>
      <c r="I1040">
        <f>IFERROR(VLOOKUP(A1040,[5]数据处理!$A:$B,2,0),0)</f>
        <v>0</v>
      </c>
      <c r="J1040" s="35">
        <f>IFERROR(VLOOKUP(A1040,[5]数据处理!$A:$D,4,0),0)</f>
        <v>0</v>
      </c>
      <c r="K1040" s="35">
        <f>IFERROR(VLOOKUP(A1040,[5]数据处理!$A:$E,5,0),0)</f>
        <v>0</v>
      </c>
      <c r="L1040" s="35">
        <f>IFERROR(VLOOKUP(A1040,[5]数据处理!$A:$G,7,0),0)</f>
        <v>0</v>
      </c>
      <c r="M1040">
        <f t="shared" si="275"/>
        <v>0</v>
      </c>
      <c r="N1040">
        <f>IFERROR(VLOOKUP(A1040,[5]数据处理!$A:$C,3,0),0)</f>
        <v>1</v>
      </c>
      <c r="O1040">
        <f>IFERROR(VLOOKUP(A1040,[5]数据处理!$A:$N,14,0),0)</f>
        <v>0</v>
      </c>
      <c r="P1040" t="str">
        <f>IFERROR(VLOOKUP(A1040,[3]库存使用数据!$A:$B,2,0),"")</f>
        <v/>
      </c>
      <c r="Q1040" t="str">
        <f>IFERROR(VLOOKUP(A1040,[3]库存使用数据!$A:$E,5,0),"")</f>
        <v/>
      </c>
      <c r="R1040" t="str">
        <f>IFERROR(VLOOKUP(A1040,[3]库存使用数据!$A:$H,8,0),"")</f>
        <v/>
      </c>
      <c r="S1040" t="str">
        <f>IFERROR(VLOOKUP(A1040,[3]库存使用数据!$A:$K,11,0),"")</f>
        <v/>
      </c>
      <c r="T1040" t="str">
        <f>IFERROR(VLOOKUP(A1040,[3]库存使用数据!$A:$C,3,0),"")</f>
        <v/>
      </c>
      <c r="U1040" t="str">
        <f>IFERROR(VLOOKUP(A1040,[3]库存使用数据!$A:$F,6,0),"")</f>
        <v/>
      </c>
      <c r="V1040" t="str">
        <f>IFERROR(VLOOKUP(A1040,[3]库存使用数据!$A:$I,9,0),"")</f>
        <v/>
      </c>
      <c r="W1040" t="str">
        <f>IFERROR(VLOOKUP(A1040,[3]库存使用数据!$A:$L,12,0),"")</f>
        <v/>
      </c>
      <c r="X1040" s="23" t="str">
        <f t="shared" si="280"/>
        <v/>
      </c>
      <c r="Y1040" s="23" t="str">
        <f t="shared" si="281"/>
        <v/>
      </c>
      <c r="Z1040" s="23" t="str">
        <f t="shared" si="282"/>
        <v/>
      </c>
      <c r="AA1040" s="23" t="str">
        <f t="shared" si="283"/>
        <v/>
      </c>
      <c r="AB1040" t="str">
        <f>IFERROR(VLOOKUP(A1040,[3]库存使用数据!$A:$D,4,0),"")</f>
        <v/>
      </c>
      <c r="AC1040" t="str">
        <f>IFERROR(VLOOKUP(A1040,[3]库存使用数据!$A:$G,7,0),"")</f>
        <v/>
      </c>
      <c r="AD1040" t="str">
        <f>IFERROR(VLOOKUP(A1040,[3]库存使用数据!$A:$J,10,0),"")</f>
        <v/>
      </c>
      <c r="AE1040" t="str">
        <f>IFERROR(VLOOKUP(A1040,[3]库存使用数据!$A:$M,13,0),"")</f>
        <v/>
      </c>
      <c r="AF1040" s="23" t="str">
        <f t="shared" si="284"/>
        <v/>
      </c>
      <c r="AG1040" s="23" t="str">
        <f t="shared" si="285"/>
        <v/>
      </c>
      <c r="AH1040" s="23" t="str">
        <f t="shared" si="286"/>
        <v/>
      </c>
      <c r="AI1040" s="23" t="str">
        <f t="shared" si="287"/>
        <v/>
      </c>
      <c r="AJ1040">
        <f>IFERROR(VLOOKUP($B1040,[2]库存报告使用数据!$A$1:$B$65536,2,0),0)</f>
        <v>0</v>
      </c>
      <c r="AK1040">
        <f>IFERROR(VLOOKUP($B1040,[2]库存报告使用数据!$A$1:$C$65536,3,0),0)</f>
        <v>0</v>
      </c>
      <c r="AL1040">
        <f>IFERROR(VLOOKUP($B1040,[2]库存报告使用数据!$A$1:$D$65536,4,0),0)</f>
        <v>0</v>
      </c>
      <c r="AM1040">
        <f>IFERROR(VLOOKUP($B1040,[2]库存报告使用数据!$A$1:$E$65536,5,0),0)</f>
        <v>0</v>
      </c>
      <c r="AN1040" s="23" t="str">
        <f t="shared" si="288"/>
        <v/>
      </c>
      <c r="AO1040" s="23" t="str">
        <f t="shared" si="289"/>
        <v/>
      </c>
      <c r="AP1040" s="23" t="str">
        <f t="shared" si="290"/>
        <v/>
      </c>
      <c r="AQ1040" s="23" t="str">
        <f t="shared" si="291"/>
        <v/>
      </c>
      <c r="AR1040" s="37">
        <f t="shared" si="276"/>
        <v>0</v>
      </c>
      <c r="AS1040" s="37">
        <f t="shared" si="277"/>
        <v>0</v>
      </c>
      <c r="AT1040" s="37">
        <f t="shared" si="278"/>
        <v>0</v>
      </c>
      <c r="AU1040" s="33" t="str">
        <f t="shared" si="279"/>
        <v>库存为0</v>
      </c>
      <c r="AV1040" s="38" t="str">
        <f>IFERROR(时间!$B$4+AU1040,"上周无销量")</f>
        <v>上周无销量</v>
      </c>
    </row>
    <row r="1041" spans="1:48">
      <c r="A1041" s="21" t="s">
        <v>1086</v>
      </c>
      <c r="B1041" t="str">
        <f>VLOOKUP(A1041,'[4]sku-asin（子）'!$A$1:$B$65536,2,0)</f>
        <v>B073XJ1L2G</v>
      </c>
      <c r="C1041" t="str">
        <f>VLOOKUP(A1041,'[4]子sku-父sku'!$A$1:$B$65536,2,0)</f>
        <v>YZ-ZQFT1816</v>
      </c>
      <c r="D1041" s="33">
        <f>IFERROR(VLOOKUP(A1041,[1]库存报告使用数据处理!$A:$C,3,0),0)</f>
        <v>0</v>
      </c>
      <c r="E1041" s="33">
        <f>IFERROR(VLOOKUP(A1041,[1]库存报告使用数据处理!$A:$D,4,0),0)</f>
        <v>0</v>
      </c>
      <c r="F1041" s="33">
        <f>IFERROR(VLOOKUP(A1041,[1]库存报告使用数据处理!$A:$E,5,0),0)</f>
        <v>0</v>
      </c>
      <c r="G1041" s="33">
        <f>IFERROR(VLOOKUP(A1041,[1]库存报告使用数据处理!$A:$F,6,0),0)</f>
        <v>2</v>
      </c>
      <c r="H1041" s="34">
        <f>IFERROR(VLOOKUP(A1041,[1]库存报告使用数据处理!$A:$G,7,0),0)</f>
        <v>19.99</v>
      </c>
      <c r="I1041">
        <f>IFERROR(VLOOKUP(A1041,[5]数据处理!$A:$B,2,0),0)</f>
        <v>0</v>
      </c>
      <c r="J1041" s="35">
        <f>IFERROR(VLOOKUP(A1041,[5]数据处理!$A:$D,4,0),0)</f>
        <v>0</v>
      </c>
      <c r="K1041" s="35">
        <f>IFERROR(VLOOKUP(A1041,[5]数据处理!$A:$E,5,0),0)</f>
        <v>0</v>
      </c>
      <c r="L1041" s="35">
        <f>IFERROR(VLOOKUP(A1041,[5]数据处理!$A:$G,7,0),0)</f>
        <v>0</v>
      </c>
      <c r="M1041">
        <f t="shared" si="275"/>
        <v>0</v>
      </c>
      <c r="N1041">
        <f>IFERROR(VLOOKUP(A1041,[5]数据处理!$A:$C,3,0),0)</f>
        <v>1</v>
      </c>
      <c r="O1041">
        <f>IFERROR(VLOOKUP(A1041,[5]数据处理!$A:$N,14,0),0)</f>
        <v>0</v>
      </c>
      <c r="P1041" t="str">
        <f>IFERROR(VLOOKUP(A1041,[3]库存使用数据!$A:$B,2,0),"")</f>
        <v/>
      </c>
      <c r="Q1041" t="str">
        <f>IFERROR(VLOOKUP(A1041,[3]库存使用数据!$A:$E,5,0),"")</f>
        <v/>
      </c>
      <c r="R1041" t="str">
        <f>IFERROR(VLOOKUP(A1041,[3]库存使用数据!$A:$H,8,0),"")</f>
        <v/>
      </c>
      <c r="S1041" t="str">
        <f>IFERROR(VLOOKUP(A1041,[3]库存使用数据!$A:$K,11,0),"")</f>
        <v/>
      </c>
      <c r="T1041" t="str">
        <f>IFERROR(VLOOKUP(A1041,[3]库存使用数据!$A:$C,3,0),"")</f>
        <v/>
      </c>
      <c r="U1041" t="str">
        <f>IFERROR(VLOOKUP(A1041,[3]库存使用数据!$A:$F,6,0),"")</f>
        <v/>
      </c>
      <c r="V1041" t="str">
        <f>IFERROR(VLOOKUP(A1041,[3]库存使用数据!$A:$I,9,0),"")</f>
        <v/>
      </c>
      <c r="W1041" t="str">
        <f>IFERROR(VLOOKUP(A1041,[3]库存使用数据!$A:$L,12,0),"")</f>
        <v/>
      </c>
      <c r="X1041" s="23" t="str">
        <f t="shared" si="280"/>
        <v/>
      </c>
      <c r="Y1041" s="23" t="str">
        <f t="shared" si="281"/>
        <v/>
      </c>
      <c r="Z1041" s="23" t="str">
        <f t="shared" si="282"/>
        <v/>
      </c>
      <c r="AA1041" s="23" t="str">
        <f t="shared" si="283"/>
        <v/>
      </c>
      <c r="AB1041" t="str">
        <f>IFERROR(VLOOKUP(A1041,[3]库存使用数据!$A:$D,4,0),"")</f>
        <v/>
      </c>
      <c r="AC1041" t="str">
        <f>IFERROR(VLOOKUP(A1041,[3]库存使用数据!$A:$G,7,0),"")</f>
        <v/>
      </c>
      <c r="AD1041" t="str">
        <f>IFERROR(VLOOKUP(A1041,[3]库存使用数据!$A:$J,10,0),"")</f>
        <v/>
      </c>
      <c r="AE1041" t="str">
        <f>IFERROR(VLOOKUP(A1041,[3]库存使用数据!$A:$M,13,0),"")</f>
        <v/>
      </c>
      <c r="AF1041" s="23" t="str">
        <f t="shared" si="284"/>
        <v/>
      </c>
      <c r="AG1041" s="23" t="str">
        <f t="shared" si="285"/>
        <v/>
      </c>
      <c r="AH1041" s="23" t="str">
        <f t="shared" si="286"/>
        <v/>
      </c>
      <c r="AI1041" s="23" t="str">
        <f t="shared" si="287"/>
        <v/>
      </c>
      <c r="AJ1041">
        <f>IFERROR(VLOOKUP($B1041,[2]库存报告使用数据!$A$1:$B$65536,2,0),0)</f>
        <v>0</v>
      </c>
      <c r="AK1041">
        <f>IFERROR(VLOOKUP($B1041,[2]库存报告使用数据!$A$1:$C$65536,3,0),0)</f>
        <v>0</v>
      </c>
      <c r="AL1041">
        <f>IFERROR(VLOOKUP($B1041,[2]库存报告使用数据!$A$1:$D$65536,4,0),0)</f>
        <v>0</v>
      </c>
      <c r="AM1041">
        <f>IFERROR(VLOOKUP($B1041,[2]库存报告使用数据!$A$1:$E$65536,5,0),0)</f>
        <v>8</v>
      </c>
      <c r="AN1041" s="23" t="str">
        <f t="shared" si="288"/>
        <v/>
      </c>
      <c r="AO1041" s="23" t="str">
        <f t="shared" si="289"/>
        <v/>
      </c>
      <c r="AP1041" s="23" t="str">
        <f t="shared" si="290"/>
        <v/>
      </c>
      <c r="AQ1041" s="23">
        <f t="shared" si="291"/>
        <v>0.25</v>
      </c>
      <c r="AR1041" s="37">
        <f t="shared" si="276"/>
        <v>0</v>
      </c>
      <c r="AS1041" s="37">
        <f t="shared" si="277"/>
        <v>0</v>
      </c>
      <c r="AT1041" s="37">
        <f t="shared" si="278"/>
        <v>0</v>
      </c>
      <c r="AU1041" s="33" t="str">
        <f t="shared" si="279"/>
        <v>库存为0</v>
      </c>
      <c r="AV1041" s="38" t="str">
        <f>IFERROR(时间!$B$4+AU1041,"上周无销量")</f>
        <v>上周无销量</v>
      </c>
    </row>
    <row r="1042" spans="1:48">
      <c r="A1042" s="21" t="s">
        <v>1087</v>
      </c>
      <c r="B1042" t="str">
        <f>VLOOKUP(A1042,'[4]sku-asin（子）'!$A$1:$B$65536,2,0)</f>
        <v>B073XHCKV4</v>
      </c>
      <c r="C1042" t="str">
        <f>VLOOKUP(A1042,'[4]子sku-父sku'!$A$1:$B$65536,2,0)</f>
        <v>YZ-ZQFT1816</v>
      </c>
      <c r="D1042" s="33">
        <f>IFERROR(VLOOKUP(A1042,[1]库存报告使用数据处理!$A:$C,3,0),0)</f>
        <v>0</v>
      </c>
      <c r="E1042" s="33">
        <f>IFERROR(VLOOKUP(A1042,[1]库存报告使用数据处理!$A:$D,4,0),0)</f>
        <v>2</v>
      </c>
      <c r="F1042" s="33">
        <f>IFERROR(VLOOKUP(A1042,[1]库存报告使用数据处理!$A:$E,5,0),0)</f>
        <v>0</v>
      </c>
      <c r="G1042" s="33">
        <f>IFERROR(VLOOKUP(A1042,[1]库存报告使用数据处理!$A:$F,6,0),0)</f>
        <v>0</v>
      </c>
      <c r="H1042" s="34">
        <f>IFERROR(VLOOKUP(A1042,[1]库存报告使用数据处理!$A:$G,7,0),0)</f>
        <v>19.99</v>
      </c>
      <c r="I1042">
        <f>IFERROR(VLOOKUP(A1042,[5]数据处理!$A:$B,2,0),0)</f>
        <v>0</v>
      </c>
      <c r="J1042" s="35">
        <f>IFERROR(VLOOKUP(A1042,[5]数据处理!$A:$D,4,0),0)</f>
        <v>0</v>
      </c>
      <c r="K1042" s="35">
        <f>IFERROR(VLOOKUP(A1042,[5]数据处理!$A:$E,5,0),0)</f>
        <v>0</v>
      </c>
      <c r="L1042" s="35">
        <f>IFERROR(VLOOKUP(A1042,[5]数据处理!$A:$G,7,0),0)</f>
        <v>0</v>
      </c>
      <c r="M1042">
        <f t="shared" si="275"/>
        <v>0</v>
      </c>
      <c r="N1042">
        <f>IFERROR(VLOOKUP(A1042,[5]数据处理!$A:$C,3,0),0)</f>
        <v>1</v>
      </c>
      <c r="O1042">
        <f>IFERROR(VLOOKUP(A1042,[5]数据处理!$A:$N,14,0),0)</f>
        <v>0</v>
      </c>
      <c r="P1042" t="str">
        <f>IFERROR(VLOOKUP(A1042,[3]库存使用数据!$A:$B,2,0),"")</f>
        <v/>
      </c>
      <c r="Q1042" t="str">
        <f>IFERROR(VLOOKUP(A1042,[3]库存使用数据!$A:$E,5,0),"")</f>
        <v/>
      </c>
      <c r="R1042" t="str">
        <f>IFERROR(VLOOKUP(A1042,[3]库存使用数据!$A:$H,8,0),"")</f>
        <v/>
      </c>
      <c r="S1042" t="str">
        <f>IFERROR(VLOOKUP(A1042,[3]库存使用数据!$A:$K,11,0),"")</f>
        <v/>
      </c>
      <c r="T1042" t="str">
        <f>IFERROR(VLOOKUP(A1042,[3]库存使用数据!$A:$C,3,0),"")</f>
        <v/>
      </c>
      <c r="U1042" t="str">
        <f>IFERROR(VLOOKUP(A1042,[3]库存使用数据!$A:$F,6,0),"")</f>
        <v/>
      </c>
      <c r="V1042" t="str">
        <f>IFERROR(VLOOKUP(A1042,[3]库存使用数据!$A:$I,9,0),"")</f>
        <v/>
      </c>
      <c r="W1042" t="str">
        <f>IFERROR(VLOOKUP(A1042,[3]库存使用数据!$A:$L,12,0),"")</f>
        <v/>
      </c>
      <c r="X1042" s="23" t="str">
        <f t="shared" si="280"/>
        <v/>
      </c>
      <c r="Y1042" s="23" t="str">
        <f t="shared" si="281"/>
        <v/>
      </c>
      <c r="Z1042" s="23" t="str">
        <f t="shared" si="282"/>
        <v/>
      </c>
      <c r="AA1042" s="23" t="str">
        <f t="shared" si="283"/>
        <v/>
      </c>
      <c r="AB1042" t="str">
        <f>IFERROR(VLOOKUP(A1042,[3]库存使用数据!$A:$D,4,0),"")</f>
        <v/>
      </c>
      <c r="AC1042" t="str">
        <f>IFERROR(VLOOKUP(A1042,[3]库存使用数据!$A:$G,7,0),"")</f>
        <v/>
      </c>
      <c r="AD1042" t="str">
        <f>IFERROR(VLOOKUP(A1042,[3]库存使用数据!$A:$J,10,0),"")</f>
        <v/>
      </c>
      <c r="AE1042" t="str">
        <f>IFERROR(VLOOKUP(A1042,[3]库存使用数据!$A:$M,13,0),"")</f>
        <v/>
      </c>
      <c r="AF1042" s="23" t="str">
        <f t="shared" si="284"/>
        <v/>
      </c>
      <c r="AG1042" s="23" t="str">
        <f t="shared" si="285"/>
        <v/>
      </c>
      <c r="AH1042" s="23" t="str">
        <f t="shared" si="286"/>
        <v/>
      </c>
      <c r="AI1042" s="23" t="str">
        <f t="shared" si="287"/>
        <v/>
      </c>
      <c r="AJ1042">
        <f>IFERROR(VLOOKUP($B1042,[2]库存报告使用数据!$A$1:$B$65536,2,0),0)</f>
        <v>6</v>
      </c>
      <c r="AK1042">
        <f>IFERROR(VLOOKUP($B1042,[2]库存报告使用数据!$A$1:$C$65536,3,0),0)</f>
        <v>6</v>
      </c>
      <c r="AL1042">
        <f>IFERROR(VLOOKUP($B1042,[2]库存报告使用数据!$A$1:$D$65536,4,0),0)</f>
        <v>0</v>
      </c>
      <c r="AM1042">
        <f>IFERROR(VLOOKUP($B1042,[2]库存报告使用数据!$A$1:$E$65536,5,0),0)</f>
        <v>0</v>
      </c>
      <c r="AN1042" s="23">
        <f t="shared" si="288"/>
        <v>0</v>
      </c>
      <c r="AO1042" s="23">
        <f t="shared" si="289"/>
        <v>0.333333333333333</v>
      </c>
      <c r="AP1042" s="23" t="str">
        <f t="shared" si="290"/>
        <v/>
      </c>
      <c r="AQ1042" s="23" t="str">
        <f t="shared" si="291"/>
        <v/>
      </c>
      <c r="AR1042" s="37">
        <f t="shared" si="276"/>
        <v>0</v>
      </c>
      <c r="AS1042" s="37">
        <f t="shared" si="277"/>
        <v>0</v>
      </c>
      <c r="AT1042" s="37">
        <f t="shared" si="278"/>
        <v>0</v>
      </c>
      <c r="AU1042" s="33" t="str">
        <f t="shared" si="279"/>
        <v>库存为0</v>
      </c>
      <c r="AV1042" s="38" t="str">
        <f>IFERROR(时间!$B$4+AU1042,"上周无销量")</f>
        <v>上周无销量</v>
      </c>
    </row>
    <row r="1043" spans="1:48">
      <c r="A1043" s="21" t="s">
        <v>1088</v>
      </c>
      <c r="B1043" t="str">
        <f>VLOOKUP(A1043,'[4]sku-asin（子）'!$A$1:$B$65536,2,0)</f>
        <v>B073XJM9NF</v>
      </c>
      <c r="C1043" t="str">
        <f>VLOOKUP(A1043,'[4]子sku-父sku'!$A$1:$B$65536,2,0)</f>
        <v>YZ-ZQFT1816</v>
      </c>
      <c r="D1043" s="33">
        <f>IFERROR(VLOOKUP(A1043,[1]库存报告使用数据处理!$A:$C,3,0),0)</f>
        <v>0</v>
      </c>
      <c r="E1043" s="33">
        <f>IFERROR(VLOOKUP(A1043,[1]库存报告使用数据处理!$A:$D,4,0),0)</f>
        <v>1</v>
      </c>
      <c r="F1043" s="33">
        <f>IFERROR(VLOOKUP(A1043,[1]库存报告使用数据处理!$A:$E,5,0),0)</f>
        <v>0</v>
      </c>
      <c r="G1043" s="33">
        <f>IFERROR(VLOOKUP(A1043,[1]库存报告使用数据处理!$A:$F,6,0),0)</f>
        <v>3</v>
      </c>
      <c r="H1043" s="34">
        <f>IFERROR(VLOOKUP(A1043,[1]库存报告使用数据处理!$A:$G,7,0),0)</f>
        <v>19.99</v>
      </c>
      <c r="I1043">
        <f>IFERROR(VLOOKUP(A1043,[5]数据处理!$A:$B,2,0),0)</f>
        <v>0</v>
      </c>
      <c r="J1043" s="35">
        <f>IFERROR(VLOOKUP(A1043,[5]数据处理!$A:$D,4,0),0)</f>
        <v>2</v>
      </c>
      <c r="K1043" s="35">
        <f>IFERROR(VLOOKUP(A1043,[5]数据处理!$A:$E,5,0),0)</f>
        <v>0</v>
      </c>
      <c r="L1043" s="35">
        <f>IFERROR(VLOOKUP(A1043,[5]数据处理!$A:$G,7,0),0)</f>
        <v>0</v>
      </c>
      <c r="M1043">
        <f t="shared" si="275"/>
        <v>2</v>
      </c>
      <c r="N1043">
        <f>IFERROR(VLOOKUP(A1043,[5]数据处理!$A:$C,3,0),0)</f>
        <v>2</v>
      </c>
      <c r="O1043">
        <f>IFERROR(VLOOKUP(A1043,[5]数据处理!$A:$N,14,0),0)</f>
        <v>0</v>
      </c>
      <c r="P1043" t="str">
        <f>IFERROR(VLOOKUP(A1043,[3]库存使用数据!$A:$B,2,0),"")</f>
        <v/>
      </c>
      <c r="Q1043" t="str">
        <f>IFERROR(VLOOKUP(A1043,[3]库存使用数据!$A:$E,5,0),"")</f>
        <v/>
      </c>
      <c r="R1043" t="str">
        <f>IFERROR(VLOOKUP(A1043,[3]库存使用数据!$A:$H,8,0),"")</f>
        <v/>
      </c>
      <c r="S1043" t="str">
        <f>IFERROR(VLOOKUP(A1043,[3]库存使用数据!$A:$K,11,0),"")</f>
        <v/>
      </c>
      <c r="T1043" t="str">
        <f>IFERROR(VLOOKUP(A1043,[3]库存使用数据!$A:$C,3,0),"")</f>
        <v/>
      </c>
      <c r="U1043" t="str">
        <f>IFERROR(VLOOKUP(A1043,[3]库存使用数据!$A:$F,6,0),"")</f>
        <v/>
      </c>
      <c r="V1043" t="str">
        <f>IFERROR(VLOOKUP(A1043,[3]库存使用数据!$A:$I,9,0),"")</f>
        <v/>
      </c>
      <c r="W1043" t="str">
        <f>IFERROR(VLOOKUP(A1043,[3]库存使用数据!$A:$L,12,0),"")</f>
        <v/>
      </c>
      <c r="X1043" s="23" t="str">
        <f t="shared" si="280"/>
        <v/>
      </c>
      <c r="Y1043" s="23" t="str">
        <f t="shared" si="281"/>
        <v/>
      </c>
      <c r="Z1043" s="23" t="str">
        <f t="shared" si="282"/>
        <v/>
      </c>
      <c r="AA1043" s="23" t="str">
        <f t="shared" si="283"/>
        <v/>
      </c>
      <c r="AB1043" t="str">
        <f>IFERROR(VLOOKUP(A1043,[3]库存使用数据!$A:$D,4,0),"")</f>
        <v/>
      </c>
      <c r="AC1043" t="str">
        <f>IFERROR(VLOOKUP(A1043,[3]库存使用数据!$A:$G,7,0),"")</f>
        <v/>
      </c>
      <c r="AD1043" t="str">
        <f>IFERROR(VLOOKUP(A1043,[3]库存使用数据!$A:$J,10,0),"")</f>
        <v/>
      </c>
      <c r="AE1043" t="str">
        <f>IFERROR(VLOOKUP(A1043,[3]库存使用数据!$A:$M,13,0),"")</f>
        <v/>
      </c>
      <c r="AF1043" s="23" t="str">
        <f t="shared" si="284"/>
        <v/>
      </c>
      <c r="AG1043" s="23" t="str">
        <f t="shared" si="285"/>
        <v/>
      </c>
      <c r="AH1043" s="23" t="str">
        <f t="shared" si="286"/>
        <v/>
      </c>
      <c r="AI1043" s="23" t="str">
        <f t="shared" si="287"/>
        <v/>
      </c>
      <c r="AJ1043">
        <f>IFERROR(VLOOKUP($B1043,[2]库存报告使用数据!$A$1:$B$65536,2,0),0)</f>
        <v>3</v>
      </c>
      <c r="AK1043">
        <f>IFERROR(VLOOKUP($B1043,[2]库存报告使用数据!$A$1:$C$65536,3,0),0)</f>
        <v>3</v>
      </c>
      <c r="AL1043">
        <f>IFERROR(VLOOKUP($B1043,[2]库存报告使用数据!$A$1:$D$65536,4,0),0)</f>
        <v>0</v>
      </c>
      <c r="AM1043">
        <f>IFERROR(VLOOKUP($B1043,[2]库存报告使用数据!$A$1:$E$65536,5,0),0)</f>
        <v>23</v>
      </c>
      <c r="AN1043" s="23">
        <f t="shared" si="288"/>
        <v>0</v>
      </c>
      <c r="AO1043" s="23">
        <f t="shared" si="289"/>
        <v>0.333333333333333</v>
      </c>
      <c r="AP1043" s="23" t="str">
        <f t="shared" si="290"/>
        <v/>
      </c>
      <c r="AQ1043" s="23">
        <f t="shared" si="291"/>
        <v>0.130434782608696</v>
      </c>
      <c r="AR1043" s="37">
        <f t="shared" si="276"/>
        <v>0</v>
      </c>
      <c r="AS1043" s="37">
        <f t="shared" si="277"/>
        <v>0</v>
      </c>
      <c r="AT1043" s="37">
        <f t="shared" si="278"/>
        <v>2</v>
      </c>
      <c r="AU1043" s="33" t="str">
        <f t="shared" si="279"/>
        <v>库存为2</v>
      </c>
      <c r="AV1043" s="38" t="str">
        <f>IFERROR(时间!$B$4+AU1043,"上周无销量")</f>
        <v>上周无销量</v>
      </c>
    </row>
    <row r="1044" spans="1:48">
      <c r="A1044" s="21" t="s">
        <v>1089</v>
      </c>
      <c r="B1044" t="str">
        <f>VLOOKUP(A1044,'[4]sku-asin（子）'!$A$1:$B$65536,2,0)</f>
        <v>B073XGJC5S</v>
      </c>
      <c r="C1044" t="str">
        <f>VLOOKUP(A1044,'[4]子sku-父sku'!$A$1:$B$65536,2,0)</f>
        <v>YZ-ZQFT1816</v>
      </c>
      <c r="D1044" s="33">
        <f>IFERROR(VLOOKUP(A1044,[1]库存报告使用数据处理!$A:$C,3,0),0)</f>
        <v>1</v>
      </c>
      <c r="E1044" s="33">
        <f>IFERROR(VLOOKUP(A1044,[1]库存报告使用数据处理!$A:$D,4,0),0)</f>
        <v>0</v>
      </c>
      <c r="F1044" s="33">
        <f>IFERROR(VLOOKUP(A1044,[1]库存报告使用数据处理!$A:$E,5,0),0)</f>
        <v>0</v>
      </c>
      <c r="G1044" s="33">
        <f>IFERROR(VLOOKUP(A1044,[1]库存报告使用数据处理!$A:$F,6,0),0)</f>
        <v>0</v>
      </c>
      <c r="H1044" s="34">
        <f>IFERROR(VLOOKUP(A1044,[1]库存报告使用数据处理!$A:$G,7,0),0)</f>
        <v>19.99</v>
      </c>
      <c r="I1044">
        <f>IFERROR(VLOOKUP(A1044,[5]数据处理!$A:$B,2,0),0)</f>
        <v>0</v>
      </c>
      <c r="J1044" s="35">
        <f>IFERROR(VLOOKUP(A1044,[5]数据处理!$A:$D,4,0),0)</f>
        <v>0</v>
      </c>
      <c r="K1044" s="35">
        <f>IFERROR(VLOOKUP(A1044,[5]数据处理!$A:$E,5,0),0)</f>
        <v>0</v>
      </c>
      <c r="L1044" s="35">
        <f>IFERROR(VLOOKUP(A1044,[5]数据处理!$A:$G,7,0),0)</f>
        <v>0</v>
      </c>
      <c r="M1044">
        <f t="shared" si="275"/>
        <v>0</v>
      </c>
      <c r="N1044">
        <f>IFERROR(VLOOKUP(A1044,[5]数据处理!$A:$C,3,0),0)</f>
        <v>2</v>
      </c>
      <c r="O1044">
        <f>IFERROR(VLOOKUP(A1044,[5]数据处理!$A:$N,14,0),0)</f>
        <v>0</v>
      </c>
      <c r="P1044" t="str">
        <f>IFERROR(VLOOKUP(A1044,[3]库存使用数据!$A:$B,2,0),"")</f>
        <v/>
      </c>
      <c r="Q1044" t="str">
        <f>IFERROR(VLOOKUP(A1044,[3]库存使用数据!$A:$E,5,0),"")</f>
        <v/>
      </c>
      <c r="R1044" t="str">
        <f>IFERROR(VLOOKUP(A1044,[3]库存使用数据!$A:$H,8,0),"")</f>
        <v/>
      </c>
      <c r="S1044" t="str">
        <f>IFERROR(VLOOKUP(A1044,[3]库存使用数据!$A:$K,11,0),"")</f>
        <v/>
      </c>
      <c r="T1044" t="str">
        <f>IFERROR(VLOOKUP(A1044,[3]库存使用数据!$A:$C,3,0),"")</f>
        <v/>
      </c>
      <c r="U1044" t="str">
        <f>IFERROR(VLOOKUP(A1044,[3]库存使用数据!$A:$F,6,0),"")</f>
        <v/>
      </c>
      <c r="V1044" t="str">
        <f>IFERROR(VLOOKUP(A1044,[3]库存使用数据!$A:$I,9,0),"")</f>
        <v/>
      </c>
      <c r="W1044" t="str">
        <f>IFERROR(VLOOKUP(A1044,[3]库存使用数据!$A:$L,12,0),"")</f>
        <v/>
      </c>
      <c r="X1044" s="23" t="str">
        <f t="shared" si="280"/>
        <v/>
      </c>
      <c r="Y1044" s="23" t="str">
        <f t="shared" si="281"/>
        <v/>
      </c>
      <c r="Z1044" s="23" t="str">
        <f t="shared" si="282"/>
        <v/>
      </c>
      <c r="AA1044" s="23" t="str">
        <f t="shared" si="283"/>
        <v/>
      </c>
      <c r="AB1044" t="str">
        <f>IFERROR(VLOOKUP(A1044,[3]库存使用数据!$A:$D,4,0),"")</f>
        <v/>
      </c>
      <c r="AC1044" t="str">
        <f>IFERROR(VLOOKUP(A1044,[3]库存使用数据!$A:$G,7,0),"")</f>
        <v/>
      </c>
      <c r="AD1044" t="str">
        <f>IFERROR(VLOOKUP(A1044,[3]库存使用数据!$A:$J,10,0),"")</f>
        <v/>
      </c>
      <c r="AE1044" t="str">
        <f>IFERROR(VLOOKUP(A1044,[3]库存使用数据!$A:$M,13,0),"")</f>
        <v/>
      </c>
      <c r="AF1044" s="23" t="str">
        <f t="shared" si="284"/>
        <v/>
      </c>
      <c r="AG1044" s="23" t="str">
        <f t="shared" si="285"/>
        <v/>
      </c>
      <c r="AH1044" s="23" t="str">
        <f t="shared" si="286"/>
        <v/>
      </c>
      <c r="AI1044" s="23" t="str">
        <f t="shared" si="287"/>
        <v/>
      </c>
      <c r="AJ1044">
        <f>IFERROR(VLOOKUP($B1044,[2]库存报告使用数据!$A$1:$B$65536,2,0),0)</f>
        <v>0</v>
      </c>
      <c r="AK1044">
        <f>IFERROR(VLOOKUP($B1044,[2]库存报告使用数据!$A$1:$C$65536,3,0),0)</f>
        <v>0</v>
      </c>
      <c r="AL1044">
        <f>IFERROR(VLOOKUP($B1044,[2]库存报告使用数据!$A$1:$D$65536,4,0),0)</f>
        <v>0</v>
      </c>
      <c r="AM1044">
        <f>IFERROR(VLOOKUP($B1044,[2]库存报告使用数据!$A$1:$E$65536,5,0),0)</f>
        <v>0</v>
      </c>
      <c r="AN1044" s="23" t="str">
        <f t="shared" si="288"/>
        <v/>
      </c>
      <c r="AO1044" s="23" t="str">
        <f t="shared" si="289"/>
        <v/>
      </c>
      <c r="AP1044" s="23" t="str">
        <f t="shared" si="290"/>
        <v/>
      </c>
      <c r="AQ1044" s="23" t="str">
        <f t="shared" si="291"/>
        <v/>
      </c>
      <c r="AR1044" s="37">
        <f t="shared" si="276"/>
        <v>0.142857142857143</v>
      </c>
      <c r="AS1044" s="37">
        <f t="shared" si="277"/>
        <v>8.57142857142857</v>
      </c>
      <c r="AT1044" s="37">
        <f t="shared" si="278"/>
        <v>-8.57142857142857</v>
      </c>
      <c r="AU1044" s="33">
        <f t="shared" si="279"/>
        <v>0</v>
      </c>
      <c r="AV1044" s="38">
        <f>IFERROR(时间!$B$4+AU1044,"上周无销量")</f>
        <v>43283</v>
      </c>
    </row>
    <row r="1045" spans="1:48">
      <c r="A1045" s="21" t="s">
        <v>1090</v>
      </c>
      <c r="B1045" t="str">
        <f>VLOOKUP(A1045,'[4]sku-asin（子）'!$A$1:$B$65536,2,0)</f>
        <v>B073XH8KDN</v>
      </c>
      <c r="C1045" t="str">
        <f>VLOOKUP(A1045,'[4]子sku-父sku'!$A$1:$B$65536,2,0)</f>
        <v>YZ-ZQFT1816</v>
      </c>
      <c r="D1045" s="33">
        <f>IFERROR(VLOOKUP(A1045,[1]库存报告使用数据处理!$A:$C,3,0),0)</f>
        <v>1</v>
      </c>
      <c r="E1045" s="33">
        <f>IFERROR(VLOOKUP(A1045,[1]库存报告使用数据处理!$A:$D,4,0),0)</f>
        <v>0</v>
      </c>
      <c r="F1045" s="33">
        <f>IFERROR(VLOOKUP(A1045,[1]库存报告使用数据处理!$A:$E,5,0),0)</f>
        <v>1</v>
      </c>
      <c r="G1045" s="33">
        <f>IFERROR(VLOOKUP(A1045,[1]库存报告使用数据处理!$A:$F,6,0),0)</f>
        <v>1</v>
      </c>
      <c r="H1045" s="34">
        <f>IFERROR(VLOOKUP(A1045,[1]库存报告使用数据处理!$A:$G,7,0),0)</f>
        <v>19.99</v>
      </c>
      <c r="I1045">
        <f>IFERROR(VLOOKUP(A1045,[5]数据处理!$A:$B,2,0),0)</f>
        <v>0</v>
      </c>
      <c r="J1045" s="35">
        <f>IFERROR(VLOOKUP(A1045,[5]数据处理!$A:$D,4,0),0)</f>
        <v>0</v>
      </c>
      <c r="K1045" s="35">
        <f>IFERROR(VLOOKUP(A1045,[5]数据处理!$A:$E,5,0),0)</f>
        <v>0</v>
      </c>
      <c r="L1045" s="35">
        <f>IFERROR(VLOOKUP(A1045,[5]数据处理!$A:$G,7,0),0)</f>
        <v>0</v>
      </c>
      <c r="M1045">
        <f t="shared" si="275"/>
        <v>0</v>
      </c>
      <c r="N1045">
        <f>IFERROR(VLOOKUP(A1045,[5]数据处理!$A:$C,3,0),0)</f>
        <v>4</v>
      </c>
      <c r="O1045">
        <f>IFERROR(VLOOKUP(A1045,[5]数据处理!$A:$N,14,0),0)</f>
        <v>0</v>
      </c>
      <c r="P1045" t="str">
        <f>IFERROR(VLOOKUP(A1045,[3]库存使用数据!$A:$B,2,0),"")</f>
        <v/>
      </c>
      <c r="Q1045" t="str">
        <f>IFERROR(VLOOKUP(A1045,[3]库存使用数据!$A:$E,5,0),"")</f>
        <v/>
      </c>
      <c r="R1045" t="str">
        <f>IFERROR(VLOOKUP(A1045,[3]库存使用数据!$A:$H,8,0),"")</f>
        <v/>
      </c>
      <c r="S1045" t="str">
        <f>IFERROR(VLOOKUP(A1045,[3]库存使用数据!$A:$K,11,0),"")</f>
        <v/>
      </c>
      <c r="T1045" t="str">
        <f>IFERROR(VLOOKUP(A1045,[3]库存使用数据!$A:$C,3,0),"")</f>
        <v/>
      </c>
      <c r="U1045" t="str">
        <f>IFERROR(VLOOKUP(A1045,[3]库存使用数据!$A:$F,6,0),"")</f>
        <v/>
      </c>
      <c r="V1045" t="str">
        <f>IFERROR(VLOOKUP(A1045,[3]库存使用数据!$A:$I,9,0),"")</f>
        <v/>
      </c>
      <c r="W1045" t="str">
        <f>IFERROR(VLOOKUP(A1045,[3]库存使用数据!$A:$L,12,0),"")</f>
        <v/>
      </c>
      <c r="X1045" s="23" t="str">
        <f t="shared" si="280"/>
        <v/>
      </c>
      <c r="Y1045" s="23" t="str">
        <f t="shared" si="281"/>
        <v/>
      </c>
      <c r="Z1045" s="23" t="str">
        <f t="shared" si="282"/>
        <v/>
      </c>
      <c r="AA1045" s="23" t="str">
        <f t="shared" si="283"/>
        <v/>
      </c>
      <c r="AB1045" t="str">
        <f>IFERROR(VLOOKUP(A1045,[3]库存使用数据!$A:$D,4,0),"")</f>
        <v/>
      </c>
      <c r="AC1045" t="str">
        <f>IFERROR(VLOOKUP(A1045,[3]库存使用数据!$A:$G,7,0),"")</f>
        <v/>
      </c>
      <c r="AD1045" t="str">
        <f>IFERROR(VLOOKUP(A1045,[3]库存使用数据!$A:$J,10,0),"")</f>
        <v/>
      </c>
      <c r="AE1045" t="str">
        <f>IFERROR(VLOOKUP(A1045,[3]库存使用数据!$A:$M,13,0),"")</f>
        <v/>
      </c>
      <c r="AF1045" s="23" t="str">
        <f t="shared" si="284"/>
        <v/>
      </c>
      <c r="AG1045" s="23" t="str">
        <f t="shared" si="285"/>
        <v/>
      </c>
      <c r="AH1045" s="23" t="str">
        <f t="shared" si="286"/>
        <v/>
      </c>
      <c r="AI1045" s="23" t="str">
        <f t="shared" si="287"/>
        <v/>
      </c>
      <c r="AJ1045">
        <f>IFERROR(VLOOKUP($B1045,[2]库存报告使用数据!$A$1:$B$65536,2,0),0)</f>
        <v>0</v>
      </c>
      <c r="AK1045">
        <f>IFERROR(VLOOKUP($B1045,[2]库存报告使用数据!$A$1:$C$65536,3,0),0)</f>
        <v>0</v>
      </c>
      <c r="AL1045">
        <f>IFERROR(VLOOKUP($B1045,[2]库存报告使用数据!$A$1:$D$65536,4,0),0)</f>
        <v>1</v>
      </c>
      <c r="AM1045">
        <f>IFERROR(VLOOKUP($B1045,[2]库存报告使用数据!$A$1:$E$65536,5,0),0)</f>
        <v>1</v>
      </c>
      <c r="AN1045" s="23" t="str">
        <f t="shared" si="288"/>
        <v/>
      </c>
      <c r="AO1045" s="23" t="str">
        <f t="shared" si="289"/>
        <v/>
      </c>
      <c r="AP1045" s="23">
        <f t="shared" si="290"/>
        <v>1</v>
      </c>
      <c r="AQ1045" s="23">
        <f t="shared" si="291"/>
        <v>1</v>
      </c>
      <c r="AR1045" s="37">
        <f t="shared" si="276"/>
        <v>0.142857142857143</v>
      </c>
      <c r="AS1045" s="37">
        <f t="shared" si="277"/>
        <v>8.57142857142857</v>
      </c>
      <c r="AT1045" s="37">
        <f t="shared" si="278"/>
        <v>-8.57142857142857</v>
      </c>
      <c r="AU1045" s="33">
        <f t="shared" si="279"/>
        <v>0</v>
      </c>
      <c r="AV1045" s="38">
        <f>IFERROR(时间!$B$4+AU1045,"上周无销量")</f>
        <v>43283</v>
      </c>
    </row>
    <row r="1046" spans="1:48">
      <c r="A1046" s="21" t="s">
        <v>1091</v>
      </c>
      <c r="B1046" t="str">
        <f>VLOOKUP(A1046,'[4]sku-asin（子）'!$A$1:$B$65536,2,0)</f>
        <v>B073XHDS44</v>
      </c>
      <c r="C1046" t="str">
        <f>VLOOKUP(A1046,'[4]子sku-父sku'!$A$1:$B$65536,2,0)</f>
        <v>YZ-ZQFT1816</v>
      </c>
      <c r="D1046" s="33">
        <f>IFERROR(VLOOKUP(A1046,[1]库存报告使用数据处理!$A:$C,3,0),0)</f>
        <v>1</v>
      </c>
      <c r="E1046" s="33">
        <f>IFERROR(VLOOKUP(A1046,[1]库存报告使用数据处理!$A:$D,4,0),0)</f>
        <v>2</v>
      </c>
      <c r="F1046" s="33">
        <f>IFERROR(VLOOKUP(A1046,[1]库存报告使用数据处理!$A:$E,5,0),0)</f>
        <v>1</v>
      </c>
      <c r="G1046" s="33">
        <f>IFERROR(VLOOKUP(A1046,[1]库存报告使用数据处理!$A:$F,6,0),0)</f>
        <v>5</v>
      </c>
      <c r="H1046" s="34">
        <f>IFERROR(VLOOKUP(A1046,[1]库存报告使用数据处理!$A:$G,7,0),0)</f>
        <v>19.99</v>
      </c>
      <c r="I1046">
        <f>IFERROR(VLOOKUP(A1046,[5]数据处理!$A:$B,2,0),0)</f>
        <v>0</v>
      </c>
      <c r="J1046" s="35">
        <f>IFERROR(VLOOKUP(A1046,[5]数据处理!$A:$D,4,0),0)</f>
        <v>10</v>
      </c>
      <c r="K1046" s="35">
        <f>IFERROR(VLOOKUP(A1046,[5]数据处理!$A:$E,5,0),0)</f>
        <v>0</v>
      </c>
      <c r="L1046" s="35">
        <f>IFERROR(VLOOKUP(A1046,[5]数据处理!$A:$G,7,0),0)</f>
        <v>0</v>
      </c>
      <c r="M1046">
        <f t="shared" si="275"/>
        <v>10</v>
      </c>
      <c r="N1046">
        <f>IFERROR(VLOOKUP(A1046,[5]数据处理!$A:$C,3,0),0)</f>
        <v>3</v>
      </c>
      <c r="O1046">
        <f>IFERROR(VLOOKUP(A1046,[5]数据处理!$A:$N,14,0),0)</f>
        <v>0</v>
      </c>
      <c r="P1046" t="str">
        <f>IFERROR(VLOOKUP(A1046,[3]库存使用数据!$A:$B,2,0),"")</f>
        <v/>
      </c>
      <c r="Q1046" t="str">
        <f>IFERROR(VLOOKUP(A1046,[3]库存使用数据!$A:$E,5,0),"")</f>
        <v/>
      </c>
      <c r="R1046" t="str">
        <f>IFERROR(VLOOKUP(A1046,[3]库存使用数据!$A:$H,8,0),"")</f>
        <v/>
      </c>
      <c r="S1046" t="str">
        <f>IFERROR(VLOOKUP(A1046,[3]库存使用数据!$A:$K,11,0),"")</f>
        <v/>
      </c>
      <c r="T1046" t="str">
        <f>IFERROR(VLOOKUP(A1046,[3]库存使用数据!$A:$C,3,0),"")</f>
        <v/>
      </c>
      <c r="U1046" t="str">
        <f>IFERROR(VLOOKUP(A1046,[3]库存使用数据!$A:$F,6,0),"")</f>
        <v/>
      </c>
      <c r="V1046" t="str">
        <f>IFERROR(VLOOKUP(A1046,[3]库存使用数据!$A:$I,9,0),"")</f>
        <v/>
      </c>
      <c r="W1046" t="str">
        <f>IFERROR(VLOOKUP(A1046,[3]库存使用数据!$A:$L,12,0),"")</f>
        <v/>
      </c>
      <c r="X1046" s="23" t="str">
        <f t="shared" si="280"/>
        <v/>
      </c>
      <c r="Y1046" s="23" t="str">
        <f t="shared" si="281"/>
        <v/>
      </c>
      <c r="Z1046" s="23" t="str">
        <f t="shared" si="282"/>
        <v/>
      </c>
      <c r="AA1046" s="23" t="str">
        <f t="shared" si="283"/>
        <v/>
      </c>
      <c r="AB1046" t="str">
        <f>IFERROR(VLOOKUP(A1046,[3]库存使用数据!$A:$D,4,0),"")</f>
        <v/>
      </c>
      <c r="AC1046" t="str">
        <f>IFERROR(VLOOKUP(A1046,[3]库存使用数据!$A:$G,7,0),"")</f>
        <v/>
      </c>
      <c r="AD1046" t="str">
        <f>IFERROR(VLOOKUP(A1046,[3]库存使用数据!$A:$J,10,0),"")</f>
        <v/>
      </c>
      <c r="AE1046" t="str">
        <f>IFERROR(VLOOKUP(A1046,[3]库存使用数据!$A:$M,13,0),"")</f>
        <v/>
      </c>
      <c r="AF1046" s="23" t="str">
        <f t="shared" si="284"/>
        <v/>
      </c>
      <c r="AG1046" s="23" t="str">
        <f t="shared" si="285"/>
        <v/>
      </c>
      <c r="AH1046" s="23" t="str">
        <f t="shared" si="286"/>
        <v/>
      </c>
      <c r="AI1046" s="23" t="str">
        <f t="shared" si="287"/>
        <v/>
      </c>
      <c r="AJ1046">
        <f>IFERROR(VLOOKUP($B1046,[2]库存报告使用数据!$A$1:$B$65536,2,0),0)</f>
        <v>9</v>
      </c>
      <c r="AK1046">
        <f>IFERROR(VLOOKUP($B1046,[2]库存报告使用数据!$A$1:$C$65536,3,0),0)</f>
        <v>9</v>
      </c>
      <c r="AL1046">
        <f>IFERROR(VLOOKUP($B1046,[2]库存报告使用数据!$A$1:$D$65536,4,0),0)</f>
        <v>8</v>
      </c>
      <c r="AM1046">
        <f>IFERROR(VLOOKUP($B1046,[2]库存报告使用数据!$A$1:$E$65536,5,0),0)</f>
        <v>24</v>
      </c>
      <c r="AN1046" s="23">
        <f t="shared" si="288"/>
        <v>0.111111111111111</v>
      </c>
      <c r="AO1046" s="23">
        <f t="shared" si="289"/>
        <v>0.222222222222222</v>
      </c>
      <c r="AP1046" s="23">
        <f t="shared" si="290"/>
        <v>0.125</v>
      </c>
      <c r="AQ1046" s="23">
        <f t="shared" si="291"/>
        <v>0.208333333333333</v>
      </c>
      <c r="AR1046" s="37">
        <f t="shared" si="276"/>
        <v>0.142857142857143</v>
      </c>
      <c r="AS1046" s="37">
        <f t="shared" si="277"/>
        <v>8.57142857142857</v>
      </c>
      <c r="AT1046" s="37">
        <f t="shared" si="278"/>
        <v>1.42857142857143</v>
      </c>
      <c r="AU1046" s="33">
        <f t="shared" si="279"/>
        <v>70</v>
      </c>
      <c r="AV1046" s="38">
        <f>IFERROR(时间!$B$4+AU1046,"上周无销量")</f>
        <v>43353</v>
      </c>
    </row>
    <row r="1047" spans="1:48">
      <c r="A1047" s="21" t="s">
        <v>1092</v>
      </c>
      <c r="B1047" t="str">
        <f>VLOOKUP(A1047,'[4]sku-asin（子）'!$A$1:$B$65536,2,0)</f>
        <v>B073XJM9N5</v>
      </c>
      <c r="C1047" t="str">
        <f>VLOOKUP(A1047,'[4]子sku-父sku'!$A$1:$B$65536,2,0)</f>
        <v>YZ-ZQFT1816</v>
      </c>
      <c r="D1047" s="33">
        <f>IFERROR(VLOOKUP(A1047,[1]库存报告使用数据处理!$A:$C,3,0),0)</f>
        <v>0</v>
      </c>
      <c r="E1047" s="33">
        <f>IFERROR(VLOOKUP(A1047,[1]库存报告使用数据处理!$A:$D,4,0),0)</f>
        <v>0</v>
      </c>
      <c r="F1047" s="33">
        <f>IFERROR(VLOOKUP(A1047,[1]库存报告使用数据处理!$A:$E,5,0),0)</f>
        <v>1</v>
      </c>
      <c r="G1047" s="33">
        <f>IFERROR(VLOOKUP(A1047,[1]库存报告使用数据处理!$A:$F,6,0),0)</f>
        <v>1</v>
      </c>
      <c r="H1047" s="34">
        <f>IFERROR(VLOOKUP(A1047,[1]库存报告使用数据处理!$A:$G,7,0),0)</f>
        <v>19.99</v>
      </c>
      <c r="I1047">
        <f>IFERROR(VLOOKUP(A1047,[5]数据处理!$A:$B,2,0),0)</f>
        <v>8</v>
      </c>
      <c r="J1047" s="35">
        <f>IFERROR(VLOOKUP(A1047,[5]数据处理!$A:$D,4,0),0)</f>
        <v>0</v>
      </c>
      <c r="K1047" s="35">
        <f>IFERROR(VLOOKUP(A1047,[5]数据处理!$A:$E,5,0),0)</f>
        <v>0</v>
      </c>
      <c r="L1047" s="35">
        <f>IFERROR(VLOOKUP(A1047,[5]数据处理!$A:$G,7,0),0)</f>
        <v>0</v>
      </c>
      <c r="M1047">
        <f t="shared" si="275"/>
        <v>8</v>
      </c>
      <c r="N1047">
        <f>IFERROR(VLOOKUP(A1047,[5]数据处理!$A:$C,3,0),0)</f>
        <v>2</v>
      </c>
      <c r="O1047">
        <f>IFERROR(VLOOKUP(A1047,[5]数据处理!$A:$N,14,0),0)</f>
        <v>0</v>
      </c>
      <c r="P1047" t="str">
        <f>IFERROR(VLOOKUP(A1047,[3]库存使用数据!$A:$B,2,0),"")</f>
        <v/>
      </c>
      <c r="Q1047" t="str">
        <f>IFERROR(VLOOKUP(A1047,[3]库存使用数据!$A:$E,5,0),"")</f>
        <v/>
      </c>
      <c r="R1047" t="str">
        <f>IFERROR(VLOOKUP(A1047,[3]库存使用数据!$A:$H,8,0),"")</f>
        <v/>
      </c>
      <c r="S1047" t="str">
        <f>IFERROR(VLOOKUP(A1047,[3]库存使用数据!$A:$K,11,0),"")</f>
        <v/>
      </c>
      <c r="T1047" t="str">
        <f>IFERROR(VLOOKUP(A1047,[3]库存使用数据!$A:$C,3,0),"")</f>
        <v/>
      </c>
      <c r="U1047" t="str">
        <f>IFERROR(VLOOKUP(A1047,[3]库存使用数据!$A:$F,6,0),"")</f>
        <v/>
      </c>
      <c r="V1047" t="str">
        <f>IFERROR(VLOOKUP(A1047,[3]库存使用数据!$A:$I,9,0),"")</f>
        <v/>
      </c>
      <c r="W1047" t="str">
        <f>IFERROR(VLOOKUP(A1047,[3]库存使用数据!$A:$L,12,0),"")</f>
        <v/>
      </c>
      <c r="X1047" s="23" t="str">
        <f t="shared" si="280"/>
        <v/>
      </c>
      <c r="Y1047" s="23" t="str">
        <f t="shared" si="281"/>
        <v/>
      </c>
      <c r="Z1047" s="23" t="str">
        <f t="shared" si="282"/>
        <v/>
      </c>
      <c r="AA1047" s="23" t="str">
        <f t="shared" si="283"/>
        <v/>
      </c>
      <c r="AB1047" t="str">
        <f>IFERROR(VLOOKUP(A1047,[3]库存使用数据!$A:$D,4,0),"")</f>
        <v/>
      </c>
      <c r="AC1047" t="str">
        <f>IFERROR(VLOOKUP(A1047,[3]库存使用数据!$A:$G,7,0),"")</f>
        <v/>
      </c>
      <c r="AD1047" t="str">
        <f>IFERROR(VLOOKUP(A1047,[3]库存使用数据!$A:$J,10,0),"")</f>
        <v/>
      </c>
      <c r="AE1047" t="str">
        <f>IFERROR(VLOOKUP(A1047,[3]库存使用数据!$A:$M,13,0),"")</f>
        <v/>
      </c>
      <c r="AF1047" s="23" t="str">
        <f t="shared" si="284"/>
        <v/>
      </c>
      <c r="AG1047" s="23" t="str">
        <f t="shared" si="285"/>
        <v/>
      </c>
      <c r="AH1047" s="23" t="str">
        <f t="shared" si="286"/>
        <v/>
      </c>
      <c r="AI1047" s="23" t="str">
        <f t="shared" si="287"/>
        <v/>
      </c>
      <c r="AJ1047">
        <f>IFERROR(VLOOKUP($B1047,[2]库存报告使用数据!$A$1:$B$65536,2,0),0)</f>
        <v>28</v>
      </c>
      <c r="AK1047">
        <f>IFERROR(VLOOKUP($B1047,[2]库存报告使用数据!$A$1:$C$65536,3,0),0)</f>
        <v>28</v>
      </c>
      <c r="AL1047">
        <f>IFERROR(VLOOKUP($B1047,[2]库存报告使用数据!$A$1:$D$65536,4,0),0)</f>
        <v>17</v>
      </c>
      <c r="AM1047">
        <f>IFERROR(VLOOKUP($B1047,[2]库存报告使用数据!$A$1:$E$65536,5,0),0)</f>
        <v>35</v>
      </c>
      <c r="AN1047" s="23">
        <f t="shared" si="288"/>
        <v>0</v>
      </c>
      <c r="AO1047" s="23">
        <f t="shared" si="289"/>
        <v>0</v>
      </c>
      <c r="AP1047" s="23">
        <f t="shared" si="290"/>
        <v>0.0588235294117647</v>
      </c>
      <c r="AQ1047" s="23">
        <f t="shared" si="291"/>
        <v>0.0285714285714286</v>
      </c>
      <c r="AR1047" s="37">
        <f t="shared" si="276"/>
        <v>0</v>
      </c>
      <c r="AS1047" s="37">
        <f t="shared" si="277"/>
        <v>0</v>
      </c>
      <c r="AT1047" s="37">
        <f t="shared" si="278"/>
        <v>8</v>
      </c>
      <c r="AU1047" s="33" t="str">
        <f t="shared" si="279"/>
        <v>库存为8</v>
      </c>
      <c r="AV1047" s="38" t="str">
        <f>IFERROR(时间!$B$4+AU1047,"上周无销量")</f>
        <v>上周无销量</v>
      </c>
    </row>
    <row r="1048" spans="1:48">
      <c r="A1048" s="21" t="s">
        <v>1093</v>
      </c>
      <c r="B1048" t="str">
        <f>VLOOKUP(A1048,'[4]sku-asin（子）'!$A$1:$B$65536,2,0)</f>
        <v>B073XJK24D</v>
      </c>
      <c r="C1048" t="str">
        <f>VLOOKUP(A1048,'[4]子sku-父sku'!$A$1:$B$65536,2,0)</f>
        <v>YZ-ZQFT1816</v>
      </c>
      <c r="D1048" s="33">
        <f>IFERROR(VLOOKUP(A1048,[1]库存报告使用数据处理!$A:$C,3,0),0)</f>
        <v>0</v>
      </c>
      <c r="E1048" s="33">
        <f>IFERROR(VLOOKUP(A1048,[1]库存报告使用数据处理!$A:$D,4,0),0)</f>
        <v>0</v>
      </c>
      <c r="F1048" s="33">
        <f>IFERROR(VLOOKUP(A1048,[1]库存报告使用数据处理!$A:$E,5,0),0)</f>
        <v>0</v>
      </c>
      <c r="G1048" s="33">
        <f>IFERROR(VLOOKUP(A1048,[1]库存报告使用数据处理!$A:$F,6,0),0)</f>
        <v>0</v>
      </c>
      <c r="H1048" s="34">
        <f>IFERROR(VLOOKUP(A1048,[1]库存报告使用数据处理!$A:$G,7,0),0)</f>
        <v>0</v>
      </c>
      <c r="I1048">
        <f>IFERROR(VLOOKUP(A1048,[5]数据处理!$A:$B,2,0),0)</f>
        <v>0</v>
      </c>
      <c r="J1048" s="35">
        <f>IFERROR(VLOOKUP(A1048,[5]数据处理!$A:$D,4,0),0)</f>
        <v>0</v>
      </c>
      <c r="K1048" s="35">
        <f>IFERROR(VLOOKUP(A1048,[5]数据处理!$A:$E,5,0),0)</f>
        <v>0</v>
      </c>
      <c r="L1048" s="35">
        <f>IFERROR(VLOOKUP(A1048,[5]数据处理!$A:$G,7,0),0)</f>
        <v>0</v>
      </c>
      <c r="M1048">
        <f t="shared" si="275"/>
        <v>0</v>
      </c>
      <c r="N1048">
        <f>IFERROR(VLOOKUP(A1048,[5]数据处理!$A:$C,3,0),0)</f>
        <v>4</v>
      </c>
      <c r="O1048">
        <f>IFERROR(VLOOKUP(A1048,[5]数据处理!$A:$N,14,0),0)</f>
        <v>0</v>
      </c>
      <c r="P1048" t="str">
        <f>IFERROR(VLOOKUP(A1048,[3]库存使用数据!$A:$B,2,0),"")</f>
        <v/>
      </c>
      <c r="Q1048" t="str">
        <f>IFERROR(VLOOKUP(A1048,[3]库存使用数据!$A:$E,5,0),"")</f>
        <v/>
      </c>
      <c r="R1048" t="str">
        <f>IFERROR(VLOOKUP(A1048,[3]库存使用数据!$A:$H,8,0),"")</f>
        <v/>
      </c>
      <c r="S1048" t="str">
        <f>IFERROR(VLOOKUP(A1048,[3]库存使用数据!$A:$K,11,0),"")</f>
        <v/>
      </c>
      <c r="T1048" t="str">
        <f>IFERROR(VLOOKUP(A1048,[3]库存使用数据!$A:$C,3,0),"")</f>
        <v/>
      </c>
      <c r="U1048" t="str">
        <f>IFERROR(VLOOKUP(A1048,[3]库存使用数据!$A:$F,6,0),"")</f>
        <v/>
      </c>
      <c r="V1048" t="str">
        <f>IFERROR(VLOOKUP(A1048,[3]库存使用数据!$A:$I,9,0),"")</f>
        <v/>
      </c>
      <c r="W1048" t="str">
        <f>IFERROR(VLOOKUP(A1048,[3]库存使用数据!$A:$L,12,0),"")</f>
        <v/>
      </c>
      <c r="X1048" s="23" t="str">
        <f t="shared" si="280"/>
        <v/>
      </c>
      <c r="Y1048" s="23" t="str">
        <f t="shared" si="281"/>
        <v/>
      </c>
      <c r="Z1048" s="23" t="str">
        <f t="shared" si="282"/>
        <v/>
      </c>
      <c r="AA1048" s="23" t="str">
        <f t="shared" si="283"/>
        <v/>
      </c>
      <c r="AB1048" t="str">
        <f>IFERROR(VLOOKUP(A1048,[3]库存使用数据!$A:$D,4,0),"")</f>
        <v/>
      </c>
      <c r="AC1048" t="str">
        <f>IFERROR(VLOOKUP(A1048,[3]库存使用数据!$A:$G,7,0),"")</f>
        <v/>
      </c>
      <c r="AD1048" t="str">
        <f>IFERROR(VLOOKUP(A1048,[3]库存使用数据!$A:$J,10,0),"")</f>
        <v/>
      </c>
      <c r="AE1048" t="str">
        <f>IFERROR(VLOOKUP(A1048,[3]库存使用数据!$A:$M,13,0),"")</f>
        <v/>
      </c>
      <c r="AF1048" s="23" t="str">
        <f t="shared" si="284"/>
        <v/>
      </c>
      <c r="AG1048" s="23" t="str">
        <f t="shared" si="285"/>
        <v/>
      </c>
      <c r="AH1048" s="23" t="str">
        <f t="shared" si="286"/>
        <v/>
      </c>
      <c r="AI1048" s="23" t="str">
        <f t="shared" si="287"/>
        <v/>
      </c>
      <c r="AJ1048">
        <f>IFERROR(VLOOKUP($B1048,[2]库存报告使用数据!$A$1:$B$65536,2,0),0)</f>
        <v>0</v>
      </c>
      <c r="AK1048">
        <f>IFERROR(VLOOKUP($B1048,[2]库存报告使用数据!$A$1:$C$65536,3,0),0)</f>
        <v>0</v>
      </c>
      <c r="AL1048">
        <f>IFERROR(VLOOKUP($B1048,[2]库存报告使用数据!$A$1:$D$65536,4,0),0)</f>
        <v>0</v>
      </c>
      <c r="AM1048">
        <f>IFERROR(VLOOKUP($B1048,[2]库存报告使用数据!$A$1:$E$65536,5,0),0)</f>
        <v>0</v>
      </c>
      <c r="AN1048" s="23" t="str">
        <f t="shared" si="288"/>
        <v/>
      </c>
      <c r="AO1048" s="23" t="str">
        <f t="shared" si="289"/>
        <v/>
      </c>
      <c r="AP1048" s="23" t="str">
        <f t="shared" si="290"/>
        <v/>
      </c>
      <c r="AQ1048" s="23" t="str">
        <f t="shared" si="291"/>
        <v/>
      </c>
      <c r="AR1048" s="37">
        <f t="shared" si="276"/>
        <v>0</v>
      </c>
      <c r="AS1048" s="37">
        <f t="shared" si="277"/>
        <v>0</v>
      </c>
      <c r="AT1048" s="37">
        <f t="shared" si="278"/>
        <v>0</v>
      </c>
      <c r="AU1048" s="33" t="str">
        <f t="shared" si="279"/>
        <v>库存为0</v>
      </c>
      <c r="AV1048" s="38" t="str">
        <f>IFERROR(时间!$B$4+AU1048,"上周无销量")</f>
        <v>上周无销量</v>
      </c>
    </row>
    <row r="1049" spans="1:48">
      <c r="A1049" s="21" t="s">
        <v>1094</v>
      </c>
      <c r="B1049" t="str">
        <f>VLOOKUP(A1049,'[4]sku-asin（子）'!$A$1:$B$65536,2,0)</f>
        <v>B06XGJBKJ9</v>
      </c>
      <c r="C1049" t="str">
        <f>VLOOKUP(A1049,'[4]子sku-父sku'!$A$1:$B$65536,2,0)</f>
        <v>YZ-ZQGB01</v>
      </c>
      <c r="D1049" s="33">
        <f>IFERROR(VLOOKUP(A1049,[1]库存报告使用数据处理!$A:$C,3,0),0)</f>
        <v>0</v>
      </c>
      <c r="E1049" s="33">
        <f>IFERROR(VLOOKUP(A1049,[1]库存报告使用数据处理!$A:$D,4,0),0)</f>
        <v>0</v>
      </c>
      <c r="F1049" s="33">
        <f>IFERROR(VLOOKUP(A1049,[1]库存报告使用数据处理!$A:$E,5,0),0)</f>
        <v>0</v>
      </c>
      <c r="G1049" s="33">
        <f>IFERROR(VLOOKUP(A1049,[1]库存报告使用数据处理!$A:$F,6,0),0)</f>
        <v>0</v>
      </c>
      <c r="H1049" s="34">
        <f>IFERROR(VLOOKUP(A1049,[1]库存报告使用数据处理!$A:$G,7,0),0)</f>
        <v>0</v>
      </c>
      <c r="I1049">
        <f>IFERROR(VLOOKUP(A1049,[5]数据处理!$A:$B,2,0),0)</f>
        <v>0</v>
      </c>
      <c r="J1049" s="35">
        <f>IFERROR(VLOOKUP(A1049,[5]数据处理!$A:$D,4,0),0)</f>
        <v>0</v>
      </c>
      <c r="K1049" s="35">
        <f>IFERROR(VLOOKUP(A1049,[5]数据处理!$A:$E,5,0),0)</f>
        <v>0</v>
      </c>
      <c r="L1049" s="35">
        <f>IFERROR(VLOOKUP(A1049,[5]数据处理!$A:$G,7,0),0)</f>
        <v>0</v>
      </c>
      <c r="M1049">
        <f t="shared" si="275"/>
        <v>0</v>
      </c>
      <c r="N1049">
        <f>IFERROR(VLOOKUP(A1049,[5]数据处理!$A:$C,3,0),0)</f>
        <v>0</v>
      </c>
      <c r="O1049">
        <f>IFERROR(VLOOKUP(A1049,[5]数据处理!$A:$N,14,0),0)</f>
        <v>0</v>
      </c>
      <c r="P1049" t="str">
        <f>IFERROR(VLOOKUP(A1049,[3]库存使用数据!$A:$B,2,0),"")</f>
        <v/>
      </c>
      <c r="Q1049" t="str">
        <f>IFERROR(VLOOKUP(A1049,[3]库存使用数据!$A:$E,5,0),"")</f>
        <v/>
      </c>
      <c r="R1049" t="str">
        <f>IFERROR(VLOOKUP(A1049,[3]库存使用数据!$A:$H,8,0),"")</f>
        <v/>
      </c>
      <c r="S1049" t="str">
        <f>IFERROR(VLOOKUP(A1049,[3]库存使用数据!$A:$K,11,0),"")</f>
        <v/>
      </c>
      <c r="T1049" t="str">
        <f>IFERROR(VLOOKUP(A1049,[3]库存使用数据!$A:$C,3,0),"")</f>
        <v/>
      </c>
      <c r="U1049" t="str">
        <f>IFERROR(VLOOKUP(A1049,[3]库存使用数据!$A:$F,6,0),"")</f>
        <v/>
      </c>
      <c r="V1049" t="str">
        <f>IFERROR(VLOOKUP(A1049,[3]库存使用数据!$A:$I,9,0),"")</f>
        <v/>
      </c>
      <c r="W1049" t="str">
        <f>IFERROR(VLOOKUP(A1049,[3]库存使用数据!$A:$L,12,0),"")</f>
        <v/>
      </c>
      <c r="X1049" s="23" t="str">
        <f t="shared" si="280"/>
        <v/>
      </c>
      <c r="Y1049" s="23" t="str">
        <f t="shared" si="281"/>
        <v/>
      </c>
      <c r="Z1049" s="23" t="str">
        <f t="shared" si="282"/>
        <v/>
      </c>
      <c r="AA1049" s="23" t="str">
        <f t="shared" si="283"/>
        <v/>
      </c>
      <c r="AB1049" t="str">
        <f>IFERROR(VLOOKUP(A1049,[3]库存使用数据!$A:$D,4,0),"")</f>
        <v/>
      </c>
      <c r="AC1049" t="str">
        <f>IFERROR(VLOOKUP(A1049,[3]库存使用数据!$A:$G,7,0),"")</f>
        <v/>
      </c>
      <c r="AD1049" t="str">
        <f>IFERROR(VLOOKUP(A1049,[3]库存使用数据!$A:$J,10,0),"")</f>
        <v/>
      </c>
      <c r="AE1049" t="str">
        <f>IFERROR(VLOOKUP(A1049,[3]库存使用数据!$A:$M,13,0),"")</f>
        <v/>
      </c>
      <c r="AF1049" s="23" t="str">
        <f t="shared" si="284"/>
        <v/>
      </c>
      <c r="AG1049" s="23" t="str">
        <f t="shared" si="285"/>
        <v/>
      </c>
      <c r="AH1049" s="23" t="str">
        <f t="shared" si="286"/>
        <v/>
      </c>
      <c r="AI1049" s="23" t="str">
        <f t="shared" si="287"/>
        <v/>
      </c>
      <c r="AJ1049">
        <f>IFERROR(VLOOKUP($B1049,[2]库存报告使用数据!$A$1:$B$65536,2,0),0)</f>
        <v>0</v>
      </c>
      <c r="AK1049">
        <f>IFERROR(VLOOKUP($B1049,[2]库存报告使用数据!$A$1:$C$65536,3,0),0)</f>
        <v>0</v>
      </c>
      <c r="AL1049">
        <f>IFERROR(VLOOKUP($B1049,[2]库存报告使用数据!$A$1:$D$65536,4,0),0)</f>
        <v>0</v>
      </c>
      <c r="AM1049">
        <f>IFERROR(VLOOKUP($B1049,[2]库存报告使用数据!$A$1:$E$65536,5,0),0)</f>
        <v>0</v>
      </c>
      <c r="AN1049" s="23" t="str">
        <f t="shared" si="288"/>
        <v/>
      </c>
      <c r="AO1049" s="23" t="str">
        <f t="shared" si="289"/>
        <v/>
      </c>
      <c r="AP1049" s="23" t="str">
        <f t="shared" si="290"/>
        <v/>
      </c>
      <c r="AQ1049" s="23" t="str">
        <f t="shared" si="291"/>
        <v/>
      </c>
      <c r="AR1049" s="37">
        <f t="shared" si="276"/>
        <v>0</v>
      </c>
      <c r="AS1049" s="37">
        <f t="shared" si="277"/>
        <v>0</v>
      </c>
      <c r="AT1049" s="37">
        <f t="shared" si="278"/>
        <v>0</v>
      </c>
      <c r="AU1049" s="33" t="str">
        <f t="shared" si="279"/>
        <v>库存为0</v>
      </c>
      <c r="AV1049" s="38" t="str">
        <f>IFERROR(时间!$B$4+AU1049,"上周无销量")</f>
        <v>上周无销量</v>
      </c>
    </row>
    <row r="1050" spans="1:48">
      <c r="A1050" s="21" t="s">
        <v>1095</v>
      </c>
      <c r="B1050" t="str">
        <f>VLOOKUP(A1050,'[4]sku-asin（子）'!$A$1:$B$65536,2,0)</f>
        <v>B074C628HG</v>
      </c>
      <c r="C1050" t="str">
        <f>VLOOKUP(A1050,'[4]子sku-父sku'!$A$1:$B$65536,2,0)</f>
        <v>YZ-ZQHL02</v>
      </c>
      <c r="D1050" s="33">
        <f>IFERROR(VLOOKUP(A1050,[1]库存报告使用数据处理!$A:$C,3,0),0)</f>
        <v>0</v>
      </c>
      <c r="E1050" s="33">
        <f>IFERROR(VLOOKUP(A1050,[1]库存报告使用数据处理!$A:$D,4,0),0)</f>
        <v>0</v>
      </c>
      <c r="F1050" s="33">
        <f>IFERROR(VLOOKUP(A1050,[1]库存报告使用数据处理!$A:$E,5,0),0)</f>
        <v>0</v>
      </c>
      <c r="G1050" s="33">
        <f>IFERROR(VLOOKUP(A1050,[1]库存报告使用数据处理!$A:$F,6,0),0)</f>
        <v>0</v>
      </c>
      <c r="H1050" s="34">
        <f>IFERROR(VLOOKUP(A1050,[1]库存报告使用数据处理!$A:$G,7,0),0)</f>
        <v>0</v>
      </c>
      <c r="I1050">
        <f>IFERROR(VLOOKUP(A1050,[5]数据处理!$A:$B,2,0),0)</f>
        <v>0</v>
      </c>
      <c r="J1050" s="35">
        <f>IFERROR(VLOOKUP(A1050,[5]数据处理!$A:$D,4,0),0)</f>
        <v>0</v>
      </c>
      <c r="K1050" s="35">
        <f>IFERROR(VLOOKUP(A1050,[5]数据处理!$A:$E,5,0),0)</f>
        <v>0</v>
      </c>
      <c r="L1050" s="35">
        <f>IFERROR(VLOOKUP(A1050,[5]数据处理!$A:$G,7,0),0)</f>
        <v>0</v>
      </c>
      <c r="M1050">
        <f t="shared" si="275"/>
        <v>0</v>
      </c>
      <c r="N1050">
        <f>IFERROR(VLOOKUP(A1050,[5]数据处理!$A:$C,3,0),0)</f>
        <v>0</v>
      </c>
      <c r="O1050">
        <f>IFERROR(VLOOKUP(A1050,[5]数据处理!$A:$N,14,0),0)</f>
        <v>0</v>
      </c>
      <c r="P1050" t="str">
        <f>IFERROR(VLOOKUP(A1050,[3]库存使用数据!$A:$B,2,0),"")</f>
        <v/>
      </c>
      <c r="Q1050" t="str">
        <f>IFERROR(VLOOKUP(A1050,[3]库存使用数据!$A:$E,5,0),"")</f>
        <v/>
      </c>
      <c r="R1050" t="str">
        <f>IFERROR(VLOOKUP(A1050,[3]库存使用数据!$A:$H,8,0),"")</f>
        <v/>
      </c>
      <c r="S1050" t="str">
        <f>IFERROR(VLOOKUP(A1050,[3]库存使用数据!$A:$K,11,0),"")</f>
        <v/>
      </c>
      <c r="T1050" t="str">
        <f>IFERROR(VLOOKUP(A1050,[3]库存使用数据!$A:$C,3,0),"")</f>
        <v/>
      </c>
      <c r="U1050" t="str">
        <f>IFERROR(VLOOKUP(A1050,[3]库存使用数据!$A:$F,6,0),"")</f>
        <v/>
      </c>
      <c r="V1050" t="str">
        <f>IFERROR(VLOOKUP(A1050,[3]库存使用数据!$A:$I,9,0),"")</f>
        <v/>
      </c>
      <c r="W1050" t="str">
        <f>IFERROR(VLOOKUP(A1050,[3]库存使用数据!$A:$L,12,0),"")</f>
        <v/>
      </c>
      <c r="X1050" s="23" t="str">
        <f t="shared" si="280"/>
        <v/>
      </c>
      <c r="Y1050" s="23" t="str">
        <f t="shared" si="281"/>
        <v/>
      </c>
      <c r="Z1050" s="23" t="str">
        <f t="shared" si="282"/>
        <v/>
      </c>
      <c r="AA1050" s="23" t="str">
        <f t="shared" si="283"/>
        <v/>
      </c>
      <c r="AB1050" t="str">
        <f>IFERROR(VLOOKUP(A1050,[3]库存使用数据!$A:$D,4,0),"")</f>
        <v/>
      </c>
      <c r="AC1050" t="str">
        <f>IFERROR(VLOOKUP(A1050,[3]库存使用数据!$A:$G,7,0),"")</f>
        <v/>
      </c>
      <c r="AD1050" t="str">
        <f>IFERROR(VLOOKUP(A1050,[3]库存使用数据!$A:$J,10,0),"")</f>
        <v/>
      </c>
      <c r="AE1050" t="str">
        <f>IFERROR(VLOOKUP(A1050,[3]库存使用数据!$A:$M,13,0),"")</f>
        <v/>
      </c>
      <c r="AF1050" s="23" t="str">
        <f t="shared" si="284"/>
        <v/>
      </c>
      <c r="AG1050" s="23" t="str">
        <f t="shared" si="285"/>
        <v/>
      </c>
      <c r="AH1050" s="23" t="str">
        <f t="shared" si="286"/>
        <v/>
      </c>
      <c r="AI1050" s="23" t="str">
        <f t="shared" si="287"/>
        <v/>
      </c>
      <c r="AJ1050">
        <f>IFERROR(VLOOKUP($B1050,[2]库存报告使用数据!$A$1:$B$65536,2,0),0)</f>
        <v>0</v>
      </c>
      <c r="AK1050">
        <f>IFERROR(VLOOKUP($B1050,[2]库存报告使用数据!$A$1:$C$65536,3,0),0)</f>
        <v>0</v>
      </c>
      <c r="AL1050">
        <f>IFERROR(VLOOKUP($B1050,[2]库存报告使用数据!$A$1:$D$65536,4,0),0)</f>
        <v>0</v>
      </c>
      <c r="AM1050">
        <f>IFERROR(VLOOKUP($B1050,[2]库存报告使用数据!$A$1:$E$65536,5,0),0)</f>
        <v>0</v>
      </c>
      <c r="AN1050" s="23" t="str">
        <f t="shared" si="288"/>
        <v/>
      </c>
      <c r="AO1050" s="23" t="str">
        <f t="shared" si="289"/>
        <v/>
      </c>
      <c r="AP1050" s="23" t="str">
        <f t="shared" si="290"/>
        <v/>
      </c>
      <c r="AQ1050" s="23" t="str">
        <f t="shared" si="291"/>
        <v/>
      </c>
      <c r="AR1050" s="37">
        <f t="shared" si="276"/>
        <v>0</v>
      </c>
      <c r="AS1050" s="37">
        <f t="shared" si="277"/>
        <v>0</v>
      </c>
      <c r="AT1050" s="37">
        <f t="shared" si="278"/>
        <v>0</v>
      </c>
      <c r="AU1050" s="33" t="str">
        <f t="shared" si="279"/>
        <v>库存为0</v>
      </c>
      <c r="AV1050" s="38" t="str">
        <f>IFERROR(时间!$B$4+AU1050,"上周无销量")</f>
        <v>上周无销量</v>
      </c>
    </row>
    <row r="1051" spans="1:48">
      <c r="A1051" s="21" t="s">
        <v>1096</v>
      </c>
      <c r="B1051" t="str">
        <f>VLOOKUP(A1051,'[4]sku-asin（子）'!$A$1:$B$65536,2,0)</f>
        <v>B074C743SB</v>
      </c>
      <c r="C1051" t="str">
        <f>VLOOKUP(A1051,'[4]子sku-父sku'!$A$1:$B$65536,2,0)</f>
        <v>YZ-ZQHL02</v>
      </c>
      <c r="D1051" s="33">
        <f>IFERROR(VLOOKUP(A1051,[1]库存报告使用数据处理!$A:$C,3,0),0)</f>
        <v>0</v>
      </c>
      <c r="E1051" s="33">
        <f>IFERROR(VLOOKUP(A1051,[1]库存报告使用数据处理!$A:$D,4,0),0)</f>
        <v>0</v>
      </c>
      <c r="F1051" s="33">
        <f>IFERROR(VLOOKUP(A1051,[1]库存报告使用数据处理!$A:$E,5,0),0)</f>
        <v>0</v>
      </c>
      <c r="G1051" s="33">
        <f>IFERROR(VLOOKUP(A1051,[1]库存报告使用数据处理!$A:$F,6,0),0)</f>
        <v>0</v>
      </c>
      <c r="H1051" s="34">
        <f>IFERROR(VLOOKUP(A1051,[1]库存报告使用数据处理!$A:$G,7,0),0)</f>
        <v>0</v>
      </c>
      <c r="I1051">
        <f>IFERROR(VLOOKUP(A1051,[5]数据处理!$A:$B,2,0),0)</f>
        <v>0</v>
      </c>
      <c r="J1051" s="35">
        <f>IFERROR(VLOOKUP(A1051,[5]数据处理!$A:$D,4,0),0)</f>
        <v>0</v>
      </c>
      <c r="K1051" s="35">
        <f>IFERROR(VLOOKUP(A1051,[5]数据处理!$A:$E,5,0),0)</f>
        <v>0</v>
      </c>
      <c r="L1051" s="35">
        <f>IFERROR(VLOOKUP(A1051,[5]数据处理!$A:$G,7,0),0)</f>
        <v>0</v>
      </c>
      <c r="M1051">
        <f t="shared" si="275"/>
        <v>0</v>
      </c>
      <c r="N1051">
        <f>IFERROR(VLOOKUP(A1051,[5]数据处理!$A:$C,3,0),0)</f>
        <v>0</v>
      </c>
      <c r="O1051">
        <f>IFERROR(VLOOKUP(A1051,[5]数据处理!$A:$N,14,0),0)</f>
        <v>0</v>
      </c>
      <c r="P1051" t="str">
        <f>IFERROR(VLOOKUP(A1051,[3]库存使用数据!$A:$B,2,0),"")</f>
        <v/>
      </c>
      <c r="Q1051" t="str">
        <f>IFERROR(VLOOKUP(A1051,[3]库存使用数据!$A:$E,5,0),"")</f>
        <v/>
      </c>
      <c r="R1051" t="str">
        <f>IFERROR(VLOOKUP(A1051,[3]库存使用数据!$A:$H,8,0),"")</f>
        <v/>
      </c>
      <c r="S1051" t="str">
        <f>IFERROR(VLOOKUP(A1051,[3]库存使用数据!$A:$K,11,0),"")</f>
        <v/>
      </c>
      <c r="T1051" t="str">
        <f>IFERROR(VLOOKUP(A1051,[3]库存使用数据!$A:$C,3,0),"")</f>
        <v/>
      </c>
      <c r="U1051" t="str">
        <f>IFERROR(VLOOKUP(A1051,[3]库存使用数据!$A:$F,6,0),"")</f>
        <v/>
      </c>
      <c r="V1051" t="str">
        <f>IFERROR(VLOOKUP(A1051,[3]库存使用数据!$A:$I,9,0),"")</f>
        <v/>
      </c>
      <c r="W1051" t="str">
        <f>IFERROR(VLOOKUP(A1051,[3]库存使用数据!$A:$L,12,0),"")</f>
        <v/>
      </c>
      <c r="X1051" s="23" t="str">
        <f t="shared" si="280"/>
        <v/>
      </c>
      <c r="Y1051" s="23" t="str">
        <f t="shared" si="281"/>
        <v/>
      </c>
      <c r="Z1051" s="23" t="str">
        <f t="shared" si="282"/>
        <v/>
      </c>
      <c r="AA1051" s="23" t="str">
        <f t="shared" si="283"/>
        <v/>
      </c>
      <c r="AB1051" t="str">
        <f>IFERROR(VLOOKUP(A1051,[3]库存使用数据!$A:$D,4,0),"")</f>
        <v/>
      </c>
      <c r="AC1051" t="str">
        <f>IFERROR(VLOOKUP(A1051,[3]库存使用数据!$A:$G,7,0),"")</f>
        <v/>
      </c>
      <c r="AD1051" t="str">
        <f>IFERROR(VLOOKUP(A1051,[3]库存使用数据!$A:$J,10,0),"")</f>
        <v/>
      </c>
      <c r="AE1051" t="str">
        <f>IFERROR(VLOOKUP(A1051,[3]库存使用数据!$A:$M,13,0),"")</f>
        <v/>
      </c>
      <c r="AF1051" s="23" t="str">
        <f t="shared" si="284"/>
        <v/>
      </c>
      <c r="AG1051" s="23" t="str">
        <f t="shared" si="285"/>
        <v/>
      </c>
      <c r="AH1051" s="23" t="str">
        <f t="shared" si="286"/>
        <v/>
      </c>
      <c r="AI1051" s="23" t="str">
        <f t="shared" si="287"/>
        <v/>
      </c>
      <c r="AJ1051">
        <f>IFERROR(VLOOKUP($B1051,[2]库存报告使用数据!$A$1:$B$65536,2,0),0)</f>
        <v>0</v>
      </c>
      <c r="AK1051">
        <f>IFERROR(VLOOKUP($B1051,[2]库存报告使用数据!$A$1:$C$65536,3,0),0)</f>
        <v>0</v>
      </c>
      <c r="AL1051">
        <f>IFERROR(VLOOKUP($B1051,[2]库存报告使用数据!$A$1:$D$65536,4,0),0)</f>
        <v>0</v>
      </c>
      <c r="AM1051">
        <f>IFERROR(VLOOKUP($B1051,[2]库存报告使用数据!$A$1:$E$65536,5,0),0)</f>
        <v>0</v>
      </c>
      <c r="AN1051" s="23" t="str">
        <f t="shared" si="288"/>
        <v/>
      </c>
      <c r="AO1051" s="23" t="str">
        <f t="shared" si="289"/>
        <v/>
      </c>
      <c r="AP1051" s="23" t="str">
        <f t="shared" si="290"/>
        <v/>
      </c>
      <c r="AQ1051" s="23" t="str">
        <f t="shared" si="291"/>
        <v/>
      </c>
      <c r="AR1051" s="37">
        <f t="shared" si="276"/>
        <v>0</v>
      </c>
      <c r="AS1051" s="37">
        <f t="shared" si="277"/>
        <v>0</v>
      </c>
      <c r="AT1051" s="37">
        <f t="shared" si="278"/>
        <v>0</v>
      </c>
      <c r="AU1051" s="33" t="str">
        <f t="shared" si="279"/>
        <v>库存为0</v>
      </c>
      <c r="AV1051" s="38" t="str">
        <f>IFERROR(时间!$B$4+AU1051,"上周无销量")</f>
        <v>上周无销量</v>
      </c>
    </row>
    <row r="1052" spans="1:48">
      <c r="A1052" s="21" t="s">
        <v>1097</v>
      </c>
      <c r="B1052" t="str">
        <f>VLOOKUP(A1052,'[4]sku-asin（子）'!$A$1:$B$65536,2,0)</f>
        <v>B074CBBNF1</v>
      </c>
      <c r="C1052" t="str">
        <f>VLOOKUP(A1052,'[4]子sku-父sku'!$A$1:$B$65536,2,0)</f>
        <v>YZ-ZQHL02</v>
      </c>
      <c r="D1052" s="33">
        <f>IFERROR(VLOOKUP(A1052,[1]库存报告使用数据处理!$A:$C,3,0),0)</f>
        <v>0</v>
      </c>
      <c r="E1052" s="33">
        <f>IFERROR(VLOOKUP(A1052,[1]库存报告使用数据处理!$A:$D,4,0),0)</f>
        <v>0</v>
      </c>
      <c r="F1052" s="33">
        <f>IFERROR(VLOOKUP(A1052,[1]库存报告使用数据处理!$A:$E,5,0),0)</f>
        <v>0</v>
      </c>
      <c r="G1052" s="33">
        <f>IFERROR(VLOOKUP(A1052,[1]库存报告使用数据处理!$A:$F,6,0),0)</f>
        <v>0</v>
      </c>
      <c r="H1052" s="34">
        <f>IFERROR(VLOOKUP(A1052,[1]库存报告使用数据处理!$A:$G,7,0),0)</f>
        <v>0</v>
      </c>
      <c r="I1052">
        <f>IFERROR(VLOOKUP(A1052,[5]数据处理!$A:$B,2,0),0)</f>
        <v>0</v>
      </c>
      <c r="J1052" s="35">
        <f>IFERROR(VLOOKUP(A1052,[5]数据处理!$A:$D,4,0),0)</f>
        <v>0</v>
      </c>
      <c r="K1052" s="35">
        <f>IFERROR(VLOOKUP(A1052,[5]数据处理!$A:$E,5,0),0)</f>
        <v>0</v>
      </c>
      <c r="L1052" s="35">
        <f>IFERROR(VLOOKUP(A1052,[5]数据处理!$A:$G,7,0),0)</f>
        <v>0</v>
      </c>
      <c r="M1052">
        <f t="shared" si="275"/>
        <v>0</v>
      </c>
      <c r="N1052">
        <f>IFERROR(VLOOKUP(A1052,[5]数据处理!$A:$C,3,0),0)</f>
        <v>0</v>
      </c>
      <c r="O1052">
        <f>IFERROR(VLOOKUP(A1052,[5]数据处理!$A:$N,14,0),0)</f>
        <v>0</v>
      </c>
      <c r="P1052" t="str">
        <f>IFERROR(VLOOKUP(A1052,[3]库存使用数据!$A:$B,2,0),"")</f>
        <v/>
      </c>
      <c r="Q1052" t="str">
        <f>IFERROR(VLOOKUP(A1052,[3]库存使用数据!$A:$E,5,0),"")</f>
        <v/>
      </c>
      <c r="R1052" t="str">
        <f>IFERROR(VLOOKUP(A1052,[3]库存使用数据!$A:$H,8,0),"")</f>
        <v/>
      </c>
      <c r="S1052" t="str">
        <f>IFERROR(VLOOKUP(A1052,[3]库存使用数据!$A:$K,11,0),"")</f>
        <v/>
      </c>
      <c r="T1052" t="str">
        <f>IFERROR(VLOOKUP(A1052,[3]库存使用数据!$A:$C,3,0),"")</f>
        <v/>
      </c>
      <c r="U1052" t="str">
        <f>IFERROR(VLOOKUP(A1052,[3]库存使用数据!$A:$F,6,0),"")</f>
        <v/>
      </c>
      <c r="V1052" t="str">
        <f>IFERROR(VLOOKUP(A1052,[3]库存使用数据!$A:$I,9,0),"")</f>
        <v/>
      </c>
      <c r="W1052" t="str">
        <f>IFERROR(VLOOKUP(A1052,[3]库存使用数据!$A:$L,12,0),"")</f>
        <v/>
      </c>
      <c r="X1052" s="23" t="str">
        <f t="shared" si="280"/>
        <v/>
      </c>
      <c r="Y1052" s="23" t="str">
        <f t="shared" si="281"/>
        <v/>
      </c>
      <c r="Z1052" s="23" t="str">
        <f t="shared" si="282"/>
        <v/>
      </c>
      <c r="AA1052" s="23" t="str">
        <f t="shared" si="283"/>
        <v/>
      </c>
      <c r="AB1052" t="str">
        <f>IFERROR(VLOOKUP(A1052,[3]库存使用数据!$A:$D,4,0),"")</f>
        <v/>
      </c>
      <c r="AC1052" t="str">
        <f>IFERROR(VLOOKUP(A1052,[3]库存使用数据!$A:$G,7,0),"")</f>
        <v/>
      </c>
      <c r="AD1052" t="str">
        <f>IFERROR(VLOOKUP(A1052,[3]库存使用数据!$A:$J,10,0),"")</f>
        <v/>
      </c>
      <c r="AE1052" t="str">
        <f>IFERROR(VLOOKUP(A1052,[3]库存使用数据!$A:$M,13,0),"")</f>
        <v/>
      </c>
      <c r="AF1052" s="23" t="str">
        <f t="shared" si="284"/>
        <v/>
      </c>
      <c r="AG1052" s="23" t="str">
        <f t="shared" si="285"/>
        <v/>
      </c>
      <c r="AH1052" s="23" t="str">
        <f t="shared" si="286"/>
        <v/>
      </c>
      <c r="AI1052" s="23" t="str">
        <f t="shared" si="287"/>
        <v/>
      </c>
      <c r="AJ1052">
        <f>IFERROR(VLOOKUP($B1052,[2]库存报告使用数据!$A$1:$B$65536,2,0),0)</f>
        <v>0</v>
      </c>
      <c r="AK1052">
        <f>IFERROR(VLOOKUP($B1052,[2]库存报告使用数据!$A$1:$C$65536,3,0),0)</f>
        <v>0</v>
      </c>
      <c r="AL1052">
        <f>IFERROR(VLOOKUP($B1052,[2]库存报告使用数据!$A$1:$D$65536,4,0),0)</f>
        <v>0</v>
      </c>
      <c r="AM1052">
        <f>IFERROR(VLOOKUP($B1052,[2]库存报告使用数据!$A$1:$E$65536,5,0),0)</f>
        <v>0</v>
      </c>
      <c r="AN1052" s="23" t="str">
        <f t="shared" si="288"/>
        <v/>
      </c>
      <c r="AO1052" s="23" t="str">
        <f t="shared" si="289"/>
        <v/>
      </c>
      <c r="AP1052" s="23" t="str">
        <f t="shared" si="290"/>
        <v/>
      </c>
      <c r="AQ1052" s="23" t="str">
        <f t="shared" si="291"/>
        <v/>
      </c>
      <c r="AR1052" s="37">
        <f t="shared" si="276"/>
        <v>0</v>
      </c>
      <c r="AS1052" s="37">
        <f t="shared" si="277"/>
        <v>0</v>
      </c>
      <c r="AT1052" s="37">
        <f t="shared" si="278"/>
        <v>0</v>
      </c>
      <c r="AU1052" s="33" t="str">
        <f t="shared" si="279"/>
        <v>库存为0</v>
      </c>
      <c r="AV1052" s="38" t="str">
        <f>IFERROR(时间!$B$4+AU1052,"上周无销量")</f>
        <v>上周无销量</v>
      </c>
    </row>
    <row r="1053" spans="1:48">
      <c r="A1053" s="21" t="s">
        <v>1098</v>
      </c>
      <c r="B1053" t="str">
        <f>VLOOKUP(A1053,'[4]sku-asin（子）'!$A$1:$B$65536,2,0)</f>
        <v>B074C6Y974</v>
      </c>
      <c r="C1053" t="str">
        <f>VLOOKUP(A1053,'[4]子sku-父sku'!$A$1:$B$65536,2,0)</f>
        <v>YZ-ZQHL02</v>
      </c>
      <c r="D1053" s="33">
        <f>IFERROR(VLOOKUP(A1053,[1]库存报告使用数据处理!$A:$C,3,0),0)</f>
        <v>0</v>
      </c>
      <c r="E1053" s="33">
        <f>IFERROR(VLOOKUP(A1053,[1]库存报告使用数据处理!$A:$D,4,0),0)</f>
        <v>0</v>
      </c>
      <c r="F1053" s="33">
        <f>IFERROR(VLOOKUP(A1053,[1]库存报告使用数据处理!$A:$E,5,0),0)</f>
        <v>0</v>
      </c>
      <c r="G1053" s="33">
        <f>IFERROR(VLOOKUP(A1053,[1]库存报告使用数据处理!$A:$F,6,0),0)</f>
        <v>0</v>
      </c>
      <c r="H1053" s="34">
        <f>IFERROR(VLOOKUP(A1053,[1]库存报告使用数据处理!$A:$G,7,0),0)</f>
        <v>0</v>
      </c>
      <c r="I1053">
        <f>IFERROR(VLOOKUP(A1053,[5]数据处理!$A:$B,2,0),0)</f>
        <v>0</v>
      </c>
      <c r="J1053" s="35">
        <f>IFERROR(VLOOKUP(A1053,[5]数据处理!$A:$D,4,0),0)</f>
        <v>0</v>
      </c>
      <c r="K1053" s="35">
        <f>IFERROR(VLOOKUP(A1053,[5]数据处理!$A:$E,5,0),0)</f>
        <v>0</v>
      </c>
      <c r="L1053" s="35">
        <f>IFERROR(VLOOKUP(A1053,[5]数据处理!$A:$G,7,0),0)</f>
        <v>0</v>
      </c>
      <c r="M1053">
        <f t="shared" si="275"/>
        <v>0</v>
      </c>
      <c r="N1053">
        <f>IFERROR(VLOOKUP(A1053,[5]数据处理!$A:$C,3,0),0)</f>
        <v>0</v>
      </c>
      <c r="O1053">
        <f>IFERROR(VLOOKUP(A1053,[5]数据处理!$A:$N,14,0),0)</f>
        <v>0</v>
      </c>
      <c r="P1053" t="str">
        <f>IFERROR(VLOOKUP(A1053,[3]库存使用数据!$A:$B,2,0),"")</f>
        <v/>
      </c>
      <c r="Q1053" t="str">
        <f>IFERROR(VLOOKUP(A1053,[3]库存使用数据!$A:$E,5,0),"")</f>
        <v/>
      </c>
      <c r="R1053" t="str">
        <f>IFERROR(VLOOKUP(A1053,[3]库存使用数据!$A:$H,8,0),"")</f>
        <v/>
      </c>
      <c r="S1053" t="str">
        <f>IFERROR(VLOOKUP(A1053,[3]库存使用数据!$A:$K,11,0),"")</f>
        <v/>
      </c>
      <c r="T1053" t="str">
        <f>IFERROR(VLOOKUP(A1053,[3]库存使用数据!$A:$C,3,0),"")</f>
        <v/>
      </c>
      <c r="U1053" t="str">
        <f>IFERROR(VLOOKUP(A1053,[3]库存使用数据!$A:$F,6,0),"")</f>
        <v/>
      </c>
      <c r="V1053" t="str">
        <f>IFERROR(VLOOKUP(A1053,[3]库存使用数据!$A:$I,9,0),"")</f>
        <v/>
      </c>
      <c r="W1053" t="str">
        <f>IFERROR(VLOOKUP(A1053,[3]库存使用数据!$A:$L,12,0),"")</f>
        <v/>
      </c>
      <c r="X1053" s="23" t="str">
        <f t="shared" si="280"/>
        <v/>
      </c>
      <c r="Y1053" s="23" t="str">
        <f t="shared" si="281"/>
        <v/>
      </c>
      <c r="Z1053" s="23" t="str">
        <f t="shared" si="282"/>
        <v/>
      </c>
      <c r="AA1053" s="23" t="str">
        <f t="shared" si="283"/>
        <v/>
      </c>
      <c r="AB1053" t="str">
        <f>IFERROR(VLOOKUP(A1053,[3]库存使用数据!$A:$D,4,0),"")</f>
        <v/>
      </c>
      <c r="AC1053" t="str">
        <f>IFERROR(VLOOKUP(A1053,[3]库存使用数据!$A:$G,7,0),"")</f>
        <v/>
      </c>
      <c r="AD1053" t="str">
        <f>IFERROR(VLOOKUP(A1053,[3]库存使用数据!$A:$J,10,0),"")</f>
        <v/>
      </c>
      <c r="AE1053" t="str">
        <f>IFERROR(VLOOKUP(A1053,[3]库存使用数据!$A:$M,13,0),"")</f>
        <v/>
      </c>
      <c r="AF1053" s="23" t="str">
        <f t="shared" si="284"/>
        <v/>
      </c>
      <c r="AG1053" s="23" t="str">
        <f t="shared" si="285"/>
        <v/>
      </c>
      <c r="AH1053" s="23" t="str">
        <f t="shared" si="286"/>
        <v/>
      </c>
      <c r="AI1053" s="23" t="str">
        <f t="shared" si="287"/>
        <v/>
      </c>
      <c r="AJ1053">
        <f>IFERROR(VLOOKUP($B1053,[2]库存报告使用数据!$A$1:$B$65536,2,0),0)</f>
        <v>0</v>
      </c>
      <c r="AK1053">
        <f>IFERROR(VLOOKUP($B1053,[2]库存报告使用数据!$A$1:$C$65536,3,0),0)</f>
        <v>0</v>
      </c>
      <c r="AL1053">
        <f>IFERROR(VLOOKUP($B1053,[2]库存报告使用数据!$A$1:$D$65536,4,0),0)</f>
        <v>0</v>
      </c>
      <c r="AM1053">
        <f>IFERROR(VLOOKUP($B1053,[2]库存报告使用数据!$A$1:$E$65536,5,0),0)</f>
        <v>0</v>
      </c>
      <c r="AN1053" s="23" t="str">
        <f t="shared" si="288"/>
        <v/>
      </c>
      <c r="AO1053" s="23" t="str">
        <f t="shared" si="289"/>
        <v/>
      </c>
      <c r="AP1053" s="23" t="str">
        <f t="shared" si="290"/>
        <v/>
      </c>
      <c r="AQ1053" s="23" t="str">
        <f t="shared" si="291"/>
        <v/>
      </c>
      <c r="AR1053" s="37">
        <f t="shared" si="276"/>
        <v>0</v>
      </c>
      <c r="AS1053" s="37">
        <f t="shared" si="277"/>
        <v>0</v>
      </c>
      <c r="AT1053" s="37">
        <f t="shared" si="278"/>
        <v>0</v>
      </c>
      <c r="AU1053" s="33" t="str">
        <f t="shared" si="279"/>
        <v>库存为0</v>
      </c>
      <c r="AV1053" s="38" t="str">
        <f>IFERROR(时间!$B$4+AU1053,"上周无销量")</f>
        <v>上周无销量</v>
      </c>
    </row>
    <row r="1054" spans="1:48">
      <c r="A1054" s="21" t="s">
        <v>1099</v>
      </c>
      <c r="B1054" t="str">
        <f>VLOOKUP(A1054,'[4]sku-asin（子）'!$A$1:$B$65536,2,0)</f>
        <v>B01M6ZE12A</v>
      </c>
      <c r="C1054" t="str">
        <f>VLOOKUP(A1054,'[4]子sku-父sku'!$A$1:$B$65536,2,0)</f>
        <v>YZ-ZQLS062</v>
      </c>
      <c r="D1054" s="33">
        <f>IFERROR(VLOOKUP(A1054,[1]库存报告使用数据处理!$A:$C,3,0),0)</f>
        <v>0</v>
      </c>
      <c r="E1054" s="33">
        <f>IFERROR(VLOOKUP(A1054,[1]库存报告使用数据处理!$A:$D,4,0),0)</f>
        <v>0</v>
      </c>
      <c r="F1054" s="33">
        <f>IFERROR(VLOOKUP(A1054,[1]库存报告使用数据处理!$A:$E,5,0),0)</f>
        <v>0</v>
      </c>
      <c r="G1054" s="33">
        <f>IFERROR(VLOOKUP(A1054,[1]库存报告使用数据处理!$A:$F,6,0),0)</f>
        <v>0</v>
      </c>
      <c r="H1054" s="34">
        <f>IFERROR(VLOOKUP(A1054,[1]库存报告使用数据处理!$A:$G,7,0),0)</f>
        <v>0</v>
      </c>
      <c r="I1054">
        <f>IFERROR(VLOOKUP(A1054,[5]数据处理!$A:$B,2,0),0)</f>
        <v>0</v>
      </c>
      <c r="J1054" s="35">
        <f>IFERROR(VLOOKUP(A1054,[5]数据处理!$A:$D,4,0),0)</f>
        <v>0</v>
      </c>
      <c r="K1054" s="35">
        <f>IFERROR(VLOOKUP(A1054,[5]数据处理!$A:$E,5,0),0)</f>
        <v>0</v>
      </c>
      <c r="L1054" s="35">
        <f>IFERROR(VLOOKUP(A1054,[5]数据处理!$A:$G,7,0),0)</f>
        <v>0</v>
      </c>
      <c r="M1054">
        <f t="shared" si="275"/>
        <v>0</v>
      </c>
      <c r="N1054">
        <f>IFERROR(VLOOKUP(A1054,[5]数据处理!$A:$C,3,0),0)</f>
        <v>0</v>
      </c>
      <c r="O1054">
        <f>IFERROR(VLOOKUP(A1054,[5]数据处理!$A:$N,14,0),0)</f>
        <v>0</v>
      </c>
      <c r="P1054" t="str">
        <f>IFERROR(VLOOKUP(A1054,[3]库存使用数据!$A:$B,2,0),"")</f>
        <v/>
      </c>
      <c r="Q1054" t="str">
        <f>IFERROR(VLOOKUP(A1054,[3]库存使用数据!$A:$E,5,0),"")</f>
        <v/>
      </c>
      <c r="R1054" t="str">
        <f>IFERROR(VLOOKUP(A1054,[3]库存使用数据!$A:$H,8,0),"")</f>
        <v/>
      </c>
      <c r="S1054" t="str">
        <f>IFERROR(VLOOKUP(A1054,[3]库存使用数据!$A:$K,11,0),"")</f>
        <v/>
      </c>
      <c r="T1054" t="str">
        <f>IFERROR(VLOOKUP(A1054,[3]库存使用数据!$A:$C,3,0),"")</f>
        <v/>
      </c>
      <c r="U1054" t="str">
        <f>IFERROR(VLOOKUP(A1054,[3]库存使用数据!$A:$F,6,0),"")</f>
        <v/>
      </c>
      <c r="V1054" t="str">
        <f>IFERROR(VLOOKUP(A1054,[3]库存使用数据!$A:$I,9,0),"")</f>
        <v/>
      </c>
      <c r="W1054" t="str">
        <f>IFERROR(VLOOKUP(A1054,[3]库存使用数据!$A:$L,12,0),"")</f>
        <v/>
      </c>
      <c r="X1054" s="23" t="str">
        <f t="shared" si="280"/>
        <v/>
      </c>
      <c r="Y1054" s="23" t="str">
        <f t="shared" si="281"/>
        <v/>
      </c>
      <c r="Z1054" s="23" t="str">
        <f t="shared" si="282"/>
        <v/>
      </c>
      <c r="AA1054" s="23" t="str">
        <f t="shared" si="283"/>
        <v/>
      </c>
      <c r="AB1054" t="str">
        <f>IFERROR(VLOOKUP(A1054,[3]库存使用数据!$A:$D,4,0),"")</f>
        <v/>
      </c>
      <c r="AC1054" t="str">
        <f>IFERROR(VLOOKUP(A1054,[3]库存使用数据!$A:$G,7,0),"")</f>
        <v/>
      </c>
      <c r="AD1054" t="str">
        <f>IFERROR(VLOOKUP(A1054,[3]库存使用数据!$A:$J,10,0),"")</f>
        <v/>
      </c>
      <c r="AE1054" t="str">
        <f>IFERROR(VLOOKUP(A1054,[3]库存使用数据!$A:$M,13,0),"")</f>
        <v/>
      </c>
      <c r="AF1054" s="23" t="str">
        <f t="shared" si="284"/>
        <v/>
      </c>
      <c r="AG1054" s="23" t="str">
        <f t="shared" si="285"/>
        <v/>
      </c>
      <c r="AH1054" s="23" t="str">
        <f t="shared" si="286"/>
        <v/>
      </c>
      <c r="AI1054" s="23" t="str">
        <f t="shared" si="287"/>
        <v/>
      </c>
      <c r="AJ1054">
        <f>IFERROR(VLOOKUP($B1054,[2]库存报告使用数据!$A$1:$B$65536,2,0),0)</f>
        <v>0</v>
      </c>
      <c r="AK1054">
        <f>IFERROR(VLOOKUP($B1054,[2]库存报告使用数据!$A$1:$C$65536,3,0),0)</f>
        <v>0</v>
      </c>
      <c r="AL1054">
        <f>IFERROR(VLOOKUP($B1054,[2]库存报告使用数据!$A$1:$D$65536,4,0),0)</f>
        <v>0</v>
      </c>
      <c r="AM1054">
        <f>IFERROR(VLOOKUP($B1054,[2]库存报告使用数据!$A$1:$E$65536,5,0),0)</f>
        <v>0</v>
      </c>
      <c r="AN1054" s="23" t="str">
        <f t="shared" si="288"/>
        <v/>
      </c>
      <c r="AO1054" s="23" t="str">
        <f t="shared" si="289"/>
        <v/>
      </c>
      <c r="AP1054" s="23" t="str">
        <f t="shared" si="290"/>
        <v/>
      </c>
      <c r="AQ1054" s="23" t="str">
        <f t="shared" si="291"/>
        <v/>
      </c>
      <c r="AR1054" s="37">
        <f t="shared" si="276"/>
        <v>0</v>
      </c>
      <c r="AS1054" s="37">
        <f t="shared" si="277"/>
        <v>0</v>
      </c>
      <c r="AT1054" s="37">
        <f t="shared" si="278"/>
        <v>0</v>
      </c>
      <c r="AU1054" s="33" t="str">
        <f t="shared" si="279"/>
        <v>库存为0</v>
      </c>
      <c r="AV1054" s="38" t="str">
        <f>IFERROR(时间!$B$4+AU1054,"上周无销量")</f>
        <v>上周无销量</v>
      </c>
    </row>
    <row r="1055" spans="1:48">
      <c r="A1055" s="21" t="s">
        <v>1100</v>
      </c>
      <c r="B1055" t="str">
        <f>VLOOKUP(A1055,'[4]sku-asin（子）'!$A$1:$B$65536,2,0)</f>
        <v>B01MDOWAY0</v>
      </c>
      <c r="C1055" t="str">
        <f>VLOOKUP(A1055,'[4]子sku-父sku'!$A$1:$B$65536,2,0)</f>
        <v>YZ-ZQLS062</v>
      </c>
      <c r="D1055" s="33">
        <f>IFERROR(VLOOKUP(A1055,[1]库存报告使用数据处理!$A:$C,3,0),0)</f>
        <v>0</v>
      </c>
      <c r="E1055" s="33">
        <f>IFERROR(VLOOKUP(A1055,[1]库存报告使用数据处理!$A:$D,4,0),0)</f>
        <v>0</v>
      </c>
      <c r="F1055" s="33">
        <f>IFERROR(VLOOKUP(A1055,[1]库存报告使用数据处理!$A:$E,5,0),0)</f>
        <v>0</v>
      </c>
      <c r="G1055" s="33">
        <f>IFERROR(VLOOKUP(A1055,[1]库存报告使用数据处理!$A:$F,6,0),0)</f>
        <v>0</v>
      </c>
      <c r="H1055" s="34">
        <f>IFERROR(VLOOKUP(A1055,[1]库存报告使用数据处理!$A:$G,7,0),0)</f>
        <v>0</v>
      </c>
      <c r="I1055">
        <f>IFERROR(VLOOKUP(A1055,[5]数据处理!$A:$B,2,0),0)</f>
        <v>0</v>
      </c>
      <c r="J1055" s="35">
        <f>IFERROR(VLOOKUP(A1055,[5]数据处理!$A:$D,4,0),0)</f>
        <v>0</v>
      </c>
      <c r="K1055" s="35">
        <f>IFERROR(VLOOKUP(A1055,[5]数据处理!$A:$E,5,0),0)</f>
        <v>0</v>
      </c>
      <c r="L1055" s="35">
        <f>IFERROR(VLOOKUP(A1055,[5]数据处理!$A:$G,7,0),0)</f>
        <v>0</v>
      </c>
      <c r="M1055">
        <f t="shared" si="275"/>
        <v>0</v>
      </c>
      <c r="N1055">
        <f>IFERROR(VLOOKUP(A1055,[5]数据处理!$A:$C,3,0),0)</f>
        <v>0</v>
      </c>
      <c r="O1055">
        <f>IFERROR(VLOOKUP(A1055,[5]数据处理!$A:$N,14,0),0)</f>
        <v>0</v>
      </c>
      <c r="P1055" t="str">
        <f>IFERROR(VLOOKUP(A1055,[3]库存使用数据!$A:$B,2,0),"")</f>
        <v/>
      </c>
      <c r="Q1055" t="str">
        <f>IFERROR(VLOOKUP(A1055,[3]库存使用数据!$A:$E,5,0),"")</f>
        <v/>
      </c>
      <c r="R1055" t="str">
        <f>IFERROR(VLOOKUP(A1055,[3]库存使用数据!$A:$H,8,0),"")</f>
        <v/>
      </c>
      <c r="S1055" t="str">
        <f>IFERROR(VLOOKUP(A1055,[3]库存使用数据!$A:$K,11,0),"")</f>
        <v/>
      </c>
      <c r="T1055" t="str">
        <f>IFERROR(VLOOKUP(A1055,[3]库存使用数据!$A:$C,3,0),"")</f>
        <v/>
      </c>
      <c r="U1055" t="str">
        <f>IFERROR(VLOOKUP(A1055,[3]库存使用数据!$A:$F,6,0),"")</f>
        <v/>
      </c>
      <c r="V1055" t="str">
        <f>IFERROR(VLOOKUP(A1055,[3]库存使用数据!$A:$I,9,0),"")</f>
        <v/>
      </c>
      <c r="W1055" t="str">
        <f>IFERROR(VLOOKUP(A1055,[3]库存使用数据!$A:$L,12,0),"")</f>
        <v/>
      </c>
      <c r="X1055" s="23" t="str">
        <f t="shared" si="280"/>
        <v/>
      </c>
      <c r="Y1055" s="23" t="str">
        <f t="shared" si="281"/>
        <v/>
      </c>
      <c r="Z1055" s="23" t="str">
        <f t="shared" si="282"/>
        <v/>
      </c>
      <c r="AA1055" s="23" t="str">
        <f t="shared" si="283"/>
        <v/>
      </c>
      <c r="AB1055" t="str">
        <f>IFERROR(VLOOKUP(A1055,[3]库存使用数据!$A:$D,4,0),"")</f>
        <v/>
      </c>
      <c r="AC1055" t="str">
        <f>IFERROR(VLOOKUP(A1055,[3]库存使用数据!$A:$G,7,0),"")</f>
        <v/>
      </c>
      <c r="AD1055" t="str">
        <f>IFERROR(VLOOKUP(A1055,[3]库存使用数据!$A:$J,10,0),"")</f>
        <v/>
      </c>
      <c r="AE1055" t="str">
        <f>IFERROR(VLOOKUP(A1055,[3]库存使用数据!$A:$M,13,0),"")</f>
        <v/>
      </c>
      <c r="AF1055" s="23" t="str">
        <f t="shared" si="284"/>
        <v/>
      </c>
      <c r="AG1055" s="23" t="str">
        <f t="shared" si="285"/>
        <v/>
      </c>
      <c r="AH1055" s="23" t="str">
        <f t="shared" si="286"/>
        <v/>
      </c>
      <c r="AI1055" s="23" t="str">
        <f t="shared" si="287"/>
        <v/>
      </c>
      <c r="AJ1055">
        <f>IFERROR(VLOOKUP($B1055,[2]库存报告使用数据!$A$1:$B$65536,2,0),0)</f>
        <v>0</v>
      </c>
      <c r="AK1055">
        <f>IFERROR(VLOOKUP($B1055,[2]库存报告使用数据!$A$1:$C$65536,3,0),0)</f>
        <v>0</v>
      </c>
      <c r="AL1055">
        <f>IFERROR(VLOOKUP($B1055,[2]库存报告使用数据!$A$1:$D$65536,4,0),0)</f>
        <v>0</v>
      </c>
      <c r="AM1055">
        <f>IFERROR(VLOOKUP($B1055,[2]库存报告使用数据!$A$1:$E$65536,5,0),0)</f>
        <v>0</v>
      </c>
      <c r="AN1055" s="23" t="str">
        <f t="shared" si="288"/>
        <v/>
      </c>
      <c r="AO1055" s="23" t="str">
        <f t="shared" si="289"/>
        <v/>
      </c>
      <c r="AP1055" s="23" t="str">
        <f t="shared" si="290"/>
        <v/>
      </c>
      <c r="AQ1055" s="23" t="str">
        <f t="shared" si="291"/>
        <v/>
      </c>
      <c r="AR1055" s="37">
        <f t="shared" si="276"/>
        <v>0</v>
      </c>
      <c r="AS1055" s="37">
        <f t="shared" si="277"/>
        <v>0</v>
      </c>
      <c r="AT1055" s="37">
        <f t="shared" si="278"/>
        <v>0</v>
      </c>
      <c r="AU1055" s="33" t="str">
        <f t="shared" si="279"/>
        <v>库存为0</v>
      </c>
      <c r="AV1055" s="38" t="str">
        <f>IFERROR(时间!$B$4+AU1055,"上周无销量")</f>
        <v>上周无销量</v>
      </c>
    </row>
    <row r="1056" spans="1:48">
      <c r="A1056" s="21" t="s">
        <v>1101</v>
      </c>
      <c r="B1056" t="str">
        <f>VLOOKUP(A1056,'[4]sku-asin（子）'!$A$1:$B$65536,2,0)</f>
        <v>B01M66LNMA</v>
      </c>
      <c r="C1056" t="str">
        <f>VLOOKUP(A1056,'[4]子sku-父sku'!$A$1:$B$65536,2,0)</f>
        <v>YZ-ZQLS062</v>
      </c>
      <c r="D1056" s="33">
        <f>IFERROR(VLOOKUP(A1056,[1]库存报告使用数据处理!$A:$C,3,0),0)</f>
        <v>0</v>
      </c>
      <c r="E1056" s="33">
        <f>IFERROR(VLOOKUP(A1056,[1]库存报告使用数据处理!$A:$D,4,0),0)</f>
        <v>0</v>
      </c>
      <c r="F1056" s="33">
        <f>IFERROR(VLOOKUP(A1056,[1]库存报告使用数据处理!$A:$E,5,0),0)</f>
        <v>0</v>
      </c>
      <c r="G1056" s="33">
        <f>IFERROR(VLOOKUP(A1056,[1]库存报告使用数据处理!$A:$F,6,0),0)</f>
        <v>0</v>
      </c>
      <c r="H1056" s="34">
        <f>IFERROR(VLOOKUP(A1056,[1]库存报告使用数据处理!$A:$G,7,0),0)</f>
        <v>0</v>
      </c>
      <c r="I1056">
        <f>IFERROR(VLOOKUP(A1056,[5]数据处理!$A:$B,2,0),0)</f>
        <v>1</v>
      </c>
      <c r="J1056" s="35">
        <f>IFERROR(VLOOKUP(A1056,[5]数据处理!$A:$D,4,0),0)</f>
        <v>0</v>
      </c>
      <c r="K1056" s="35">
        <f>IFERROR(VLOOKUP(A1056,[5]数据处理!$A:$E,5,0),0)</f>
        <v>0</v>
      </c>
      <c r="L1056" s="35">
        <f>IFERROR(VLOOKUP(A1056,[5]数据处理!$A:$G,7,0),0)</f>
        <v>0</v>
      </c>
      <c r="M1056">
        <f t="shared" si="275"/>
        <v>1</v>
      </c>
      <c r="N1056">
        <f>IFERROR(VLOOKUP(A1056,[5]数据处理!$A:$C,3,0),0)</f>
        <v>1</v>
      </c>
      <c r="O1056">
        <f>IFERROR(VLOOKUP(A1056,[5]数据处理!$A:$N,14,0),0)</f>
        <v>0</v>
      </c>
      <c r="P1056" t="str">
        <f>IFERROR(VLOOKUP(A1056,[3]库存使用数据!$A:$B,2,0),"")</f>
        <v/>
      </c>
      <c r="Q1056" t="str">
        <f>IFERROR(VLOOKUP(A1056,[3]库存使用数据!$A:$E,5,0),"")</f>
        <v/>
      </c>
      <c r="R1056" t="str">
        <f>IFERROR(VLOOKUP(A1056,[3]库存使用数据!$A:$H,8,0),"")</f>
        <v/>
      </c>
      <c r="S1056" t="str">
        <f>IFERROR(VLOOKUP(A1056,[3]库存使用数据!$A:$K,11,0),"")</f>
        <v/>
      </c>
      <c r="T1056" t="str">
        <f>IFERROR(VLOOKUP(A1056,[3]库存使用数据!$A:$C,3,0),"")</f>
        <v/>
      </c>
      <c r="U1056" t="str">
        <f>IFERROR(VLOOKUP(A1056,[3]库存使用数据!$A:$F,6,0),"")</f>
        <v/>
      </c>
      <c r="V1056" t="str">
        <f>IFERROR(VLOOKUP(A1056,[3]库存使用数据!$A:$I,9,0),"")</f>
        <v/>
      </c>
      <c r="W1056" t="str">
        <f>IFERROR(VLOOKUP(A1056,[3]库存使用数据!$A:$L,12,0),"")</f>
        <v/>
      </c>
      <c r="X1056" s="23" t="str">
        <f t="shared" si="280"/>
        <v/>
      </c>
      <c r="Y1056" s="23" t="str">
        <f t="shared" si="281"/>
        <v/>
      </c>
      <c r="Z1056" s="23" t="str">
        <f t="shared" si="282"/>
        <v/>
      </c>
      <c r="AA1056" s="23" t="str">
        <f t="shared" si="283"/>
        <v/>
      </c>
      <c r="AB1056" t="str">
        <f>IFERROR(VLOOKUP(A1056,[3]库存使用数据!$A:$D,4,0),"")</f>
        <v/>
      </c>
      <c r="AC1056" t="str">
        <f>IFERROR(VLOOKUP(A1056,[3]库存使用数据!$A:$G,7,0),"")</f>
        <v/>
      </c>
      <c r="AD1056" t="str">
        <f>IFERROR(VLOOKUP(A1056,[3]库存使用数据!$A:$J,10,0),"")</f>
        <v/>
      </c>
      <c r="AE1056" t="str">
        <f>IFERROR(VLOOKUP(A1056,[3]库存使用数据!$A:$M,13,0),"")</f>
        <v/>
      </c>
      <c r="AF1056" s="23" t="str">
        <f t="shared" si="284"/>
        <v/>
      </c>
      <c r="AG1056" s="23" t="str">
        <f t="shared" si="285"/>
        <v/>
      </c>
      <c r="AH1056" s="23" t="str">
        <f t="shared" si="286"/>
        <v/>
      </c>
      <c r="AI1056" s="23" t="str">
        <f t="shared" si="287"/>
        <v/>
      </c>
      <c r="AJ1056">
        <f>IFERROR(VLOOKUP($B1056,[2]库存报告使用数据!$A$1:$B$65536,2,0),0)</f>
        <v>2</v>
      </c>
      <c r="AK1056">
        <f>IFERROR(VLOOKUP($B1056,[2]库存报告使用数据!$A$1:$C$65536,3,0),0)</f>
        <v>2</v>
      </c>
      <c r="AL1056">
        <f>IFERROR(VLOOKUP($B1056,[2]库存报告使用数据!$A$1:$D$65536,4,0),0)</f>
        <v>1</v>
      </c>
      <c r="AM1056">
        <f>IFERROR(VLOOKUP($B1056,[2]库存报告使用数据!$A$1:$E$65536,5,0),0)</f>
        <v>1</v>
      </c>
      <c r="AN1056" s="23">
        <f t="shared" si="288"/>
        <v>0</v>
      </c>
      <c r="AO1056" s="23">
        <f t="shared" si="289"/>
        <v>0</v>
      </c>
      <c r="AP1056" s="23">
        <f t="shared" si="290"/>
        <v>0</v>
      </c>
      <c r="AQ1056" s="23">
        <f t="shared" si="291"/>
        <v>0</v>
      </c>
      <c r="AR1056" s="37">
        <f t="shared" si="276"/>
        <v>0</v>
      </c>
      <c r="AS1056" s="37">
        <f t="shared" si="277"/>
        <v>0</v>
      </c>
      <c r="AT1056" s="37">
        <f t="shared" si="278"/>
        <v>1</v>
      </c>
      <c r="AU1056" s="33" t="str">
        <f t="shared" si="279"/>
        <v>库存为1</v>
      </c>
      <c r="AV1056" s="38" t="str">
        <f>IFERROR(时间!$B$4+AU1056,"上周无销量")</f>
        <v>上周无销量</v>
      </c>
    </row>
    <row r="1057" spans="1:48">
      <c r="A1057" s="21" t="s">
        <v>1102</v>
      </c>
      <c r="B1057" t="str">
        <f>VLOOKUP(A1057,'[4]sku-asin（子）'!$A$1:$B$65536,2,0)</f>
        <v>B01MAZ6J54</v>
      </c>
      <c r="C1057" t="str">
        <f>VLOOKUP(A1057,'[4]子sku-父sku'!$A$1:$B$65536,2,0)</f>
        <v>YZ-ZQLS062</v>
      </c>
      <c r="D1057" s="33">
        <f>IFERROR(VLOOKUP(A1057,[1]库存报告使用数据处理!$A:$C,3,0),0)</f>
        <v>0</v>
      </c>
      <c r="E1057" s="33">
        <f>IFERROR(VLOOKUP(A1057,[1]库存报告使用数据处理!$A:$D,4,0),0)</f>
        <v>0</v>
      </c>
      <c r="F1057" s="33">
        <f>IFERROR(VLOOKUP(A1057,[1]库存报告使用数据处理!$A:$E,5,0),0)</f>
        <v>0</v>
      </c>
      <c r="G1057" s="33">
        <f>IFERROR(VLOOKUP(A1057,[1]库存报告使用数据处理!$A:$F,6,0),0)</f>
        <v>0</v>
      </c>
      <c r="H1057" s="34">
        <f>IFERROR(VLOOKUP(A1057,[1]库存报告使用数据处理!$A:$G,7,0),0)</f>
        <v>0</v>
      </c>
      <c r="I1057">
        <f>IFERROR(VLOOKUP(A1057,[5]数据处理!$A:$B,2,0),0)</f>
        <v>0</v>
      </c>
      <c r="J1057" s="35">
        <f>IFERROR(VLOOKUP(A1057,[5]数据处理!$A:$D,4,0),0)</f>
        <v>0</v>
      </c>
      <c r="K1057" s="35">
        <f>IFERROR(VLOOKUP(A1057,[5]数据处理!$A:$E,5,0),0)</f>
        <v>0</v>
      </c>
      <c r="L1057" s="35">
        <f>IFERROR(VLOOKUP(A1057,[5]数据处理!$A:$G,7,0),0)</f>
        <v>0</v>
      </c>
      <c r="M1057">
        <f t="shared" si="275"/>
        <v>0</v>
      </c>
      <c r="N1057">
        <f>IFERROR(VLOOKUP(A1057,[5]数据处理!$A:$C,3,0),0)</f>
        <v>0</v>
      </c>
      <c r="O1057">
        <f>IFERROR(VLOOKUP(A1057,[5]数据处理!$A:$N,14,0),0)</f>
        <v>0</v>
      </c>
      <c r="P1057" t="str">
        <f>IFERROR(VLOOKUP(A1057,[3]库存使用数据!$A:$B,2,0),"")</f>
        <v/>
      </c>
      <c r="Q1057" t="str">
        <f>IFERROR(VLOOKUP(A1057,[3]库存使用数据!$A:$E,5,0),"")</f>
        <v/>
      </c>
      <c r="R1057" t="str">
        <f>IFERROR(VLOOKUP(A1057,[3]库存使用数据!$A:$H,8,0),"")</f>
        <v/>
      </c>
      <c r="S1057" t="str">
        <f>IFERROR(VLOOKUP(A1057,[3]库存使用数据!$A:$K,11,0),"")</f>
        <v/>
      </c>
      <c r="T1057" t="str">
        <f>IFERROR(VLOOKUP(A1057,[3]库存使用数据!$A:$C,3,0),"")</f>
        <v/>
      </c>
      <c r="U1057" t="str">
        <f>IFERROR(VLOOKUP(A1057,[3]库存使用数据!$A:$F,6,0),"")</f>
        <v/>
      </c>
      <c r="V1057" t="str">
        <f>IFERROR(VLOOKUP(A1057,[3]库存使用数据!$A:$I,9,0),"")</f>
        <v/>
      </c>
      <c r="W1057" t="str">
        <f>IFERROR(VLOOKUP(A1057,[3]库存使用数据!$A:$L,12,0),"")</f>
        <v/>
      </c>
      <c r="X1057" s="23" t="str">
        <f t="shared" si="280"/>
        <v/>
      </c>
      <c r="Y1057" s="23" t="str">
        <f t="shared" si="281"/>
        <v/>
      </c>
      <c r="Z1057" s="23" t="str">
        <f t="shared" si="282"/>
        <v/>
      </c>
      <c r="AA1057" s="23" t="str">
        <f t="shared" si="283"/>
        <v/>
      </c>
      <c r="AB1057" t="str">
        <f>IFERROR(VLOOKUP(A1057,[3]库存使用数据!$A:$D,4,0),"")</f>
        <v/>
      </c>
      <c r="AC1057" t="str">
        <f>IFERROR(VLOOKUP(A1057,[3]库存使用数据!$A:$G,7,0),"")</f>
        <v/>
      </c>
      <c r="AD1057" t="str">
        <f>IFERROR(VLOOKUP(A1057,[3]库存使用数据!$A:$J,10,0),"")</f>
        <v/>
      </c>
      <c r="AE1057" t="str">
        <f>IFERROR(VLOOKUP(A1057,[3]库存使用数据!$A:$M,13,0),"")</f>
        <v/>
      </c>
      <c r="AF1057" s="23" t="str">
        <f t="shared" si="284"/>
        <v/>
      </c>
      <c r="AG1057" s="23" t="str">
        <f t="shared" si="285"/>
        <v/>
      </c>
      <c r="AH1057" s="23" t="str">
        <f t="shared" si="286"/>
        <v/>
      </c>
      <c r="AI1057" s="23" t="str">
        <f t="shared" si="287"/>
        <v/>
      </c>
      <c r="AJ1057">
        <f>IFERROR(VLOOKUP($B1057,[2]库存报告使用数据!$A$1:$B$65536,2,0),0)</f>
        <v>0</v>
      </c>
      <c r="AK1057">
        <f>IFERROR(VLOOKUP($B1057,[2]库存报告使用数据!$A$1:$C$65536,3,0),0)</f>
        <v>0</v>
      </c>
      <c r="AL1057">
        <f>IFERROR(VLOOKUP($B1057,[2]库存报告使用数据!$A$1:$D$65536,4,0),0)</f>
        <v>0</v>
      </c>
      <c r="AM1057">
        <f>IFERROR(VLOOKUP($B1057,[2]库存报告使用数据!$A$1:$E$65536,5,0),0)</f>
        <v>0</v>
      </c>
      <c r="AN1057" s="23" t="str">
        <f t="shared" si="288"/>
        <v/>
      </c>
      <c r="AO1057" s="23" t="str">
        <f t="shared" si="289"/>
        <v/>
      </c>
      <c r="AP1057" s="23" t="str">
        <f t="shared" si="290"/>
        <v/>
      </c>
      <c r="AQ1057" s="23" t="str">
        <f t="shared" si="291"/>
        <v/>
      </c>
      <c r="AR1057" s="37">
        <f t="shared" si="276"/>
        <v>0</v>
      </c>
      <c r="AS1057" s="37">
        <f t="shared" si="277"/>
        <v>0</v>
      </c>
      <c r="AT1057" s="37">
        <f t="shared" si="278"/>
        <v>0</v>
      </c>
      <c r="AU1057" s="33" t="str">
        <f t="shared" si="279"/>
        <v>库存为0</v>
      </c>
      <c r="AV1057" s="38" t="str">
        <f>IFERROR(时间!$B$4+AU1057,"上周无销量")</f>
        <v>上周无销量</v>
      </c>
    </row>
    <row r="1058" spans="1:48">
      <c r="A1058" s="21" t="s">
        <v>1103</v>
      </c>
      <c r="B1058" t="str">
        <f>VLOOKUP(A1058,'[4]sku-asin（子）'!$A$1:$B$65536,2,0)</f>
        <v>B01M9DKD73</v>
      </c>
      <c r="C1058" t="str">
        <f>VLOOKUP(A1058,'[4]子sku-父sku'!$A$1:$B$65536,2,0)</f>
        <v>YZ-ZQLS062</v>
      </c>
      <c r="D1058" s="33">
        <f>IFERROR(VLOOKUP(A1058,[1]库存报告使用数据处理!$A:$C,3,0),0)</f>
        <v>0</v>
      </c>
      <c r="E1058" s="33">
        <f>IFERROR(VLOOKUP(A1058,[1]库存报告使用数据处理!$A:$D,4,0),0)</f>
        <v>0</v>
      </c>
      <c r="F1058" s="33">
        <f>IFERROR(VLOOKUP(A1058,[1]库存报告使用数据处理!$A:$E,5,0),0)</f>
        <v>0</v>
      </c>
      <c r="G1058" s="33">
        <f>IFERROR(VLOOKUP(A1058,[1]库存报告使用数据处理!$A:$F,6,0),0)</f>
        <v>0</v>
      </c>
      <c r="H1058" s="34">
        <f>IFERROR(VLOOKUP(A1058,[1]库存报告使用数据处理!$A:$G,7,0),0)</f>
        <v>0</v>
      </c>
      <c r="I1058">
        <f>IFERROR(VLOOKUP(A1058,[5]数据处理!$A:$B,2,0),0)</f>
        <v>0</v>
      </c>
      <c r="J1058" s="35">
        <f>IFERROR(VLOOKUP(A1058,[5]数据处理!$A:$D,4,0),0)</f>
        <v>0</v>
      </c>
      <c r="K1058" s="35">
        <f>IFERROR(VLOOKUP(A1058,[5]数据处理!$A:$E,5,0),0)</f>
        <v>0</v>
      </c>
      <c r="L1058" s="35">
        <f>IFERROR(VLOOKUP(A1058,[5]数据处理!$A:$G,7,0),0)</f>
        <v>0</v>
      </c>
      <c r="M1058">
        <f t="shared" si="275"/>
        <v>0</v>
      </c>
      <c r="N1058">
        <f>IFERROR(VLOOKUP(A1058,[5]数据处理!$A:$C,3,0),0)</f>
        <v>0</v>
      </c>
      <c r="O1058">
        <f>IFERROR(VLOOKUP(A1058,[5]数据处理!$A:$N,14,0),0)</f>
        <v>0</v>
      </c>
      <c r="P1058" t="str">
        <f>IFERROR(VLOOKUP(A1058,[3]库存使用数据!$A:$B,2,0),"")</f>
        <v/>
      </c>
      <c r="Q1058" t="str">
        <f>IFERROR(VLOOKUP(A1058,[3]库存使用数据!$A:$E,5,0),"")</f>
        <v/>
      </c>
      <c r="R1058" t="str">
        <f>IFERROR(VLOOKUP(A1058,[3]库存使用数据!$A:$H,8,0),"")</f>
        <v/>
      </c>
      <c r="S1058" t="str">
        <f>IFERROR(VLOOKUP(A1058,[3]库存使用数据!$A:$K,11,0),"")</f>
        <v/>
      </c>
      <c r="T1058" t="str">
        <f>IFERROR(VLOOKUP(A1058,[3]库存使用数据!$A:$C,3,0),"")</f>
        <v/>
      </c>
      <c r="U1058" t="str">
        <f>IFERROR(VLOOKUP(A1058,[3]库存使用数据!$A:$F,6,0),"")</f>
        <v/>
      </c>
      <c r="V1058" t="str">
        <f>IFERROR(VLOOKUP(A1058,[3]库存使用数据!$A:$I,9,0),"")</f>
        <v/>
      </c>
      <c r="W1058" t="str">
        <f>IFERROR(VLOOKUP(A1058,[3]库存使用数据!$A:$L,12,0),"")</f>
        <v/>
      </c>
      <c r="X1058" s="23" t="str">
        <f t="shared" si="280"/>
        <v/>
      </c>
      <c r="Y1058" s="23" t="str">
        <f t="shared" si="281"/>
        <v/>
      </c>
      <c r="Z1058" s="23" t="str">
        <f t="shared" si="282"/>
        <v/>
      </c>
      <c r="AA1058" s="23" t="str">
        <f t="shared" si="283"/>
        <v/>
      </c>
      <c r="AB1058" t="str">
        <f>IFERROR(VLOOKUP(A1058,[3]库存使用数据!$A:$D,4,0),"")</f>
        <v/>
      </c>
      <c r="AC1058" t="str">
        <f>IFERROR(VLOOKUP(A1058,[3]库存使用数据!$A:$G,7,0),"")</f>
        <v/>
      </c>
      <c r="AD1058" t="str">
        <f>IFERROR(VLOOKUP(A1058,[3]库存使用数据!$A:$J,10,0),"")</f>
        <v/>
      </c>
      <c r="AE1058" t="str">
        <f>IFERROR(VLOOKUP(A1058,[3]库存使用数据!$A:$M,13,0),"")</f>
        <v/>
      </c>
      <c r="AF1058" s="23" t="str">
        <f t="shared" si="284"/>
        <v/>
      </c>
      <c r="AG1058" s="23" t="str">
        <f t="shared" si="285"/>
        <v/>
      </c>
      <c r="AH1058" s="23" t="str">
        <f t="shared" si="286"/>
        <v/>
      </c>
      <c r="AI1058" s="23" t="str">
        <f t="shared" si="287"/>
        <v/>
      </c>
      <c r="AJ1058">
        <f>IFERROR(VLOOKUP($B1058,[2]库存报告使用数据!$A$1:$B$65536,2,0),0)</f>
        <v>0</v>
      </c>
      <c r="AK1058">
        <f>IFERROR(VLOOKUP($B1058,[2]库存报告使用数据!$A$1:$C$65536,3,0),0)</f>
        <v>0</v>
      </c>
      <c r="AL1058">
        <f>IFERROR(VLOOKUP($B1058,[2]库存报告使用数据!$A$1:$D$65536,4,0),0)</f>
        <v>0</v>
      </c>
      <c r="AM1058">
        <f>IFERROR(VLOOKUP($B1058,[2]库存报告使用数据!$A$1:$E$65536,5,0),0)</f>
        <v>0</v>
      </c>
      <c r="AN1058" s="23" t="str">
        <f t="shared" si="288"/>
        <v/>
      </c>
      <c r="AO1058" s="23" t="str">
        <f t="shared" si="289"/>
        <v/>
      </c>
      <c r="AP1058" s="23" t="str">
        <f t="shared" si="290"/>
        <v/>
      </c>
      <c r="AQ1058" s="23" t="str">
        <f t="shared" si="291"/>
        <v/>
      </c>
      <c r="AR1058" s="37">
        <f t="shared" si="276"/>
        <v>0</v>
      </c>
      <c r="AS1058" s="37">
        <f t="shared" si="277"/>
        <v>0</v>
      </c>
      <c r="AT1058" s="37">
        <f t="shared" si="278"/>
        <v>0</v>
      </c>
      <c r="AU1058" s="33" t="str">
        <f t="shared" si="279"/>
        <v>库存为0</v>
      </c>
      <c r="AV1058" s="38" t="str">
        <f>IFERROR(时间!$B$4+AU1058,"上周无销量")</f>
        <v>上周无销量</v>
      </c>
    </row>
    <row r="1059" spans="1:48">
      <c r="A1059" s="21" t="s">
        <v>1104</v>
      </c>
      <c r="B1059" t="str">
        <f>VLOOKUP(A1059,'[4]sku-asin（子）'!$A$1:$B$65536,2,0)</f>
        <v>B01HZ9S0P0</v>
      </c>
      <c r="C1059" t="str">
        <f>VLOOKUP(A1059,'[4]子sku-父sku'!$A$1:$B$65536,2,0)</f>
        <v>YZ-ZQMICAI</v>
      </c>
      <c r="D1059" s="33">
        <f>IFERROR(VLOOKUP(A1059,[1]库存报告使用数据处理!$A:$C,3,0),0)</f>
        <v>0</v>
      </c>
      <c r="E1059" s="33">
        <f>IFERROR(VLOOKUP(A1059,[1]库存报告使用数据处理!$A:$D,4,0),0)</f>
        <v>1</v>
      </c>
      <c r="F1059" s="33">
        <f>IFERROR(VLOOKUP(A1059,[1]库存报告使用数据处理!$A:$E,5,0),0)</f>
        <v>0</v>
      </c>
      <c r="G1059" s="33">
        <f>IFERROR(VLOOKUP(A1059,[1]库存报告使用数据处理!$A:$F,6,0),0)</f>
        <v>0</v>
      </c>
      <c r="H1059" s="34">
        <f>IFERROR(VLOOKUP(A1059,[1]库存报告使用数据处理!$A:$G,7,0),0)</f>
        <v>16.99</v>
      </c>
      <c r="I1059">
        <f>IFERROR(VLOOKUP(A1059,[5]数据处理!$A:$B,2,0),0)</f>
        <v>0</v>
      </c>
      <c r="J1059" s="35">
        <f>IFERROR(VLOOKUP(A1059,[5]数据处理!$A:$D,4,0),0)</f>
        <v>0</v>
      </c>
      <c r="K1059" s="35">
        <f>IFERROR(VLOOKUP(A1059,[5]数据处理!$A:$E,5,0),0)</f>
        <v>0</v>
      </c>
      <c r="L1059" s="35">
        <f>IFERROR(VLOOKUP(A1059,[5]数据处理!$A:$G,7,0),0)</f>
        <v>0</v>
      </c>
      <c r="M1059">
        <f t="shared" si="275"/>
        <v>0</v>
      </c>
      <c r="N1059">
        <f>IFERROR(VLOOKUP(A1059,[5]数据处理!$A:$C,3,0),0)</f>
        <v>0</v>
      </c>
      <c r="O1059">
        <f>IFERROR(VLOOKUP(A1059,[5]数据处理!$A:$N,14,0),0)</f>
        <v>0</v>
      </c>
      <c r="P1059" t="str">
        <f>IFERROR(VLOOKUP(A1059,[3]库存使用数据!$A:$B,2,0),"")</f>
        <v/>
      </c>
      <c r="Q1059" t="str">
        <f>IFERROR(VLOOKUP(A1059,[3]库存使用数据!$A:$E,5,0),"")</f>
        <v/>
      </c>
      <c r="R1059" t="str">
        <f>IFERROR(VLOOKUP(A1059,[3]库存使用数据!$A:$H,8,0),"")</f>
        <v/>
      </c>
      <c r="S1059" t="str">
        <f>IFERROR(VLOOKUP(A1059,[3]库存使用数据!$A:$K,11,0),"")</f>
        <v/>
      </c>
      <c r="T1059" t="str">
        <f>IFERROR(VLOOKUP(A1059,[3]库存使用数据!$A:$C,3,0),"")</f>
        <v/>
      </c>
      <c r="U1059" t="str">
        <f>IFERROR(VLOOKUP(A1059,[3]库存使用数据!$A:$F,6,0),"")</f>
        <v/>
      </c>
      <c r="V1059" t="str">
        <f>IFERROR(VLOOKUP(A1059,[3]库存使用数据!$A:$I,9,0),"")</f>
        <v/>
      </c>
      <c r="W1059" t="str">
        <f>IFERROR(VLOOKUP(A1059,[3]库存使用数据!$A:$L,12,0),"")</f>
        <v/>
      </c>
      <c r="X1059" s="23" t="str">
        <f t="shared" si="280"/>
        <v/>
      </c>
      <c r="Y1059" s="23" t="str">
        <f t="shared" si="281"/>
        <v/>
      </c>
      <c r="Z1059" s="23" t="str">
        <f t="shared" si="282"/>
        <v/>
      </c>
      <c r="AA1059" s="23" t="str">
        <f t="shared" si="283"/>
        <v/>
      </c>
      <c r="AB1059" t="str">
        <f>IFERROR(VLOOKUP(A1059,[3]库存使用数据!$A:$D,4,0),"")</f>
        <v/>
      </c>
      <c r="AC1059" t="str">
        <f>IFERROR(VLOOKUP(A1059,[3]库存使用数据!$A:$G,7,0),"")</f>
        <v/>
      </c>
      <c r="AD1059" t="str">
        <f>IFERROR(VLOOKUP(A1059,[3]库存使用数据!$A:$J,10,0),"")</f>
        <v/>
      </c>
      <c r="AE1059" t="str">
        <f>IFERROR(VLOOKUP(A1059,[3]库存使用数据!$A:$M,13,0),"")</f>
        <v/>
      </c>
      <c r="AF1059" s="23" t="str">
        <f t="shared" si="284"/>
        <v/>
      </c>
      <c r="AG1059" s="23" t="str">
        <f t="shared" si="285"/>
        <v/>
      </c>
      <c r="AH1059" s="23" t="str">
        <f t="shared" si="286"/>
        <v/>
      </c>
      <c r="AI1059" s="23" t="str">
        <f t="shared" si="287"/>
        <v/>
      </c>
      <c r="AJ1059">
        <f>IFERROR(VLOOKUP($B1059,[2]库存报告使用数据!$A$1:$B$65536,2,0),0)</f>
        <v>1</v>
      </c>
      <c r="AK1059">
        <f>IFERROR(VLOOKUP($B1059,[2]库存报告使用数据!$A$1:$C$65536,3,0),0)</f>
        <v>1</v>
      </c>
      <c r="AL1059">
        <f>IFERROR(VLOOKUP($B1059,[2]库存报告使用数据!$A$1:$D$65536,4,0),0)</f>
        <v>3</v>
      </c>
      <c r="AM1059">
        <f>IFERROR(VLOOKUP($B1059,[2]库存报告使用数据!$A$1:$E$65536,5,0),0)</f>
        <v>4</v>
      </c>
      <c r="AN1059" s="23">
        <f t="shared" si="288"/>
        <v>0</v>
      </c>
      <c r="AO1059" s="23">
        <f t="shared" si="289"/>
        <v>1</v>
      </c>
      <c r="AP1059" s="23">
        <f t="shared" si="290"/>
        <v>0</v>
      </c>
      <c r="AQ1059" s="23">
        <f t="shared" si="291"/>
        <v>0</v>
      </c>
      <c r="AR1059" s="37">
        <f t="shared" si="276"/>
        <v>0</v>
      </c>
      <c r="AS1059" s="37">
        <f t="shared" si="277"/>
        <v>0</v>
      </c>
      <c r="AT1059" s="37">
        <f t="shared" si="278"/>
        <v>0</v>
      </c>
      <c r="AU1059" s="33" t="str">
        <f t="shared" si="279"/>
        <v>库存为0</v>
      </c>
      <c r="AV1059" s="38" t="str">
        <f>IFERROR(时间!$B$4+AU1059,"上周无销量")</f>
        <v>上周无销量</v>
      </c>
    </row>
    <row r="1060" spans="1:48">
      <c r="A1060" s="21" t="s">
        <v>1105</v>
      </c>
      <c r="B1060" t="str">
        <f>VLOOKUP(A1060,'[4]sku-asin（子）'!$A$1:$B$65536,2,0)</f>
        <v>B01HZ9S43S</v>
      </c>
      <c r="C1060" t="str">
        <f>VLOOKUP(A1060,'[4]子sku-父sku'!$A$1:$B$65536,2,0)</f>
        <v>YZ-ZQMICAI</v>
      </c>
      <c r="D1060" s="33">
        <f>IFERROR(VLOOKUP(A1060,[1]库存报告使用数据处理!$A:$C,3,0),0)</f>
        <v>0</v>
      </c>
      <c r="E1060" s="33">
        <f>IFERROR(VLOOKUP(A1060,[1]库存报告使用数据处理!$A:$D,4,0),0)</f>
        <v>0</v>
      </c>
      <c r="F1060" s="33">
        <f>IFERROR(VLOOKUP(A1060,[1]库存报告使用数据处理!$A:$E,5,0),0)</f>
        <v>1</v>
      </c>
      <c r="G1060" s="33">
        <f>IFERROR(VLOOKUP(A1060,[1]库存报告使用数据处理!$A:$F,6,0),0)</f>
        <v>2</v>
      </c>
      <c r="H1060" s="34">
        <f>IFERROR(VLOOKUP(A1060,[1]库存报告使用数据处理!$A:$G,7,0),0)</f>
        <v>16.99</v>
      </c>
      <c r="I1060">
        <f>IFERROR(VLOOKUP(A1060,[5]数据处理!$A:$B,2,0),0)</f>
        <v>3</v>
      </c>
      <c r="J1060" s="35">
        <f>IFERROR(VLOOKUP(A1060,[5]数据处理!$A:$D,4,0),0)</f>
        <v>0</v>
      </c>
      <c r="K1060" s="35">
        <f>IFERROR(VLOOKUP(A1060,[5]数据处理!$A:$E,5,0),0)</f>
        <v>0</v>
      </c>
      <c r="L1060" s="35">
        <f>IFERROR(VLOOKUP(A1060,[5]数据处理!$A:$G,7,0),0)</f>
        <v>0</v>
      </c>
      <c r="M1060">
        <f t="shared" si="275"/>
        <v>3</v>
      </c>
      <c r="N1060">
        <f>IFERROR(VLOOKUP(A1060,[5]数据处理!$A:$C,3,0),0)</f>
        <v>1</v>
      </c>
      <c r="O1060">
        <f>IFERROR(VLOOKUP(A1060,[5]数据处理!$A:$N,14,0),0)</f>
        <v>1</v>
      </c>
      <c r="P1060" t="str">
        <f>IFERROR(VLOOKUP(A1060,[3]库存使用数据!$A:$B,2,0),"")</f>
        <v/>
      </c>
      <c r="Q1060" t="str">
        <f>IFERROR(VLOOKUP(A1060,[3]库存使用数据!$A:$E,5,0),"")</f>
        <v/>
      </c>
      <c r="R1060" t="str">
        <f>IFERROR(VLOOKUP(A1060,[3]库存使用数据!$A:$H,8,0),"")</f>
        <v/>
      </c>
      <c r="S1060" t="str">
        <f>IFERROR(VLOOKUP(A1060,[3]库存使用数据!$A:$K,11,0),"")</f>
        <v/>
      </c>
      <c r="T1060" t="str">
        <f>IFERROR(VLOOKUP(A1060,[3]库存使用数据!$A:$C,3,0),"")</f>
        <v/>
      </c>
      <c r="U1060" t="str">
        <f>IFERROR(VLOOKUP(A1060,[3]库存使用数据!$A:$F,6,0),"")</f>
        <v/>
      </c>
      <c r="V1060" t="str">
        <f>IFERROR(VLOOKUP(A1060,[3]库存使用数据!$A:$I,9,0),"")</f>
        <v/>
      </c>
      <c r="W1060" t="str">
        <f>IFERROR(VLOOKUP(A1060,[3]库存使用数据!$A:$L,12,0),"")</f>
        <v/>
      </c>
      <c r="X1060" s="23" t="str">
        <f t="shared" si="280"/>
        <v/>
      </c>
      <c r="Y1060" s="23" t="str">
        <f t="shared" si="281"/>
        <v/>
      </c>
      <c r="Z1060" s="23" t="str">
        <f t="shared" si="282"/>
        <v/>
      </c>
      <c r="AA1060" s="23" t="str">
        <f t="shared" si="283"/>
        <v/>
      </c>
      <c r="AB1060" t="str">
        <f>IFERROR(VLOOKUP(A1060,[3]库存使用数据!$A:$D,4,0),"")</f>
        <v/>
      </c>
      <c r="AC1060" t="str">
        <f>IFERROR(VLOOKUP(A1060,[3]库存使用数据!$A:$G,7,0),"")</f>
        <v/>
      </c>
      <c r="AD1060" t="str">
        <f>IFERROR(VLOOKUP(A1060,[3]库存使用数据!$A:$J,10,0),"")</f>
        <v/>
      </c>
      <c r="AE1060" t="str">
        <f>IFERROR(VLOOKUP(A1060,[3]库存使用数据!$A:$M,13,0),"")</f>
        <v/>
      </c>
      <c r="AF1060" s="23" t="str">
        <f t="shared" si="284"/>
        <v/>
      </c>
      <c r="AG1060" s="23" t="str">
        <f t="shared" si="285"/>
        <v/>
      </c>
      <c r="AH1060" s="23" t="str">
        <f t="shared" si="286"/>
        <v/>
      </c>
      <c r="AI1060" s="23" t="str">
        <f t="shared" si="287"/>
        <v/>
      </c>
      <c r="AJ1060">
        <f>IFERROR(VLOOKUP($B1060,[2]库存报告使用数据!$A$1:$B$65536,2,0),0)</f>
        <v>0</v>
      </c>
      <c r="AK1060">
        <f>IFERROR(VLOOKUP($B1060,[2]库存报告使用数据!$A$1:$C$65536,3,0),0)</f>
        <v>0</v>
      </c>
      <c r="AL1060">
        <f>IFERROR(VLOOKUP($B1060,[2]库存报告使用数据!$A$1:$D$65536,4,0),0)</f>
        <v>3</v>
      </c>
      <c r="AM1060">
        <f>IFERROR(VLOOKUP($B1060,[2]库存报告使用数据!$A$1:$E$65536,5,0),0)</f>
        <v>7</v>
      </c>
      <c r="AN1060" s="23" t="str">
        <f t="shared" si="288"/>
        <v/>
      </c>
      <c r="AO1060" s="23" t="str">
        <f t="shared" si="289"/>
        <v/>
      </c>
      <c r="AP1060" s="23">
        <f t="shared" si="290"/>
        <v>0.333333333333333</v>
      </c>
      <c r="AQ1060" s="23">
        <f t="shared" si="291"/>
        <v>0.285714285714286</v>
      </c>
      <c r="AR1060" s="37">
        <f t="shared" si="276"/>
        <v>0</v>
      </c>
      <c r="AS1060" s="37">
        <f t="shared" si="277"/>
        <v>0</v>
      </c>
      <c r="AT1060" s="37">
        <f t="shared" si="278"/>
        <v>3</v>
      </c>
      <c r="AU1060" s="33" t="str">
        <f t="shared" si="279"/>
        <v>库存为3</v>
      </c>
      <c r="AV1060" s="38" t="str">
        <f>IFERROR(时间!$B$4+AU1060,"上周无销量")</f>
        <v>上周无销量</v>
      </c>
    </row>
    <row r="1061" spans="1:48">
      <c r="A1061" s="21" t="s">
        <v>1106</v>
      </c>
      <c r="B1061" t="str">
        <f>VLOOKUP(A1061,'[4]sku-asin（子）'!$A$1:$B$65536,2,0)</f>
        <v>B01HZ9S8D4</v>
      </c>
      <c r="C1061" t="str">
        <f>VLOOKUP(A1061,'[4]子sku-父sku'!$A$1:$B$65536,2,0)</f>
        <v>YZ-ZQMICAI</v>
      </c>
      <c r="D1061" s="33">
        <f>IFERROR(VLOOKUP(A1061,[1]库存报告使用数据处理!$A:$C,3,0),0)</f>
        <v>0</v>
      </c>
      <c r="E1061" s="33">
        <f>IFERROR(VLOOKUP(A1061,[1]库存报告使用数据处理!$A:$D,4,0),0)</f>
        <v>0</v>
      </c>
      <c r="F1061" s="33">
        <f>IFERROR(VLOOKUP(A1061,[1]库存报告使用数据处理!$A:$E,5,0),0)</f>
        <v>0</v>
      </c>
      <c r="G1061" s="33">
        <f>IFERROR(VLOOKUP(A1061,[1]库存报告使用数据处理!$A:$F,6,0),0)</f>
        <v>0</v>
      </c>
      <c r="H1061" s="34">
        <f>IFERROR(VLOOKUP(A1061,[1]库存报告使用数据处理!$A:$G,7,0),0)</f>
        <v>0</v>
      </c>
      <c r="I1061">
        <f>IFERROR(VLOOKUP(A1061,[5]数据处理!$A:$B,2,0),0)</f>
        <v>0</v>
      </c>
      <c r="J1061" s="35">
        <f>IFERROR(VLOOKUP(A1061,[5]数据处理!$A:$D,4,0),0)</f>
        <v>0</v>
      </c>
      <c r="K1061" s="35">
        <f>IFERROR(VLOOKUP(A1061,[5]数据处理!$A:$E,5,0),0)</f>
        <v>0</v>
      </c>
      <c r="L1061" s="35">
        <f>IFERROR(VLOOKUP(A1061,[5]数据处理!$A:$G,7,0),0)</f>
        <v>0</v>
      </c>
      <c r="M1061">
        <f t="shared" si="275"/>
        <v>0</v>
      </c>
      <c r="N1061">
        <f>IFERROR(VLOOKUP(A1061,[5]数据处理!$A:$C,3,0),0)</f>
        <v>0</v>
      </c>
      <c r="O1061">
        <f>IFERROR(VLOOKUP(A1061,[5]数据处理!$A:$N,14,0),0)</f>
        <v>0</v>
      </c>
      <c r="P1061" t="str">
        <f>IFERROR(VLOOKUP(A1061,[3]库存使用数据!$A:$B,2,0),"")</f>
        <v/>
      </c>
      <c r="Q1061" t="str">
        <f>IFERROR(VLOOKUP(A1061,[3]库存使用数据!$A:$E,5,0),"")</f>
        <v/>
      </c>
      <c r="R1061" t="str">
        <f>IFERROR(VLOOKUP(A1061,[3]库存使用数据!$A:$H,8,0),"")</f>
        <v/>
      </c>
      <c r="S1061" t="str">
        <f>IFERROR(VLOOKUP(A1061,[3]库存使用数据!$A:$K,11,0),"")</f>
        <v/>
      </c>
      <c r="T1061" t="str">
        <f>IFERROR(VLOOKUP(A1061,[3]库存使用数据!$A:$C,3,0),"")</f>
        <v/>
      </c>
      <c r="U1061" t="str">
        <f>IFERROR(VLOOKUP(A1061,[3]库存使用数据!$A:$F,6,0),"")</f>
        <v/>
      </c>
      <c r="V1061" t="str">
        <f>IFERROR(VLOOKUP(A1061,[3]库存使用数据!$A:$I,9,0),"")</f>
        <v/>
      </c>
      <c r="W1061" t="str">
        <f>IFERROR(VLOOKUP(A1061,[3]库存使用数据!$A:$L,12,0),"")</f>
        <v/>
      </c>
      <c r="X1061" s="23" t="str">
        <f t="shared" si="280"/>
        <v/>
      </c>
      <c r="Y1061" s="23" t="str">
        <f t="shared" si="281"/>
        <v/>
      </c>
      <c r="Z1061" s="23" t="str">
        <f t="shared" si="282"/>
        <v/>
      </c>
      <c r="AA1061" s="23" t="str">
        <f t="shared" si="283"/>
        <v/>
      </c>
      <c r="AB1061" t="str">
        <f>IFERROR(VLOOKUP(A1061,[3]库存使用数据!$A:$D,4,0),"")</f>
        <v/>
      </c>
      <c r="AC1061" t="str">
        <f>IFERROR(VLOOKUP(A1061,[3]库存使用数据!$A:$G,7,0),"")</f>
        <v/>
      </c>
      <c r="AD1061" t="str">
        <f>IFERROR(VLOOKUP(A1061,[3]库存使用数据!$A:$J,10,0),"")</f>
        <v/>
      </c>
      <c r="AE1061" t="str">
        <f>IFERROR(VLOOKUP(A1061,[3]库存使用数据!$A:$M,13,0),"")</f>
        <v/>
      </c>
      <c r="AF1061" s="23" t="str">
        <f t="shared" si="284"/>
        <v/>
      </c>
      <c r="AG1061" s="23" t="str">
        <f t="shared" si="285"/>
        <v/>
      </c>
      <c r="AH1061" s="23" t="str">
        <f t="shared" si="286"/>
        <v/>
      </c>
      <c r="AI1061" s="23" t="str">
        <f t="shared" si="287"/>
        <v/>
      </c>
      <c r="AJ1061">
        <f>IFERROR(VLOOKUP($B1061,[2]库存报告使用数据!$A$1:$B$65536,2,0),0)</f>
        <v>0</v>
      </c>
      <c r="AK1061">
        <f>IFERROR(VLOOKUP($B1061,[2]库存报告使用数据!$A$1:$C$65536,3,0),0)</f>
        <v>0</v>
      </c>
      <c r="AL1061">
        <f>IFERROR(VLOOKUP($B1061,[2]库存报告使用数据!$A$1:$D$65536,4,0),0)</f>
        <v>0</v>
      </c>
      <c r="AM1061">
        <f>IFERROR(VLOOKUP($B1061,[2]库存报告使用数据!$A$1:$E$65536,5,0),0)</f>
        <v>0</v>
      </c>
      <c r="AN1061" s="23" t="str">
        <f t="shared" si="288"/>
        <v/>
      </c>
      <c r="AO1061" s="23" t="str">
        <f t="shared" si="289"/>
        <v/>
      </c>
      <c r="AP1061" s="23" t="str">
        <f t="shared" si="290"/>
        <v/>
      </c>
      <c r="AQ1061" s="23" t="str">
        <f t="shared" si="291"/>
        <v/>
      </c>
      <c r="AR1061" s="37">
        <f t="shared" si="276"/>
        <v>0</v>
      </c>
      <c r="AS1061" s="37">
        <f t="shared" si="277"/>
        <v>0</v>
      </c>
      <c r="AT1061" s="37">
        <f t="shared" si="278"/>
        <v>0</v>
      </c>
      <c r="AU1061" s="33" t="str">
        <f t="shared" si="279"/>
        <v>库存为0</v>
      </c>
      <c r="AV1061" s="38" t="str">
        <f>IFERROR(时间!$B$4+AU1061,"上周无销量")</f>
        <v>上周无销量</v>
      </c>
    </row>
    <row r="1062" spans="1:48">
      <c r="A1062" s="21" t="s">
        <v>1107</v>
      </c>
      <c r="B1062" t="str">
        <f>VLOOKUP(A1062,'[4]sku-asin（子）'!$A$1:$B$65536,2,0)</f>
        <v>B01HZ9SBMM</v>
      </c>
      <c r="C1062" t="str">
        <f>VLOOKUP(A1062,'[4]子sku-父sku'!$A$1:$B$65536,2,0)</f>
        <v>YZ-ZQMICAI</v>
      </c>
      <c r="D1062" s="33">
        <f>IFERROR(VLOOKUP(A1062,[1]库存报告使用数据处理!$A:$C,3,0),0)</f>
        <v>0</v>
      </c>
      <c r="E1062" s="33">
        <f>IFERROR(VLOOKUP(A1062,[1]库存报告使用数据处理!$A:$D,4,0),0)</f>
        <v>0</v>
      </c>
      <c r="F1062" s="33">
        <f>IFERROR(VLOOKUP(A1062,[1]库存报告使用数据处理!$A:$E,5,0),0)</f>
        <v>0</v>
      </c>
      <c r="G1062" s="33">
        <f>IFERROR(VLOOKUP(A1062,[1]库存报告使用数据处理!$A:$F,6,0),0)</f>
        <v>0</v>
      </c>
      <c r="H1062" s="34">
        <f>IFERROR(VLOOKUP(A1062,[1]库存报告使用数据处理!$A:$G,7,0),0)</f>
        <v>0</v>
      </c>
      <c r="I1062">
        <f>IFERROR(VLOOKUP(A1062,[5]数据处理!$A:$B,2,0),0)</f>
        <v>0</v>
      </c>
      <c r="J1062" s="35">
        <f>IFERROR(VLOOKUP(A1062,[5]数据处理!$A:$D,4,0),0)</f>
        <v>0</v>
      </c>
      <c r="K1062" s="35">
        <f>IFERROR(VLOOKUP(A1062,[5]数据处理!$A:$E,5,0),0)</f>
        <v>0</v>
      </c>
      <c r="L1062" s="35">
        <f>IFERROR(VLOOKUP(A1062,[5]数据处理!$A:$G,7,0),0)</f>
        <v>0</v>
      </c>
      <c r="M1062">
        <f t="shared" si="275"/>
        <v>0</v>
      </c>
      <c r="N1062">
        <f>IFERROR(VLOOKUP(A1062,[5]数据处理!$A:$C,3,0),0)</f>
        <v>0</v>
      </c>
      <c r="O1062">
        <f>IFERROR(VLOOKUP(A1062,[5]数据处理!$A:$N,14,0),0)</f>
        <v>0</v>
      </c>
      <c r="P1062" t="str">
        <f>IFERROR(VLOOKUP(A1062,[3]库存使用数据!$A:$B,2,0),"")</f>
        <v/>
      </c>
      <c r="Q1062" t="str">
        <f>IFERROR(VLOOKUP(A1062,[3]库存使用数据!$A:$E,5,0),"")</f>
        <v/>
      </c>
      <c r="R1062" t="str">
        <f>IFERROR(VLOOKUP(A1062,[3]库存使用数据!$A:$H,8,0),"")</f>
        <v/>
      </c>
      <c r="S1062" t="str">
        <f>IFERROR(VLOOKUP(A1062,[3]库存使用数据!$A:$K,11,0),"")</f>
        <v/>
      </c>
      <c r="T1062" t="str">
        <f>IFERROR(VLOOKUP(A1062,[3]库存使用数据!$A:$C,3,0),"")</f>
        <v/>
      </c>
      <c r="U1062" t="str">
        <f>IFERROR(VLOOKUP(A1062,[3]库存使用数据!$A:$F,6,0),"")</f>
        <v/>
      </c>
      <c r="V1062" t="str">
        <f>IFERROR(VLOOKUP(A1062,[3]库存使用数据!$A:$I,9,0),"")</f>
        <v/>
      </c>
      <c r="W1062" t="str">
        <f>IFERROR(VLOOKUP(A1062,[3]库存使用数据!$A:$L,12,0),"")</f>
        <v/>
      </c>
      <c r="X1062" s="23" t="str">
        <f t="shared" si="280"/>
        <v/>
      </c>
      <c r="Y1062" s="23" t="str">
        <f t="shared" si="281"/>
        <v/>
      </c>
      <c r="Z1062" s="23" t="str">
        <f t="shared" si="282"/>
        <v/>
      </c>
      <c r="AA1062" s="23" t="str">
        <f t="shared" si="283"/>
        <v/>
      </c>
      <c r="AB1062" t="str">
        <f>IFERROR(VLOOKUP(A1062,[3]库存使用数据!$A:$D,4,0),"")</f>
        <v/>
      </c>
      <c r="AC1062" t="str">
        <f>IFERROR(VLOOKUP(A1062,[3]库存使用数据!$A:$G,7,0),"")</f>
        <v/>
      </c>
      <c r="AD1062" t="str">
        <f>IFERROR(VLOOKUP(A1062,[3]库存使用数据!$A:$J,10,0),"")</f>
        <v/>
      </c>
      <c r="AE1062" t="str">
        <f>IFERROR(VLOOKUP(A1062,[3]库存使用数据!$A:$M,13,0),"")</f>
        <v/>
      </c>
      <c r="AF1062" s="23" t="str">
        <f t="shared" si="284"/>
        <v/>
      </c>
      <c r="AG1062" s="23" t="str">
        <f t="shared" si="285"/>
        <v/>
      </c>
      <c r="AH1062" s="23" t="str">
        <f t="shared" si="286"/>
        <v/>
      </c>
      <c r="AI1062" s="23" t="str">
        <f t="shared" si="287"/>
        <v/>
      </c>
      <c r="AJ1062">
        <f>IFERROR(VLOOKUP($B1062,[2]库存报告使用数据!$A$1:$B$65536,2,0),0)</f>
        <v>0</v>
      </c>
      <c r="AK1062">
        <f>IFERROR(VLOOKUP($B1062,[2]库存报告使用数据!$A$1:$C$65536,3,0),0)</f>
        <v>0</v>
      </c>
      <c r="AL1062">
        <f>IFERROR(VLOOKUP($B1062,[2]库存报告使用数据!$A$1:$D$65536,4,0),0)</f>
        <v>0</v>
      </c>
      <c r="AM1062">
        <f>IFERROR(VLOOKUP($B1062,[2]库存报告使用数据!$A$1:$E$65536,5,0),0)</f>
        <v>0</v>
      </c>
      <c r="AN1062" s="23" t="str">
        <f t="shared" si="288"/>
        <v/>
      </c>
      <c r="AO1062" s="23" t="str">
        <f t="shared" si="289"/>
        <v/>
      </c>
      <c r="AP1062" s="23" t="str">
        <f t="shared" si="290"/>
        <v/>
      </c>
      <c r="AQ1062" s="23" t="str">
        <f t="shared" si="291"/>
        <v/>
      </c>
      <c r="AR1062" s="37">
        <f t="shared" si="276"/>
        <v>0</v>
      </c>
      <c r="AS1062" s="37">
        <f t="shared" si="277"/>
        <v>0</v>
      </c>
      <c r="AT1062" s="37">
        <f t="shared" si="278"/>
        <v>0</v>
      </c>
      <c r="AU1062" s="33" t="str">
        <f t="shared" si="279"/>
        <v>库存为0</v>
      </c>
      <c r="AV1062" s="38" t="str">
        <f>IFERROR(时间!$B$4+AU1062,"上周无销量")</f>
        <v>上周无销量</v>
      </c>
    </row>
    <row r="1063" spans="1:48">
      <c r="A1063" s="21" t="s">
        <v>1108</v>
      </c>
      <c r="B1063" t="str">
        <f>VLOOKUP(A1063,'[4]sku-asin（子）'!$A$1:$B$65536,2,0)</f>
        <v>B01HZ9RXTE</v>
      </c>
      <c r="C1063" t="str">
        <f>VLOOKUP(A1063,'[4]子sku-父sku'!$A$1:$B$65536,2,0)</f>
        <v>YZ-ZQMICAI</v>
      </c>
      <c r="D1063" s="33">
        <f>IFERROR(VLOOKUP(A1063,[1]库存报告使用数据处理!$A:$C,3,0),0)</f>
        <v>0</v>
      </c>
      <c r="E1063" s="33">
        <f>IFERROR(VLOOKUP(A1063,[1]库存报告使用数据处理!$A:$D,4,0),0)</f>
        <v>0</v>
      </c>
      <c r="F1063" s="33">
        <f>IFERROR(VLOOKUP(A1063,[1]库存报告使用数据处理!$A:$E,5,0),0)</f>
        <v>3</v>
      </c>
      <c r="G1063" s="33">
        <f>IFERROR(VLOOKUP(A1063,[1]库存报告使用数据处理!$A:$F,6,0),0)</f>
        <v>0</v>
      </c>
      <c r="H1063" s="34">
        <f>IFERROR(VLOOKUP(A1063,[1]库存报告使用数据处理!$A:$G,7,0),0)</f>
        <v>16.99</v>
      </c>
      <c r="I1063">
        <f>IFERROR(VLOOKUP(A1063,[5]数据处理!$A:$B,2,0),0)</f>
        <v>0</v>
      </c>
      <c r="J1063" s="35">
        <f>IFERROR(VLOOKUP(A1063,[5]数据处理!$A:$D,4,0),0)</f>
        <v>0</v>
      </c>
      <c r="K1063" s="35">
        <f>IFERROR(VLOOKUP(A1063,[5]数据处理!$A:$E,5,0),0)</f>
        <v>0</v>
      </c>
      <c r="L1063" s="35">
        <f>IFERROR(VLOOKUP(A1063,[5]数据处理!$A:$G,7,0),0)</f>
        <v>0</v>
      </c>
      <c r="M1063">
        <f t="shared" si="275"/>
        <v>0</v>
      </c>
      <c r="N1063">
        <f>IFERROR(VLOOKUP(A1063,[5]数据处理!$A:$C,3,0),0)</f>
        <v>1</v>
      </c>
      <c r="O1063">
        <f>IFERROR(VLOOKUP(A1063,[5]数据处理!$A:$N,14,0),0)</f>
        <v>0</v>
      </c>
      <c r="P1063" t="str">
        <f>IFERROR(VLOOKUP(A1063,[3]库存使用数据!$A:$B,2,0),"")</f>
        <v/>
      </c>
      <c r="Q1063" t="str">
        <f>IFERROR(VLOOKUP(A1063,[3]库存使用数据!$A:$E,5,0),"")</f>
        <v/>
      </c>
      <c r="R1063" t="str">
        <f>IFERROR(VLOOKUP(A1063,[3]库存使用数据!$A:$H,8,0),"")</f>
        <v/>
      </c>
      <c r="S1063" t="str">
        <f>IFERROR(VLOOKUP(A1063,[3]库存使用数据!$A:$K,11,0),"")</f>
        <v/>
      </c>
      <c r="T1063" t="str">
        <f>IFERROR(VLOOKUP(A1063,[3]库存使用数据!$A:$C,3,0),"")</f>
        <v/>
      </c>
      <c r="U1063" t="str">
        <f>IFERROR(VLOOKUP(A1063,[3]库存使用数据!$A:$F,6,0),"")</f>
        <v/>
      </c>
      <c r="V1063" t="str">
        <f>IFERROR(VLOOKUP(A1063,[3]库存使用数据!$A:$I,9,0),"")</f>
        <v/>
      </c>
      <c r="W1063" t="str">
        <f>IFERROR(VLOOKUP(A1063,[3]库存使用数据!$A:$L,12,0),"")</f>
        <v/>
      </c>
      <c r="X1063" s="23" t="str">
        <f t="shared" si="280"/>
        <v/>
      </c>
      <c r="Y1063" s="23" t="str">
        <f t="shared" si="281"/>
        <v/>
      </c>
      <c r="Z1063" s="23" t="str">
        <f t="shared" si="282"/>
        <v/>
      </c>
      <c r="AA1063" s="23" t="str">
        <f t="shared" si="283"/>
        <v/>
      </c>
      <c r="AB1063" t="str">
        <f>IFERROR(VLOOKUP(A1063,[3]库存使用数据!$A:$D,4,0),"")</f>
        <v/>
      </c>
      <c r="AC1063" t="str">
        <f>IFERROR(VLOOKUP(A1063,[3]库存使用数据!$A:$G,7,0),"")</f>
        <v/>
      </c>
      <c r="AD1063" t="str">
        <f>IFERROR(VLOOKUP(A1063,[3]库存使用数据!$A:$J,10,0),"")</f>
        <v/>
      </c>
      <c r="AE1063" t="str">
        <f>IFERROR(VLOOKUP(A1063,[3]库存使用数据!$A:$M,13,0),"")</f>
        <v/>
      </c>
      <c r="AF1063" s="23" t="str">
        <f t="shared" si="284"/>
        <v/>
      </c>
      <c r="AG1063" s="23" t="str">
        <f t="shared" si="285"/>
        <v/>
      </c>
      <c r="AH1063" s="23" t="str">
        <f t="shared" si="286"/>
        <v/>
      </c>
      <c r="AI1063" s="23" t="str">
        <f t="shared" si="287"/>
        <v/>
      </c>
      <c r="AJ1063">
        <f>IFERROR(VLOOKUP($B1063,[2]库存报告使用数据!$A$1:$B$65536,2,0),0)</f>
        <v>0</v>
      </c>
      <c r="AK1063">
        <f>IFERROR(VLOOKUP($B1063,[2]库存报告使用数据!$A$1:$C$65536,3,0),0)</f>
        <v>0</v>
      </c>
      <c r="AL1063">
        <f>IFERROR(VLOOKUP($B1063,[2]库存报告使用数据!$A$1:$D$65536,4,0),0)</f>
        <v>2</v>
      </c>
      <c r="AM1063">
        <f>IFERROR(VLOOKUP($B1063,[2]库存报告使用数据!$A$1:$E$65536,5,0),0)</f>
        <v>1</v>
      </c>
      <c r="AN1063" s="23" t="str">
        <f t="shared" si="288"/>
        <v/>
      </c>
      <c r="AO1063" s="23" t="str">
        <f t="shared" si="289"/>
        <v/>
      </c>
      <c r="AP1063" s="23">
        <f t="shared" si="290"/>
        <v>1.5</v>
      </c>
      <c r="AQ1063" s="23">
        <f t="shared" si="291"/>
        <v>0</v>
      </c>
      <c r="AR1063" s="37">
        <f t="shared" si="276"/>
        <v>0</v>
      </c>
      <c r="AS1063" s="37">
        <f t="shared" si="277"/>
        <v>0</v>
      </c>
      <c r="AT1063" s="37">
        <f t="shared" si="278"/>
        <v>0</v>
      </c>
      <c r="AU1063" s="33" t="str">
        <f t="shared" si="279"/>
        <v>库存为0</v>
      </c>
      <c r="AV1063" s="38" t="str">
        <f>IFERROR(时间!$B$4+AU1063,"上周无销量")</f>
        <v>上周无销量</v>
      </c>
    </row>
    <row r="1064" spans="1:48">
      <c r="A1064" s="21" t="s">
        <v>1109</v>
      </c>
      <c r="B1064" t="str">
        <f>VLOOKUP(A1064,'[4]sku-asin（子）'!$A$1:$B$65536,2,0)</f>
        <v>B01HZ9RULA</v>
      </c>
      <c r="C1064" t="str">
        <f>VLOOKUP(A1064,'[4]子sku-父sku'!$A$1:$B$65536,2,0)</f>
        <v>YZ-ZQMICAI</v>
      </c>
      <c r="D1064" s="33">
        <f>IFERROR(VLOOKUP(A1064,[1]库存报告使用数据处理!$A:$C,3,0),0)</f>
        <v>0</v>
      </c>
      <c r="E1064" s="33">
        <f>IFERROR(VLOOKUP(A1064,[1]库存报告使用数据处理!$A:$D,4,0),0)</f>
        <v>0</v>
      </c>
      <c r="F1064" s="33">
        <f>IFERROR(VLOOKUP(A1064,[1]库存报告使用数据处理!$A:$E,5,0),0)</f>
        <v>0</v>
      </c>
      <c r="G1064" s="33">
        <f>IFERROR(VLOOKUP(A1064,[1]库存报告使用数据处理!$A:$F,6,0),0)</f>
        <v>0</v>
      </c>
      <c r="H1064" s="34">
        <f>IFERROR(VLOOKUP(A1064,[1]库存报告使用数据处理!$A:$G,7,0),0)</f>
        <v>0</v>
      </c>
      <c r="I1064">
        <f>IFERROR(VLOOKUP(A1064,[5]数据处理!$A:$B,2,0),0)</f>
        <v>5</v>
      </c>
      <c r="J1064" s="35">
        <f>IFERROR(VLOOKUP(A1064,[5]数据处理!$A:$D,4,0),0)</f>
        <v>0</v>
      </c>
      <c r="K1064" s="35">
        <f>IFERROR(VLOOKUP(A1064,[5]数据处理!$A:$E,5,0),0)</f>
        <v>0</v>
      </c>
      <c r="L1064" s="35">
        <f>IFERROR(VLOOKUP(A1064,[5]数据处理!$A:$G,7,0),0)</f>
        <v>0</v>
      </c>
      <c r="M1064">
        <f t="shared" si="275"/>
        <v>5</v>
      </c>
      <c r="N1064">
        <f>IFERROR(VLOOKUP(A1064,[5]数据处理!$A:$C,3,0),0)</f>
        <v>0</v>
      </c>
      <c r="O1064">
        <f>IFERROR(VLOOKUP(A1064,[5]数据处理!$A:$N,14,0),0)</f>
        <v>3</v>
      </c>
      <c r="P1064" t="str">
        <f>IFERROR(VLOOKUP(A1064,[3]库存使用数据!$A:$B,2,0),"")</f>
        <v/>
      </c>
      <c r="Q1064" t="str">
        <f>IFERROR(VLOOKUP(A1064,[3]库存使用数据!$A:$E,5,0),"")</f>
        <v/>
      </c>
      <c r="R1064" t="str">
        <f>IFERROR(VLOOKUP(A1064,[3]库存使用数据!$A:$H,8,0),"")</f>
        <v/>
      </c>
      <c r="S1064" t="str">
        <f>IFERROR(VLOOKUP(A1064,[3]库存使用数据!$A:$K,11,0),"")</f>
        <v/>
      </c>
      <c r="T1064" t="str">
        <f>IFERROR(VLOOKUP(A1064,[3]库存使用数据!$A:$C,3,0),"")</f>
        <v/>
      </c>
      <c r="U1064" t="str">
        <f>IFERROR(VLOOKUP(A1064,[3]库存使用数据!$A:$F,6,0),"")</f>
        <v/>
      </c>
      <c r="V1064" t="str">
        <f>IFERROR(VLOOKUP(A1064,[3]库存使用数据!$A:$I,9,0),"")</f>
        <v/>
      </c>
      <c r="W1064" t="str">
        <f>IFERROR(VLOOKUP(A1064,[3]库存使用数据!$A:$L,12,0),"")</f>
        <v/>
      </c>
      <c r="X1064" s="23" t="str">
        <f t="shared" si="280"/>
        <v/>
      </c>
      <c r="Y1064" s="23" t="str">
        <f t="shared" si="281"/>
        <v/>
      </c>
      <c r="Z1064" s="23" t="str">
        <f t="shared" si="282"/>
        <v/>
      </c>
      <c r="AA1064" s="23" t="str">
        <f t="shared" si="283"/>
        <v/>
      </c>
      <c r="AB1064" t="str">
        <f>IFERROR(VLOOKUP(A1064,[3]库存使用数据!$A:$D,4,0),"")</f>
        <v/>
      </c>
      <c r="AC1064" t="str">
        <f>IFERROR(VLOOKUP(A1064,[3]库存使用数据!$A:$G,7,0),"")</f>
        <v/>
      </c>
      <c r="AD1064" t="str">
        <f>IFERROR(VLOOKUP(A1064,[3]库存使用数据!$A:$J,10,0),"")</f>
        <v/>
      </c>
      <c r="AE1064" t="str">
        <f>IFERROR(VLOOKUP(A1064,[3]库存使用数据!$A:$M,13,0),"")</f>
        <v/>
      </c>
      <c r="AF1064" s="23" t="str">
        <f t="shared" si="284"/>
        <v/>
      </c>
      <c r="AG1064" s="23" t="str">
        <f t="shared" si="285"/>
        <v/>
      </c>
      <c r="AH1064" s="23" t="str">
        <f t="shared" si="286"/>
        <v/>
      </c>
      <c r="AI1064" s="23" t="str">
        <f t="shared" si="287"/>
        <v/>
      </c>
      <c r="AJ1064">
        <f>IFERROR(VLOOKUP($B1064,[2]库存报告使用数据!$A$1:$B$65536,2,0),0)</f>
        <v>4</v>
      </c>
      <c r="AK1064">
        <f>IFERROR(VLOOKUP($B1064,[2]库存报告使用数据!$A$1:$C$65536,3,0),0)</f>
        <v>4</v>
      </c>
      <c r="AL1064">
        <f>IFERROR(VLOOKUP($B1064,[2]库存报告使用数据!$A$1:$D$65536,4,0),0)</f>
        <v>3</v>
      </c>
      <c r="AM1064">
        <f>IFERROR(VLOOKUP($B1064,[2]库存报告使用数据!$A$1:$E$65536,5,0),0)</f>
        <v>6</v>
      </c>
      <c r="AN1064" s="23">
        <f t="shared" si="288"/>
        <v>0</v>
      </c>
      <c r="AO1064" s="23">
        <f t="shared" si="289"/>
        <v>0</v>
      </c>
      <c r="AP1064" s="23">
        <f t="shared" si="290"/>
        <v>0</v>
      </c>
      <c r="AQ1064" s="23">
        <f t="shared" si="291"/>
        <v>0</v>
      </c>
      <c r="AR1064" s="37">
        <f t="shared" si="276"/>
        <v>0</v>
      </c>
      <c r="AS1064" s="37">
        <f t="shared" si="277"/>
        <v>0</v>
      </c>
      <c r="AT1064" s="37">
        <f t="shared" si="278"/>
        <v>5</v>
      </c>
      <c r="AU1064" s="33" t="str">
        <f t="shared" si="279"/>
        <v>库存为5</v>
      </c>
      <c r="AV1064" s="38" t="str">
        <f>IFERROR(时间!$B$4+AU1064,"上周无销量")</f>
        <v>上周无销量</v>
      </c>
    </row>
    <row r="1065" spans="1:48">
      <c r="A1065" s="21" t="s">
        <v>1110</v>
      </c>
      <c r="B1065" t="str">
        <f>VLOOKUP(A1065,'[4]sku-asin（子）'!$A$1:$B$65536,2,0)</f>
        <v>B01HZ9S1GS</v>
      </c>
      <c r="C1065" t="str">
        <f>VLOOKUP(A1065,'[4]子sku-父sku'!$A$1:$B$65536,2,0)</f>
        <v>YZ-ZQMICAI</v>
      </c>
      <c r="D1065" s="33">
        <f>IFERROR(VLOOKUP(A1065,[1]库存报告使用数据处理!$A:$C,3,0),0)</f>
        <v>0</v>
      </c>
      <c r="E1065" s="33">
        <f>IFERROR(VLOOKUP(A1065,[1]库存报告使用数据处理!$A:$D,4,0),0)</f>
        <v>0</v>
      </c>
      <c r="F1065" s="33">
        <f>IFERROR(VLOOKUP(A1065,[1]库存报告使用数据处理!$A:$E,5,0),0)</f>
        <v>0</v>
      </c>
      <c r="G1065" s="33">
        <f>IFERROR(VLOOKUP(A1065,[1]库存报告使用数据处理!$A:$F,6,0),0)</f>
        <v>0</v>
      </c>
      <c r="H1065" s="34">
        <f>IFERROR(VLOOKUP(A1065,[1]库存报告使用数据处理!$A:$G,7,0),0)</f>
        <v>0</v>
      </c>
      <c r="I1065">
        <f>IFERROR(VLOOKUP(A1065,[5]数据处理!$A:$B,2,0),0)</f>
        <v>0</v>
      </c>
      <c r="J1065" s="35">
        <f>IFERROR(VLOOKUP(A1065,[5]数据处理!$A:$D,4,0),0)</f>
        <v>0</v>
      </c>
      <c r="K1065" s="35">
        <f>IFERROR(VLOOKUP(A1065,[5]数据处理!$A:$E,5,0),0)</f>
        <v>0</v>
      </c>
      <c r="L1065" s="35">
        <f>IFERROR(VLOOKUP(A1065,[5]数据处理!$A:$G,7,0),0)</f>
        <v>0</v>
      </c>
      <c r="M1065">
        <f t="shared" si="275"/>
        <v>0</v>
      </c>
      <c r="N1065">
        <f>IFERROR(VLOOKUP(A1065,[5]数据处理!$A:$C,3,0),0)</f>
        <v>0</v>
      </c>
      <c r="O1065">
        <f>IFERROR(VLOOKUP(A1065,[5]数据处理!$A:$N,14,0),0)</f>
        <v>0</v>
      </c>
      <c r="P1065">
        <f>IFERROR(VLOOKUP(A1065,[3]库存使用数据!$A:$B,2,0),"")</f>
        <v>927</v>
      </c>
      <c r="Q1065">
        <f>IFERROR(VLOOKUP(A1065,[3]库存使用数据!$A:$E,5,0),"")</f>
        <v>0</v>
      </c>
      <c r="R1065">
        <f>IFERROR(VLOOKUP(A1065,[3]库存使用数据!$A:$H,8,0),"")</f>
        <v>0</v>
      </c>
      <c r="S1065">
        <f>IFERROR(VLOOKUP(A1065,[3]库存使用数据!$A:$K,11,0),"")</f>
        <v>0</v>
      </c>
      <c r="T1065">
        <f>IFERROR(VLOOKUP(A1065,[3]库存使用数据!$A:$C,3,0),"")</f>
        <v>10</v>
      </c>
      <c r="U1065">
        <f>IFERROR(VLOOKUP(A1065,[3]库存使用数据!$A:$F,6,0),"")</f>
        <v>0</v>
      </c>
      <c r="V1065">
        <f>IFERROR(VLOOKUP(A1065,[3]库存使用数据!$A:$I,9,0),"")</f>
        <v>0</v>
      </c>
      <c r="W1065">
        <f>IFERROR(VLOOKUP(A1065,[3]库存使用数据!$A:$L,12,0),"")</f>
        <v>0</v>
      </c>
      <c r="X1065" s="23">
        <f t="shared" si="280"/>
        <v>0.0107874865156419</v>
      </c>
      <c r="Y1065" s="23" t="str">
        <f t="shared" si="281"/>
        <v/>
      </c>
      <c r="Z1065" s="23" t="str">
        <f t="shared" si="282"/>
        <v/>
      </c>
      <c r="AA1065" s="23" t="str">
        <f t="shared" si="283"/>
        <v/>
      </c>
      <c r="AB1065">
        <f>IFERROR(VLOOKUP(A1065,[3]库存使用数据!$A:$D,4,0),"")</f>
        <v>2.11</v>
      </c>
      <c r="AC1065">
        <f>IFERROR(VLOOKUP(A1065,[3]库存使用数据!$A:$G,7,0),"")</f>
        <v>0</v>
      </c>
      <c r="AD1065">
        <f>IFERROR(VLOOKUP(A1065,[3]库存使用数据!$A:$J,10,0),"")</f>
        <v>0</v>
      </c>
      <c r="AE1065">
        <f>IFERROR(VLOOKUP(A1065,[3]库存使用数据!$A:$M,13,0),"")</f>
        <v>0</v>
      </c>
      <c r="AF1065" s="23">
        <f t="shared" si="284"/>
        <v>0</v>
      </c>
      <c r="AG1065" s="23" t="str">
        <f t="shared" si="285"/>
        <v/>
      </c>
      <c r="AH1065" s="23" t="str">
        <f t="shared" si="286"/>
        <v/>
      </c>
      <c r="AI1065" s="23" t="str">
        <f t="shared" si="287"/>
        <v/>
      </c>
      <c r="AJ1065">
        <f>IFERROR(VLOOKUP($B1065,[2]库存报告使用数据!$A$1:$B$65536,2,0),0)</f>
        <v>0</v>
      </c>
      <c r="AK1065">
        <f>IFERROR(VLOOKUP($B1065,[2]库存报告使用数据!$A$1:$C$65536,3,0),0)</f>
        <v>0</v>
      </c>
      <c r="AL1065">
        <f>IFERROR(VLOOKUP($B1065,[2]库存报告使用数据!$A$1:$D$65536,4,0),0)</f>
        <v>0</v>
      </c>
      <c r="AM1065">
        <f>IFERROR(VLOOKUP($B1065,[2]库存报告使用数据!$A$1:$E$65536,5,0),0)</f>
        <v>0</v>
      </c>
      <c r="AN1065" s="23" t="str">
        <f t="shared" si="288"/>
        <v/>
      </c>
      <c r="AO1065" s="23" t="str">
        <f t="shared" si="289"/>
        <v/>
      </c>
      <c r="AP1065" s="23" t="str">
        <f t="shared" si="290"/>
        <v/>
      </c>
      <c r="AQ1065" s="23" t="str">
        <f t="shared" si="291"/>
        <v/>
      </c>
      <c r="AR1065" s="37">
        <f t="shared" si="276"/>
        <v>0</v>
      </c>
      <c r="AS1065" s="37">
        <f t="shared" si="277"/>
        <v>0</v>
      </c>
      <c r="AT1065" s="37">
        <f t="shared" si="278"/>
        <v>0</v>
      </c>
      <c r="AU1065" s="33" t="str">
        <f t="shared" si="279"/>
        <v>库存为0</v>
      </c>
      <c r="AV1065" s="38" t="str">
        <f>IFERROR(时间!$B$4+AU1065,"上周无销量")</f>
        <v>上周无销量</v>
      </c>
    </row>
    <row r="1066" spans="1:48">
      <c r="A1066" s="21" t="s">
        <v>1111</v>
      </c>
      <c r="B1066" t="str">
        <f>VLOOKUP(A1066,'[4]sku-asin（子）'!$A$1:$B$65536,2,0)</f>
        <v>B071S378VC</v>
      </c>
      <c r="C1066" t="str">
        <f>VLOOKUP(A1066,'[4]子sku-父sku'!$A$1:$B$65536,2,0)</f>
        <v>YZ-ZQMS02</v>
      </c>
      <c r="D1066" s="33">
        <f>IFERROR(VLOOKUP(A1066,[1]库存报告使用数据处理!$A:$C,3,0),0)</f>
        <v>0</v>
      </c>
      <c r="E1066" s="33">
        <f>IFERROR(VLOOKUP(A1066,[1]库存报告使用数据处理!$A:$D,4,0),0)</f>
        <v>0</v>
      </c>
      <c r="F1066" s="33">
        <f>IFERROR(VLOOKUP(A1066,[1]库存报告使用数据处理!$A:$E,5,0),0)</f>
        <v>0</v>
      </c>
      <c r="G1066" s="33">
        <f>IFERROR(VLOOKUP(A1066,[1]库存报告使用数据处理!$A:$F,6,0),0)</f>
        <v>0</v>
      </c>
      <c r="H1066" s="34">
        <f>IFERROR(VLOOKUP(A1066,[1]库存报告使用数据处理!$A:$G,7,0),0)</f>
        <v>0</v>
      </c>
      <c r="I1066">
        <f>IFERROR(VLOOKUP(A1066,[5]数据处理!$A:$B,2,0),0)</f>
        <v>0</v>
      </c>
      <c r="J1066" s="35">
        <f>IFERROR(VLOOKUP(A1066,[5]数据处理!$A:$D,4,0),0)</f>
        <v>0</v>
      </c>
      <c r="K1066" s="35">
        <f>IFERROR(VLOOKUP(A1066,[5]数据处理!$A:$E,5,0),0)</f>
        <v>0</v>
      </c>
      <c r="L1066" s="35">
        <f>IFERROR(VLOOKUP(A1066,[5]数据处理!$A:$G,7,0),0)</f>
        <v>0</v>
      </c>
      <c r="M1066">
        <f t="shared" si="275"/>
        <v>0</v>
      </c>
      <c r="N1066">
        <f>IFERROR(VLOOKUP(A1066,[5]数据处理!$A:$C,3,0),0)</f>
        <v>0</v>
      </c>
      <c r="O1066">
        <f>IFERROR(VLOOKUP(A1066,[5]数据处理!$A:$N,14,0),0)</f>
        <v>0</v>
      </c>
      <c r="P1066" t="str">
        <f>IFERROR(VLOOKUP(A1066,[3]库存使用数据!$A:$B,2,0),"")</f>
        <v/>
      </c>
      <c r="Q1066" t="str">
        <f>IFERROR(VLOOKUP(A1066,[3]库存使用数据!$A:$E,5,0),"")</f>
        <v/>
      </c>
      <c r="R1066" t="str">
        <f>IFERROR(VLOOKUP(A1066,[3]库存使用数据!$A:$H,8,0),"")</f>
        <v/>
      </c>
      <c r="S1066" t="str">
        <f>IFERROR(VLOOKUP(A1066,[3]库存使用数据!$A:$K,11,0),"")</f>
        <v/>
      </c>
      <c r="T1066" t="str">
        <f>IFERROR(VLOOKUP(A1066,[3]库存使用数据!$A:$C,3,0),"")</f>
        <v/>
      </c>
      <c r="U1066" t="str">
        <f>IFERROR(VLOOKUP(A1066,[3]库存使用数据!$A:$F,6,0),"")</f>
        <v/>
      </c>
      <c r="V1066" t="str">
        <f>IFERROR(VLOOKUP(A1066,[3]库存使用数据!$A:$I,9,0),"")</f>
        <v/>
      </c>
      <c r="W1066" t="str">
        <f>IFERROR(VLOOKUP(A1066,[3]库存使用数据!$A:$L,12,0),"")</f>
        <v/>
      </c>
      <c r="X1066" s="23" t="str">
        <f t="shared" si="280"/>
        <v/>
      </c>
      <c r="Y1066" s="23" t="str">
        <f t="shared" si="281"/>
        <v/>
      </c>
      <c r="Z1066" s="23" t="str">
        <f t="shared" si="282"/>
        <v/>
      </c>
      <c r="AA1066" s="23" t="str">
        <f t="shared" si="283"/>
        <v/>
      </c>
      <c r="AB1066" t="str">
        <f>IFERROR(VLOOKUP(A1066,[3]库存使用数据!$A:$D,4,0),"")</f>
        <v/>
      </c>
      <c r="AC1066" t="str">
        <f>IFERROR(VLOOKUP(A1066,[3]库存使用数据!$A:$G,7,0),"")</f>
        <v/>
      </c>
      <c r="AD1066" t="str">
        <f>IFERROR(VLOOKUP(A1066,[3]库存使用数据!$A:$J,10,0),"")</f>
        <v/>
      </c>
      <c r="AE1066" t="str">
        <f>IFERROR(VLOOKUP(A1066,[3]库存使用数据!$A:$M,13,0),"")</f>
        <v/>
      </c>
      <c r="AF1066" s="23" t="str">
        <f t="shared" si="284"/>
        <v/>
      </c>
      <c r="AG1066" s="23" t="str">
        <f t="shared" si="285"/>
        <v/>
      </c>
      <c r="AH1066" s="23" t="str">
        <f t="shared" si="286"/>
        <v/>
      </c>
      <c r="AI1066" s="23" t="str">
        <f t="shared" si="287"/>
        <v/>
      </c>
      <c r="AJ1066">
        <f>IFERROR(VLOOKUP($B1066,[2]库存报告使用数据!$A$1:$B$65536,2,0),0)</f>
        <v>0</v>
      </c>
      <c r="AK1066">
        <f>IFERROR(VLOOKUP($B1066,[2]库存报告使用数据!$A$1:$C$65536,3,0),0)</f>
        <v>0</v>
      </c>
      <c r="AL1066">
        <f>IFERROR(VLOOKUP($B1066,[2]库存报告使用数据!$A$1:$D$65536,4,0),0)</f>
        <v>0</v>
      </c>
      <c r="AM1066">
        <f>IFERROR(VLOOKUP($B1066,[2]库存报告使用数据!$A$1:$E$65536,5,0),0)</f>
        <v>0</v>
      </c>
      <c r="AN1066" s="23" t="str">
        <f t="shared" si="288"/>
        <v/>
      </c>
      <c r="AO1066" s="23" t="str">
        <f t="shared" si="289"/>
        <v/>
      </c>
      <c r="AP1066" s="23" t="str">
        <f t="shared" si="290"/>
        <v/>
      </c>
      <c r="AQ1066" s="23" t="str">
        <f t="shared" si="291"/>
        <v/>
      </c>
      <c r="AR1066" s="37">
        <f t="shared" si="276"/>
        <v>0</v>
      </c>
      <c r="AS1066" s="37">
        <f t="shared" si="277"/>
        <v>0</v>
      </c>
      <c r="AT1066" s="37">
        <f t="shared" si="278"/>
        <v>0</v>
      </c>
      <c r="AU1066" s="33" t="str">
        <f t="shared" si="279"/>
        <v>库存为0</v>
      </c>
      <c r="AV1066" s="38" t="str">
        <f>IFERROR(时间!$B$4+AU1066,"上周无销量")</f>
        <v>上周无销量</v>
      </c>
    </row>
    <row r="1067" spans="1:48">
      <c r="A1067" s="21" t="s">
        <v>1112</v>
      </c>
      <c r="B1067" t="str">
        <f>VLOOKUP(A1067,'[4]sku-asin（子）'!$A$1:$B$65536,2,0)</f>
        <v>B0722Z56WB</v>
      </c>
      <c r="C1067" t="str">
        <f>VLOOKUP(A1067,'[4]子sku-父sku'!$A$1:$B$65536,2,0)</f>
        <v>YZ-ZQMS02</v>
      </c>
      <c r="D1067" s="33">
        <f>IFERROR(VLOOKUP(A1067,[1]库存报告使用数据处理!$A:$C,3,0),0)</f>
        <v>1</v>
      </c>
      <c r="E1067" s="33">
        <f>IFERROR(VLOOKUP(A1067,[1]库存报告使用数据处理!$A:$D,4,0),0)</f>
        <v>1</v>
      </c>
      <c r="F1067" s="33">
        <f>IFERROR(VLOOKUP(A1067,[1]库存报告使用数据处理!$A:$E,5,0),0)</f>
        <v>1</v>
      </c>
      <c r="G1067" s="33">
        <f>IFERROR(VLOOKUP(A1067,[1]库存报告使用数据处理!$A:$F,6,0),0)</f>
        <v>0</v>
      </c>
      <c r="H1067" s="34">
        <f>IFERROR(VLOOKUP(A1067,[1]库存报告使用数据处理!$A:$G,7,0),0)</f>
        <v>19.9</v>
      </c>
      <c r="I1067">
        <f>IFERROR(VLOOKUP(A1067,[5]数据处理!$A:$B,2,0),0)</f>
        <v>3</v>
      </c>
      <c r="J1067" s="35">
        <f>IFERROR(VLOOKUP(A1067,[5]数据处理!$A:$D,4,0),0)</f>
        <v>0</v>
      </c>
      <c r="K1067" s="35">
        <f>IFERROR(VLOOKUP(A1067,[5]数据处理!$A:$E,5,0),0)</f>
        <v>0</v>
      </c>
      <c r="L1067" s="35">
        <f>IFERROR(VLOOKUP(A1067,[5]数据处理!$A:$G,7,0),0)</f>
        <v>0</v>
      </c>
      <c r="M1067">
        <f t="shared" si="275"/>
        <v>3</v>
      </c>
      <c r="N1067">
        <f>IFERROR(VLOOKUP(A1067,[5]数据处理!$A:$C,3,0),0)</f>
        <v>0</v>
      </c>
      <c r="O1067">
        <f>IFERROR(VLOOKUP(A1067,[5]数据处理!$A:$N,14,0),0)</f>
        <v>4</v>
      </c>
      <c r="P1067" t="str">
        <f>IFERROR(VLOOKUP(A1067,[3]库存使用数据!$A:$B,2,0),"")</f>
        <v/>
      </c>
      <c r="Q1067" t="str">
        <f>IFERROR(VLOOKUP(A1067,[3]库存使用数据!$A:$E,5,0),"")</f>
        <v/>
      </c>
      <c r="R1067" t="str">
        <f>IFERROR(VLOOKUP(A1067,[3]库存使用数据!$A:$H,8,0),"")</f>
        <v/>
      </c>
      <c r="S1067" t="str">
        <f>IFERROR(VLOOKUP(A1067,[3]库存使用数据!$A:$K,11,0),"")</f>
        <v/>
      </c>
      <c r="T1067" t="str">
        <f>IFERROR(VLOOKUP(A1067,[3]库存使用数据!$A:$C,3,0),"")</f>
        <v/>
      </c>
      <c r="U1067" t="str">
        <f>IFERROR(VLOOKUP(A1067,[3]库存使用数据!$A:$F,6,0),"")</f>
        <v/>
      </c>
      <c r="V1067" t="str">
        <f>IFERROR(VLOOKUP(A1067,[3]库存使用数据!$A:$I,9,0),"")</f>
        <v/>
      </c>
      <c r="W1067" t="str">
        <f>IFERROR(VLOOKUP(A1067,[3]库存使用数据!$A:$L,12,0),"")</f>
        <v/>
      </c>
      <c r="X1067" s="23" t="str">
        <f t="shared" si="280"/>
        <v/>
      </c>
      <c r="Y1067" s="23" t="str">
        <f t="shared" si="281"/>
        <v/>
      </c>
      <c r="Z1067" s="23" t="str">
        <f t="shared" si="282"/>
        <v/>
      </c>
      <c r="AA1067" s="23" t="str">
        <f t="shared" si="283"/>
        <v/>
      </c>
      <c r="AB1067" t="str">
        <f>IFERROR(VLOOKUP(A1067,[3]库存使用数据!$A:$D,4,0),"")</f>
        <v/>
      </c>
      <c r="AC1067" t="str">
        <f>IFERROR(VLOOKUP(A1067,[3]库存使用数据!$A:$G,7,0),"")</f>
        <v/>
      </c>
      <c r="AD1067" t="str">
        <f>IFERROR(VLOOKUP(A1067,[3]库存使用数据!$A:$J,10,0),"")</f>
        <v/>
      </c>
      <c r="AE1067" t="str">
        <f>IFERROR(VLOOKUP(A1067,[3]库存使用数据!$A:$M,13,0),"")</f>
        <v/>
      </c>
      <c r="AF1067" s="23" t="str">
        <f t="shared" si="284"/>
        <v/>
      </c>
      <c r="AG1067" s="23" t="str">
        <f t="shared" si="285"/>
        <v/>
      </c>
      <c r="AH1067" s="23" t="str">
        <f t="shared" si="286"/>
        <v/>
      </c>
      <c r="AI1067" s="23" t="str">
        <f t="shared" si="287"/>
        <v/>
      </c>
      <c r="AJ1067">
        <f>IFERROR(VLOOKUP($B1067,[2]库存报告使用数据!$A$1:$B$65536,2,0),0)</f>
        <v>3</v>
      </c>
      <c r="AK1067">
        <f>IFERROR(VLOOKUP($B1067,[2]库存报告使用数据!$A$1:$C$65536,3,0),0)</f>
        <v>3</v>
      </c>
      <c r="AL1067">
        <f>IFERROR(VLOOKUP($B1067,[2]库存报告使用数据!$A$1:$D$65536,4,0),0)</f>
        <v>4</v>
      </c>
      <c r="AM1067">
        <f>IFERROR(VLOOKUP($B1067,[2]库存报告使用数据!$A$1:$E$65536,5,0),0)</f>
        <v>2</v>
      </c>
      <c r="AN1067" s="23">
        <f t="shared" si="288"/>
        <v>0.333333333333333</v>
      </c>
      <c r="AO1067" s="23">
        <f t="shared" si="289"/>
        <v>0.333333333333333</v>
      </c>
      <c r="AP1067" s="23">
        <f t="shared" si="290"/>
        <v>0.25</v>
      </c>
      <c r="AQ1067" s="23">
        <f t="shared" si="291"/>
        <v>0</v>
      </c>
      <c r="AR1067" s="37">
        <f t="shared" si="276"/>
        <v>0.142857142857143</v>
      </c>
      <c r="AS1067" s="37">
        <f t="shared" si="277"/>
        <v>8.57142857142857</v>
      </c>
      <c r="AT1067" s="37">
        <f t="shared" si="278"/>
        <v>-5.57142857142857</v>
      </c>
      <c r="AU1067" s="33">
        <f t="shared" si="279"/>
        <v>21</v>
      </c>
      <c r="AV1067" s="38">
        <f>IFERROR(时间!$B$4+AU1067,"上周无销量")</f>
        <v>43304</v>
      </c>
    </row>
    <row r="1068" spans="1:48">
      <c r="A1068" s="21" t="s">
        <v>1113</v>
      </c>
      <c r="B1068" t="str">
        <f>VLOOKUP(A1068,'[4]sku-asin（子）'!$A$1:$B$65536,2,0)</f>
        <v>B0744JDRD1</v>
      </c>
      <c r="C1068" t="str">
        <f>VLOOKUP(A1068,'[4]子sku-父sku'!$A$1:$B$65536,2,0)</f>
        <v>YZ-ZQOM388</v>
      </c>
      <c r="D1068" s="33">
        <f>IFERROR(VLOOKUP(A1068,[1]库存报告使用数据处理!$A:$C,3,0),0)</f>
        <v>0</v>
      </c>
      <c r="E1068" s="33">
        <f>IFERROR(VLOOKUP(A1068,[1]库存报告使用数据处理!$A:$D,4,0),0)</f>
        <v>0</v>
      </c>
      <c r="F1068" s="33">
        <f>IFERROR(VLOOKUP(A1068,[1]库存报告使用数据处理!$A:$E,5,0),0)</f>
        <v>0</v>
      </c>
      <c r="G1068" s="33">
        <f>IFERROR(VLOOKUP(A1068,[1]库存报告使用数据处理!$A:$F,6,0),0)</f>
        <v>0</v>
      </c>
      <c r="H1068" s="34">
        <f>IFERROR(VLOOKUP(A1068,[1]库存报告使用数据处理!$A:$G,7,0),0)</f>
        <v>0</v>
      </c>
      <c r="I1068">
        <f>IFERROR(VLOOKUP(A1068,[5]数据处理!$A:$B,2,0),0)</f>
        <v>0</v>
      </c>
      <c r="J1068" s="35">
        <f>IFERROR(VLOOKUP(A1068,[5]数据处理!$A:$D,4,0),0)</f>
        <v>0</v>
      </c>
      <c r="K1068" s="35">
        <f>IFERROR(VLOOKUP(A1068,[5]数据处理!$A:$E,5,0),0)</f>
        <v>0</v>
      </c>
      <c r="L1068" s="35">
        <f>IFERROR(VLOOKUP(A1068,[5]数据处理!$A:$G,7,0),0)</f>
        <v>0</v>
      </c>
      <c r="M1068">
        <f t="shared" si="275"/>
        <v>0</v>
      </c>
      <c r="N1068">
        <f>IFERROR(VLOOKUP(A1068,[5]数据处理!$A:$C,3,0),0)</f>
        <v>1</v>
      </c>
      <c r="O1068">
        <f>IFERROR(VLOOKUP(A1068,[5]数据处理!$A:$N,14,0),0)</f>
        <v>0</v>
      </c>
      <c r="P1068" t="str">
        <f>IFERROR(VLOOKUP(A1068,[3]库存使用数据!$A:$B,2,0),"")</f>
        <v/>
      </c>
      <c r="Q1068" t="str">
        <f>IFERROR(VLOOKUP(A1068,[3]库存使用数据!$A:$E,5,0),"")</f>
        <v/>
      </c>
      <c r="R1068" t="str">
        <f>IFERROR(VLOOKUP(A1068,[3]库存使用数据!$A:$H,8,0),"")</f>
        <v/>
      </c>
      <c r="S1068" t="str">
        <f>IFERROR(VLOOKUP(A1068,[3]库存使用数据!$A:$K,11,0),"")</f>
        <v/>
      </c>
      <c r="T1068" t="str">
        <f>IFERROR(VLOOKUP(A1068,[3]库存使用数据!$A:$C,3,0),"")</f>
        <v/>
      </c>
      <c r="U1068" t="str">
        <f>IFERROR(VLOOKUP(A1068,[3]库存使用数据!$A:$F,6,0),"")</f>
        <v/>
      </c>
      <c r="V1068" t="str">
        <f>IFERROR(VLOOKUP(A1068,[3]库存使用数据!$A:$I,9,0),"")</f>
        <v/>
      </c>
      <c r="W1068" t="str">
        <f>IFERROR(VLOOKUP(A1068,[3]库存使用数据!$A:$L,12,0),"")</f>
        <v/>
      </c>
      <c r="X1068" s="23" t="str">
        <f t="shared" si="280"/>
        <v/>
      </c>
      <c r="Y1068" s="23" t="str">
        <f t="shared" si="281"/>
        <v/>
      </c>
      <c r="Z1068" s="23" t="str">
        <f t="shared" si="282"/>
        <v/>
      </c>
      <c r="AA1068" s="23" t="str">
        <f t="shared" si="283"/>
        <v/>
      </c>
      <c r="AB1068" t="str">
        <f>IFERROR(VLOOKUP(A1068,[3]库存使用数据!$A:$D,4,0),"")</f>
        <v/>
      </c>
      <c r="AC1068" t="str">
        <f>IFERROR(VLOOKUP(A1068,[3]库存使用数据!$A:$G,7,0),"")</f>
        <v/>
      </c>
      <c r="AD1068" t="str">
        <f>IFERROR(VLOOKUP(A1068,[3]库存使用数据!$A:$J,10,0),"")</f>
        <v/>
      </c>
      <c r="AE1068" t="str">
        <f>IFERROR(VLOOKUP(A1068,[3]库存使用数据!$A:$M,13,0),"")</f>
        <v/>
      </c>
      <c r="AF1068" s="23" t="str">
        <f t="shared" si="284"/>
        <v/>
      </c>
      <c r="AG1068" s="23" t="str">
        <f t="shared" si="285"/>
        <v/>
      </c>
      <c r="AH1068" s="23" t="str">
        <f t="shared" si="286"/>
        <v/>
      </c>
      <c r="AI1068" s="23" t="str">
        <f t="shared" si="287"/>
        <v/>
      </c>
      <c r="AJ1068">
        <f>IFERROR(VLOOKUP($B1068,[2]库存报告使用数据!$A$1:$B$65536,2,0),0)</f>
        <v>0</v>
      </c>
      <c r="AK1068">
        <f>IFERROR(VLOOKUP($B1068,[2]库存报告使用数据!$A$1:$C$65536,3,0),0)</f>
        <v>0</v>
      </c>
      <c r="AL1068">
        <f>IFERROR(VLOOKUP($B1068,[2]库存报告使用数据!$A$1:$D$65536,4,0),0)</f>
        <v>0</v>
      </c>
      <c r="AM1068">
        <f>IFERROR(VLOOKUP($B1068,[2]库存报告使用数据!$A$1:$E$65536,5,0),0)</f>
        <v>0</v>
      </c>
      <c r="AN1068" s="23" t="str">
        <f t="shared" si="288"/>
        <v/>
      </c>
      <c r="AO1068" s="23" t="str">
        <f t="shared" si="289"/>
        <v/>
      </c>
      <c r="AP1068" s="23" t="str">
        <f t="shared" si="290"/>
        <v/>
      </c>
      <c r="AQ1068" s="23" t="str">
        <f t="shared" si="291"/>
        <v/>
      </c>
      <c r="AR1068" s="37">
        <f t="shared" si="276"/>
        <v>0</v>
      </c>
      <c r="AS1068" s="37">
        <f t="shared" si="277"/>
        <v>0</v>
      </c>
      <c r="AT1068" s="37">
        <f t="shared" si="278"/>
        <v>0</v>
      </c>
      <c r="AU1068" s="33" t="str">
        <f t="shared" si="279"/>
        <v>库存为0</v>
      </c>
      <c r="AV1068" s="38" t="str">
        <f>IFERROR(时间!$B$4+AU1068,"上周无销量")</f>
        <v>上周无销量</v>
      </c>
    </row>
    <row r="1069" spans="1:48">
      <c r="A1069" s="21" t="s">
        <v>1114</v>
      </c>
      <c r="B1069" t="str">
        <f>VLOOKUP(A1069,'[4]sku-asin（子）'!$A$1:$B$65536,2,0)</f>
        <v>B0744J8ZXB</v>
      </c>
      <c r="C1069" t="str">
        <f>VLOOKUP(A1069,'[4]子sku-父sku'!$A$1:$B$65536,2,0)</f>
        <v>YZ-ZQOM388</v>
      </c>
      <c r="D1069" s="33">
        <f>IFERROR(VLOOKUP(A1069,[1]库存报告使用数据处理!$A:$C,3,0),0)</f>
        <v>0</v>
      </c>
      <c r="E1069" s="33">
        <f>IFERROR(VLOOKUP(A1069,[1]库存报告使用数据处理!$A:$D,4,0),0)</f>
        <v>0</v>
      </c>
      <c r="F1069" s="33">
        <f>IFERROR(VLOOKUP(A1069,[1]库存报告使用数据处理!$A:$E,5,0),0)</f>
        <v>0</v>
      </c>
      <c r="G1069" s="33">
        <f>IFERROR(VLOOKUP(A1069,[1]库存报告使用数据处理!$A:$F,6,0),0)</f>
        <v>0</v>
      </c>
      <c r="H1069" s="34">
        <f>IFERROR(VLOOKUP(A1069,[1]库存报告使用数据处理!$A:$G,7,0),0)</f>
        <v>0</v>
      </c>
      <c r="I1069">
        <f>IFERROR(VLOOKUP(A1069,[5]数据处理!$A:$B,2,0),0)</f>
        <v>0</v>
      </c>
      <c r="J1069" s="35">
        <f>IFERROR(VLOOKUP(A1069,[5]数据处理!$A:$D,4,0),0)</f>
        <v>0</v>
      </c>
      <c r="K1069" s="35">
        <f>IFERROR(VLOOKUP(A1069,[5]数据处理!$A:$E,5,0),0)</f>
        <v>0</v>
      </c>
      <c r="L1069" s="35">
        <f>IFERROR(VLOOKUP(A1069,[5]数据处理!$A:$G,7,0),0)</f>
        <v>0</v>
      </c>
      <c r="M1069">
        <f t="shared" si="275"/>
        <v>0</v>
      </c>
      <c r="N1069">
        <f>IFERROR(VLOOKUP(A1069,[5]数据处理!$A:$C,3,0),0)</f>
        <v>1</v>
      </c>
      <c r="O1069">
        <f>IFERROR(VLOOKUP(A1069,[5]数据处理!$A:$N,14,0),0)</f>
        <v>0</v>
      </c>
      <c r="P1069" t="str">
        <f>IFERROR(VLOOKUP(A1069,[3]库存使用数据!$A:$B,2,0),"")</f>
        <v/>
      </c>
      <c r="Q1069" t="str">
        <f>IFERROR(VLOOKUP(A1069,[3]库存使用数据!$A:$E,5,0),"")</f>
        <v/>
      </c>
      <c r="R1069" t="str">
        <f>IFERROR(VLOOKUP(A1069,[3]库存使用数据!$A:$H,8,0),"")</f>
        <v/>
      </c>
      <c r="S1069" t="str">
        <f>IFERROR(VLOOKUP(A1069,[3]库存使用数据!$A:$K,11,0),"")</f>
        <v/>
      </c>
      <c r="T1069" t="str">
        <f>IFERROR(VLOOKUP(A1069,[3]库存使用数据!$A:$C,3,0),"")</f>
        <v/>
      </c>
      <c r="U1069" t="str">
        <f>IFERROR(VLOOKUP(A1069,[3]库存使用数据!$A:$F,6,0),"")</f>
        <v/>
      </c>
      <c r="V1069" t="str">
        <f>IFERROR(VLOOKUP(A1069,[3]库存使用数据!$A:$I,9,0),"")</f>
        <v/>
      </c>
      <c r="W1069" t="str">
        <f>IFERROR(VLOOKUP(A1069,[3]库存使用数据!$A:$L,12,0),"")</f>
        <v/>
      </c>
      <c r="X1069" s="23" t="str">
        <f t="shared" si="280"/>
        <v/>
      </c>
      <c r="Y1069" s="23" t="str">
        <f t="shared" si="281"/>
        <v/>
      </c>
      <c r="Z1069" s="23" t="str">
        <f t="shared" si="282"/>
        <v/>
      </c>
      <c r="AA1069" s="23" t="str">
        <f t="shared" si="283"/>
        <v/>
      </c>
      <c r="AB1069" t="str">
        <f>IFERROR(VLOOKUP(A1069,[3]库存使用数据!$A:$D,4,0),"")</f>
        <v/>
      </c>
      <c r="AC1069" t="str">
        <f>IFERROR(VLOOKUP(A1069,[3]库存使用数据!$A:$G,7,0),"")</f>
        <v/>
      </c>
      <c r="AD1069" t="str">
        <f>IFERROR(VLOOKUP(A1069,[3]库存使用数据!$A:$J,10,0),"")</f>
        <v/>
      </c>
      <c r="AE1069" t="str">
        <f>IFERROR(VLOOKUP(A1069,[3]库存使用数据!$A:$M,13,0),"")</f>
        <v/>
      </c>
      <c r="AF1069" s="23" t="str">
        <f t="shared" si="284"/>
        <v/>
      </c>
      <c r="AG1069" s="23" t="str">
        <f t="shared" si="285"/>
        <v/>
      </c>
      <c r="AH1069" s="23" t="str">
        <f t="shared" si="286"/>
        <v/>
      </c>
      <c r="AI1069" s="23" t="str">
        <f t="shared" si="287"/>
        <v/>
      </c>
      <c r="AJ1069">
        <f>IFERROR(VLOOKUP($B1069,[2]库存报告使用数据!$A$1:$B$65536,2,0),0)</f>
        <v>0</v>
      </c>
      <c r="AK1069">
        <f>IFERROR(VLOOKUP($B1069,[2]库存报告使用数据!$A$1:$C$65536,3,0),0)</f>
        <v>0</v>
      </c>
      <c r="AL1069">
        <f>IFERROR(VLOOKUP($B1069,[2]库存报告使用数据!$A$1:$D$65536,4,0),0)</f>
        <v>0</v>
      </c>
      <c r="AM1069">
        <f>IFERROR(VLOOKUP($B1069,[2]库存报告使用数据!$A$1:$E$65536,5,0),0)</f>
        <v>0</v>
      </c>
      <c r="AN1069" s="23" t="str">
        <f t="shared" si="288"/>
        <v/>
      </c>
      <c r="AO1069" s="23" t="str">
        <f t="shared" si="289"/>
        <v/>
      </c>
      <c r="AP1069" s="23" t="str">
        <f t="shared" si="290"/>
        <v/>
      </c>
      <c r="AQ1069" s="23" t="str">
        <f t="shared" si="291"/>
        <v/>
      </c>
      <c r="AR1069" s="37">
        <f t="shared" si="276"/>
        <v>0</v>
      </c>
      <c r="AS1069" s="37">
        <f t="shared" si="277"/>
        <v>0</v>
      </c>
      <c r="AT1069" s="37">
        <f t="shared" si="278"/>
        <v>0</v>
      </c>
      <c r="AU1069" s="33" t="str">
        <f t="shared" si="279"/>
        <v>库存为0</v>
      </c>
      <c r="AV1069" s="38" t="str">
        <f>IFERROR(时间!$B$4+AU1069,"上周无销量")</f>
        <v>上周无销量</v>
      </c>
    </row>
    <row r="1070" spans="1:48">
      <c r="A1070" s="21" t="s">
        <v>1115</v>
      </c>
      <c r="B1070" t="str">
        <f>VLOOKUP(A1070,'[4]sku-asin（子）'!$A$1:$B$65536,2,0)</f>
        <v>B0744JF7G3</v>
      </c>
      <c r="C1070" t="str">
        <f>VLOOKUP(A1070,'[4]子sku-父sku'!$A$1:$B$65536,2,0)</f>
        <v>YZ-ZQOM388</v>
      </c>
      <c r="D1070" s="33">
        <f>IFERROR(VLOOKUP(A1070,[1]库存报告使用数据处理!$A:$C,3,0),0)</f>
        <v>0</v>
      </c>
      <c r="E1070" s="33">
        <f>IFERROR(VLOOKUP(A1070,[1]库存报告使用数据处理!$A:$D,4,0),0)</f>
        <v>0</v>
      </c>
      <c r="F1070" s="33">
        <f>IFERROR(VLOOKUP(A1070,[1]库存报告使用数据处理!$A:$E,5,0),0)</f>
        <v>0</v>
      </c>
      <c r="G1070" s="33">
        <f>IFERROR(VLOOKUP(A1070,[1]库存报告使用数据处理!$A:$F,6,0),0)</f>
        <v>0</v>
      </c>
      <c r="H1070" s="34">
        <f>IFERROR(VLOOKUP(A1070,[1]库存报告使用数据处理!$A:$G,7,0),0)</f>
        <v>0</v>
      </c>
      <c r="I1070">
        <f>IFERROR(VLOOKUP(A1070,[5]数据处理!$A:$B,2,0),0)</f>
        <v>0</v>
      </c>
      <c r="J1070" s="35">
        <f>IFERROR(VLOOKUP(A1070,[5]数据处理!$A:$D,4,0),0)</f>
        <v>0</v>
      </c>
      <c r="K1070" s="35">
        <f>IFERROR(VLOOKUP(A1070,[5]数据处理!$A:$E,5,0),0)</f>
        <v>0</v>
      </c>
      <c r="L1070" s="35">
        <f>IFERROR(VLOOKUP(A1070,[5]数据处理!$A:$G,7,0),0)</f>
        <v>0</v>
      </c>
      <c r="M1070">
        <f t="shared" si="275"/>
        <v>0</v>
      </c>
      <c r="N1070">
        <f>IFERROR(VLOOKUP(A1070,[5]数据处理!$A:$C,3,0),0)</f>
        <v>0</v>
      </c>
      <c r="O1070">
        <f>IFERROR(VLOOKUP(A1070,[5]数据处理!$A:$N,14,0),0)</f>
        <v>0</v>
      </c>
      <c r="P1070" t="str">
        <f>IFERROR(VLOOKUP(A1070,[3]库存使用数据!$A:$B,2,0),"")</f>
        <v/>
      </c>
      <c r="Q1070" t="str">
        <f>IFERROR(VLOOKUP(A1070,[3]库存使用数据!$A:$E,5,0),"")</f>
        <v/>
      </c>
      <c r="R1070" t="str">
        <f>IFERROR(VLOOKUP(A1070,[3]库存使用数据!$A:$H,8,0),"")</f>
        <v/>
      </c>
      <c r="S1070" t="str">
        <f>IFERROR(VLOOKUP(A1070,[3]库存使用数据!$A:$K,11,0),"")</f>
        <v/>
      </c>
      <c r="T1070" t="str">
        <f>IFERROR(VLOOKUP(A1070,[3]库存使用数据!$A:$C,3,0),"")</f>
        <v/>
      </c>
      <c r="U1070" t="str">
        <f>IFERROR(VLOOKUP(A1070,[3]库存使用数据!$A:$F,6,0),"")</f>
        <v/>
      </c>
      <c r="V1070" t="str">
        <f>IFERROR(VLOOKUP(A1070,[3]库存使用数据!$A:$I,9,0),"")</f>
        <v/>
      </c>
      <c r="W1070" t="str">
        <f>IFERROR(VLOOKUP(A1070,[3]库存使用数据!$A:$L,12,0),"")</f>
        <v/>
      </c>
      <c r="X1070" s="23" t="str">
        <f t="shared" si="280"/>
        <v/>
      </c>
      <c r="Y1070" s="23" t="str">
        <f t="shared" si="281"/>
        <v/>
      </c>
      <c r="Z1070" s="23" t="str">
        <f t="shared" si="282"/>
        <v/>
      </c>
      <c r="AA1070" s="23" t="str">
        <f t="shared" si="283"/>
        <v/>
      </c>
      <c r="AB1070" t="str">
        <f>IFERROR(VLOOKUP(A1070,[3]库存使用数据!$A:$D,4,0),"")</f>
        <v/>
      </c>
      <c r="AC1070" t="str">
        <f>IFERROR(VLOOKUP(A1070,[3]库存使用数据!$A:$G,7,0),"")</f>
        <v/>
      </c>
      <c r="AD1070" t="str">
        <f>IFERROR(VLOOKUP(A1070,[3]库存使用数据!$A:$J,10,0),"")</f>
        <v/>
      </c>
      <c r="AE1070" t="str">
        <f>IFERROR(VLOOKUP(A1070,[3]库存使用数据!$A:$M,13,0),"")</f>
        <v/>
      </c>
      <c r="AF1070" s="23" t="str">
        <f t="shared" si="284"/>
        <v/>
      </c>
      <c r="AG1070" s="23" t="str">
        <f t="shared" si="285"/>
        <v/>
      </c>
      <c r="AH1070" s="23" t="str">
        <f t="shared" si="286"/>
        <v/>
      </c>
      <c r="AI1070" s="23" t="str">
        <f t="shared" si="287"/>
        <v/>
      </c>
      <c r="AJ1070">
        <f>IFERROR(VLOOKUP($B1070,[2]库存报告使用数据!$A$1:$B$65536,2,0),0)</f>
        <v>0</v>
      </c>
      <c r="AK1070">
        <f>IFERROR(VLOOKUP($B1070,[2]库存报告使用数据!$A$1:$C$65536,3,0),0)</f>
        <v>0</v>
      </c>
      <c r="AL1070">
        <f>IFERROR(VLOOKUP($B1070,[2]库存报告使用数据!$A$1:$D$65536,4,0),0)</f>
        <v>0</v>
      </c>
      <c r="AM1070">
        <f>IFERROR(VLOOKUP($B1070,[2]库存报告使用数据!$A$1:$E$65536,5,0),0)</f>
        <v>0</v>
      </c>
      <c r="AN1070" s="23" t="str">
        <f t="shared" si="288"/>
        <v/>
      </c>
      <c r="AO1070" s="23" t="str">
        <f t="shared" si="289"/>
        <v/>
      </c>
      <c r="AP1070" s="23" t="str">
        <f t="shared" si="290"/>
        <v/>
      </c>
      <c r="AQ1070" s="23" t="str">
        <f t="shared" si="291"/>
        <v/>
      </c>
      <c r="AR1070" s="37">
        <f t="shared" si="276"/>
        <v>0</v>
      </c>
      <c r="AS1070" s="37">
        <f t="shared" si="277"/>
        <v>0</v>
      </c>
      <c r="AT1070" s="37">
        <f t="shared" si="278"/>
        <v>0</v>
      </c>
      <c r="AU1070" s="33" t="str">
        <f t="shared" si="279"/>
        <v>库存为0</v>
      </c>
      <c r="AV1070" s="38" t="str">
        <f>IFERROR(时间!$B$4+AU1070,"上周无销量")</f>
        <v>上周无销量</v>
      </c>
    </row>
    <row r="1071" spans="1:48">
      <c r="A1071" s="21" t="s">
        <v>1116</v>
      </c>
      <c r="B1071" t="str">
        <f>VLOOKUP(A1071,'[4]sku-asin（子）'!$A$1:$B$65536,2,0)</f>
        <v>B0744HVPCV</v>
      </c>
      <c r="C1071" t="str">
        <f>VLOOKUP(A1071,'[4]子sku-父sku'!$A$1:$B$65536,2,0)</f>
        <v>YZ-ZQOM388</v>
      </c>
      <c r="D1071" s="33">
        <f>IFERROR(VLOOKUP(A1071,[1]库存报告使用数据处理!$A:$C,3,0),0)</f>
        <v>0</v>
      </c>
      <c r="E1071" s="33">
        <f>IFERROR(VLOOKUP(A1071,[1]库存报告使用数据处理!$A:$D,4,0),0)</f>
        <v>0</v>
      </c>
      <c r="F1071" s="33">
        <f>IFERROR(VLOOKUP(A1071,[1]库存报告使用数据处理!$A:$E,5,0),0)</f>
        <v>0</v>
      </c>
      <c r="G1071" s="33">
        <f>IFERROR(VLOOKUP(A1071,[1]库存报告使用数据处理!$A:$F,6,0),0)</f>
        <v>0</v>
      </c>
      <c r="H1071" s="34">
        <f>IFERROR(VLOOKUP(A1071,[1]库存报告使用数据处理!$A:$G,7,0),0)</f>
        <v>0</v>
      </c>
      <c r="I1071">
        <f>IFERROR(VLOOKUP(A1071,[5]数据处理!$A:$B,2,0),0)</f>
        <v>0</v>
      </c>
      <c r="J1071" s="35">
        <f>IFERROR(VLOOKUP(A1071,[5]数据处理!$A:$D,4,0),0)</f>
        <v>0</v>
      </c>
      <c r="K1071" s="35">
        <f>IFERROR(VLOOKUP(A1071,[5]数据处理!$A:$E,5,0),0)</f>
        <v>0</v>
      </c>
      <c r="L1071" s="35">
        <f>IFERROR(VLOOKUP(A1071,[5]数据处理!$A:$G,7,0),0)</f>
        <v>0</v>
      </c>
      <c r="M1071">
        <f t="shared" si="275"/>
        <v>0</v>
      </c>
      <c r="N1071">
        <f>IFERROR(VLOOKUP(A1071,[5]数据处理!$A:$C,3,0),0)</f>
        <v>0</v>
      </c>
      <c r="O1071">
        <f>IFERROR(VLOOKUP(A1071,[5]数据处理!$A:$N,14,0),0)</f>
        <v>0</v>
      </c>
      <c r="P1071" t="str">
        <f>IFERROR(VLOOKUP(A1071,[3]库存使用数据!$A:$B,2,0),"")</f>
        <v/>
      </c>
      <c r="Q1071" t="str">
        <f>IFERROR(VLOOKUP(A1071,[3]库存使用数据!$A:$E,5,0),"")</f>
        <v/>
      </c>
      <c r="R1071" t="str">
        <f>IFERROR(VLOOKUP(A1071,[3]库存使用数据!$A:$H,8,0),"")</f>
        <v/>
      </c>
      <c r="S1071" t="str">
        <f>IFERROR(VLOOKUP(A1071,[3]库存使用数据!$A:$K,11,0),"")</f>
        <v/>
      </c>
      <c r="T1071" t="str">
        <f>IFERROR(VLOOKUP(A1071,[3]库存使用数据!$A:$C,3,0),"")</f>
        <v/>
      </c>
      <c r="U1071" t="str">
        <f>IFERROR(VLOOKUP(A1071,[3]库存使用数据!$A:$F,6,0),"")</f>
        <v/>
      </c>
      <c r="V1071" t="str">
        <f>IFERROR(VLOOKUP(A1071,[3]库存使用数据!$A:$I,9,0),"")</f>
        <v/>
      </c>
      <c r="W1071" t="str">
        <f>IFERROR(VLOOKUP(A1071,[3]库存使用数据!$A:$L,12,0),"")</f>
        <v/>
      </c>
      <c r="X1071" s="23" t="str">
        <f t="shared" si="280"/>
        <v/>
      </c>
      <c r="Y1071" s="23" t="str">
        <f t="shared" si="281"/>
        <v/>
      </c>
      <c r="Z1071" s="23" t="str">
        <f t="shared" si="282"/>
        <v/>
      </c>
      <c r="AA1071" s="23" t="str">
        <f t="shared" si="283"/>
        <v/>
      </c>
      <c r="AB1071" t="str">
        <f>IFERROR(VLOOKUP(A1071,[3]库存使用数据!$A:$D,4,0),"")</f>
        <v/>
      </c>
      <c r="AC1071" t="str">
        <f>IFERROR(VLOOKUP(A1071,[3]库存使用数据!$A:$G,7,0),"")</f>
        <v/>
      </c>
      <c r="AD1071" t="str">
        <f>IFERROR(VLOOKUP(A1071,[3]库存使用数据!$A:$J,10,0),"")</f>
        <v/>
      </c>
      <c r="AE1071" t="str">
        <f>IFERROR(VLOOKUP(A1071,[3]库存使用数据!$A:$M,13,0),"")</f>
        <v/>
      </c>
      <c r="AF1071" s="23" t="str">
        <f t="shared" si="284"/>
        <v/>
      </c>
      <c r="AG1071" s="23" t="str">
        <f t="shared" si="285"/>
        <v/>
      </c>
      <c r="AH1071" s="23" t="str">
        <f t="shared" si="286"/>
        <v/>
      </c>
      <c r="AI1071" s="23" t="str">
        <f t="shared" si="287"/>
        <v/>
      </c>
      <c r="AJ1071">
        <f>IFERROR(VLOOKUP($B1071,[2]库存报告使用数据!$A$1:$B$65536,2,0),0)</f>
        <v>0</v>
      </c>
      <c r="AK1071">
        <f>IFERROR(VLOOKUP($B1071,[2]库存报告使用数据!$A$1:$C$65536,3,0),0)</f>
        <v>0</v>
      </c>
      <c r="AL1071">
        <f>IFERROR(VLOOKUP($B1071,[2]库存报告使用数据!$A$1:$D$65536,4,0),0)</f>
        <v>0</v>
      </c>
      <c r="AM1071">
        <f>IFERROR(VLOOKUP($B1071,[2]库存报告使用数据!$A$1:$E$65536,5,0),0)</f>
        <v>0</v>
      </c>
      <c r="AN1071" s="23" t="str">
        <f t="shared" si="288"/>
        <v/>
      </c>
      <c r="AO1071" s="23" t="str">
        <f t="shared" si="289"/>
        <v/>
      </c>
      <c r="AP1071" s="23" t="str">
        <f t="shared" si="290"/>
        <v/>
      </c>
      <c r="AQ1071" s="23" t="str">
        <f t="shared" si="291"/>
        <v/>
      </c>
      <c r="AR1071" s="37">
        <f t="shared" si="276"/>
        <v>0</v>
      </c>
      <c r="AS1071" s="37">
        <f t="shared" si="277"/>
        <v>0</v>
      </c>
      <c r="AT1071" s="37">
        <f t="shared" si="278"/>
        <v>0</v>
      </c>
      <c r="AU1071" s="33" t="str">
        <f t="shared" si="279"/>
        <v>库存为0</v>
      </c>
      <c r="AV1071" s="38" t="str">
        <f>IFERROR(时间!$B$4+AU1071,"上周无销量")</f>
        <v>上周无销量</v>
      </c>
    </row>
    <row r="1072" spans="1:48">
      <c r="A1072" s="21" t="s">
        <v>1117</v>
      </c>
      <c r="B1072" t="str">
        <f>VLOOKUP(A1072,'[4]sku-asin（子）'!$A$1:$B$65536,2,0)</f>
        <v>B0744HT59V</v>
      </c>
      <c r="C1072" t="str">
        <f>VLOOKUP(A1072,'[4]子sku-父sku'!$A$1:$B$65536,2,0)</f>
        <v>YZ-ZQOM388</v>
      </c>
      <c r="D1072" s="33">
        <f>IFERROR(VLOOKUP(A1072,[1]库存报告使用数据处理!$A:$C,3,0),0)</f>
        <v>0</v>
      </c>
      <c r="E1072" s="33">
        <f>IFERROR(VLOOKUP(A1072,[1]库存报告使用数据处理!$A:$D,4,0),0)</f>
        <v>1</v>
      </c>
      <c r="F1072" s="33">
        <f>IFERROR(VLOOKUP(A1072,[1]库存报告使用数据处理!$A:$E,5,0),0)</f>
        <v>0</v>
      </c>
      <c r="G1072" s="33">
        <f>IFERROR(VLOOKUP(A1072,[1]库存报告使用数据处理!$A:$F,6,0),0)</f>
        <v>0</v>
      </c>
      <c r="H1072" s="34">
        <f>IFERROR(VLOOKUP(A1072,[1]库存报告使用数据处理!$A:$G,7,0),0)</f>
        <v>16.9</v>
      </c>
      <c r="I1072">
        <f>IFERROR(VLOOKUP(A1072,[5]数据处理!$A:$B,2,0),0)</f>
        <v>0</v>
      </c>
      <c r="J1072" s="35">
        <f>IFERROR(VLOOKUP(A1072,[5]数据处理!$A:$D,4,0),0)</f>
        <v>0</v>
      </c>
      <c r="K1072" s="35">
        <f>IFERROR(VLOOKUP(A1072,[5]数据处理!$A:$E,5,0),0)</f>
        <v>0</v>
      </c>
      <c r="L1072" s="35">
        <f>IFERROR(VLOOKUP(A1072,[5]数据处理!$A:$G,7,0),0)</f>
        <v>0</v>
      </c>
      <c r="M1072">
        <f t="shared" si="275"/>
        <v>0</v>
      </c>
      <c r="N1072">
        <f>IFERROR(VLOOKUP(A1072,[5]数据处理!$A:$C,3,0),0)</f>
        <v>1</v>
      </c>
      <c r="O1072">
        <f>IFERROR(VLOOKUP(A1072,[5]数据处理!$A:$N,14,0),0)</f>
        <v>0</v>
      </c>
      <c r="P1072" t="str">
        <f>IFERROR(VLOOKUP(A1072,[3]库存使用数据!$A:$B,2,0),"")</f>
        <v/>
      </c>
      <c r="Q1072" t="str">
        <f>IFERROR(VLOOKUP(A1072,[3]库存使用数据!$A:$E,5,0),"")</f>
        <v/>
      </c>
      <c r="R1072" t="str">
        <f>IFERROR(VLOOKUP(A1072,[3]库存使用数据!$A:$H,8,0),"")</f>
        <v/>
      </c>
      <c r="S1072" t="str">
        <f>IFERROR(VLOOKUP(A1072,[3]库存使用数据!$A:$K,11,0),"")</f>
        <v/>
      </c>
      <c r="T1072" t="str">
        <f>IFERROR(VLOOKUP(A1072,[3]库存使用数据!$A:$C,3,0),"")</f>
        <v/>
      </c>
      <c r="U1072" t="str">
        <f>IFERROR(VLOOKUP(A1072,[3]库存使用数据!$A:$F,6,0),"")</f>
        <v/>
      </c>
      <c r="V1072" t="str">
        <f>IFERROR(VLOOKUP(A1072,[3]库存使用数据!$A:$I,9,0),"")</f>
        <v/>
      </c>
      <c r="W1072" t="str">
        <f>IFERROR(VLOOKUP(A1072,[3]库存使用数据!$A:$L,12,0),"")</f>
        <v/>
      </c>
      <c r="X1072" s="23" t="str">
        <f t="shared" si="280"/>
        <v/>
      </c>
      <c r="Y1072" s="23" t="str">
        <f t="shared" si="281"/>
        <v/>
      </c>
      <c r="Z1072" s="23" t="str">
        <f t="shared" si="282"/>
        <v/>
      </c>
      <c r="AA1072" s="23" t="str">
        <f t="shared" si="283"/>
        <v/>
      </c>
      <c r="AB1072" t="str">
        <f>IFERROR(VLOOKUP(A1072,[3]库存使用数据!$A:$D,4,0),"")</f>
        <v/>
      </c>
      <c r="AC1072" t="str">
        <f>IFERROR(VLOOKUP(A1072,[3]库存使用数据!$A:$G,7,0),"")</f>
        <v/>
      </c>
      <c r="AD1072" t="str">
        <f>IFERROR(VLOOKUP(A1072,[3]库存使用数据!$A:$J,10,0),"")</f>
        <v/>
      </c>
      <c r="AE1072" t="str">
        <f>IFERROR(VLOOKUP(A1072,[3]库存使用数据!$A:$M,13,0),"")</f>
        <v/>
      </c>
      <c r="AF1072" s="23" t="str">
        <f t="shared" si="284"/>
        <v/>
      </c>
      <c r="AG1072" s="23" t="str">
        <f t="shared" si="285"/>
        <v/>
      </c>
      <c r="AH1072" s="23" t="str">
        <f t="shared" si="286"/>
        <v/>
      </c>
      <c r="AI1072" s="23" t="str">
        <f t="shared" si="287"/>
        <v/>
      </c>
      <c r="AJ1072">
        <f>IFERROR(VLOOKUP($B1072,[2]库存报告使用数据!$A$1:$B$65536,2,0),0)</f>
        <v>4</v>
      </c>
      <c r="AK1072">
        <f>IFERROR(VLOOKUP($B1072,[2]库存报告使用数据!$A$1:$C$65536,3,0),0)</f>
        <v>4</v>
      </c>
      <c r="AL1072">
        <f>IFERROR(VLOOKUP($B1072,[2]库存报告使用数据!$A$1:$D$65536,4,0),0)</f>
        <v>0</v>
      </c>
      <c r="AM1072">
        <f>IFERROR(VLOOKUP($B1072,[2]库存报告使用数据!$A$1:$E$65536,5,0),0)</f>
        <v>0</v>
      </c>
      <c r="AN1072" s="23">
        <f t="shared" si="288"/>
        <v>0</v>
      </c>
      <c r="AO1072" s="23">
        <f t="shared" si="289"/>
        <v>0.25</v>
      </c>
      <c r="AP1072" s="23" t="str">
        <f t="shared" si="290"/>
        <v/>
      </c>
      <c r="AQ1072" s="23" t="str">
        <f t="shared" si="291"/>
        <v/>
      </c>
      <c r="AR1072" s="37">
        <f t="shared" si="276"/>
        <v>0</v>
      </c>
      <c r="AS1072" s="37">
        <f t="shared" si="277"/>
        <v>0</v>
      </c>
      <c r="AT1072" s="37">
        <f t="shared" si="278"/>
        <v>0</v>
      </c>
      <c r="AU1072" s="33" t="str">
        <f t="shared" si="279"/>
        <v>库存为0</v>
      </c>
      <c r="AV1072" s="38" t="str">
        <f>IFERROR(时间!$B$4+AU1072,"上周无销量")</f>
        <v>上周无销量</v>
      </c>
    </row>
    <row r="1073" spans="1:48">
      <c r="A1073" s="21" t="s">
        <v>1118</v>
      </c>
      <c r="B1073" t="str">
        <f>VLOOKUP(A1073,'[4]sku-asin（子）'!$A$1:$B$65536,2,0)</f>
        <v>B0744HLBYM</v>
      </c>
      <c r="C1073" t="str">
        <f>VLOOKUP(A1073,'[4]子sku-父sku'!$A$1:$B$65536,2,0)</f>
        <v>YZ-ZQOM388</v>
      </c>
      <c r="D1073" s="33">
        <f>IFERROR(VLOOKUP(A1073,[1]库存报告使用数据处理!$A:$C,3,0),0)</f>
        <v>0</v>
      </c>
      <c r="E1073" s="33">
        <f>IFERROR(VLOOKUP(A1073,[1]库存报告使用数据处理!$A:$D,4,0),0)</f>
        <v>1</v>
      </c>
      <c r="F1073" s="33">
        <f>IFERROR(VLOOKUP(A1073,[1]库存报告使用数据处理!$A:$E,5,0),0)</f>
        <v>0</v>
      </c>
      <c r="G1073" s="33">
        <f>IFERROR(VLOOKUP(A1073,[1]库存报告使用数据处理!$A:$F,6,0),0)</f>
        <v>0</v>
      </c>
      <c r="H1073" s="34">
        <f>IFERROR(VLOOKUP(A1073,[1]库存报告使用数据处理!$A:$G,7,0),0)</f>
        <v>16.9</v>
      </c>
      <c r="I1073">
        <f>IFERROR(VLOOKUP(A1073,[5]数据处理!$A:$B,2,0),0)</f>
        <v>0</v>
      </c>
      <c r="J1073" s="35">
        <f>IFERROR(VLOOKUP(A1073,[5]数据处理!$A:$D,4,0),0)</f>
        <v>0</v>
      </c>
      <c r="K1073" s="35">
        <f>IFERROR(VLOOKUP(A1073,[5]数据处理!$A:$E,5,0),0)</f>
        <v>0</v>
      </c>
      <c r="L1073" s="35">
        <f>IFERROR(VLOOKUP(A1073,[5]数据处理!$A:$G,7,0),0)</f>
        <v>0</v>
      </c>
      <c r="M1073">
        <f t="shared" si="275"/>
        <v>0</v>
      </c>
      <c r="N1073">
        <f>IFERROR(VLOOKUP(A1073,[5]数据处理!$A:$C,3,0),0)</f>
        <v>0</v>
      </c>
      <c r="O1073">
        <f>IFERROR(VLOOKUP(A1073,[5]数据处理!$A:$N,14,0),0)</f>
        <v>0</v>
      </c>
      <c r="P1073" t="str">
        <f>IFERROR(VLOOKUP(A1073,[3]库存使用数据!$A:$B,2,0),"")</f>
        <v/>
      </c>
      <c r="Q1073" t="str">
        <f>IFERROR(VLOOKUP(A1073,[3]库存使用数据!$A:$E,5,0),"")</f>
        <v/>
      </c>
      <c r="R1073" t="str">
        <f>IFERROR(VLOOKUP(A1073,[3]库存使用数据!$A:$H,8,0),"")</f>
        <v/>
      </c>
      <c r="S1073" t="str">
        <f>IFERROR(VLOOKUP(A1073,[3]库存使用数据!$A:$K,11,0),"")</f>
        <v/>
      </c>
      <c r="T1073" t="str">
        <f>IFERROR(VLOOKUP(A1073,[3]库存使用数据!$A:$C,3,0),"")</f>
        <v/>
      </c>
      <c r="U1073" t="str">
        <f>IFERROR(VLOOKUP(A1073,[3]库存使用数据!$A:$F,6,0),"")</f>
        <v/>
      </c>
      <c r="V1073" t="str">
        <f>IFERROR(VLOOKUP(A1073,[3]库存使用数据!$A:$I,9,0),"")</f>
        <v/>
      </c>
      <c r="W1073" t="str">
        <f>IFERROR(VLOOKUP(A1073,[3]库存使用数据!$A:$L,12,0),"")</f>
        <v/>
      </c>
      <c r="X1073" s="23" t="str">
        <f t="shared" si="280"/>
        <v/>
      </c>
      <c r="Y1073" s="23" t="str">
        <f t="shared" si="281"/>
        <v/>
      </c>
      <c r="Z1073" s="23" t="str">
        <f t="shared" si="282"/>
        <v/>
      </c>
      <c r="AA1073" s="23" t="str">
        <f t="shared" si="283"/>
        <v/>
      </c>
      <c r="AB1073" t="str">
        <f>IFERROR(VLOOKUP(A1073,[3]库存使用数据!$A:$D,4,0),"")</f>
        <v/>
      </c>
      <c r="AC1073" t="str">
        <f>IFERROR(VLOOKUP(A1073,[3]库存使用数据!$A:$G,7,0),"")</f>
        <v/>
      </c>
      <c r="AD1073" t="str">
        <f>IFERROR(VLOOKUP(A1073,[3]库存使用数据!$A:$J,10,0),"")</f>
        <v/>
      </c>
      <c r="AE1073" t="str">
        <f>IFERROR(VLOOKUP(A1073,[3]库存使用数据!$A:$M,13,0),"")</f>
        <v/>
      </c>
      <c r="AF1073" s="23" t="str">
        <f t="shared" si="284"/>
        <v/>
      </c>
      <c r="AG1073" s="23" t="str">
        <f t="shared" si="285"/>
        <v/>
      </c>
      <c r="AH1073" s="23" t="str">
        <f t="shared" si="286"/>
        <v/>
      </c>
      <c r="AI1073" s="23" t="str">
        <f t="shared" si="287"/>
        <v/>
      </c>
      <c r="AJ1073">
        <f>IFERROR(VLOOKUP($B1073,[2]库存报告使用数据!$A$1:$B$65536,2,0),0)</f>
        <v>6</v>
      </c>
      <c r="AK1073">
        <f>IFERROR(VLOOKUP($B1073,[2]库存报告使用数据!$A$1:$C$65536,3,0),0)</f>
        <v>6</v>
      </c>
      <c r="AL1073">
        <f>IFERROR(VLOOKUP($B1073,[2]库存报告使用数据!$A$1:$D$65536,4,0),0)</f>
        <v>0</v>
      </c>
      <c r="AM1073">
        <f>IFERROR(VLOOKUP($B1073,[2]库存报告使用数据!$A$1:$E$65536,5,0),0)</f>
        <v>0</v>
      </c>
      <c r="AN1073" s="23">
        <f t="shared" si="288"/>
        <v>0</v>
      </c>
      <c r="AO1073" s="23">
        <f t="shared" si="289"/>
        <v>0.166666666666667</v>
      </c>
      <c r="AP1073" s="23" t="str">
        <f t="shared" si="290"/>
        <v/>
      </c>
      <c r="AQ1073" s="23" t="str">
        <f t="shared" si="291"/>
        <v/>
      </c>
      <c r="AR1073" s="37">
        <f t="shared" si="276"/>
        <v>0</v>
      </c>
      <c r="AS1073" s="37">
        <f t="shared" si="277"/>
        <v>0</v>
      </c>
      <c r="AT1073" s="37">
        <f t="shared" si="278"/>
        <v>0</v>
      </c>
      <c r="AU1073" s="33" t="str">
        <f t="shared" si="279"/>
        <v>库存为0</v>
      </c>
      <c r="AV1073" s="38" t="str">
        <f>IFERROR(时间!$B$4+AU1073,"上周无销量")</f>
        <v>上周无销量</v>
      </c>
    </row>
    <row r="1074" spans="1:48">
      <c r="A1074" s="21" t="s">
        <v>1119</v>
      </c>
      <c r="B1074" t="str">
        <f>VLOOKUP(A1074,'[4]sku-asin（子）'!$A$1:$B$65536,2,0)</f>
        <v>B0744JTZNM</v>
      </c>
      <c r="C1074" t="str">
        <f>VLOOKUP(A1074,'[4]子sku-父sku'!$A$1:$B$65536,2,0)</f>
        <v>YZ-ZQOM388</v>
      </c>
      <c r="D1074" s="33">
        <f>IFERROR(VLOOKUP(A1074,[1]库存报告使用数据处理!$A:$C,3,0),0)</f>
        <v>0</v>
      </c>
      <c r="E1074" s="33">
        <f>IFERROR(VLOOKUP(A1074,[1]库存报告使用数据处理!$A:$D,4,0),0)</f>
        <v>0</v>
      </c>
      <c r="F1074" s="33">
        <f>IFERROR(VLOOKUP(A1074,[1]库存报告使用数据处理!$A:$E,5,0),0)</f>
        <v>0</v>
      </c>
      <c r="G1074" s="33">
        <f>IFERROR(VLOOKUP(A1074,[1]库存报告使用数据处理!$A:$F,6,0),0)</f>
        <v>0</v>
      </c>
      <c r="H1074" s="34">
        <f>IFERROR(VLOOKUP(A1074,[1]库存报告使用数据处理!$A:$G,7,0),0)</f>
        <v>0</v>
      </c>
      <c r="I1074">
        <f>IFERROR(VLOOKUP(A1074,[5]数据处理!$A:$B,2,0),0)</f>
        <v>0</v>
      </c>
      <c r="J1074" s="35">
        <f>IFERROR(VLOOKUP(A1074,[5]数据处理!$A:$D,4,0),0)</f>
        <v>0</v>
      </c>
      <c r="K1074" s="35">
        <f>IFERROR(VLOOKUP(A1074,[5]数据处理!$A:$E,5,0),0)</f>
        <v>0</v>
      </c>
      <c r="L1074" s="35">
        <f>IFERROR(VLOOKUP(A1074,[5]数据处理!$A:$G,7,0),0)</f>
        <v>0</v>
      </c>
      <c r="M1074">
        <f t="shared" si="275"/>
        <v>0</v>
      </c>
      <c r="N1074">
        <f>IFERROR(VLOOKUP(A1074,[5]数据处理!$A:$C,3,0),0)</f>
        <v>0</v>
      </c>
      <c r="O1074">
        <f>IFERROR(VLOOKUP(A1074,[5]数据处理!$A:$N,14,0),0)</f>
        <v>0</v>
      </c>
      <c r="P1074" t="str">
        <f>IFERROR(VLOOKUP(A1074,[3]库存使用数据!$A:$B,2,0),"")</f>
        <v/>
      </c>
      <c r="Q1074" t="str">
        <f>IFERROR(VLOOKUP(A1074,[3]库存使用数据!$A:$E,5,0),"")</f>
        <v/>
      </c>
      <c r="R1074" t="str">
        <f>IFERROR(VLOOKUP(A1074,[3]库存使用数据!$A:$H,8,0),"")</f>
        <v/>
      </c>
      <c r="S1074" t="str">
        <f>IFERROR(VLOOKUP(A1074,[3]库存使用数据!$A:$K,11,0),"")</f>
        <v/>
      </c>
      <c r="T1074" t="str">
        <f>IFERROR(VLOOKUP(A1074,[3]库存使用数据!$A:$C,3,0),"")</f>
        <v/>
      </c>
      <c r="U1074" t="str">
        <f>IFERROR(VLOOKUP(A1074,[3]库存使用数据!$A:$F,6,0),"")</f>
        <v/>
      </c>
      <c r="V1074" t="str">
        <f>IFERROR(VLOOKUP(A1074,[3]库存使用数据!$A:$I,9,0),"")</f>
        <v/>
      </c>
      <c r="W1074" t="str">
        <f>IFERROR(VLOOKUP(A1074,[3]库存使用数据!$A:$L,12,0),"")</f>
        <v/>
      </c>
      <c r="X1074" s="23" t="str">
        <f t="shared" si="280"/>
        <v/>
      </c>
      <c r="Y1074" s="23" t="str">
        <f t="shared" si="281"/>
        <v/>
      </c>
      <c r="Z1074" s="23" t="str">
        <f t="shared" si="282"/>
        <v/>
      </c>
      <c r="AA1074" s="23" t="str">
        <f t="shared" si="283"/>
        <v/>
      </c>
      <c r="AB1074" t="str">
        <f>IFERROR(VLOOKUP(A1074,[3]库存使用数据!$A:$D,4,0),"")</f>
        <v/>
      </c>
      <c r="AC1074" t="str">
        <f>IFERROR(VLOOKUP(A1074,[3]库存使用数据!$A:$G,7,0),"")</f>
        <v/>
      </c>
      <c r="AD1074" t="str">
        <f>IFERROR(VLOOKUP(A1074,[3]库存使用数据!$A:$J,10,0),"")</f>
        <v/>
      </c>
      <c r="AE1074" t="str">
        <f>IFERROR(VLOOKUP(A1074,[3]库存使用数据!$A:$M,13,0),"")</f>
        <v/>
      </c>
      <c r="AF1074" s="23" t="str">
        <f t="shared" si="284"/>
        <v/>
      </c>
      <c r="AG1074" s="23" t="str">
        <f t="shared" si="285"/>
        <v/>
      </c>
      <c r="AH1074" s="23" t="str">
        <f t="shared" si="286"/>
        <v/>
      </c>
      <c r="AI1074" s="23" t="str">
        <f t="shared" si="287"/>
        <v/>
      </c>
      <c r="AJ1074">
        <f>IFERROR(VLOOKUP($B1074,[2]库存报告使用数据!$A$1:$B$65536,2,0),0)</f>
        <v>0</v>
      </c>
      <c r="AK1074">
        <f>IFERROR(VLOOKUP($B1074,[2]库存报告使用数据!$A$1:$C$65536,3,0),0)</f>
        <v>0</v>
      </c>
      <c r="AL1074">
        <f>IFERROR(VLOOKUP($B1074,[2]库存报告使用数据!$A$1:$D$65536,4,0),0)</f>
        <v>0</v>
      </c>
      <c r="AM1074">
        <f>IFERROR(VLOOKUP($B1074,[2]库存报告使用数据!$A$1:$E$65536,5,0),0)</f>
        <v>0</v>
      </c>
      <c r="AN1074" s="23" t="str">
        <f t="shared" si="288"/>
        <v/>
      </c>
      <c r="AO1074" s="23" t="str">
        <f t="shared" si="289"/>
        <v/>
      </c>
      <c r="AP1074" s="23" t="str">
        <f t="shared" si="290"/>
        <v/>
      </c>
      <c r="AQ1074" s="23" t="str">
        <f t="shared" si="291"/>
        <v/>
      </c>
      <c r="AR1074" s="37">
        <f t="shared" si="276"/>
        <v>0</v>
      </c>
      <c r="AS1074" s="37">
        <f t="shared" si="277"/>
        <v>0</v>
      </c>
      <c r="AT1074" s="37">
        <f t="shared" si="278"/>
        <v>0</v>
      </c>
      <c r="AU1074" s="33" t="str">
        <f t="shared" si="279"/>
        <v>库存为0</v>
      </c>
      <c r="AV1074" s="38" t="str">
        <f>IFERROR(时间!$B$4+AU1074,"上周无销量")</f>
        <v>上周无销量</v>
      </c>
    </row>
    <row r="1075" spans="1:48">
      <c r="A1075" s="21" t="s">
        <v>1120</v>
      </c>
      <c r="B1075" t="str">
        <f>VLOOKUP(A1075,'[4]sku-asin（子）'!$A$1:$B$65536,2,0)</f>
        <v>B0744HRKXC</v>
      </c>
      <c r="C1075" t="str">
        <f>VLOOKUP(A1075,'[4]子sku-父sku'!$A$1:$B$65536,2,0)</f>
        <v>YZ-ZQOM388</v>
      </c>
      <c r="D1075" s="33">
        <f>IFERROR(VLOOKUP(A1075,[1]库存报告使用数据处理!$A:$C,3,0),0)</f>
        <v>0</v>
      </c>
      <c r="E1075" s="33">
        <f>IFERROR(VLOOKUP(A1075,[1]库存报告使用数据处理!$A:$D,4,0),0)</f>
        <v>0</v>
      </c>
      <c r="F1075" s="33">
        <f>IFERROR(VLOOKUP(A1075,[1]库存报告使用数据处理!$A:$E,5,0),0)</f>
        <v>0</v>
      </c>
      <c r="G1075" s="33">
        <f>IFERROR(VLOOKUP(A1075,[1]库存报告使用数据处理!$A:$F,6,0),0)</f>
        <v>0</v>
      </c>
      <c r="H1075" s="34">
        <f>IFERROR(VLOOKUP(A1075,[1]库存报告使用数据处理!$A:$G,7,0),0)</f>
        <v>0</v>
      </c>
      <c r="I1075">
        <f>IFERROR(VLOOKUP(A1075,[5]数据处理!$A:$B,2,0),0)</f>
        <v>0</v>
      </c>
      <c r="J1075" s="35">
        <f>IFERROR(VLOOKUP(A1075,[5]数据处理!$A:$D,4,0),0)</f>
        <v>0</v>
      </c>
      <c r="K1075" s="35">
        <f>IFERROR(VLOOKUP(A1075,[5]数据处理!$A:$E,5,0),0)</f>
        <v>0</v>
      </c>
      <c r="L1075" s="35">
        <f>IFERROR(VLOOKUP(A1075,[5]数据处理!$A:$G,7,0),0)</f>
        <v>0</v>
      </c>
      <c r="M1075">
        <f t="shared" si="275"/>
        <v>0</v>
      </c>
      <c r="N1075">
        <f>IFERROR(VLOOKUP(A1075,[5]数据处理!$A:$C,3,0),0)</f>
        <v>0</v>
      </c>
      <c r="O1075">
        <f>IFERROR(VLOOKUP(A1075,[5]数据处理!$A:$N,14,0),0)</f>
        <v>0</v>
      </c>
      <c r="P1075" t="str">
        <f>IFERROR(VLOOKUP(A1075,[3]库存使用数据!$A:$B,2,0),"")</f>
        <v/>
      </c>
      <c r="Q1075" t="str">
        <f>IFERROR(VLOOKUP(A1075,[3]库存使用数据!$A:$E,5,0),"")</f>
        <v/>
      </c>
      <c r="R1075" t="str">
        <f>IFERROR(VLOOKUP(A1075,[3]库存使用数据!$A:$H,8,0),"")</f>
        <v/>
      </c>
      <c r="S1075" t="str">
        <f>IFERROR(VLOOKUP(A1075,[3]库存使用数据!$A:$K,11,0),"")</f>
        <v/>
      </c>
      <c r="T1075" t="str">
        <f>IFERROR(VLOOKUP(A1075,[3]库存使用数据!$A:$C,3,0),"")</f>
        <v/>
      </c>
      <c r="U1075" t="str">
        <f>IFERROR(VLOOKUP(A1075,[3]库存使用数据!$A:$F,6,0),"")</f>
        <v/>
      </c>
      <c r="V1075" t="str">
        <f>IFERROR(VLOOKUP(A1075,[3]库存使用数据!$A:$I,9,0),"")</f>
        <v/>
      </c>
      <c r="W1075" t="str">
        <f>IFERROR(VLOOKUP(A1075,[3]库存使用数据!$A:$L,12,0),"")</f>
        <v/>
      </c>
      <c r="X1075" s="23" t="str">
        <f t="shared" si="280"/>
        <v/>
      </c>
      <c r="Y1075" s="23" t="str">
        <f t="shared" si="281"/>
        <v/>
      </c>
      <c r="Z1075" s="23" t="str">
        <f t="shared" si="282"/>
        <v/>
      </c>
      <c r="AA1075" s="23" t="str">
        <f t="shared" si="283"/>
        <v/>
      </c>
      <c r="AB1075" t="str">
        <f>IFERROR(VLOOKUP(A1075,[3]库存使用数据!$A:$D,4,0),"")</f>
        <v/>
      </c>
      <c r="AC1075" t="str">
        <f>IFERROR(VLOOKUP(A1075,[3]库存使用数据!$A:$G,7,0),"")</f>
        <v/>
      </c>
      <c r="AD1075" t="str">
        <f>IFERROR(VLOOKUP(A1075,[3]库存使用数据!$A:$J,10,0),"")</f>
        <v/>
      </c>
      <c r="AE1075" t="str">
        <f>IFERROR(VLOOKUP(A1075,[3]库存使用数据!$A:$M,13,0),"")</f>
        <v/>
      </c>
      <c r="AF1075" s="23" t="str">
        <f t="shared" si="284"/>
        <v/>
      </c>
      <c r="AG1075" s="23" t="str">
        <f t="shared" si="285"/>
        <v/>
      </c>
      <c r="AH1075" s="23" t="str">
        <f t="shared" si="286"/>
        <v/>
      </c>
      <c r="AI1075" s="23" t="str">
        <f t="shared" si="287"/>
        <v/>
      </c>
      <c r="AJ1075">
        <f>IFERROR(VLOOKUP($B1075,[2]库存报告使用数据!$A$1:$B$65536,2,0),0)</f>
        <v>0</v>
      </c>
      <c r="AK1075">
        <f>IFERROR(VLOOKUP($B1075,[2]库存报告使用数据!$A$1:$C$65536,3,0),0)</f>
        <v>0</v>
      </c>
      <c r="AL1075">
        <f>IFERROR(VLOOKUP($B1075,[2]库存报告使用数据!$A$1:$D$65536,4,0),0)</f>
        <v>0</v>
      </c>
      <c r="AM1075">
        <f>IFERROR(VLOOKUP($B1075,[2]库存报告使用数据!$A$1:$E$65536,5,0),0)</f>
        <v>0</v>
      </c>
      <c r="AN1075" s="23" t="str">
        <f t="shared" si="288"/>
        <v/>
      </c>
      <c r="AO1075" s="23" t="str">
        <f t="shared" si="289"/>
        <v/>
      </c>
      <c r="AP1075" s="23" t="str">
        <f t="shared" si="290"/>
        <v/>
      </c>
      <c r="AQ1075" s="23" t="str">
        <f t="shared" si="291"/>
        <v/>
      </c>
      <c r="AR1075" s="37">
        <f t="shared" si="276"/>
        <v>0</v>
      </c>
      <c r="AS1075" s="37">
        <f t="shared" si="277"/>
        <v>0</v>
      </c>
      <c r="AT1075" s="37">
        <f t="shared" si="278"/>
        <v>0</v>
      </c>
      <c r="AU1075" s="33" t="str">
        <f t="shared" si="279"/>
        <v>库存为0</v>
      </c>
      <c r="AV1075" s="38" t="str">
        <f>IFERROR(时间!$B$4+AU1075,"上周无销量")</f>
        <v>上周无销量</v>
      </c>
    </row>
    <row r="1076" spans="1:48">
      <c r="A1076" s="21" t="s">
        <v>1121</v>
      </c>
      <c r="B1076" t="str">
        <f>VLOOKUP(A1076,'[4]sku-asin（子）'!$A$1:$B$65536,2,0)</f>
        <v>B0744HC665</v>
      </c>
      <c r="C1076" t="str">
        <f>VLOOKUP(A1076,'[4]子sku-父sku'!$A$1:$B$65536,2,0)</f>
        <v>YZ-ZQOM388</v>
      </c>
      <c r="D1076" s="33">
        <f>IFERROR(VLOOKUP(A1076,[1]库存报告使用数据处理!$A:$C,3,0),0)</f>
        <v>0</v>
      </c>
      <c r="E1076" s="33">
        <f>IFERROR(VLOOKUP(A1076,[1]库存报告使用数据处理!$A:$D,4,0),0)</f>
        <v>0</v>
      </c>
      <c r="F1076" s="33">
        <f>IFERROR(VLOOKUP(A1076,[1]库存报告使用数据处理!$A:$E,5,0),0)</f>
        <v>0</v>
      </c>
      <c r="G1076" s="33">
        <f>IFERROR(VLOOKUP(A1076,[1]库存报告使用数据处理!$A:$F,6,0),0)</f>
        <v>0</v>
      </c>
      <c r="H1076" s="34">
        <f>IFERROR(VLOOKUP(A1076,[1]库存报告使用数据处理!$A:$G,7,0),0)</f>
        <v>0</v>
      </c>
      <c r="I1076">
        <f>IFERROR(VLOOKUP(A1076,[5]数据处理!$A:$B,2,0),0)</f>
        <v>0</v>
      </c>
      <c r="J1076" s="35">
        <f>IFERROR(VLOOKUP(A1076,[5]数据处理!$A:$D,4,0),0)</f>
        <v>0</v>
      </c>
      <c r="K1076" s="35">
        <f>IFERROR(VLOOKUP(A1076,[5]数据处理!$A:$E,5,0),0)</f>
        <v>0</v>
      </c>
      <c r="L1076" s="35">
        <f>IFERROR(VLOOKUP(A1076,[5]数据处理!$A:$G,7,0),0)</f>
        <v>0</v>
      </c>
      <c r="M1076">
        <f t="shared" si="275"/>
        <v>0</v>
      </c>
      <c r="N1076">
        <f>IFERROR(VLOOKUP(A1076,[5]数据处理!$A:$C,3,0),0)</f>
        <v>0</v>
      </c>
      <c r="O1076">
        <f>IFERROR(VLOOKUP(A1076,[5]数据处理!$A:$N,14,0),0)</f>
        <v>0</v>
      </c>
      <c r="P1076" t="str">
        <f>IFERROR(VLOOKUP(A1076,[3]库存使用数据!$A:$B,2,0),"")</f>
        <v/>
      </c>
      <c r="Q1076" t="str">
        <f>IFERROR(VLOOKUP(A1076,[3]库存使用数据!$A:$E,5,0),"")</f>
        <v/>
      </c>
      <c r="R1076" t="str">
        <f>IFERROR(VLOOKUP(A1076,[3]库存使用数据!$A:$H,8,0),"")</f>
        <v/>
      </c>
      <c r="S1076" t="str">
        <f>IFERROR(VLOOKUP(A1076,[3]库存使用数据!$A:$K,11,0),"")</f>
        <v/>
      </c>
      <c r="T1076" t="str">
        <f>IFERROR(VLOOKUP(A1076,[3]库存使用数据!$A:$C,3,0),"")</f>
        <v/>
      </c>
      <c r="U1076" t="str">
        <f>IFERROR(VLOOKUP(A1076,[3]库存使用数据!$A:$F,6,0),"")</f>
        <v/>
      </c>
      <c r="V1076" t="str">
        <f>IFERROR(VLOOKUP(A1076,[3]库存使用数据!$A:$I,9,0),"")</f>
        <v/>
      </c>
      <c r="W1076" t="str">
        <f>IFERROR(VLOOKUP(A1076,[3]库存使用数据!$A:$L,12,0),"")</f>
        <v/>
      </c>
      <c r="X1076" s="23" t="str">
        <f t="shared" si="280"/>
        <v/>
      </c>
      <c r="Y1076" s="23" t="str">
        <f t="shared" si="281"/>
        <v/>
      </c>
      <c r="Z1076" s="23" t="str">
        <f t="shared" si="282"/>
        <v/>
      </c>
      <c r="AA1076" s="23" t="str">
        <f t="shared" si="283"/>
        <v/>
      </c>
      <c r="AB1076" t="str">
        <f>IFERROR(VLOOKUP(A1076,[3]库存使用数据!$A:$D,4,0),"")</f>
        <v/>
      </c>
      <c r="AC1076" t="str">
        <f>IFERROR(VLOOKUP(A1076,[3]库存使用数据!$A:$G,7,0),"")</f>
        <v/>
      </c>
      <c r="AD1076" t="str">
        <f>IFERROR(VLOOKUP(A1076,[3]库存使用数据!$A:$J,10,0),"")</f>
        <v/>
      </c>
      <c r="AE1076" t="str">
        <f>IFERROR(VLOOKUP(A1076,[3]库存使用数据!$A:$M,13,0),"")</f>
        <v/>
      </c>
      <c r="AF1076" s="23" t="str">
        <f t="shared" si="284"/>
        <v/>
      </c>
      <c r="AG1076" s="23" t="str">
        <f t="shared" si="285"/>
        <v/>
      </c>
      <c r="AH1076" s="23" t="str">
        <f t="shared" si="286"/>
        <v/>
      </c>
      <c r="AI1076" s="23" t="str">
        <f t="shared" si="287"/>
        <v/>
      </c>
      <c r="AJ1076">
        <f>IFERROR(VLOOKUP($B1076,[2]库存报告使用数据!$A$1:$B$65536,2,0),0)</f>
        <v>0</v>
      </c>
      <c r="AK1076">
        <f>IFERROR(VLOOKUP($B1076,[2]库存报告使用数据!$A$1:$C$65536,3,0),0)</f>
        <v>0</v>
      </c>
      <c r="AL1076">
        <f>IFERROR(VLOOKUP($B1076,[2]库存报告使用数据!$A$1:$D$65536,4,0),0)</f>
        <v>0</v>
      </c>
      <c r="AM1076">
        <f>IFERROR(VLOOKUP($B1076,[2]库存报告使用数据!$A$1:$E$65536,5,0),0)</f>
        <v>0</v>
      </c>
      <c r="AN1076" s="23" t="str">
        <f t="shared" si="288"/>
        <v/>
      </c>
      <c r="AO1076" s="23" t="str">
        <f t="shared" si="289"/>
        <v/>
      </c>
      <c r="AP1076" s="23" t="str">
        <f t="shared" si="290"/>
        <v/>
      </c>
      <c r="AQ1076" s="23" t="str">
        <f t="shared" si="291"/>
        <v/>
      </c>
      <c r="AR1076" s="37">
        <f t="shared" si="276"/>
        <v>0</v>
      </c>
      <c r="AS1076" s="37">
        <f t="shared" si="277"/>
        <v>0</v>
      </c>
      <c r="AT1076" s="37">
        <f t="shared" si="278"/>
        <v>0</v>
      </c>
      <c r="AU1076" s="33" t="str">
        <f t="shared" si="279"/>
        <v>库存为0</v>
      </c>
      <c r="AV1076" s="38" t="str">
        <f>IFERROR(时间!$B$4+AU1076,"上周无销量")</f>
        <v>上周无销量</v>
      </c>
    </row>
    <row r="1077" spans="1:48">
      <c r="A1077" s="21" t="s">
        <v>1122</v>
      </c>
      <c r="B1077" t="str">
        <f>VLOOKUP(A1077,'[4]sku-asin（子）'!$A$1:$B$65536,2,0)</f>
        <v>B07BVLR8XC</v>
      </c>
      <c r="C1077" t="str">
        <f>VLOOKUP(A1077,'[4]子sku-父sku'!$A$1:$B$65536,2,0)</f>
        <v>YZ-ZQQ9217</v>
      </c>
      <c r="D1077" s="33">
        <f>IFERROR(VLOOKUP(A1077,[1]库存报告使用数据处理!$A:$C,3,0),0)</f>
        <v>0</v>
      </c>
      <c r="E1077" s="33">
        <f>IFERROR(VLOOKUP(A1077,[1]库存报告使用数据处理!$A:$D,4,0),0)</f>
        <v>1</v>
      </c>
      <c r="F1077" s="33">
        <f>IFERROR(VLOOKUP(A1077,[1]库存报告使用数据处理!$A:$E,5,0),0)</f>
        <v>0</v>
      </c>
      <c r="G1077" s="33">
        <f>IFERROR(VLOOKUP(A1077,[1]库存报告使用数据处理!$A:$F,6,0),0)</f>
        <v>0</v>
      </c>
      <c r="H1077" s="34">
        <f>IFERROR(VLOOKUP(A1077,[1]库存报告使用数据处理!$A:$G,7,0),0)</f>
        <v>19.99</v>
      </c>
      <c r="I1077">
        <f>IFERROR(VLOOKUP(A1077,[5]数据处理!$A:$B,2,0),0)</f>
        <v>0</v>
      </c>
      <c r="J1077" s="35">
        <f>IFERROR(VLOOKUP(A1077,[5]数据处理!$A:$D,4,0),0)</f>
        <v>0</v>
      </c>
      <c r="K1077" s="35">
        <f>IFERROR(VLOOKUP(A1077,[5]数据处理!$A:$E,5,0),0)</f>
        <v>0</v>
      </c>
      <c r="L1077" s="35">
        <f>IFERROR(VLOOKUP(A1077,[5]数据处理!$A:$G,7,0),0)</f>
        <v>0</v>
      </c>
      <c r="M1077">
        <f t="shared" si="275"/>
        <v>0</v>
      </c>
      <c r="N1077">
        <f>IFERROR(VLOOKUP(A1077,[5]数据处理!$A:$C,3,0),0)</f>
        <v>2</v>
      </c>
      <c r="O1077">
        <f>IFERROR(VLOOKUP(A1077,[5]数据处理!$A:$N,14,0),0)</f>
        <v>0</v>
      </c>
      <c r="P1077" t="str">
        <f>IFERROR(VLOOKUP(A1077,[3]库存使用数据!$A:$B,2,0),"")</f>
        <v/>
      </c>
      <c r="Q1077" t="str">
        <f>IFERROR(VLOOKUP(A1077,[3]库存使用数据!$A:$E,5,0),"")</f>
        <v/>
      </c>
      <c r="R1077" t="str">
        <f>IFERROR(VLOOKUP(A1077,[3]库存使用数据!$A:$H,8,0),"")</f>
        <v/>
      </c>
      <c r="S1077" t="str">
        <f>IFERROR(VLOOKUP(A1077,[3]库存使用数据!$A:$K,11,0),"")</f>
        <v/>
      </c>
      <c r="T1077" t="str">
        <f>IFERROR(VLOOKUP(A1077,[3]库存使用数据!$A:$C,3,0),"")</f>
        <v/>
      </c>
      <c r="U1077" t="str">
        <f>IFERROR(VLOOKUP(A1077,[3]库存使用数据!$A:$F,6,0),"")</f>
        <v/>
      </c>
      <c r="V1077" t="str">
        <f>IFERROR(VLOOKUP(A1077,[3]库存使用数据!$A:$I,9,0),"")</f>
        <v/>
      </c>
      <c r="W1077" t="str">
        <f>IFERROR(VLOOKUP(A1077,[3]库存使用数据!$A:$L,12,0),"")</f>
        <v/>
      </c>
      <c r="X1077" s="23" t="str">
        <f t="shared" si="280"/>
        <v/>
      </c>
      <c r="Y1077" s="23" t="str">
        <f t="shared" si="281"/>
        <v/>
      </c>
      <c r="Z1077" s="23" t="str">
        <f t="shared" si="282"/>
        <v/>
      </c>
      <c r="AA1077" s="23" t="str">
        <f t="shared" si="283"/>
        <v/>
      </c>
      <c r="AB1077" t="str">
        <f>IFERROR(VLOOKUP(A1077,[3]库存使用数据!$A:$D,4,0),"")</f>
        <v/>
      </c>
      <c r="AC1077" t="str">
        <f>IFERROR(VLOOKUP(A1077,[3]库存使用数据!$A:$G,7,0),"")</f>
        <v/>
      </c>
      <c r="AD1077" t="str">
        <f>IFERROR(VLOOKUP(A1077,[3]库存使用数据!$A:$J,10,0),"")</f>
        <v/>
      </c>
      <c r="AE1077" t="str">
        <f>IFERROR(VLOOKUP(A1077,[3]库存使用数据!$A:$M,13,0),"")</f>
        <v/>
      </c>
      <c r="AF1077" s="23" t="str">
        <f t="shared" si="284"/>
        <v/>
      </c>
      <c r="AG1077" s="23" t="str">
        <f t="shared" si="285"/>
        <v/>
      </c>
      <c r="AH1077" s="23" t="str">
        <f t="shared" si="286"/>
        <v/>
      </c>
      <c r="AI1077" s="23" t="str">
        <f t="shared" si="287"/>
        <v/>
      </c>
      <c r="AJ1077">
        <f>IFERROR(VLOOKUP($B1077,[2]库存报告使用数据!$A$1:$B$65536,2,0),0)</f>
        <v>6</v>
      </c>
      <c r="AK1077">
        <f>IFERROR(VLOOKUP($B1077,[2]库存报告使用数据!$A$1:$C$65536,3,0),0)</f>
        <v>6</v>
      </c>
      <c r="AL1077">
        <f>IFERROR(VLOOKUP($B1077,[2]库存报告使用数据!$A$1:$D$65536,4,0),0)</f>
        <v>0</v>
      </c>
      <c r="AM1077">
        <f>IFERROR(VLOOKUP($B1077,[2]库存报告使用数据!$A$1:$E$65536,5,0),0)</f>
        <v>0</v>
      </c>
      <c r="AN1077" s="23">
        <f t="shared" si="288"/>
        <v>0</v>
      </c>
      <c r="AO1077" s="23">
        <f t="shared" si="289"/>
        <v>0.166666666666667</v>
      </c>
      <c r="AP1077" s="23" t="str">
        <f t="shared" si="290"/>
        <v/>
      </c>
      <c r="AQ1077" s="23" t="str">
        <f t="shared" si="291"/>
        <v/>
      </c>
      <c r="AR1077" s="37">
        <f t="shared" si="276"/>
        <v>0</v>
      </c>
      <c r="AS1077" s="37">
        <f t="shared" si="277"/>
        <v>0</v>
      </c>
      <c r="AT1077" s="37">
        <f t="shared" si="278"/>
        <v>0</v>
      </c>
      <c r="AU1077" s="33" t="str">
        <f t="shared" si="279"/>
        <v>库存为0</v>
      </c>
      <c r="AV1077" s="38" t="str">
        <f>IFERROR(时间!$B$4+AU1077,"上周无销量")</f>
        <v>上周无销量</v>
      </c>
    </row>
    <row r="1078" spans="1:48">
      <c r="A1078" s="21" t="s">
        <v>1123</v>
      </c>
      <c r="B1078" t="str">
        <f>VLOOKUP(A1078,'[4]sku-asin（子）'!$A$1:$B$65536,2,0)</f>
        <v>B07BV8T7ZW</v>
      </c>
      <c r="C1078" t="str">
        <f>VLOOKUP(A1078,'[4]子sku-父sku'!$A$1:$B$65536,2,0)</f>
        <v>YZ-ZQQ9217</v>
      </c>
      <c r="D1078" s="33">
        <f>IFERROR(VLOOKUP(A1078,[1]库存报告使用数据处理!$A:$C,3,0),0)</f>
        <v>0</v>
      </c>
      <c r="E1078" s="33">
        <f>IFERROR(VLOOKUP(A1078,[1]库存报告使用数据处理!$A:$D,4,0),0)</f>
        <v>1</v>
      </c>
      <c r="F1078" s="33">
        <f>IFERROR(VLOOKUP(A1078,[1]库存报告使用数据处理!$A:$E,5,0),0)</f>
        <v>2</v>
      </c>
      <c r="G1078" s="33">
        <f>IFERROR(VLOOKUP(A1078,[1]库存报告使用数据处理!$A:$F,6,0),0)</f>
        <v>8</v>
      </c>
      <c r="H1078" s="34">
        <f>IFERROR(VLOOKUP(A1078,[1]库存报告使用数据处理!$A:$G,7,0),0)</f>
        <v>19.99</v>
      </c>
      <c r="I1078">
        <f>IFERROR(VLOOKUP(A1078,[5]数据处理!$A:$B,2,0),0)</f>
        <v>1</v>
      </c>
      <c r="J1078" s="35">
        <f>IFERROR(VLOOKUP(A1078,[5]数据处理!$A:$D,4,0),0)</f>
        <v>0</v>
      </c>
      <c r="K1078" s="35">
        <f>IFERROR(VLOOKUP(A1078,[5]数据处理!$A:$E,5,0),0)</f>
        <v>0</v>
      </c>
      <c r="L1078" s="35">
        <f>IFERROR(VLOOKUP(A1078,[5]数据处理!$A:$G,7,0),0)</f>
        <v>0</v>
      </c>
      <c r="M1078">
        <f t="shared" si="275"/>
        <v>1</v>
      </c>
      <c r="N1078">
        <f>IFERROR(VLOOKUP(A1078,[5]数据处理!$A:$C,3,0),0)</f>
        <v>3</v>
      </c>
      <c r="O1078">
        <f>IFERROR(VLOOKUP(A1078,[5]数据处理!$A:$N,14,0),0)</f>
        <v>0</v>
      </c>
      <c r="P1078" t="str">
        <f>IFERROR(VLOOKUP(A1078,[3]库存使用数据!$A:$B,2,0),"")</f>
        <v/>
      </c>
      <c r="Q1078" t="str">
        <f>IFERROR(VLOOKUP(A1078,[3]库存使用数据!$A:$E,5,0),"")</f>
        <v/>
      </c>
      <c r="R1078" t="str">
        <f>IFERROR(VLOOKUP(A1078,[3]库存使用数据!$A:$H,8,0),"")</f>
        <v/>
      </c>
      <c r="S1078" t="str">
        <f>IFERROR(VLOOKUP(A1078,[3]库存使用数据!$A:$K,11,0),"")</f>
        <v/>
      </c>
      <c r="T1078" t="str">
        <f>IFERROR(VLOOKUP(A1078,[3]库存使用数据!$A:$C,3,0),"")</f>
        <v/>
      </c>
      <c r="U1078" t="str">
        <f>IFERROR(VLOOKUP(A1078,[3]库存使用数据!$A:$F,6,0),"")</f>
        <v/>
      </c>
      <c r="V1078" t="str">
        <f>IFERROR(VLOOKUP(A1078,[3]库存使用数据!$A:$I,9,0),"")</f>
        <v/>
      </c>
      <c r="W1078" t="str">
        <f>IFERROR(VLOOKUP(A1078,[3]库存使用数据!$A:$L,12,0),"")</f>
        <v/>
      </c>
      <c r="X1078" s="23" t="str">
        <f t="shared" si="280"/>
        <v/>
      </c>
      <c r="Y1078" s="23" t="str">
        <f t="shared" si="281"/>
        <v/>
      </c>
      <c r="Z1078" s="23" t="str">
        <f t="shared" si="282"/>
        <v/>
      </c>
      <c r="AA1078" s="23" t="str">
        <f t="shared" si="283"/>
        <v/>
      </c>
      <c r="AB1078" t="str">
        <f>IFERROR(VLOOKUP(A1078,[3]库存使用数据!$A:$D,4,0),"")</f>
        <v/>
      </c>
      <c r="AC1078" t="str">
        <f>IFERROR(VLOOKUP(A1078,[3]库存使用数据!$A:$G,7,0),"")</f>
        <v/>
      </c>
      <c r="AD1078" t="str">
        <f>IFERROR(VLOOKUP(A1078,[3]库存使用数据!$A:$J,10,0),"")</f>
        <v/>
      </c>
      <c r="AE1078" t="str">
        <f>IFERROR(VLOOKUP(A1078,[3]库存使用数据!$A:$M,13,0),"")</f>
        <v/>
      </c>
      <c r="AF1078" s="23" t="str">
        <f t="shared" si="284"/>
        <v/>
      </c>
      <c r="AG1078" s="23" t="str">
        <f t="shared" si="285"/>
        <v/>
      </c>
      <c r="AH1078" s="23" t="str">
        <f t="shared" si="286"/>
        <v/>
      </c>
      <c r="AI1078" s="23" t="str">
        <f t="shared" si="287"/>
        <v/>
      </c>
      <c r="AJ1078">
        <f>IFERROR(VLOOKUP($B1078,[2]库存报告使用数据!$A$1:$B$65536,2,0),0)</f>
        <v>1</v>
      </c>
      <c r="AK1078">
        <f>IFERROR(VLOOKUP($B1078,[2]库存报告使用数据!$A$1:$C$65536,3,0),0)</f>
        <v>1</v>
      </c>
      <c r="AL1078">
        <f>IFERROR(VLOOKUP($B1078,[2]库存报告使用数据!$A$1:$D$65536,4,0),0)</f>
        <v>1</v>
      </c>
      <c r="AM1078">
        <f>IFERROR(VLOOKUP($B1078,[2]库存报告使用数据!$A$1:$E$65536,5,0),0)</f>
        <v>22</v>
      </c>
      <c r="AN1078" s="23">
        <f t="shared" si="288"/>
        <v>0</v>
      </c>
      <c r="AO1078" s="23">
        <f t="shared" si="289"/>
        <v>1</v>
      </c>
      <c r="AP1078" s="23">
        <f t="shared" si="290"/>
        <v>2</v>
      </c>
      <c r="AQ1078" s="23">
        <f t="shared" si="291"/>
        <v>0.363636363636364</v>
      </c>
      <c r="AR1078" s="37">
        <f t="shared" si="276"/>
        <v>0</v>
      </c>
      <c r="AS1078" s="37">
        <f t="shared" si="277"/>
        <v>0</v>
      </c>
      <c r="AT1078" s="37">
        <f t="shared" si="278"/>
        <v>1</v>
      </c>
      <c r="AU1078" s="33" t="str">
        <f t="shared" si="279"/>
        <v>库存为1</v>
      </c>
      <c r="AV1078" s="38" t="str">
        <f>IFERROR(时间!$B$4+AU1078,"上周无销量")</f>
        <v>上周无销量</v>
      </c>
    </row>
    <row r="1079" spans="1:48">
      <c r="A1079" s="21" t="s">
        <v>1124</v>
      </c>
      <c r="B1079" t="str">
        <f>VLOOKUP(A1079,'[4]sku-asin（子）'!$A$1:$B$65536,2,0)</f>
        <v>B07BVLR6YY</v>
      </c>
      <c r="C1079" t="str">
        <f>VLOOKUP(A1079,'[4]子sku-父sku'!$A$1:$B$65536,2,0)</f>
        <v>YZ-ZQQ9217</v>
      </c>
      <c r="D1079" s="33">
        <f>IFERROR(VLOOKUP(A1079,[1]库存报告使用数据处理!$A:$C,3,0),0)</f>
        <v>0</v>
      </c>
      <c r="E1079" s="33">
        <f>IFERROR(VLOOKUP(A1079,[1]库存报告使用数据处理!$A:$D,4,0),0)</f>
        <v>0</v>
      </c>
      <c r="F1079" s="33">
        <f>IFERROR(VLOOKUP(A1079,[1]库存报告使用数据处理!$A:$E,5,0),0)</f>
        <v>5</v>
      </c>
      <c r="G1079" s="33">
        <f>IFERROR(VLOOKUP(A1079,[1]库存报告使用数据处理!$A:$F,6,0),0)</f>
        <v>5</v>
      </c>
      <c r="H1079" s="34">
        <f>IFERROR(VLOOKUP(A1079,[1]库存报告使用数据处理!$A:$G,7,0),0)</f>
        <v>19.99</v>
      </c>
      <c r="I1079">
        <f>IFERROR(VLOOKUP(A1079,[5]数据处理!$A:$B,2,0),0)</f>
        <v>0</v>
      </c>
      <c r="J1079" s="35">
        <f>IFERROR(VLOOKUP(A1079,[5]数据处理!$A:$D,4,0),0)</f>
        <v>0</v>
      </c>
      <c r="K1079" s="35">
        <f>IFERROR(VLOOKUP(A1079,[5]数据处理!$A:$E,5,0),0)</f>
        <v>0</v>
      </c>
      <c r="L1079" s="35">
        <f>IFERROR(VLOOKUP(A1079,[5]数据处理!$A:$G,7,0),0)</f>
        <v>0</v>
      </c>
      <c r="M1079">
        <f t="shared" si="275"/>
        <v>0</v>
      </c>
      <c r="N1079">
        <f>IFERROR(VLOOKUP(A1079,[5]数据处理!$A:$C,3,0),0)</f>
        <v>2</v>
      </c>
      <c r="O1079">
        <f>IFERROR(VLOOKUP(A1079,[5]数据处理!$A:$N,14,0),0)</f>
        <v>0</v>
      </c>
      <c r="P1079" t="str">
        <f>IFERROR(VLOOKUP(A1079,[3]库存使用数据!$A:$B,2,0),"")</f>
        <v/>
      </c>
      <c r="Q1079" t="str">
        <f>IFERROR(VLOOKUP(A1079,[3]库存使用数据!$A:$E,5,0),"")</f>
        <v/>
      </c>
      <c r="R1079" t="str">
        <f>IFERROR(VLOOKUP(A1079,[3]库存使用数据!$A:$H,8,0),"")</f>
        <v/>
      </c>
      <c r="S1079" t="str">
        <f>IFERROR(VLOOKUP(A1079,[3]库存使用数据!$A:$K,11,0),"")</f>
        <v/>
      </c>
      <c r="T1079" t="str">
        <f>IFERROR(VLOOKUP(A1079,[3]库存使用数据!$A:$C,3,0),"")</f>
        <v/>
      </c>
      <c r="U1079" t="str">
        <f>IFERROR(VLOOKUP(A1079,[3]库存使用数据!$A:$F,6,0),"")</f>
        <v/>
      </c>
      <c r="V1079" t="str">
        <f>IFERROR(VLOOKUP(A1079,[3]库存使用数据!$A:$I,9,0),"")</f>
        <v/>
      </c>
      <c r="W1079" t="str">
        <f>IFERROR(VLOOKUP(A1079,[3]库存使用数据!$A:$L,12,0),"")</f>
        <v/>
      </c>
      <c r="X1079" s="23" t="str">
        <f t="shared" si="280"/>
        <v/>
      </c>
      <c r="Y1079" s="23" t="str">
        <f t="shared" si="281"/>
        <v/>
      </c>
      <c r="Z1079" s="23" t="str">
        <f t="shared" si="282"/>
        <v/>
      </c>
      <c r="AA1079" s="23" t="str">
        <f t="shared" si="283"/>
        <v/>
      </c>
      <c r="AB1079" t="str">
        <f>IFERROR(VLOOKUP(A1079,[3]库存使用数据!$A:$D,4,0),"")</f>
        <v/>
      </c>
      <c r="AC1079" t="str">
        <f>IFERROR(VLOOKUP(A1079,[3]库存使用数据!$A:$G,7,0),"")</f>
        <v/>
      </c>
      <c r="AD1079" t="str">
        <f>IFERROR(VLOOKUP(A1079,[3]库存使用数据!$A:$J,10,0),"")</f>
        <v/>
      </c>
      <c r="AE1079" t="str">
        <f>IFERROR(VLOOKUP(A1079,[3]库存使用数据!$A:$M,13,0),"")</f>
        <v/>
      </c>
      <c r="AF1079" s="23" t="str">
        <f t="shared" si="284"/>
        <v/>
      </c>
      <c r="AG1079" s="23" t="str">
        <f t="shared" si="285"/>
        <v/>
      </c>
      <c r="AH1079" s="23" t="str">
        <f t="shared" si="286"/>
        <v/>
      </c>
      <c r="AI1079" s="23" t="str">
        <f t="shared" si="287"/>
        <v/>
      </c>
      <c r="AJ1079">
        <f>IFERROR(VLOOKUP($B1079,[2]库存报告使用数据!$A$1:$B$65536,2,0),0)</f>
        <v>0</v>
      </c>
      <c r="AK1079">
        <f>IFERROR(VLOOKUP($B1079,[2]库存报告使用数据!$A$1:$C$65536,3,0),0)</f>
        <v>0</v>
      </c>
      <c r="AL1079">
        <f>IFERROR(VLOOKUP($B1079,[2]库存报告使用数据!$A$1:$D$65536,4,0),0)</f>
        <v>5</v>
      </c>
      <c r="AM1079">
        <f>IFERROR(VLOOKUP($B1079,[2]库存报告使用数据!$A$1:$E$65536,5,0),0)</f>
        <v>9</v>
      </c>
      <c r="AN1079" s="23" t="str">
        <f t="shared" si="288"/>
        <v/>
      </c>
      <c r="AO1079" s="23" t="str">
        <f t="shared" si="289"/>
        <v/>
      </c>
      <c r="AP1079" s="23">
        <f t="shared" si="290"/>
        <v>1</v>
      </c>
      <c r="AQ1079" s="23">
        <f t="shared" si="291"/>
        <v>0.555555555555556</v>
      </c>
      <c r="AR1079" s="37">
        <f t="shared" si="276"/>
        <v>0</v>
      </c>
      <c r="AS1079" s="37">
        <f t="shared" si="277"/>
        <v>0</v>
      </c>
      <c r="AT1079" s="37">
        <f t="shared" si="278"/>
        <v>0</v>
      </c>
      <c r="AU1079" s="33" t="str">
        <f t="shared" si="279"/>
        <v>库存为0</v>
      </c>
      <c r="AV1079" s="38" t="str">
        <f>IFERROR(时间!$B$4+AU1079,"上周无销量")</f>
        <v>上周无销量</v>
      </c>
    </row>
    <row r="1080" spans="1:48">
      <c r="A1080" s="21" t="s">
        <v>1125</v>
      </c>
      <c r="B1080" t="str">
        <f>VLOOKUP(A1080,'[4]sku-asin（子）'!$A$1:$B$65536,2,0)</f>
        <v>B07BVLVJCR</v>
      </c>
      <c r="C1080" t="str">
        <f>VLOOKUP(A1080,'[4]子sku-父sku'!$A$1:$B$65536,2,0)</f>
        <v>YZ-ZQQ9217</v>
      </c>
      <c r="D1080" s="33">
        <f>IFERROR(VLOOKUP(A1080,[1]库存报告使用数据处理!$A:$C,3,0),0)</f>
        <v>1</v>
      </c>
      <c r="E1080" s="33">
        <f>IFERROR(VLOOKUP(A1080,[1]库存报告使用数据处理!$A:$D,4,0),0)</f>
        <v>0</v>
      </c>
      <c r="F1080" s="33">
        <f>IFERROR(VLOOKUP(A1080,[1]库存报告使用数据处理!$A:$E,5,0),0)</f>
        <v>4</v>
      </c>
      <c r="G1080" s="33">
        <f>IFERROR(VLOOKUP(A1080,[1]库存报告使用数据处理!$A:$F,6,0),0)</f>
        <v>3</v>
      </c>
      <c r="H1080" s="34">
        <f>IFERROR(VLOOKUP(A1080,[1]库存报告使用数据处理!$A:$G,7,0),0)</f>
        <v>19.99</v>
      </c>
      <c r="I1080">
        <f>IFERROR(VLOOKUP(A1080,[5]数据处理!$A:$B,2,0),0)</f>
        <v>0</v>
      </c>
      <c r="J1080" s="35">
        <f>IFERROR(VLOOKUP(A1080,[5]数据处理!$A:$D,4,0),0)</f>
        <v>0</v>
      </c>
      <c r="K1080" s="35">
        <f>IFERROR(VLOOKUP(A1080,[5]数据处理!$A:$E,5,0),0)</f>
        <v>0</v>
      </c>
      <c r="L1080" s="35">
        <f>IFERROR(VLOOKUP(A1080,[5]数据处理!$A:$G,7,0),0)</f>
        <v>0</v>
      </c>
      <c r="M1080">
        <f t="shared" si="275"/>
        <v>0</v>
      </c>
      <c r="N1080">
        <f>IFERROR(VLOOKUP(A1080,[5]数据处理!$A:$C,3,0),0)</f>
        <v>0</v>
      </c>
      <c r="O1080">
        <f>IFERROR(VLOOKUP(A1080,[5]数据处理!$A:$N,14,0),0)</f>
        <v>0</v>
      </c>
      <c r="P1080" t="str">
        <f>IFERROR(VLOOKUP(A1080,[3]库存使用数据!$A:$B,2,0),"")</f>
        <v/>
      </c>
      <c r="Q1080" t="str">
        <f>IFERROR(VLOOKUP(A1080,[3]库存使用数据!$A:$E,5,0),"")</f>
        <v/>
      </c>
      <c r="R1080" t="str">
        <f>IFERROR(VLOOKUP(A1080,[3]库存使用数据!$A:$H,8,0),"")</f>
        <v/>
      </c>
      <c r="S1080" t="str">
        <f>IFERROR(VLOOKUP(A1080,[3]库存使用数据!$A:$K,11,0),"")</f>
        <v/>
      </c>
      <c r="T1080" t="str">
        <f>IFERROR(VLOOKUP(A1080,[3]库存使用数据!$A:$C,3,0),"")</f>
        <v/>
      </c>
      <c r="U1080" t="str">
        <f>IFERROR(VLOOKUP(A1080,[3]库存使用数据!$A:$F,6,0),"")</f>
        <v/>
      </c>
      <c r="V1080" t="str">
        <f>IFERROR(VLOOKUP(A1080,[3]库存使用数据!$A:$I,9,0),"")</f>
        <v/>
      </c>
      <c r="W1080" t="str">
        <f>IFERROR(VLOOKUP(A1080,[3]库存使用数据!$A:$L,12,0),"")</f>
        <v/>
      </c>
      <c r="X1080" s="23" t="str">
        <f t="shared" si="280"/>
        <v/>
      </c>
      <c r="Y1080" s="23" t="str">
        <f t="shared" si="281"/>
        <v/>
      </c>
      <c r="Z1080" s="23" t="str">
        <f t="shared" si="282"/>
        <v/>
      </c>
      <c r="AA1080" s="23" t="str">
        <f t="shared" si="283"/>
        <v/>
      </c>
      <c r="AB1080" t="str">
        <f>IFERROR(VLOOKUP(A1080,[3]库存使用数据!$A:$D,4,0),"")</f>
        <v/>
      </c>
      <c r="AC1080" t="str">
        <f>IFERROR(VLOOKUP(A1080,[3]库存使用数据!$A:$G,7,0),"")</f>
        <v/>
      </c>
      <c r="AD1080" t="str">
        <f>IFERROR(VLOOKUP(A1080,[3]库存使用数据!$A:$J,10,0),"")</f>
        <v/>
      </c>
      <c r="AE1080" t="str">
        <f>IFERROR(VLOOKUP(A1080,[3]库存使用数据!$A:$M,13,0),"")</f>
        <v/>
      </c>
      <c r="AF1080" s="23" t="str">
        <f t="shared" si="284"/>
        <v/>
      </c>
      <c r="AG1080" s="23" t="str">
        <f t="shared" si="285"/>
        <v/>
      </c>
      <c r="AH1080" s="23" t="str">
        <f t="shared" si="286"/>
        <v/>
      </c>
      <c r="AI1080" s="23" t="str">
        <f t="shared" si="287"/>
        <v/>
      </c>
      <c r="AJ1080">
        <f>IFERROR(VLOOKUP($B1080,[2]库存报告使用数据!$A$1:$B$65536,2,0),0)</f>
        <v>0</v>
      </c>
      <c r="AK1080">
        <f>IFERROR(VLOOKUP($B1080,[2]库存报告使用数据!$A$1:$C$65536,3,0),0)</f>
        <v>0</v>
      </c>
      <c r="AL1080">
        <f>IFERROR(VLOOKUP($B1080,[2]库存报告使用数据!$A$1:$D$65536,4,0),0)</f>
        <v>18</v>
      </c>
      <c r="AM1080">
        <f>IFERROR(VLOOKUP($B1080,[2]库存报告使用数据!$A$1:$E$65536,5,0),0)</f>
        <v>13</v>
      </c>
      <c r="AN1080" s="23" t="str">
        <f t="shared" si="288"/>
        <v/>
      </c>
      <c r="AO1080" s="23" t="str">
        <f t="shared" si="289"/>
        <v/>
      </c>
      <c r="AP1080" s="23">
        <f t="shared" si="290"/>
        <v>0.222222222222222</v>
      </c>
      <c r="AQ1080" s="23">
        <f t="shared" si="291"/>
        <v>0.230769230769231</v>
      </c>
      <c r="AR1080" s="37">
        <f t="shared" si="276"/>
        <v>0.142857142857143</v>
      </c>
      <c r="AS1080" s="37">
        <f t="shared" si="277"/>
        <v>8.57142857142857</v>
      </c>
      <c r="AT1080" s="37">
        <f t="shared" si="278"/>
        <v>-8.57142857142857</v>
      </c>
      <c r="AU1080" s="33">
        <f t="shared" si="279"/>
        <v>0</v>
      </c>
      <c r="AV1080" s="38">
        <f>IFERROR(时间!$B$4+AU1080,"上周无销量")</f>
        <v>43283</v>
      </c>
    </row>
    <row r="1081" spans="1:48">
      <c r="A1081" s="21" t="s">
        <v>1126</v>
      </c>
      <c r="B1081" t="str">
        <f>VLOOKUP(A1081,'[4]sku-asin（子）'!$A$1:$B$65536,2,0)</f>
        <v>B07BVLRGBT</v>
      </c>
      <c r="C1081" t="str">
        <f>VLOOKUP(A1081,'[4]子sku-父sku'!$A$1:$B$65536,2,0)</f>
        <v>YZ-ZQQ9217</v>
      </c>
      <c r="D1081" s="33">
        <f>IFERROR(VLOOKUP(A1081,[1]库存报告使用数据处理!$A:$C,3,0),0)</f>
        <v>1</v>
      </c>
      <c r="E1081" s="33">
        <f>IFERROR(VLOOKUP(A1081,[1]库存报告使用数据处理!$A:$D,4,0),0)</f>
        <v>1</v>
      </c>
      <c r="F1081" s="33">
        <f>IFERROR(VLOOKUP(A1081,[1]库存报告使用数据处理!$A:$E,5,0),0)</f>
        <v>0</v>
      </c>
      <c r="G1081" s="33">
        <f>IFERROR(VLOOKUP(A1081,[1]库存报告使用数据处理!$A:$F,6,0),0)</f>
        <v>3</v>
      </c>
      <c r="H1081" s="34">
        <f>IFERROR(VLOOKUP(A1081,[1]库存报告使用数据处理!$A:$G,7,0),0)</f>
        <v>19.99</v>
      </c>
      <c r="I1081">
        <f>IFERROR(VLOOKUP(A1081,[5]数据处理!$A:$B,2,0),0)</f>
        <v>0</v>
      </c>
      <c r="J1081" s="35">
        <f>IFERROR(VLOOKUP(A1081,[5]数据处理!$A:$D,4,0),0)</f>
        <v>0</v>
      </c>
      <c r="K1081" s="35">
        <f>IFERROR(VLOOKUP(A1081,[5]数据处理!$A:$E,5,0),0)</f>
        <v>0</v>
      </c>
      <c r="L1081" s="35">
        <f>IFERROR(VLOOKUP(A1081,[5]数据处理!$A:$G,7,0),0)</f>
        <v>0</v>
      </c>
      <c r="M1081">
        <f t="shared" si="275"/>
        <v>0</v>
      </c>
      <c r="N1081">
        <f>IFERROR(VLOOKUP(A1081,[5]数据处理!$A:$C,3,0),0)</f>
        <v>3</v>
      </c>
      <c r="O1081">
        <f>IFERROR(VLOOKUP(A1081,[5]数据处理!$A:$N,14,0),0)</f>
        <v>0</v>
      </c>
      <c r="P1081" t="str">
        <f>IFERROR(VLOOKUP(A1081,[3]库存使用数据!$A:$B,2,0),"")</f>
        <v/>
      </c>
      <c r="Q1081" t="str">
        <f>IFERROR(VLOOKUP(A1081,[3]库存使用数据!$A:$E,5,0),"")</f>
        <v/>
      </c>
      <c r="R1081" t="str">
        <f>IFERROR(VLOOKUP(A1081,[3]库存使用数据!$A:$H,8,0),"")</f>
        <v/>
      </c>
      <c r="S1081" t="str">
        <f>IFERROR(VLOOKUP(A1081,[3]库存使用数据!$A:$K,11,0),"")</f>
        <v/>
      </c>
      <c r="T1081" t="str">
        <f>IFERROR(VLOOKUP(A1081,[3]库存使用数据!$A:$C,3,0),"")</f>
        <v/>
      </c>
      <c r="U1081" t="str">
        <f>IFERROR(VLOOKUP(A1081,[3]库存使用数据!$A:$F,6,0),"")</f>
        <v/>
      </c>
      <c r="V1081" t="str">
        <f>IFERROR(VLOOKUP(A1081,[3]库存使用数据!$A:$I,9,0),"")</f>
        <v/>
      </c>
      <c r="W1081" t="str">
        <f>IFERROR(VLOOKUP(A1081,[3]库存使用数据!$A:$L,12,0),"")</f>
        <v/>
      </c>
      <c r="X1081" s="23" t="str">
        <f t="shared" si="280"/>
        <v/>
      </c>
      <c r="Y1081" s="23" t="str">
        <f t="shared" si="281"/>
        <v/>
      </c>
      <c r="Z1081" s="23" t="str">
        <f t="shared" si="282"/>
        <v/>
      </c>
      <c r="AA1081" s="23" t="str">
        <f t="shared" si="283"/>
        <v/>
      </c>
      <c r="AB1081" t="str">
        <f>IFERROR(VLOOKUP(A1081,[3]库存使用数据!$A:$D,4,0),"")</f>
        <v/>
      </c>
      <c r="AC1081" t="str">
        <f>IFERROR(VLOOKUP(A1081,[3]库存使用数据!$A:$G,7,0),"")</f>
        <v/>
      </c>
      <c r="AD1081" t="str">
        <f>IFERROR(VLOOKUP(A1081,[3]库存使用数据!$A:$J,10,0),"")</f>
        <v/>
      </c>
      <c r="AE1081" t="str">
        <f>IFERROR(VLOOKUP(A1081,[3]库存使用数据!$A:$M,13,0),"")</f>
        <v/>
      </c>
      <c r="AF1081" s="23" t="str">
        <f t="shared" si="284"/>
        <v/>
      </c>
      <c r="AG1081" s="23" t="str">
        <f t="shared" si="285"/>
        <v/>
      </c>
      <c r="AH1081" s="23" t="str">
        <f t="shared" si="286"/>
        <v/>
      </c>
      <c r="AI1081" s="23" t="str">
        <f t="shared" si="287"/>
        <v/>
      </c>
      <c r="AJ1081">
        <f>IFERROR(VLOOKUP($B1081,[2]库存报告使用数据!$A$1:$B$65536,2,0),0)</f>
        <v>6</v>
      </c>
      <c r="AK1081">
        <f>IFERROR(VLOOKUP($B1081,[2]库存报告使用数据!$A$1:$C$65536,3,0),0)</f>
        <v>6</v>
      </c>
      <c r="AL1081">
        <f>IFERROR(VLOOKUP($B1081,[2]库存报告使用数据!$A$1:$D$65536,4,0),0)</f>
        <v>0</v>
      </c>
      <c r="AM1081">
        <f>IFERROR(VLOOKUP($B1081,[2]库存报告使用数据!$A$1:$E$65536,5,0),0)</f>
        <v>21</v>
      </c>
      <c r="AN1081" s="23">
        <f t="shared" si="288"/>
        <v>0.166666666666667</v>
      </c>
      <c r="AO1081" s="23">
        <f t="shared" si="289"/>
        <v>0.166666666666667</v>
      </c>
      <c r="AP1081" s="23" t="str">
        <f t="shared" si="290"/>
        <v/>
      </c>
      <c r="AQ1081" s="23">
        <f t="shared" si="291"/>
        <v>0.142857142857143</v>
      </c>
      <c r="AR1081" s="37">
        <f t="shared" si="276"/>
        <v>0.142857142857143</v>
      </c>
      <c r="AS1081" s="37">
        <f t="shared" si="277"/>
        <v>8.57142857142857</v>
      </c>
      <c r="AT1081" s="37">
        <f t="shared" si="278"/>
        <v>-8.57142857142857</v>
      </c>
      <c r="AU1081" s="33">
        <f t="shared" si="279"/>
        <v>0</v>
      </c>
      <c r="AV1081" s="38">
        <f>IFERROR(时间!$B$4+AU1081,"上周无销量")</f>
        <v>43283</v>
      </c>
    </row>
    <row r="1082" spans="1:48">
      <c r="A1082" s="21" t="s">
        <v>1127</v>
      </c>
      <c r="B1082" t="str">
        <f>VLOOKUP(A1082,'[4]sku-asin（子）'!$A$1:$B$65536,2,0)</f>
        <v>B07BVMWNPM</v>
      </c>
      <c r="C1082" t="str">
        <f>VLOOKUP(A1082,'[4]子sku-父sku'!$A$1:$B$65536,2,0)</f>
        <v>YZ-ZQQ9217</v>
      </c>
      <c r="D1082" s="33">
        <f>IFERROR(VLOOKUP(A1082,[1]库存报告使用数据处理!$A:$C,3,0),0)</f>
        <v>0</v>
      </c>
      <c r="E1082" s="33">
        <f>IFERROR(VLOOKUP(A1082,[1]库存报告使用数据处理!$A:$D,4,0),0)</f>
        <v>0</v>
      </c>
      <c r="F1082" s="33">
        <f>IFERROR(VLOOKUP(A1082,[1]库存报告使用数据处理!$A:$E,5,0),0)</f>
        <v>0</v>
      </c>
      <c r="G1082" s="33">
        <f>IFERROR(VLOOKUP(A1082,[1]库存报告使用数据处理!$A:$F,6,0),0)</f>
        <v>0</v>
      </c>
      <c r="H1082" s="34">
        <f>IFERROR(VLOOKUP(A1082,[1]库存报告使用数据处理!$A:$G,7,0),0)</f>
        <v>0</v>
      </c>
      <c r="I1082">
        <f>IFERROR(VLOOKUP(A1082,[5]数据处理!$A:$B,2,0),0)</f>
        <v>0</v>
      </c>
      <c r="J1082" s="35">
        <f>IFERROR(VLOOKUP(A1082,[5]数据处理!$A:$D,4,0),0)</f>
        <v>0</v>
      </c>
      <c r="K1082" s="35">
        <f>IFERROR(VLOOKUP(A1082,[5]数据处理!$A:$E,5,0),0)</f>
        <v>0</v>
      </c>
      <c r="L1082" s="35">
        <f>IFERROR(VLOOKUP(A1082,[5]数据处理!$A:$G,7,0),0)</f>
        <v>0</v>
      </c>
      <c r="M1082">
        <f t="shared" si="275"/>
        <v>0</v>
      </c>
      <c r="N1082">
        <f>IFERROR(VLOOKUP(A1082,[5]数据处理!$A:$C,3,0),0)</f>
        <v>0</v>
      </c>
      <c r="O1082">
        <f>IFERROR(VLOOKUP(A1082,[5]数据处理!$A:$N,14,0),0)</f>
        <v>0</v>
      </c>
      <c r="P1082" t="str">
        <f>IFERROR(VLOOKUP(A1082,[3]库存使用数据!$A:$B,2,0),"")</f>
        <v/>
      </c>
      <c r="Q1082" t="str">
        <f>IFERROR(VLOOKUP(A1082,[3]库存使用数据!$A:$E,5,0),"")</f>
        <v/>
      </c>
      <c r="R1082" t="str">
        <f>IFERROR(VLOOKUP(A1082,[3]库存使用数据!$A:$H,8,0),"")</f>
        <v/>
      </c>
      <c r="S1082" t="str">
        <f>IFERROR(VLOOKUP(A1082,[3]库存使用数据!$A:$K,11,0),"")</f>
        <v/>
      </c>
      <c r="T1082" t="str">
        <f>IFERROR(VLOOKUP(A1082,[3]库存使用数据!$A:$C,3,0),"")</f>
        <v/>
      </c>
      <c r="U1082" t="str">
        <f>IFERROR(VLOOKUP(A1082,[3]库存使用数据!$A:$F,6,0),"")</f>
        <v/>
      </c>
      <c r="V1082" t="str">
        <f>IFERROR(VLOOKUP(A1082,[3]库存使用数据!$A:$I,9,0),"")</f>
        <v/>
      </c>
      <c r="W1082" t="str">
        <f>IFERROR(VLOOKUP(A1082,[3]库存使用数据!$A:$L,12,0),"")</f>
        <v/>
      </c>
      <c r="X1082" s="23" t="str">
        <f t="shared" si="280"/>
        <v/>
      </c>
      <c r="Y1082" s="23" t="str">
        <f t="shared" si="281"/>
        <v/>
      </c>
      <c r="Z1082" s="23" t="str">
        <f t="shared" si="282"/>
        <v/>
      </c>
      <c r="AA1082" s="23" t="str">
        <f t="shared" si="283"/>
        <v/>
      </c>
      <c r="AB1082" t="str">
        <f>IFERROR(VLOOKUP(A1082,[3]库存使用数据!$A:$D,4,0),"")</f>
        <v/>
      </c>
      <c r="AC1082" t="str">
        <f>IFERROR(VLOOKUP(A1082,[3]库存使用数据!$A:$G,7,0),"")</f>
        <v/>
      </c>
      <c r="AD1082" t="str">
        <f>IFERROR(VLOOKUP(A1082,[3]库存使用数据!$A:$J,10,0),"")</f>
        <v/>
      </c>
      <c r="AE1082" t="str">
        <f>IFERROR(VLOOKUP(A1082,[3]库存使用数据!$A:$M,13,0),"")</f>
        <v/>
      </c>
      <c r="AF1082" s="23" t="str">
        <f t="shared" si="284"/>
        <v/>
      </c>
      <c r="AG1082" s="23" t="str">
        <f t="shared" si="285"/>
        <v/>
      </c>
      <c r="AH1082" s="23" t="str">
        <f t="shared" si="286"/>
        <v/>
      </c>
      <c r="AI1082" s="23" t="str">
        <f t="shared" si="287"/>
        <v/>
      </c>
      <c r="AJ1082">
        <f>IFERROR(VLOOKUP($B1082,[2]库存报告使用数据!$A$1:$B$65536,2,0),0)</f>
        <v>0</v>
      </c>
      <c r="AK1082">
        <f>IFERROR(VLOOKUP($B1082,[2]库存报告使用数据!$A$1:$C$65536,3,0),0)</f>
        <v>0</v>
      </c>
      <c r="AL1082">
        <f>IFERROR(VLOOKUP($B1082,[2]库存报告使用数据!$A$1:$D$65536,4,0),0)</f>
        <v>0</v>
      </c>
      <c r="AM1082">
        <f>IFERROR(VLOOKUP($B1082,[2]库存报告使用数据!$A$1:$E$65536,5,0),0)</f>
        <v>0</v>
      </c>
      <c r="AN1082" s="23" t="str">
        <f t="shared" si="288"/>
        <v/>
      </c>
      <c r="AO1082" s="23" t="str">
        <f t="shared" si="289"/>
        <v/>
      </c>
      <c r="AP1082" s="23" t="str">
        <f t="shared" si="290"/>
        <v/>
      </c>
      <c r="AQ1082" s="23" t="str">
        <f t="shared" si="291"/>
        <v/>
      </c>
      <c r="AR1082" s="37">
        <f t="shared" si="276"/>
        <v>0</v>
      </c>
      <c r="AS1082" s="37">
        <f t="shared" si="277"/>
        <v>0</v>
      </c>
      <c r="AT1082" s="37">
        <f t="shared" si="278"/>
        <v>0</v>
      </c>
      <c r="AU1082" s="33" t="str">
        <f t="shared" si="279"/>
        <v>库存为0</v>
      </c>
      <c r="AV1082" s="38" t="str">
        <f>IFERROR(时间!$B$4+AU1082,"上周无销量")</f>
        <v>上周无销量</v>
      </c>
    </row>
    <row r="1083" spans="1:48">
      <c r="A1083" s="21" t="s">
        <v>1128</v>
      </c>
      <c r="B1083" t="str">
        <f>VLOOKUP(A1083,'[4]sku-asin（子）'!$A$1:$B$65536,2,0)</f>
        <v>B07C9XTFLF</v>
      </c>
      <c r="C1083" t="str">
        <f>VLOOKUP(A1083,'[4]子sku-父sku'!$A$1:$B$65536,2,0)</f>
        <v>YZ-ZQQ9217</v>
      </c>
      <c r="D1083" s="33">
        <f>IFERROR(VLOOKUP(A1083,[1]库存报告使用数据处理!$A:$C,3,0),0)</f>
        <v>0</v>
      </c>
      <c r="E1083" s="33">
        <f>IFERROR(VLOOKUP(A1083,[1]库存报告使用数据处理!$A:$D,4,0),0)</f>
        <v>0</v>
      </c>
      <c r="F1083" s="33">
        <f>IFERROR(VLOOKUP(A1083,[1]库存报告使用数据处理!$A:$E,5,0),0)</f>
        <v>1</v>
      </c>
      <c r="G1083" s="33">
        <f>IFERROR(VLOOKUP(A1083,[1]库存报告使用数据处理!$A:$F,6,0),0)</f>
        <v>1</v>
      </c>
      <c r="H1083" s="34">
        <f>IFERROR(VLOOKUP(A1083,[1]库存报告使用数据处理!$A:$G,7,0),0)</f>
        <v>9.99</v>
      </c>
      <c r="I1083">
        <f>IFERROR(VLOOKUP(A1083,[5]数据处理!$A:$B,2,0),0)</f>
        <v>0</v>
      </c>
      <c r="J1083" s="35">
        <f>IFERROR(VLOOKUP(A1083,[5]数据处理!$A:$D,4,0),0)</f>
        <v>0</v>
      </c>
      <c r="K1083" s="35">
        <f>IFERROR(VLOOKUP(A1083,[5]数据处理!$A:$E,5,0),0)</f>
        <v>0</v>
      </c>
      <c r="L1083" s="35">
        <f>IFERROR(VLOOKUP(A1083,[5]数据处理!$A:$G,7,0),0)</f>
        <v>0</v>
      </c>
      <c r="M1083">
        <f t="shared" si="275"/>
        <v>0</v>
      </c>
      <c r="N1083">
        <f>IFERROR(VLOOKUP(A1083,[5]数据处理!$A:$C,3,0),0)</f>
        <v>1</v>
      </c>
      <c r="O1083">
        <f>IFERROR(VLOOKUP(A1083,[5]数据处理!$A:$N,14,0),0)</f>
        <v>0</v>
      </c>
      <c r="P1083" t="str">
        <f>IFERROR(VLOOKUP(A1083,[3]库存使用数据!$A:$B,2,0),"")</f>
        <v/>
      </c>
      <c r="Q1083" t="str">
        <f>IFERROR(VLOOKUP(A1083,[3]库存使用数据!$A:$E,5,0),"")</f>
        <v/>
      </c>
      <c r="R1083" t="str">
        <f>IFERROR(VLOOKUP(A1083,[3]库存使用数据!$A:$H,8,0),"")</f>
        <v/>
      </c>
      <c r="S1083" t="str">
        <f>IFERROR(VLOOKUP(A1083,[3]库存使用数据!$A:$K,11,0),"")</f>
        <v/>
      </c>
      <c r="T1083" t="str">
        <f>IFERROR(VLOOKUP(A1083,[3]库存使用数据!$A:$C,3,0),"")</f>
        <v/>
      </c>
      <c r="U1083" t="str">
        <f>IFERROR(VLOOKUP(A1083,[3]库存使用数据!$A:$F,6,0),"")</f>
        <v/>
      </c>
      <c r="V1083" t="str">
        <f>IFERROR(VLOOKUP(A1083,[3]库存使用数据!$A:$I,9,0),"")</f>
        <v/>
      </c>
      <c r="W1083" t="str">
        <f>IFERROR(VLOOKUP(A1083,[3]库存使用数据!$A:$L,12,0),"")</f>
        <v/>
      </c>
      <c r="X1083" s="23" t="str">
        <f t="shared" si="280"/>
        <v/>
      </c>
      <c r="Y1083" s="23" t="str">
        <f t="shared" si="281"/>
        <v/>
      </c>
      <c r="Z1083" s="23" t="str">
        <f t="shared" si="282"/>
        <v/>
      </c>
      <c r="AA1083" s="23" t="str">
        <f t="shared" si="283"/>
        <v/>
      </c>
      <c r="AB1083" t="str">
        <f>IFERROR(VLOOKUP(A1083,[3]库存使用数据!$A:$D,4,0),"")</f>
        <v/>
      </c>
      <c r="AC1083" t="str">
        <f>IFERROR(VLOOKUP(A1083,[3]库存使用数据!$A:$G,7,0),"")</f>
        <v/>
      </c>
      <c r="AD1083" t="str">
        <f>IFERROR(VLOOKUP(A1083,[3]库存使用数据!$A:$J,10,0),"")</f>
        <v/>
      </c>
      <c r="AE1083" t="str">
        <f>IFERROR(VLOOKUP(A1083,[3]库存使用数据!$A:$M,13,0),"")</f>
        <v/>
      </c>
      <c r="AF1083" s="23" t="str">
        <f t="shared" si="284"/>
        <v/>
      </c>
      <c r="AG1083" s="23" t="str">
        <f t="shared" si="285"/>
        <v/>
      </c>
      <c r="AH1083" s="23" t="str">
        <f t="shared" si="286"/>
        <v/>
      </c>
      <c r="AI1083" s="23" t="str">
        <f t="shared" si="287"/>
        <v/>
      </c>
      <c r="AJ1083">
        <f>IFERROR(VLOOKUP($B1083,[2]库存报告使用数据!$A$1:$B$65536,2,0),0)</f>
        <v>0</v>
      </c>
      <c r="AK1083">
        <f>IFERROR(VLOOKUP($B1083,[2]库存报告使用数据!$A$1:$C$65536,3,0),0)</f>
        <v>0</v>
      </c>
      <c r="AL1083">
        <f>IFERROR(VLOOKUP($B1083,[2]库存报告使用数据!$A$1:$D$65536,4,0),0)</f>
        <v>13</v>
      </c>
      <c r="AM1083">
        <f>IFERROR(VLOOKUP($B1083,[2]库存报告使用数据!$A$1:$E$65536,5,0),0)</f>
        <v>19</v>
      </c>
      <c r="AN1083" s="23" t="str">
        <f t="shared" si="288"/>
        <v/>
      </c>
      <c r="AO1083" s="23" t="str">
        <f t="shared" si="289"/>
        <v/>
      </c>
      <c r="AP1083" s="23">
        <f t="shared" si="290"/>
        <v>0.0769230769230769</v>
      </c>
      <c r="AQ1083" s="23">
        <f t="shared" si="291"/>
        <v>0.0526315789473684</v>
      </c>
      <c r="AR1083" s="37">
        <f t="shared" si="276"/>
        <v>0</v>
      </c>
      <c r="AS1083" s="37">
        <f t="shared" si="277"/>
        <v>0</v>
      </c>
      <c r="AT1083" s="37">
        <f t="shared" si="278"/>
        <v>0</v>
      </c>
      <c r="AU1083" s="33" t="str">
        <f t="shared" si="279"/>
        <v>库存为0</v>
      </c>
      <c r="AV1083" s="38" t="str">
        <f>IFERROR(时间!$B$4+AU1083,"上周无销量")</f>
        <v>上周无销量</v>
      </c>
    </row>
    <row r="1084" spans="1:48">
      <c r="A1084" s="21" t="s">
        <v>1129</v>
      </c>
      <c r="B1084" t="str">
        <f>VLOOKUP(A1084,'[4]sku-asin（子）'!$A$1:$B$65536,2,0)</f>
        <v>B07BVLMQXC</v>
      </c>
      <c r="C1084" t="str">
        <f>VLOOKUP(A1084,'[4]子sku-父sku'!$A$1:$B$65536,2,0)</f>
        <v>YZ-ZQQ9217</v>
      </c>
      <c r="D1084" s="33">
        <f>IFERROR(VLOOKUP(A1084,[1]库存报告使用数据处理!$A:$C,3,0),0)</f>
        <v>0</v>
      </c>
      <c r="E1084" s="33">
        <f>IFERROR(VLOOKUP(A1084,[1]库存报告使用数据处理!$A:$D,4,0),0)</f>
        <v>0</v>
      </c>
      <c r="F1084" s="33">
        <f>IFERROR(VLOOKUP(A1084,[1]库存报告使用数据处理!$A:$E,5,0),0)</f>
        <v>0</v>
      </c>
      <c r="G1084" s="33">
        <f>IFERROR(VLOOKUP(A1084,[1]库存报告使用数据处理!$A:$F,6,0),0)</f>
        <v>0</v>
      </c>
      <c r="H1084" s="34">
        <f>IFERROR(VLOOKUP(A1084,[1]库存报告使用数据处理!$A:$G,7,0),0)</f>
        <v>0</v>
      </c>
      <c r="I1084">
        <f>IFERROR(VLOOKUP(A1084,[5]数据处理!$A:$B,2,0),0)</f>
        <v>0</v>
      </c>
      <c r="J1084" s="35">
        <f>IFERROR(VLOOKUP(A1084,[5]数据处理!$A:$D,4,0),0)</f>
        <v>0</v>
      </c>
      <c r="K1084" s="35">
        <f>IFERROR(VLOOKUP(A1084,[5]数据处理!$A:$E,5,0),0)</f>
        <v>0</v>
      </c>
      <c r="L1084" s="35">
        <f>IFERROR(VLOOKUP(A1084,[5]数据处理!$A:$G,7,0),0)</f>
        <v>0</v>
      </c>
      <c r="M1084">
        <f t="shared" si="275"/>
        <v>0</v>
      </c>
      <c r="N1084">
        <f>IFERROR(VLOOKUP(A1084,[5]数据处理!$A:$C,3,0),0)</f>
        <v>1</v>
      </c>
      <c r="O1084">
        <f>IFERROR(VLOOKUP(A1084,[5]数据处理!$A:$N,14,0),0)</f>
        <v>0</v>
      </c>
      <c r="P1084" t="str">
        <f>IFERROR(VLOOKUP(A1084,[3]库存使用数据!$A:$B,2,0),"")</f>
        <v/>
      </c>
      <c r="Q1084" t="str">
        <f>IFERROR(VLOOKUP(A1084,[3]库存使用数据!$A:$E,5,0),"")</f>
        <v/>
      </c>
      <c r="R1084" t="str">
        <f>IFERROR(VLOOKUP(A1084,[3]库存使用数据!$A:$H,8,0),"")</f>
        <v/>
      </c>
      <c r="S1084" t="str">
        <f>IFERROR(VLOOKUP(A1084,[3]库存使用数据!$A:$K,11,0),"")</f>
        <v/>
      </c>
      <c r="T1084" t="str">
        <f>IFERROR(VLOOKUP(A1084,[3]库存使用数据!$A:$C,3,0),"")</f>
        <v/>
      </c>
      <c r="U1084" t="str">
        <f>IFERROR(VLOOKUP(A1084,[3]库存使用数据!$A:$F,6,0),"")</f>
        <v/>
      </c>
      <c r="V1084" t="str">
        <f>IFERROR(VLOOKUP(A1084,[3]库存使用数据!$A:$I,9,0),"")</f>
        <v/>
      </c>
      <c r="W1084" t="str">
        <f>IFERROR(VLOOKUP(A1084,[3]库存使用数据!$A:$L,12,0),"")</f>
        <v/>
      </c>
      <c r="X1084" s="23" t="str">
        <f t="shared" si="280"/>
        <v/>
      </c>
      <c r="Y1084" s="23" t="str">
        <f t="shared" si="281"/>
        <v/>
      </c>
      <c r="Z1084" s="23" t="str">
        <f t="shared" si="282"/>
        <v/>
      </c>
      <c r="AA1084" s="23" t="str">
        <f t="shared" si="283"/>
        <v/>
      </c>
      <c r="AB1084" t="str">
        <f>IFERROR(VLOOKUP(A1084,[3]库存使用数据!$A:$D,4,0),"")</f>
        <v/>
      </c>
      <c r="AC1084" t="str">
        <f>IFERROR(VLOOKUP(A1084,[3]库存使用数据!$A:$G,7,0),"")</f>
        <v/>
      </c>
      <c r="AD1084" t="str">
        <f>IFERROR(VLOOKUP(A1084,[3]库存使用数据!$A:$J,10,0),"")</f>
        <v/>
      </c>
      <c r="AE1084" t="str">
        <f>IFERROR(VLOOKUP(A1084,[3]库存使用数据!$A:$M,13,0),"")</f>
        <v/>
      </c>
      <c r="AF1084" s="23" t="str">
        <f t="shared" si="284"/>
        <v/>
      </c>
      <c r="AG1084" s="23" t="str">
        <f t="shared" si="285"/>
        <v/>
      </c>
      <c r="AH1084" s="23" t="str">
        <f t="shared" si="286"/>
        <v/>
      </c>
      <c r="AI1084" s="23" t="str">
        <f t="shared" si="287"/>
        <v/>
      </c>
      <c r="AJ1084">
        <f>IFERROR(VLOOKUP($B1084,[2]库存报告使用数据!$A$1:$B$65536,2,0),0)</f>
        <v>0</v>
      </c>
      <c r="AK1084">
        <f>IFERROR(VLOOKUP($B1084,[2]库存报告使用数据!$A$1:$C$65536,3,0),0)</f>
        <v>0</v>
      </c>
      <c r="AL1084">
        <f>IFERROR(VLOOKUP($B1084,[2]库存报告使用数据!$A$1:$D$65536,4,0),0)</f>
        <v>0</v>
      </c>
      <c r="AM1084">
        <f>IFERROR(VLOOKUP($B1084,[2]库存报告使用数据!$A$1:$E$65536,5,0),0)</f>
        <v>0</v>
      </c>
      <c r="AN1084" s="23" t="str">
        <f t="shared" si="288"/>
        <v/>
      </c>
      <c r="AO1084" s="23" t="str">
        <f t="shared" si="289"/>
        <v/>
      </c>
      <c r="AP1084" s="23" t="str">
        <f t="shared" si="290"/>
        <v/>
      </c>
      <c r="AQ1084" s="23" t="str">
        <f t="shared" si="291"/>
        <v/>
      </c>
      <c r="AR1084" s="37">
        <f t="shared" si="276"/>
        <v>0</v>
      </c>
      <c r="AS1084" s="37">
        <f t="shared" si="277"/>
        <v>0</v>
      </c>
      <c r="AT1084" s="37">
        <f t="shared" si="278"/>
        <v>0</v>
      </c>
      <c r="AU1084" s="33" t="str">
        <f t="shared" si="279"/>
        <v>库存为0</v>
      </c>
      <c r="AV1084" s="38" t="str">
        <f>IFERROR(时间!$B$4+AU1084,"上周无销量")</f>
        <v>上周无销量</v>
      </c>
    </row>
    <row r="1085" spans="1:48">
      <c r="A1085" s="21" t="s">
        <v>1130</v>
      </c>
      <c r="B1085" t="str">
        <f>VLOOKUP(A1085,'[4]sku-asin（子）'!$A$1:$B$65536,2,0)</f>
        <v>B071F8DKYJ</v>
      </c>
      <c r="C1085" t="str">
        <f>VLOOKUP(A1085,'[4]子sku-父sku'!$A$1:$B$65536,2,0)</f>
        <v>YZ-ZQQ9227</v>
      </c>
      <c r="D1085" s="33">
        <f>IFERROR(VLOOKUP(A1085,[1]库存报告使用数据处理!$A:$C,3,0),0)</f>
        <v>1</v>
      </c>
      <c r="E1085" s="33">
        <f>IFERROR(VLOOKUP(A1085,[1]库存报告使用数据处理!$A:$D,4,0),0)</f>
        <v>2</v>
      </c>
      <c r="F1085" s="33">
        <f>IFERROR(VLOOKUP(A1085,[1]库存报告使用数据处理!$A:$E,5,0),0)</f>
        <v>0</v>
      </c>
      <c r="G1085" s="33">
        <f>IFERROR(VLOOKUP(A1085,[1]库存报告使用数据处理!$A:$F,6,0),0)</f>
        <v>11</v>
      </c>
      <c r="H1085" s="34">
        <f>IFERROR(VLOOKUP(A1085,[1]库存报告使用数据处理!$A:$G,7,0),0)</f>
        <v>20.99</v>
      </c>
      <c r="I1085">
        <f>IFERROR(VLOOKUP(A1085,[5]数据处理!$A:$B,2,0),0)</f>
        <v>0</v>
      </c>
      <c r="J1085" s="35">
        <f>IFERROR(VLOOKUP(A1085,[5]数据处理!$A:$D,4,0),0)</f>
        <v>0</v>
      </c>
      <c r="K1085" s="35">
        <f>IFERROR(VLOOKUP(A1085,[5]数据处理!$A:$E,5,0),0)</f>
        <v>1</v>
      </c>
      <c r="L1085" s="35">
        <f>IFERROR(VLOOKUP(A1085,[5]数据处理!$A:$G,7,0),0)</f>
        <v>0</v>
      </c>
      <c r="M1085">
        <f t="shared" si="275"/>
        <v>1</v>
      </c>
      <c r="N1085">
        <f>IFERROR(VLOOKUP(A1085,[5]数据处理!$A:$C,3,0),0)</f>
        <v>3</v>
      </c>
      <c r="O1085">
        <f>IFERROR(VLOOKUP(A1085,[5]数据处理!$A:$N,14,0),0)</f>
        <v>0</v>
      </c>
      <c r="P1085" t="str">
        <f>IFERROR(VLOOKUP(A1085,[3]库存使用数据!$A:$B,2,0),"")</f>
        <v/>
      </c>
      <c r="Q1085" t="str">
        <f>IFERROR(VLOOKUP(A1085,[3]库存使用数据!$A:$E,5,0),"")</f>
        <v/>
      </c>
      <c r="R1085" t="str">
        <f>IFERROR(VLOOKUP(A1085,[3]库存使用数据!$A:$H,8,0),"")</f>
        <v/>
      </c>
      <c r="S1085" t="str">
        <f>IFERROR(VLOOKUP(A1085,[3]库存使用数据!$A:$K,11,0),"")</f>
        <v/>
      </c>
      <c r="T1085" t="str">
        <f>IFERROR(VLOOKUP(A1085,[3]库存使用数据!$A:$C,3,0),"")</f>
        <v/>
      </c>
      <c r="U1085" t="str">
        <f>IFERROR(VLOOKUP(A1085,[3]库存使用数据!$A:$F,6,0),"")</f>
        <v/>
      </c>
      <c r="V1085" t="str">
        <f>IFERROR(VLOOKUP(A1085,[3]库存使用数据!$A:$I,9,0),"")</f>
        <v/>
      </c>
      <c r="W1085" t="str">
        <f>IFERROR(VLOOKUP(A1085,[3]库存使用数据!$A:$L,12,0),"")</f>
        <v/>
      </c>
      <c r="X1085" s="23" t="str">
        <f t="shared" si="280"/>
        <v/>
      </c>
      <c r="Y1085" s="23" t="str">
        <f t="shared" si="281"/>
        <v/>
      </c>
      <c r="Z1085" s="23" t="str">
        <f t="shared" si="282"/>
        <v/>
      </c>
      <c r="AA1085" s="23" t="str">
        <f t="shared" si="283"/>
        <v/>
      </c>
      <c r="AB1085" t="str">
        <f>IFERROR(VLOOKUP(A1085,[3]库存使用数据!$A:$D,4,0),"")</f>
        <v/>
      </c>
      <c r="AC1085" t="str">
        <f>IFERROR(VLOOKUP(A1085,[3]库存使用数据!$A:$G,7,0),"")</f>
        <v/>
      </c>
      <c r="AD1085" t="str">
        <f>IFERROR(VLOOKUP(A1085,[3]库存使用数据!$A:$J,10,0),"")</f>
        <v/>
      </c>
      <c r="AE1085" t="str">
        <f>IFERROR(VLOOKUP(A1085,[3]库存使用数据!$A:$M,13,0),"")</f>
        <v/>
      </c>
      <c r="AF1085" s="23" t="str">
        <f t="shared" si="284"/>
        <v/>
      </c>
      <c r="AG1085" s="23" t="str">
        <f t="shared" si="285"/>
        <v/>
      </c>
      <c r="AH1085" s="23" t="str">
        <f t="shared" si="286"/>
        <v/>
      </c>
      <c r="AI1085" s="23" t="str">
        <f t="shared" si="287"/>
        <v/>
      </c>
      <c r="AJ1085">
        <f>IFERROR(VLOOKUP($B1085,[2]库存报告使用数据!$A$1:$B$65536,2,0),0)</f>
        <v>3</v>
      </c>
      <c r="AK1085">
        <f>IFERROR(VLOOKUP($B1085,[2]库存报告使用数据!$A$1:$C$65536,3,0),0)</f>
        <v>3</v>
      </c>
      <c r="AL1085">
        <f>IFERROR(VLOOKUP($B1085,[2]库存报告使用数据!$A$1:$D$65536,4,0),0)</f>
        <v>0</v>
      </c>
      <c r="AM1085">
        <f>IFERROR(VLOOKUP($B1085,[2]库存报告使用数据!$A$1:$E$65536,5,0),0)</f>
        <v>35</v>
      </c>
      <c r="AN1085" s="23">
        <f t="shared" si="288"/>
        <v>0.333333333333333</v>
      </c>
      <c r="AO1085" s="23">
        <f t="shared" si="289"/>
        <v>0.666666666666667</v>
      </c>
      <c r="AP1085" s="23" t="str">
        <f t="shared" si="290"/>
        <v/>
      </c>
      <c r="AQ1085" s="23">
        <f t="shared" si="291"/>
        <v>0.314285714285714</v>
      </c>
      <c r="AR1085" s="37">
        <f t="shared" si="276"/>
        <v>0.142857142857143</v>
      </c>
      <c r="AS1085" s="37">
        <f t="shared" si="277"/>
        <v>8.57142857142857</v>
      </c>
      <c r="AT1085" s="37">
        <f t="shared" si="278"/>
        <v>-7.57142857142857</v>
      </c>
      <c r="AU1085" s="33">
        <f t="shared" si="279"/>
        <v>7</v>
      </c>
      <c r="AV1085" s="38">
        <f>IFERROR(时间!$B$4+AU1085,"上周无销量")</f>
        <v>43290</v>
      </c>
    </row>
    <row r="1086" spans="1:48">
      <c r="A1086" s="21" t="s">
        <v>1131</v>
      </c>
      <c r="B1086" t="str">
        <f>VLOOKUP(A1086,'[4]sku-asin（子）'!$A$1:$B$65536,2,0)</f>
        <v>B0719JB654</v>
      </c>
      <c r="C1086" t="str">
        <f>VLOOKUP(A1086,'[4]子sku-父sku'!$A$1:$B$65536,2,0)</f>
        <v>YZ-ZQQ9227</v>
      </c>
      <c r="D1086" s="33">
        <f>IFERROR(VLOOKUP(A1086,[1]库存报告使用数据处理!$A:$C,3,0),0)</f>
        <v>0</v>
      </c>
      <c r="E1086" s="33">
        <f>IFERROR(VLOOKUP(A1086,[1]库存报告使用数据处理!$A:$D,4,0),0)</f>
        <v>0</v>
      </c>
      <c r="F1086" s="33">
        <f>IFERROR(VLOOKUP(A1086,[1]库存报告使用数据处理!$A:$E,5,0),0)</f>
        <v>1</v>
      </c>
      <c r="G1086" s="33">
        <f>IFERROR(VLOOKUP(A1086,[1]库存报告使用数据处理!$A:$F,6,0),0)</f>
        <v>1</v>
      </c>
      <c r="H1086" s="34">
        <f>IFERROR(VLOOKUP(A1086,[1]库存报告使用数据处理!$A:$G,7,0),0)</f>
        <v>20.99</v>
      </c>
      <c r="I1086">
        <f>IFERROR(VLOOKUP(A1086,[5]数据处理!$A:$B,2,0),0)</f>
        <v>0</v>
      </c>
      <c r="J1086" s="35">
        <f>IFERROR(VLOOKUP(A1086,[5]数据处理!$A:$D,4,0),0)</f>
        <v>0</v>
      </c>
      <c r="K1086" s="35">
        <f>IFERROR(VLOOKUP(A1086,[5]数据处理!$A:$E,5,0),0)</f>
        <v>0</v>
      </c>
      <c r="L1086" s="35">
        <f>IFERROR(VLOOKUP(A1086,[5]数据处理!$A:$G,7,0),0)</f>
        <v>0</v>
      </c>
      <c r="M1086">
        <f t="shared" si="275"/>
        <v>0</v>
      </c>
      <c r="N1086">
        <f>IFERROR(VLOOKUP(A1086,[5]数据处理!$A:$C,3,0),0)</f>
        <v>3</v>
      </c>
      <c r="O1086">
        <f>IFERROR(VLOOKUP(A1086,[5]数据处理!$A:$N,14,0),0)</f>
        <v>0</v>
      </c>
      <c r="P1086">
        <f>IFERROR(VLOOKUP(A1086,[3]库存使用数据!$A:$B,2,0),"")</f>
        <v>0</v>
      </c>
      <c r="Q1086">
        <f>IFERROR(VLOOKUP(A1086,[3]库存使用数据!$A:$E,5,0),"")</f>
        <v>0</v>
      </c>
      <c r="R1086">
        <f>IFERROR(VLOOKUP(A1086,[3]库存使用数据!$A:$H,8,0),"")</f>
        <v>1123</v>
      </c>
      <c r="S1086">
        <f>IFERROR(VLOOKUP(A1086,[3]库存使用数据!$A:$K,11,0),"")</f>
        <v>477</v>
      </c>
      <c r="T1086">
        <f>IFERROR(VLOOKUP(A1086,[3]库存使用数据!$A:$C,3,0),"")</f>
        <v>0</v>
      </c>
      <c r="U1086">
        <f>IFERROR(VLOOKUP(A1086,[3]库存使用数据!$A:$F,6,0),"")</f>
        <v>0</v>
      </c>
      <c r="V1086">
        <f>IFERROR(VLOOKUP(A1086,[3]库存使用数据!$A:$I,9,0),"")</f>
        <v>19</v>
      </c>
      <c r="W1086">
        <f>IFERROR(VLOOKUP(A1086,[3]库存使用数据!$A:$L,12,0),"")</f>
        <v>4</v>
      </c>
      <c r="X1086" s="23" t="str">
        <f t="shared" si="280"/>
        <v/>
      </c>
      <c r="Y1086" s="23" t="str">
        <f t="shared" si="281"/>
        <v/>
      </c>
      <c r="Z1086" s="23">
        <f t="shared" si="282"/>
        <v>0.0169189670525378</v>
      </c>
      <c r="AA1086" s="23">
        <f t="shared" si="283"/>
        <v>0.00838574423480084</v>
      </c>
      <c r="AB1086">
        <f>IFERROR(VLOOKUP(A1086,[3]库存使用数据!$A:$D,4,0),"")</f>
        <v>0</v>
      </c>
      <c r="AC1086">
        <f>IFERROR(VLOOKUP(A1086,[3]库存使用数据!$A:$G,7,0),"")</f>
        <v>0</v>
      </c>
      <c r="AD1086">
        <f>IFERROR(VLOOKUP(A1086,[3]库存使用数据!$A:$J,10,0),"")</f>
        <v>4.62</v>
      </c>
      <c r="AE1086">
        <f>IFERROR(VLOOKUP(A1086,[3]库存使用数据!$A:$M,13,0),"")</f>
        <v>1.06</v>
      </c>
      <c r="AF1086" s="23" t="str">
        <f t="shared" si="284"/>
        <v/>
      </c>
      <c r="AG1086" s="23" t="str">
        <f t="shared" si="285"/>
        <v/>
      </c>
      <c r="AH1086" s="23">
        <f t="shared" si="286"/>
        <v>0.22010481181515</v>
      </c>
      <c r="AI1086" s="23">
        <f t="shared" si="287"/>
        <v>0.0505002382086708</v>
      </c>
      <c r="AJ1086">
        <f>IFERROR(VLOOKUP($B1086,[2]库存报告使用数据!$A$1:$B$65536,2,0),0)</f>
        <v>0</v>
      </c>
      <c r="AK1086">
        <f>IFERROR(VLOOKUP($B1086,[2]库存报告使用数据!$A$1:$C$65536,3,0),0)</f>
        <v>0</v>
      </c>
      <c r="AL1086">
        <f>IFERROR(VLOOKUP($B1086,[2]库存报告使用数据!$A$1:$D$65536,4,0),0)</f>
        <v>4</v>
      </c>
      <c r="AM1086">
        <f>IFERROR(VLOOKUP($B1086,[2]库存报告使用数据!$A$1:$E$65536,5,0),0)</f>
        <v>6</v>
      </c>
      <c r="AN1086" s="23" t="str">
        <f t="shared" si="288"/>
        <v/>
      </c>
      <c r="AO1086" s="23" t="str">
        <f t="shared" si="289"/>
        <v/>
      </c>
      <c r="AP1086" s="23">
        <f t="shared" si="290"/>
        <v>0.25</v>
      </c>
      <c r="AQ1086" s="23">
        <f t="shared" si="291"/>
        <v>0.166666666666667</v>
      </c>
      <c r="AR1086" s="37">
        <f t="shared" si="276"/>
        <v>0</v>
      </c>
      <c r="AS1086" s="37">
        <f t="shared" si="277"/>
        <v>0</v>
      </c>
      <c r="AT1086" s="37">
        <f t="shared" si="278"/>
        <v>0</v>
      </c>
      <c r="AU1086" s="33" t="str">
        <f t="shared" si="279"/>
        <v>库存为0</v>
      </c>
      <c r="AV1086" s="38" t="str">
        <f>IFERROR(时间!$B$4+AU1086,"上周无销量")</f>
        <v>上周无销量</v>
      </c>
    </row>
    <row r="1087" spans="1:48">
      <c r="A1087" s="21" t="s">
        <v>1132</v>
      </c>
      <c r="B1087" t="str">
        <f>VLOOKUP(A1087,'[4]sku-asin（子）'!$A$1:$B$65536,2,0)</f>
        <v>B071S72FLG</v>
      </c>
      <c r="C1087" t="str">
        <f>VLOOKUP(A1087,'[4]子sku-父sku'!$A$1:$B$65536,2,0)</f>
        <v>YZ-ZQQ9227</v>
      </c>
      <c r="D1087" s="33">
        <f>IFERROR(VLOOKUP(A1087,[1]库存报告使用数据处理!$A:$C,3,0),0)</f>
        <v>1</v>
      </c>
      <c r="E1087" s="33">
        <f>IFERROR(VLOOKUP(A1087,[1]库存报告使用数据处理!$A:$D,4,0),0)</f>
        <v>0</v>
      </c>
      <c r="F1087" s="33">
        <f>IFERROR(VLOOKUP(A1087,[1]库存报告使用数据处理!$A:$E,5,0),0)</f>
        <v>0</v>
      </c>
      <c r="G1087" s="33">
        <f>IFERROR(VLOOKUP(A1087,[1]库存报告使用数据处理!$A:$F,6,0),0)</f>
        <v>0</v>
      </c>
      <c r="H1087" s="34">
        <f>IFERROR(VLOOKUP(A1087,[1]库存报告使用数据处理!$A:$G,7,0),0)</f>
        <v>20.99</v>
      </c>
      <c r="I1087">
        <f>IFERROR(VLOOKUP(A1087,[5]数据处理!$A:$B,2,0),0)</f>
        <v>0</v>
      </c>
      <c r="J1087" s="35">
        <f>IFERROR(VLOOKUP(A1087,[5]数据处理!$A:$D,4,0),0)</f>
        <v>0</v>
      </c>
      <c r="K1087" s="35">
        <f>IFERROR(VLOOKUP(A1087,[5]数据处理!$A:$E,5,0),0)</f>
        <v>0</v>
      </c>
      <c r="L1087" s="35">
        <f>IFERROR(VLOOKUP(A1087,[5]数据处理!$A:$G,7,0),0)</f>
        <v>0</v>
      </c>
      <c r="M1087">
        <f t="shared" si="275"/>
        <v>0</v>
      </c>
      <c r="N1087">
        <f>IFERROR(VLOOKUP(A1087,[5]数据处理!$A:$C,3,0),0)</f>
        <v>3</v>
      </c>
      <c r="O1087">
        <f>IFERROR(VLOOKUP(A1087,[5]数据处理!$A:$N,14,0),0)</f>
        <v>0</v>
      </c>
      <c r="P1087" t="str">
        <f>IFERROR(VLOOKUP(A1087,[3]库存使用数据!$A:$B,2,0),"")</f>
        <v/>
      </c>
      <c r="Q1087" t="str">
        <f>IFERROR(VLOOKUP(A1087,[3]库存使用数据!$A:$E,5,0),"")</f>
        <v/>
      </c>
      <c r="R1087" t="str">
        <f>IFERROR(VLOOKUP(A1087,[3]库存使用数据!$A:$H,8,0),"")</f>
        <v/>
      </c>
      <c r="S1087" t="str">
        <f>IFERROR(VLOOKUP(A1087,[3]库存使用数据!$A:$K,11,0),"")</f>
        <v/>
      </c>
      <c r="T1087" t="str">
        <f>IFERROR(VLOOKUP(A1087,[3]库存使用数据!$A:$C,3,0),"")</f>
        <v/>
      </c>
      <c r="U1087" t="str">
        <f>IFERROR(VLOOKUP(A1087,[3]库存使用数据!$A:$F,6,0),"")</f>
        <v/>
      </c>
      <c r="V1087" t="str">
        <f>IFERROR(VLOOKUP(A1087,[3]库存使用数据!$A:$I,9,0),"")</f>
        <v/>
      </c>
      <c r="W1087" t="str">
        <f>IFERROR(VLOOKUP(A1087,[3]库存使用数据!$A:$L,12,0),"")</f>
        <v/>
      </c>
      <c r="X1087" s="23" t="str">
        <f t="shared" si="280"/>
        <v/>
      </c>
      <c r="Y1087" s="23" t="str">
        <f t="shared" si="281"/>
        <v/>
      </c>
      <c r="Z1087" s="23" t="str">
        <f t="shared" si="282"/>
        <v/>
      </c>
      <c r="AA1087" s="23" t="str">
        <f t="shared" si="283"/>
        <v/>
      </c>
      <c r="AB1087" t="str">
        <f>IFERROR(VLOOKUP(A1087,[3]库存使用数据!$A:$D,4,0),"")</f>
        <v/>
      </c>
      <c r="AC1087" t="str">
        <f>IFERROR(VLOOKUP(A1087,[3]库存使用数据!$A:$G,7,0),"")</f>
        <v/>
      </c>
      <c r="AD1087" t="str">
        <f>IFERROR(VLOOKUP(A1087,[3]库存使用数据!$A:$J,10,0),"")</f>
        <v/>
      </c>
      <c r="AE1087" t="str">
        <f>IFERROR(VLOOKUP(A1087,[3]库存使用数据!$A:$M,13,0),"")</f>
        <v/>
      </c>
      <c r="AF1087" s="23" t="str">
        <f t="shared" si="284"/>
        <v/>
      </c>
      <c r="AG1087" s="23" t="str">
        <f t="shared" si="285"/>
        <v/>
      </c>
      <c r="AH1087" s="23" t="str">
        <f t="shared" si="286"/>
        <v/>
      </c>
      <c r="AI1087" s="23" t="str">
        <f t="shared" si="287"/>
        <v/>
      </c>
      <c r="AJ1087">
        <f>IFERROR(VLOOKUP($B1087,[2]库存报告使用数据!$A$1:$B$65536,2,0),0)</f>
        <v>0</v>
      </c>
      <c r="AK1087">
        <f>IFERROR(VLOOKUP($B1087,[2]库存报告使用数据!$A$1:$C$65536,3,0),0)</f>
        <v>0</v>
      </c>
      <c r="AL1087">
        <f>IFERROR(VLOOKUP($B1087,[2]库存报告使用数据!$A$1:$D$65536,4,0),0)</f>
        <v>0</v>
      </c>
      <c r="AM1087">
        <f>IFERROR(VLOOKUP($B1087,[2]库存报告使用数据!$A$1:$E$65536,5,0),0)</f>
        <v>0</v>
      </c>
      <c r="AN1087" s="23" t="str">
        <f t="shared" si="288"/>
        <v/>
      </c>
      <c r="AO1087" s="23" t="str">
        <f t="shared" si="289"/>
        <v/>
      </c>
      <c r="AP1087" s="23" t="str">
        <f t="shared" si="290"/>
        <v/>
      </c>
      <c r="AQ1087" s="23" t="str">
        <f t="shared" si="291"/>
        <v/>
      </c>
      <c r="AR1087" s="37">
        <f t="shared" si="276"/>
        <v>0.142857142857143</v>
      </c>
      <c r="AS1087" s="37">
        <f t="shared" si="277"/>
        <v>8.57142857142857</v>
      </c>
      <c r="AT1087" s="37">
        <f t="shared" si="278"/>
        <v>-8.57142857142857</v>
      </c>
      <c r="AU1087" s="33">
        <f t="shared" si="279"/>
        <v>0</v>
      </c>
      <c r="AV1087" s="38">
        <f>IFERROR(时间!$B$4+AU1087,"上周无销量")</f>
        <v>43283</v>
      </c>
    </row>
    <row r="1088" spans="1:48">
      <c r="A1088" s="21" t="s">
        <v>1133</v>
      </c>
      <c r="B1088" t="str">
        <f>VLOOKUP(A1088,'[4]sku-asin（子）'!$A$1:$B$65536,2,0)</f>
        <v>B071VRWZL7</v>
      </c>
      <c r="C1088" t="str">
        <f>VLOOKUP(A1088,'[4]子sku-父sku'!$A$1:$B$65536,2,0)</f>
        <v>YZ-ZQQ9227</v>
      </c>
      <c r="D1088" s="33">
        <f>IFERROR(VLOOKUP(A1088,[1]库存报告使用数据处理!$A:$C,3,0),0)</f>
        <v>1</v>
      </c>
      <c r="E1088" s="33">
        <f>IFERROR(VLOOKUP(A1088,[1]库存报告使用数据处理!$A:$D,4,0),0)</f>
        <v>0</v>
      </c>
      <c r="F1088" s="33">
        <f>IFERROR(VLOOKUP(A1088,[1]库存报告使用数据处理!$A:$E,5,0),0)</f>
        <v>2</v>
      </c>
      <c r="G1088" s="33">
        <f>IFERROR(VLOOKUP(A1088,[1]库存报告使用数据处理!$A:$F,6,0),0)</f>
        <v>0</v>
      </c>
      <c r="H1088" s="34">
        <f>IFERROR(VLOOKUP(A1088,[1]库存报告使用数据处理!$A:$G,7,0),0)</f>
        <v>21.99</v>
      </c>
      <c r="I1088">
        <f>IFERROR(VLOOKUP(A1088,[5]数据处理!$A:$B,2,0),0)</f>
        <v>0</v>
      </c>
      <c r="J1088" s="35">
        <f>IFERROR(VLOOKUP(A1088,[5]数据处理!$A:$D,4,0),0)</f>
        <v>0</v>
      </c>
      <c r="K1088" s="35">
        <f>IFERROR(VLOOKUP(A1088,[5]数据处理!$A:$E,5,0),0)</f>
        <v>0</v>
      </c>
      <c r="L1088" s="35">
        <f>IFERROR(VLOOKUP(A1088,[5]数据处理!$A:$G,7,0),0)</f>
        <v>0</v>
      </c>
      <c r="M1088">
        <f t="shared" si="275"/>
        <v>0</v>
      </c>
      <c r="N1088">
        <f>IFERROR(VLOOKUP(A1088,[5]数据处理!$A:$C,3,0),0)</f>
        <v>6</v>
      </c>
      <c r="O1088">
        <f>IFERROR(VLOOKUP(A1088,[5]数据处理!$A:$N,14,0),0)</f>
        <v>0</v>
      </c>
      <c r="P1088">
        <f>IFERROR(VLOOKUP(A1088,[3]库存使用数据!$A:$B,2,0),"")</f>
        <v>8282</v>
      </c>
      <c r="Q1088">
        <f>IFERROR(VLOOKUP(A1088,[3]库存使用数据!$A:$E,5,0),"")</f>
        <v>0</v>
      </c>
      <c r="R1088">
        <f>IFERROR(VLOOKUP(A1088,[3]库存使用数据!$A:$H,8,0),"")</f>
        <v>5709</v>
      </c>
      <c r="S1088">
        <f>IFERROR(VLOOKUP(A1088,[3]库存使用数据!$A:$K,11,0),"")</f>
        <v>0</v>
      </c>
      <c r="T1088">
        <f>IFERROR(VLOOKUP(A1088,[3]库存使用数据!$A:$C,3,0),"")</f>
        <v>61</v>
      </c>
      <c r="U1088">
        <f>IFERROR(VLOOKUP(A1088,[3]库存使用数据!$A:$F,6,0),"")</f>
        <v>0</v>
      </c>
      <c r="V1088">
        <f>IFERROR(VLOOKUP(A1088,[3]库存使用数据!$A:$I,9,0),"")</f>
        <v>25</v>
      </c>
      <c r="W1088">
        <f>IFERROR(VLOOKUP(A1088,[3]库存使用数据!$A:$L,12,0),"")</f>
        <v>0</v>
      </c>
      <c r="X1088" s="23">
        <f t="shared" si="280"/>
        <v>0.0073653706834098</v>
      </c>
      <c r="Y1088" s="23" t="str">
        <f t="shared" si="281"/>
        <v/>
      </c>
      <c r="Z1088" s="23">
        <f t="shared" si="282"/>
        <v>0.00437905062182519</v>
      </c>
      <c r="AA1088" s="23" t="str">
        <f t="shared" si="283"/>
        <v/>
      </c>
      <c r="AB1088">
        <f>IFERROR(VLOOKUP(A1088,[3]库存使用数据!$A:$D,4,0),"")</f>
        <v>17.87</v>
      </c>
      <c r="AC1088">
        <f>IFERROR(VLOOKUP(A1088,[3]库存使用数据!$A:$G,7,0),"")</f>
        <v>0</v>
      </c>
      <c r="AD1088">
        <f>IFERROR(VLOOKUP(A1088,[3]库存使用数据!$A:$J,10,0),"")</f>
        <v>7.89</v>
      </c>
      <c r="AE1088">
        <f>IFERROR(VLOOKUP(A1088,[3]库存使用数据!$A:$M,13,0),"")</f>
        <v>0</v>
      </c>
      <c r="AF1088" s="23">
        <f t="shared" si="284"/>
        <v>0.812642110050023</v>
      </c>
      <c r="AG1088" s="23" t="str">
        <f t="shared" si="285"/>
        <v/>
      </c>
      <c r="AH1088" s="23">
        <f t="shared" si="286"/>
        <v>0.179399727148704</v>
      </c>
      <c r="AI1088" s="23" t="str">
        <f t="shared" si="287"/>
        <v/>
      </c>
      <c r="AJ1088">
        <f>IFERROR(VLOOKUP($B1088,[2]库存报告使用数据!$A$1:$B$65536,2,0),0)</f>
        <v>0</v>
      </c>
      <c r="AK1088">
        <f>IFERROR(VLOOKUP($B1088,[2]库存报告使用数据!$A$1:$C$65536,3,0),0)</f>
        <v>0</v>
      </c>
      <c r="AL1088">
        <f>IFERROR(VLOOKUP($B1088,[2]库存报告使用数据!$A$1:$D$65536,4,0),0)</f>
        <v>12</v>
      </c>
      <c r="AM1088">
        <f>IFERROR(VLOOKUP($B1088,[2]库存报告使用数据!$A$1:$E$65536,5,0),0)</f>
        <v>2</v>
      </c>
      <c r="AN1088" s="23" t="str">
        <f t="shared" si="288"/>
        <v/>
      </c>
      <c r="AO1088" s="23" t="str">
        <f t="shared" si="289"/>
        <v/>
      </c>
      <c r="AP1088" s="23">
        <f t="shared" si="290"/>
        <v>0.166666666666667</v>
      </c>
      <c r="AQ1088" s="23">
        <f t="shared" si="291"/>
        <v>0</v>
      </c>
      <c r="AR1088" s="37">
        <f t="shared" si="276"/>
        <v>0.142857142857143</v>
      </c>
      <c r="AS1088" s="37">
        <f t="shared" si="277"/>
        <v>8.57142857142857</v>
      </c>
      <c r="AT1088" s="37">
        <f t="shared" si="278"/>
        <v>-8.57142857142857</v>
      </c>
      <c r="AU1088" s="33">
        <f t="shared" si="279"/>
        <v>0</v>
      </c>
      <c r="AV1088" s="38">
        <f>IFERROR(时间!$B$4+AU1088,"上周无销量")</f>
        <v>43283</v>
      </c>
    </row>
    <row r="1089" spans="1:48">
      <c r="A1089" s="21" t="s">
        <v>1134</v>
      </c>
      <c r="B1089" t="str">
        <f>VLOOKUP(A1089,'[4]sku-asin（子）'!$A$1:$B$65536,2,0)</f>
        <v>B0716XWQ18</v>
      </c>
      <c r="C1089" t="str">
        <f>VLOOKUP(A1089,'[4]子sku-父sku'!$A$1:$B$65536,2,0)</f>
        <v>YZ-ZQQ9227</v>
      </c>
      <c r="D1089" s="33">
        <f>IFERROR(VLOOKUP(A1089,[1]库存报告使用数据处理!$A:$C,3,0),0)</f>
        <v>0</v>
      </c>
      <c r="E1089" s="33">
        <f>IFERROR(VLOOKUP(A1089,[1]库存报告使用数据处理!$A:$D,4,0),0)</f>
        <v>1</v>
      </c>
      <c r="F1089" s="33">
        <f>IFERROR(VLOOKUP(A1089,[1]库存报告使用数据处理!$A:$E,5,0),0)</f>
        <v>2</v>
      </c>
      <c r="G1089" s="33">
        <f>IFERROR(VLOOKUP(A1089,[1]库存报告使用数据处理!$A:$F,6,0),0)</f>
        <v>0</v>
      </c>
      <c r="H1089" s="34">
        <f>IFERROR(VLOOKUP(A1089,[1]库存报告使用数据处理!$A:$G,7,0),0)</f>
        <v>19.99</v>
      </c>
      <c r="I1089">
        <f>IFERROR(VLOOKUP(A1089,[5]数据处理!$A:$B,2,0),0)</f>
        <v>0</v>
      </c>
      <c r="J1089" s="35">
        <f>IFERROR(VLOOKUP(A1089,[5]数据处理!$A:$D,4,0),0)</f>
        <v>0</v>
      </c>
      <c r="K1089" s="35">
        <f>IFERROR(VLOOKUP(A1089,[5]数据处理!$A:$E,5,0),0)</f>
        <v>0</v>
      </c>
      <c r="L1089" s="35">
        <f>IFERROR(VLOOKUP(A1089,[5]数据处理!$A:$G,7,0),0)</f>
        <v>0</v>
      </c>
      <c r="M1089">
        <f t="shared" si="275"/>
        <v>0</v>
      </c>
      <c r="N1089">
        <f>IFERROR(VLOOKUP(A1089,[5]数据处理!$A:$C,3,0),0)</f>
        <v>2</v>
      </c>
      <c r="O1089">
        <f>IFERROR(VLOOKUP(A1089,[5]数据处理!$A:$N,14,0),0)</f>
        <v>0</v>
      </c>
      <c r="P1089" t="str">
        <f>IFERROR(VLOOKUP(A1089,[3]库存使用数据!$A:$B,2,0),"")</f>
        <v/>
      </c>
      <c r="Q1089" t="str">
        <f>IFERROR(VLOOKUP(A1089,[3]库存使用数据!$A:$E,5,0),"")</f>
        <v/>
      </c>
      <c r="R1089" t="str">
        <f>IFERROR(VLOOKUP(A1089,[3]库存使用数据!$A:$H,8,0),"")</f>
        <v/>
      </c>
      <c r="S1089" t="str">
        <f>IFERROR(VLOOKUP(A1089,[3]库存使用数据!$A:$K,11,0),"")</f>
        <v/>
      </c>
      <c r="T1089" t="str">
        <f>IFERROR(VLOOKUP(A1089,[3]库存使用数据!$A:$C,3,0),"")</f>
        <v/>
      </c>
      <c r="U1089" t="str">
        <f>IFERROR(VLOOKUP(A1089,[3]库存使用数据!$A:$F,6,0),"")</f>
        <v/>
      </c>
      <c r="V1089" t="str">
        <f>IFERROR(VLOOKUP(A1089,[3]库存使用数据!$A:$I,9,0),"")</f>
        <v/>
      </c>
      <c r="W1089" t="str">
        <f>IFERROR(VLOOKUP(A1089,[3]库存使用数据!$A:$L,12,0),"")</f>
        <v/>
      </c>
      <c r="X1089" s="23" t="str">
        <f t="shared" si="280"/>
        <v/>
      </c>
      <c r="Y1089" s="23" t="str">
        <f t="shared" si="281"/>
        <v/>
      </c>
      <c r="Z1089" s="23" t="str">
        <f t="shared" si="282"/>
        <v/>
      </c>
      <c r="AA1089" s="23" t="str">
        <f t="shared" si="283"/>
        <v/>
      </c>
      <c r="AB1089" t="str">
        <f>IFERROR(VLOOKUP(A1089,[3]库存使用数据!$A:$D,4,0),"")</f>
        <v/>
      </c>
      <c r="AC1089" t="str">
        <f>IFERROR(VLOOKUP(A1089,[3]库存使用数据!$A:$G,7,0),"")</f>
        <v/>
      </c>
      <c r="AD1089" t="str">
        <f>IFERROR(VLOOKUP(A1089,[3]库存使用数据!$A:$J,10,0),"")</f>
        <v/>
      </c>
      <c r="AE1089" t="str">
        <f>IFERROR(VLOOKUP(A1089,[3]库存使用数据!$A:$M,13,0),"")</f>
        <v/>
      </c>
      <c r="AF1089" s="23" t="str">
        <f t="shared" si="284"/>
        <v/>
      </c>
      <c r="AG1089" s="23" t="str">
        <f t="shared" si="285"/>
        <v/>
      </c>
      <c r="AH1089" s="23" t="str">
        <f t="shared" si="286"/>
        <v/>
      </c>
      <c r="AI1089" s="23" t="str">
        <f t="shared" si="287"/>
        <v/>
      </c>
      <c r="AJ1089">
        <f>IFERROR(VLOOKUP($B1089,[2]库存报告使用数据!$A$1:$B$65536,2,0),0)</f>
        <v>1</v>
      </c>
      <c r="AK1089">
        <f>IFERROR(VLOOKUP($B1089,[2]库存报告使用数据!$A$1:$C$65536,3,0),0)</f>
        <v>1</v>
      </c>
      <c r="AL1089">
        <f>IFERROR(VLOOKUP($B1089,[2]库存报告使用数据!$A$1:$D$65536,4,0),0)</f>
        <v>6</v>
      </c>
      <c r="AM1089">
        <f>IFERROR(VLOOKUP($B1089,[2]库存报告使用数据!$A$1:$E$65536,5,0),0)</f>
        <v>0</v>
      </c>
      <c r="AN1089" s="23">
        <f t="shared" si="288"/>
        <v>0</v>
      </c>
      <c r="AO1089" s="23">
        <f t="shared" si="289"/>
        <v>1</v>
      </c>
      <c r="AP1089" s="23">
        <f t="shared" si="290"/>
        <v>0.333333333333333</v>
      </c>
      <c r="AQ1089" s="23" t="str">
        <f t="shared" si="291"/>
        <v/>
      </c>
      <c r="AR1089" s="37">
        <f t="shared" si="276"/>
        <v>0</v>
      </c>
      <c r="AS1089" s="37">
        <f t="shared" si="277"/>
        <v>0</v>
      </c>
      <c r="AT1089" s="37">
        <f t="shared" si="278"/>
        <v>0</v>
      </c>
      <c r="AU1089" s="33" t="str">
        <f t="shared" si="279"/>
        <v>库存为0</v>
      </c>
      <c r="AV1089" s="38" t="str">
        <f>IFERROR(时间!$B$4+AU1089,"上周无销量")</f>
        <v>上周无销量</v>
      </c>
    </row>
    <row r="1090" spans="1:48">
      <c r="A1090" s="21" t="s">
        <v>1135</v>
      </c>
      <c r="B1090" t="str">
        <f>VLOOKUP(A1090,'[4]sku-asin（子）'!$A$1:$B$65536,2,0)</f>
        <v>B071HV4WLH</v>
      </c>
      <c r="C1090" t="str">
        <f>VLOOKUP(A1090,'[4]子sku-父sku'!$A$1:$B$65536,2,0)</f>
        <v>YZ-ZQQ9227</v>
      </c>
      <c r="D1090" s="33">
        <f>IFERROR(VLOOKUP(A1090,[1]库存报告使用数据处理!$A:$C,3,0),0)</f>
        <v>0</v>
      </c>
      <c r="E1090" s="33">
        <f>IFERROR(VLOOKUP(A1090,[1]库存报告使用数据处理!$A:$D,4,0),0)</f>
        <v>0</v>
      </c>
      <c r="F1090" s="33">
        <f>IFERROR(VLOOKUP(A1090,[1]库存报告使用数据处理!$A:$E,5,0),0)</f>
        <v>1</v>
      </c>
      <c r="G1090" s="33">
        <f>IFERROR(VLOOKUP(A1090,[1]库存报告使用数据处理!$A:$F,6,0),0)</f>
        <v>5</v>
      </c>
      <c r="H1090" s="34">
        <f>IFERROR(VLOOKUP(A1090,[1]库存报告使用数据处理!$A:$G,7,0),0)</f>
        <v>19.99</v>
      </c>
      <c r="I1090">
        <f>IFERROR(VLOOKUP(A1090,[5]数据处理!$A:$B,2,0),0)</f>
        <v>0</v>
      </c>
      <c r="J1090" s="35">
        <f>IFERROR(VLOOKUP(A1090,[5]数据处理!$A:$D,4,0),0)</f>
        <v>0</v>
      </c>
      <c r="K1090" s="35">
        <f>IFERROR(VLOOKUP(A1090,[5]数据处理!$A:$E,5,0),0)</f>
        <v>0</v>
      </c>
      <c r="L1090" s="35">
        <f>IFERROR(VLOOKUP(A1090,[5]数据处理!$A:$G,7,0),0)</f>
        <v>0</v>
      </c>
      <c r="M1090">
        <f t="shared" si="275"/>
        <v>0</v>
      </c>
      <c r="N1090">
        <f>IFERROR(VLOOKUP(A1090,[5]数据处理!$A:$C,3,0),0)</f>
        <v>2</v>
      </c>
      <c r="O1090">
        <f>IFERROR(VLOOKUP(A1090,[5]数据处理!$A:$N,14,0),0)</f>
        <v>0</v>
      </c>
      <c r="P1090" t="str">
        <f>IFERROR(VLOOKUP(A1090,[3]库存使用数据!$A:$B,2,0),"")</f>
        <v/>
      </c>
      <c r="Q1090" t="str">
        <f>IFERROR(VLOOKUP(A1090,[3]库存使用数据!$A:$E,5,0),"")</f>
        <v/>
      </c>
      <c r="R1090" t="str">
        <f>IFERROR(VLOOKUP(A1090,[3]库存使用数据!$A:$H,8,0),"")</f>
        <v/>
      </c>
      <c r="S1090" t="str">
        <f>IFERROR(VLOOKUP(A1090,[3]库存使用数据!$A:$K,11,0),"")</f>
        <v/>
      </c>
      <c r="T1090" t="str">
        <f>IFERROR(VLOOKUP(A1090,[3]库存使用数据!$A:$C,3,0),"")</f>
        <v/>
      </c>
      <c r="U1090" t="str">
        <f>IFERROR(VLOOKUP(A1090,[3]库存使用数据!$A:$F,6,0),"")</f>
        <v/>
      </c>
      <c r="V1090" t="str">
        <f>IFERROR(VLOOKUP(A1090,[3]库存使用数据!$A:$I,9,0),"")</f>
        <v/>
      </c>
      <c r="W1090" t="str">
        <f>IFERROR(VLOOKUP(A1090,[3]库存使用数据!$A:$L,12,0),"")</f>
        <v/>
      </c>
      <c r="X1090" s="23" t="str">
        <f t="shared" si="280"/>
        <v/>
      </c>
      <c r="Y1090" s="23" t="str">
        <f t="shared" si="281"/>
        <v/>
      </c>
      <c r="Z1090" s="23" t="str">
        <f t="shared" si="282"/>
        <v/>
      </c>
      <c r="AA1090" s="23" t="str">
        <f t="shared" si="283"/>
        <v/>
      </c>
      <c r="AB1090" t="str">
        <f>IFERROR(VLOOKUP(A1090,[3]库存使用数据!$A:$D,4,0),"")</f>
        <v/>
      </c>
      <c r="AC1090" t="str">
        <f>IFERROR(VLOOKUP(A1090,[3]库存使用数据!$A:$G,7,0),"")</f>
        <v/>
      </c>
      <c r="AD1090" t="str">
        <f>IFERROR(VLOOKUP(A1090,[3]库存使用数据!$A:$J,10,0),"")</f>
        <v/>
      </c>
      <c r="AE1090" t="str">
        <f>IFERROR(VLOOKUP(A1090,[3]库存使用数据!$A:$M,13,0),"")</f>
        <v/>
      </c>
      <c r="AF1090" s="23" t="str">
        <f t="shared" si="284"/>
        <v/>
      </c>
      <c r="AG1090" s="23" t="str">
        <f t="shared" si="285"/>
        <v/>
      </c>
      <c r="AH1090" s="23" t="str">
        <f t="shared" si="286"/>
        <v/>
      </c>
      <c r="AI1090" s="23" t="str">
        <f t="shared" si="287"/>
        <v/>
      </c>
      <c r="AJ1090">
        <f>IFERROR(VLOOKUP($B1090,[2]库存报告使用数据!$A$1:$B$65536,2,0),0)</f>
        <v>0</v>
      </c>
      <c r="AK1090">
        <f>IFERROR(VLOOKUP($B1090,[2]库存报告使用数据!$A$1:$C$65536,3,0),0)</f>
        <v>0</v>
      </c>
      <c r="AL1090">
        <f>IFERROR(VLOOKUP($B1090,[2]库存报告使用数据!$A$1:$D$65536,4,0),0)</f>
        <v>0</v>
      </c>
      <c r="AM1090">
        <f>IFERROR(VLOOKUP($B1090,[2]库存报告使用数据!$A$1:$E$65536,5,0),0)</f>
        <v>14</v>
      </c>
      <c r="AN1090" s="23" t="str">
        <f t="shared" si="288"/>
        <v/>
      </c>
      <c r="AO1090" s="23" t="str">
        <f t="shared" si="289"/>
        <v/>
      </c>
      <c r="AP1090" s="23" t="str">
        <f t="shared" si="290"/>
        <v/>
      </c>
      <c r="AQ1090" s="23">
        <f t="shared" si="291"/>
        <v>0.357142857142857</v>
      </c>
      <c r="AR1090" s="37">
        <f t="shared" si="276"/>
        <v>0</v>
      </c>
      <c r="AS1090" s="37">
        <f t="shared" si="277"/>
        <v>0</v>
      </c>
      <c r="AT1090" s="37">
        <f t="shared" si="278"/>
        <v>0</v>
      </c>
      <c r="AU1090" s="33" t="str">
        <f t="shared" si="279"/>
        <v>库存为0</v>
      </c>
      <c r="AV1090" s="38" t="str">
        <f>IFERROR(时间!$B$4+AU1090,"上周无销量")</f>
        <v>上周无销量</v>
      </c>
    </row>
    <row r="1091" spans="1:48">
      <c r="A1091" s="21" t="s">
        <v>1136</v>
      </c>
      <c r="B1091" t="str">
        <f>VLOOKUP(A1091,'[4]sku-asin（子）'!$A$1:$B$65536,2,0)</f>
        <v>B07233M5T8</v>
      </c>
      <c r="C1091" t="str">
        <f>VLOOKUP(A1091,'[4]子sku-父sku'!$A$1:$B$65536,2,0)</f>
        <v>YZ-ZQQ9227</v>
      </c>
      <c r="D1091" s="33">
        <f>IFERROR(VLOOKUP(A1091,[1]库存报告使用数据处理!$A:$C,3,0),0)</f>
        <v>1</v>
      </c>
      <c r="E1091" s="33">
        <f>IFERROR(VLOOKUP(A1091,[1]库存报告使用数据处理!$A:$D,4,0),0)</f>
        <v>0</v>
      </c>
      <c r="F1091" s="33">
        <f>IFERROR(VLOOKUP(A1091,[1]库存报告使用数据处理!$A:$E,5,0),0)</f>
        <v>0</v>
      </c>
      <c r="G1091" s="33">
        <f>IFERROR(VLOOKUP(A1091,[1]库存报告使用数据处理!$A:$F,6,0),0)</f>
        <v>2</v>
      </c>
      <c r="H1091" s="34">
        <f>IFERROR(VLOOKUP(A1091,[1]库存报告使用数据处理!$A:$G,7,0),0)</f>
        <v>19.99</v>
      </c>
      <c r="I1091">
        <f>IFERROR(VLOOKUP(A1091,[5]数据处理!$A:$B,2,0),0)</f>
        <v>0</v>
      </c>
      <c r="J1091" s="35">
        <f>IFERROR(VLOOKUP(A1091,[5]数据处理!$A:$D,4,0),0)</f>
        <v>0</v>
      </c>
      <c r="K1091" s="35">
        <f>IFERROR(VLOOKUP(A1091,[5]数据处理!$A:$E,5,0),0)</f>
        <v>0</v>
      </c>
      <c r="L1091" s="35">
        <f>IFERROR(VLOOKUP(A1091,[5]数据处理!$A:$G,7,0),0)</f>
        <v>1</v>
      </c>
      <c r="M1091">
        <f t="shared" si="275"/>
        <v>1</v>
      </c>
      <c r="N1091">
        <f>IFERROR(VLOOKUP(A1091,[5]数据处理!$A:$C,3,0),0)</f>
        <v>0</v>
      </c>
      <c r="O1091">
        <f>IFERROR(VLOOKUP(A1091,[5]数据处理!$A:$N,14,0),0)</f>
        <v>0</v>
      </c>
      <c r="P1091">
        <f>IFERROR(VLOOKUP(A1091,[3]库存使用数据!$A:$B,2,0),"")</f>
        <v>0</v>
      </c>
      <c r="Q1091">
        <f>IFERROR(VLOOKUP(A1091,[3]库存使用数据!$A:$E,5,0),"")</f>
        <v>29240</v>
      </c>
      <c r="R1091">
        <f>IFERROR(VLOOKUP(A1091,[3]库存使用数据!$A:$H,8,0),"")</f>
        <v>148006</v>
      </c>
      <c r="S1091">
        <f>IFERROR(VLOOKUP(A1091,[3]库存使用数据!$A:$K,11,0),"")</f>
        <v>49007</v>
      </c>
      <c r="T1091">
        <f>IFERROR(VLOOKUP(A1091,[3]库存使用数据!$A:$C,3,0),"")</f>
        <v>0</v>
      </c>
      <c r="U1091">
        <f>IFERROR(VLOOKUP(A1091,[3]库存使用数据!$A:$F,6,0),"")</f>
        <v>112</v>
      </c>
      <c r="V1091">
        <f>IFERROR(VLOOKUP(A1091,[3]库存使用数据!$A:$I,9,0),"")</f>
        <v>511</v>
      </c>
      <c r="W1091">
        <f>IFERROR(VLOOKUP(A1091,[3]库存使用数据!$A:$L,12,0),"")</f>
        <v>178</v>
      </c>
      <c r="X1091" s="23" t="str">
        <f t="shared" si="280"/>
        <v/>
      </c>
      <c r="Y1091" s="23">
        <f t="shared" si="281"/>
        <v>0.00383036935704514</v>
      </c>
      <c r="Z1091" s="23">
        <f t="shared" si="282"/>
        <v>0.00345256273394322</v>
      </c>
      <c r="AA1091" s="23">
        <f t="shared" si="283"/>
        <v>0.00363213418491236</v>
      </c>
      <c r="AB1091">
        <f>IFERROR(VLOOKUP(A1091,[3]库存使用数据!$A:$D,4,0),"")</f>
        <v>0</v>
      </c>
      <c r="AC1091">
        <f>IFERROR(VLOOKUP(A1091,[3]库存使用数据!$A:$G,7,0),"")</f>
        <v>29.34</v>
      </c>
      <c r="AD1091">
        <f>IFERROR(VLOOKUP(A1091,[3]库存使用数据!$A:$J,10,0),"")</f>
        <v>133.59</v>
      </c>
      <c r="AE1091">
        <f>IFERROR(VLOOKUP(A1091,[3]库存使用数据!$A:$M,13,0),"")</f>
        <v>47.47</v>
      </c>
      <c r="AF1091" s="23" t="str">
        <f t="shared" si="284"/>
        <v/>
      </c>
      <c r="AG1091" s="23">
        <f t="shared" si="285"/>
        <v>0</v>
      </c>
      <c r="AH1091" s="23">
        <f t="shared" si="286"/>
        <v>0</v>
      </c>
      <c r="AI1091" s="23">
        <f t="shared" si="287"/>
        <v>1.18734367183592</v>
      </c>
      <c r="AJ1091">
        <f>IFERROR(VLOOKUP($B1091,[2]库存报告使用数据!$A$1:$B$65536,2,0),0)</f>
        <v>71</v>
      </c>
      <c r="AK1091">
        <f>IFERROR(VLOOKUP($B1091,[2]库存报告使用数据!$A$1:$C$65536,3,0),0)</f>
        <v>71</v>
      </c>
      <c r="AL1091">
        <f>IFERROR(VLOOKUP($B1091,[2]库存报告使用数据!$A$1:$D$65536,4,0),0)</f>
        <v>133</v>
      </c>
      <c r="AM1091">
        <f>IFERROR(VLOOKUP($B1091,[2]库存报告使用数据!$A$1:$E$65536,5,0),0)</f>
        <v>87</v>
      </c>
      <c r="AN1091" s="23">
        <f t="shared" si="288"/>
        <v>0.0140845070422535</v>
      </c>
      <c r="AO1091" s="23">
        <f t="shared" si="289"/>
        <v>0</v>
      </c>
      <c r="AP1091" s="23">
        <f t="shared" si="290"/>
        <v>0</v>
      </c>
      <c r="AQ1091" s="23">
        <f t="shared" si="291"/>
        <v>0.0229885057471264</v>
      </c>
      <c r="AR1091" s="37">
        <f t="shared" si="276"/>
        <v>0.142857142857143</v>
      </c>
      <c r="AS1091" s="37">
        <f t="shared" si="277"/>
        <v>8.57142857142857</v>
      </c>
      <c r="AT1091" s="37">
        <f t="shared" si="278"/>
        <v>-7.57142857142857</v>
      </c>
      <c r="AU1091" s="33">
        <f t="shared" si="279"/>
        <v>7</v>
      </c>
      <c r="AV1091" s="38">
        <f>IFERROR(时间!$B$4+AU1091,"上周无销量")</f>
        <v>43290</v>
      </c>
    </row>
    <row r="1092" spans="1:48">
      <c r="A1092" s="21" t="s">
        <v>1137</v>
      </c>
      <c r="B1092" t="str">
        <f>VLOOKUP(A1092,'[4]sku-asin（子）'!$A$1:$B$65536,2,0)</f>
        <v>B0716XWMWZ</v>
      </c>
      <c r="C1092" t="str">
        <f>VLOOKUP(A1092,'[4]子sku-父sku'!$A$1:$B$65536,2,0)</f>
        <v>YZ-ZQQ9227</v>
      </c>
      <c r="D1092" s="33">
        <f>IFERROR(VLOOKUP(A1092,[1]库存报告使用数据处理!$A:$C,3,0),0)</f>
        <v>0</v>
      </c>
      <c r="E1092" s="33">
        <f>IFERROR(VLOOKUP(A1092,[1]库存报告使用数据处理!$A:$D,4,0),0)</f>
        <v>0</v>
      </c>
      <c r="F1092" s="33">
        <f>IFERROR(VLOOKUP(A1092,[1]库存报告使用数据处理!$A:$E,5,0),0)</f>
        <v>0</v>
      </c>
      <c r="G1092" s="33">
        <f>IFERROR(VLOOKUP(A1092,[1]库存报告使用数据处理!$A:$F,6,0),0)</f>
        <v>0</v>
      </c>
      <c r="H1092" s="34">
        <f>IFERROR(VLOOKUP(A1092,[1]库存报告使用数据处理!$A:$G,7,0),0)</f>
        <v>0</v>
      </c>
      <c r="I1092">
        <f>IFERROR(VLOOKUP(A1092,[5]数据处理!$A:$B,2,0),0)</f>
        <v>1</v>
      </c>
      <c r="J1092" s="35">
        <f>IFERROR(VLOOKUP(A1092,[5]数据处理!$A:$D,4,0),0)</f>
        <v>0</v>
      </c>
      <c r="K1092" s="35">
        <f>IFERROR(VLOOKUP(A1092,[5]数据处理!$A:$E,5,0),0)</f>
        <v>0</v>
      </c>
      <c r="L1092" s="35">
        <f>IFERROR(VLOOKUP(A1092,[5]数据处理!$A:$G,7,0),0)</f>
        <v>0</v>
      </c>
      <c r="M1092">
        <f t="shared" si="275"/>
        <v>1</v>
      </c>
      <c r="N1092">
        <f>IFERROR(VLOOKUP(A1092,[5]数据处理!$A:$C,3,0),0)</f>
        <v>1</v>
      </c>
      <c r="O1092">
        <f>IFERROR(VLOOKUP(A1092,[5]数据处理!$A:$N,14,0),0)</f>
        <v>0</v>
      </c>
      <c r="P1092" t="str">
        <f>IFERROR(VLOOKUP(A1092,[3]库存使用数据!$A:$B,2,0),"")</f>
        <v/>
      </c>
      <c r="Q1092" t="str">
        <f>IFERROR(VLOOKUP(A1092,[3]库存使用数据!$A:$E,5,0),"")</f>
        <v/>
      </c>
      <c r="R1092" t="str">
        <f>IFERROR(VLOOKUP(A1092,[3]库存使用数据!$A:$H,8,0),"")</f>
        <v/>
      </c>
      <c r="S1092" t="str">
        <f>IFERROR(VLOOKUP(A1092,[3]库存使用数据!$A:$K,11,0),"")</f>
        <v/>
      </c>
      <c r="T1092" t="str">
        <f>IFERROR(VLOOKUP(A1092,[3]库存使用数据!$A:$C,3,0),"")</f>
        <v/>
      </c>
      <c r="U1092" t="str">
        <f>IFERROR(VLOOKUP(A1092,[3]库存使用数据!$A:$F,6,0),"")</f>
        <v/>
      </c>
      <c r="V1092" t="str">
        <f>IFERROR(VLOOKUP(A1092,[3]库存使用数据!$A:$I,9,0),"")</f>
        <v/>
      </c>
      <c r="W1092" t="str">
        <f>IFERROR(VLOOKUP(A1092,[3]库存使用数据!$A:$L,12,0),"")</f>
        <v/>
      </c>
      <c r="X1092" s="23" t="str">
        <f t="shared" si="280"/>
        <v/>
      </c>
      <c r="Y1092" s="23" t="str">
        <f t="shared" si="281"/>
        <v/>
      </c>
      <c r="Z1092" s="23" t="str">
        <f t="shared" si="282"/>
        <v/>
      </c>
      <c r="AA1092" s="23" t="str">
        <f t="shared" si="283"/>
        <v/>
      </c>
      <c r="AB1092" t="str">
        <f>IFERROR(VLOOKUP(A1092,[3]库存使用数据!$A:$D,4,0),"")</f>
        <v/>
      </c>
      <c r="AC1092" t="str">
        <f>IFERROR(VLOOKUP(A1092,[3]库存使用数据!$A:$G,7,0),"")</f>
        <v/>
      </c>
      <c r="AD1092" t="str">
        <f>IFERROR(VLOOKUP(A1092,[3]库存使用数据!$A:$J,10,0),"")</f>
        <v/>
      </c>
      <c r="AE1092" t="str">
        <f>IFERROR(VLOOKUP(A1092,[3]库存使用数据!$A:$M,13,0),"")</f>
        <v/>
      </c>
      <c r="AF1092" s="23" t="str">
        <f t="shared" si="284"/>
        <v/>
      </c>
      <c r="AG1092" s="23" t="str">
        <f t="shared" si="285"/>
        <v/>
      </c>
      <c r="AH1092" s="23" t="str">
        <f t="shared" si="286"/>
        <v/>
      </c>
      <c r="AI1092" s="23" t="str">
        <f t="shared" si="287"/>
        <v/>
      </c>
      <c r="AJ1092">
        <f>IFERROR(VLOOKUP($B1092,[2]库存报告使用数据!$A$1:$B$65536,2,0),0)</f>
        <v>0</v>
      </c>
      <c r="AK1092">
        <f>IFERROR(VLOOKUP($B1092,[2]库存报告使用数据!$A$1:$C$65536,3,0),0)</f>
        <v>0</v>
      </c>
      <c r="AL1092">
        <f>IFERROR(VLOOKUP($B1092,[2]库存报告使用数据!$A$1:$D$65536,4,0),0)</f>
        <v>0</v>
      </c>
      <c r="AM1092">
        <f>IFERROR(VLOOKUP($B1092,[2]库存报告使用数据!$A$1:$E$65536,5,0),0)</f>
        <v>0</v>
      </c>
      <c r="AN1092" s="23" t="str">
        <f t="shared" si="288"/>
        <v/>
      </c>
      <c r="AO1092" s="23" t="str">
        <f t="shared" si="289"/>
        <v/>
      </c>
      <c r="AP1092" s="23" t="str">
        <f t="shared" si="290"/>
        <v/>
      </c>
      <c r="AQ1092" s="23" t="str">
        <f t="shared" si="291"/>
        <v/>
      </c>
      <c r="AR1092" s="37">
        <f t="shared" si="276"/>
        <v>0</v>
      </c>
      <c r="AS1092" s="37">
        <f t="shared" si="277"/>
        <v>0</v>
      </c>
      <c r="AT1092" s="37">
        <f t="shared" si="278"/>
        <v>1</v>
      </c>
      <c r="AU1092" s="33" t="str">
        <f t="shared" si="279"/>
        <v>库存为1</v>
      </c>
      <c r="AV1092" s="38" t="str">
        <f>IFERROR(时间!$B$4+AU1092,"上周无销量")</f>
        <v>上周无销量</v>
      </c>
    </row>
    <row r="1093" spans="1:48">
      <c r="A1093" s="21" t="s">
        <v>1138</v>
      </c>
      <c r="B1093" t="str">
        <f>VLOOKUP(A1093,'[4]sku-asin（子）'!$A$1:$B$65536,2,0)</f>
        <v>B01J7RL0OG</v>
      </c>
      <c r="C1093" t="str">
        <f>VLOOKUP(A1093,'[4]子sku-父sku'!$A$1:$B$65536,2,0)</f>
        <v>YZ-ZQSG16121</v>
      </c>
      <c r="D1093" s="33">
        <f>IFERROR(VLOOKUP(A1093,[1]库存报告使用数据处理!$A:$C,3,0),0)</f>
        <v>0</v>
      </c>
      <c r="E1093" s="33">
        <f>IFERROR(VLOOKUP(A1093,[1]库存报告使用数据处理!$A:$D,4,0),0)</f>
        <v>0</v>
      </c>
      <c r="F1093" s="33">
        <f>IFERROR(VLOOKUP(A1093,[1]库存报告使用数据处理!$A:$E,5,0),0)</f>
        <v>0</v>
      </c>
      <c r="G1093" s="33">
        <f>IFERROR(VLOOKUP(A1093,[1]库存报告使用数据处理!$A:$F,6,0),0)</f>
        <v>0</v>
      </c>
      <c r="H1093" s="34">
        <f>IFERROR(VLOOKUP(A1093,[1]库存报告使用数据处理!$A:$G,7,0),0)</f>
        <v>0</v>
      </c>
      <c r="I1093">
        <f>IFERROR(VLOOKUP(A1093,[5]数据处理!$A:$B,2,0),0)</f>
        <v>2</v>
      </c>
      <c r="J1093" s="35">
        <f>IFERROR(VLOOKUP(A1093,[5]数据处理!$A:$D,4,0),0)</f>
        <v>0</v>
      </c>
      <c r="K1093" s="35">
        <f>IFERROR(VLOOKUP(A1093,[5]数据处理!$A:$E,5,0),0)</f>
        <v>0</v>
      </c>
      <c r="L1093" s="35">
        <f>IFERROR(VLOOKUP(A1093,[5]数据处理!$A:$G,7,0),0)</f>
        <v>0</v>
      </c>
      <c r="M1093">
        <f t="shared" ref="M1093:M1116" si="292">SUM(I1093:L1093)</f>
        <v>2</v>
      </c>
      <c r="N1093">
        <f>IFERROR(VLOOKUP(A1093,[5]数据处理!$A:$C,3,0),0)</f>
        <v>0</v>
      </c>
      <c r="O1093">
        <f>IFERROR(VLOOKUP(A1093,[5]数据处理!$A:$N,14,0),0)</f>
        <v>0</v>
      </c>
      <c r="P1093" t="str">
        <f>IFERROR(VLOOKUP(A1093,[3]库存使用数据!$A:$B,2,0),"")</f>
        <v/>
      </c>
      <c r="Q1093" t="str">
        <f>IFERROR(VLOOKUP(A1093,[3]库存使用数据!$A:$E,5,0),"")</f>
        <v/>
      </c>
      <c r="R1093" t="str">
        <f>IFERROR(VLOOKUP(A1093,[3]库存使用数据!$A:$H,8,0),"")</f>
        <v/>
      </c>
      <c r="S1093" t="str">
        <f>IFERROR(VLOOKUP(A1093,[3]库存使用数据!$A:$K,11,0),"")</f>
        <v/>
      </c>
      <c r="T1093" t="str">
        <f>IFERROR(VLOOKUP(A1093,[3]库存使用数据!$A:$C,3,0),"")</f>
        <v/>
      </c>
      <c r="U1093" t="str">
        <f>IFERROR(VLOOKUP(A1093,[3]库存使用数据!$A:$F,6,0),"")</f>
        <v/>
      </c>
      <c r="V1093" t="str">
        <f>IFERROR(VLOOKUP(A1093,[3]库存使用数据!$A:$I,9,0),"")</f>
        <v/>
      </c>
      <c r="W1093" t="str">
        <f>IFERROR(VLOOKUP(A1093,[3]库存使用数据!$A:$L,12,0),"")</f>
        <v/>
      </c>
      <c r="X1093" s="23" t="str">
        <f t="shared" si="280"/>
        <v/>
      </c>
      <c r="Y1093" s="23" t="str">
        <f t="shared" si="281"/>
        <v/>
      </c>
      <c r="Z1093" s="23" t="str">
        <f t="shared" si="282"/>
        <v/>
      </c>
      <c r="AA1093" s="23" t="str">
        <f t="shared" si="283"/>
        <v/>
      </c>
      <c r="AB1093" t="str">
        <f>IFERROR(VLOOKUP(A1093,[3]库存使用数据!$A:$D,4,0),"")</f>
        <v/>
      </c>
      <c r="AC1093" t="str">
        <f>IFERROR(VLOOKUP(A1093,[3]库存使用数据!$A:$G,7,0),"")</f>
        <v/>
      </c>
      <c r="AD1093" t="str">
        <f>IFERROR(VLOOKUP(A1093,[3]库存使用数据!$A:$J,10,0),"")</f>
        <v/>
      </c>
      <c r="AE1093" t="str">
        <f>IFERROR(VLOOKUP(A1093,[3]库存使用数据!$A:$M,13,0),"")</f>
        <v/>
      </c>
      <c r="AF1093" s="23" t="str">
        <f t="shared" si="284"/>
        <v/>
      </c>
      <c r="AG1093" s="23" t="str">
        <f t="shared" si="285"/>
        <v/>
      </c>
      <c r="AH1093" s="23" t="str">
        <f t="shared" si="286"/>
        <v/>
      </c>
      <c r="AI1093" s="23" t="str">
        <f t="shared" si="287"/>
        <v/>
      </c>
      <c r="AJ1093">
        <f>IFERROR(VLOOKUP($B1093,[2]库存报告使用数据!$A$1:$B$65536,2,0),0)</f>
        <v>6</v>
      </c>
      <c r="AK1093">
        <f>IFERROR(VLOOKUP($B1093,[2]库存报告使用数据!$A$1:$C$65536,3,0),0)</f>
        <v>6</v>
      </c>
      <c r="AL1093">
        <f>IFERROR(VLOOKUP($B1093,[2]库存报告使用数据!$A$1:$D$65536,4,0),0)</f>
        <v>8</v>
      </c>
      <c r="AM1093">
        <f>IFERROR(VLOOKUP($B1093,[2]库存报告使用数据!$A$1:$E$65536,5,0),0)</f>
        <v>2</v>
      </c>
      <c r="AN1093" s="23">
        <f t="shared" si="288"/>
        <v>0</v>
      </c>
      <c r="AO1093" s="23">
        <f t="shared" si="289"/>
        <v>0</v>
      </c>
      <c r="AP1093" s="23">
        <f t="shared" si="290"/>
        <v>0</v>
      </c>
      <c r="AQ1093" s="23">
        <f t="shared" si="291"/>
        <v>0</v>
      </c>
      <c r="AR1093" s="37">
        <f t="shared" ref="AR1093:AR1116" si="293">IFERROR(D1093/7,"")</f>
        <v>0</v>
      </c>
      <c r="AS1093" s="37">
        <f t="shared" ref="AS1093:AS1116" si="294">IF(AR1093="","上周无销量",60*AR1093)</f>
        <v>0</v>
      </c>
      <c r="AT1093" s="37">
        <f t="shared" ref="AT1093:AT1116" si="295">IF(AS1093="上周无销量","上周无销量/总库存"&amp;M1093,M1093-AS1093)</f>
        <v>2</v>
      </c>
      <c r="AU1093" s="33" t="str">
        <f t="shared" ref="AU1093:AU1116" si="296">IF(AR1093="","库存为"&amp;M1093,IF(AS1093=0,"库存为"&amp;M1093,INT(M1093/AR1093)))</f>
        <v>库存为2</v>
      </c>
      <c r="AV1093" s="38" t="str">
        <f>IFERROR(时间!$B$4+AU1093,"上周无销量")</f>
        <v>上周无销量</v>
      </c>
    </row>
    <row r="1094" spans="1:48">
      <c r="A1094" s="21" t="s">
        <v>1139</v>
      </c>
      <c r="B1094" t="str">
        <f>VLOOKUP(A1094,'[4]sku-asin（子）'!$A$1:$B$65536,2,0)</f>
        <v>B01J7RL2DA</v>
      </c>
      <c r="C1094" t="str">
        <f>VLOOKUP(A1094,'[4]子sku-父sku'!$A$1:$B$65536,2,0)</f>
        <v>YZ-ZQSG16121</v>
      </c>
      <c r="D1094" s="33">
        <f>IFERROR(VLOOKUP(A1094,[1]库存报告使用数据处理!$A:$C,3,0),0)</f>
        <v>1</v>
      </c>
      <c r="E1094" s="33">
        <f>IFERROR(VLOOKUP(A1094,[1]库存报告使用数据处理!$A:$D,4,0),0)</f>
        <v>1</v>
      </c>
      <c r="F1094" s="33">
        <f>IFERROR(VLOOKUP(A1094,[1]库存报告使用数据处理!$A:$E,5,0),0)</f>
        <v>0</v>
      </c>
      <c r="G1094" s="33">
        <f>IFERROR(VLOOKUP(A1094,[1]库存报告使用数据处理!$A:$F,6,0),0)</f>
        <v>0</v>
      </c>
      <c r="H1094" s="34">
        <f>IFERROR(VLOOKUP(A1094,[1]库存报告使用数据处理!$A:$G,7,0),0)</f>
        <v>19.99</v>
      </c>
      <c r="I1094">
        <f>IFERROR(VLOOKUP(A1094,[5]数据处理!$A:$B,2,0),0)</f>
        <v>4</v>
      </c>
      <c r="J1094" s="35">
        <f>IFERROR(VLOOKUP(A1094,[5]数据处理!$A:$D,4,0),0)</f>
        <v>0</v>
      </c>
      <c r="K1094" s="35">
        <f>IFERROR(VLOOKUP(A1094,[5]数据处理!$A:$E,5,0),0)</f>
        <v>0</v>
      </c>
      <c r="L1094" s="35">
        <f>IFERROR(VLOOKUP(A1094,[5]数据处理!$A:$G,7,0),0)</f>
        <v>0</v>
      </c>
      <c r="M1094">
        <f t="shared" si="292"/>
        <v>4</v>
      </c>
      <c r="N1094">
        <f>IFERROR(VLOOKUP(A1094,[5]数据处理!$A:$C,3,0),0)</f>
        <v>0</v>
      </c>
      <c r="O1094">
        <f>IFERROR(VLOOKUP(A1094,[5]数据处理!$A:$N,14,0),0)</f>
        <v>5</v>
      </c>
      <c r="P1094" t="str">
        <f>IFERROR(VLOOKUP(A1094,[3]库存使用数据!$A:$B,2,0),"")</f>
        <v/>
      </c>
      <c r="Q1094" t="str">
        <f>IFERROR(VLOOKUP(A1094,[3]库存使用数据!$A:$E,5,0),"")</f>
        <v/>
      </c>
      <c r="R1094" t="str">
        <f>IFERROR(VLOOKUP(A1094,[3]库存使用数据!$A:$H,8,0),"")</f>
        <v/>
      </c>
      <c r="S1094" t="str">
        <f>IFERROR(VLOOKUP(A1094,[3]库存使用数据!$A:$K,11,0),"")</f>
        <v/>
      </c>
      <c r="T1094" t="str">
        <f>IFERROR(VLOOKUP(A1094,[3]库存使用数据!$A:$C,3,0),"")</f>
        <v/>
      </c>
      <c r="U1094" t="str">
        <f>IFERROR(VLOOKUP(A1094,[3]库存使用数据!$A:$F,6,0),"")</f>
        <v/>
      </c>
      <c r="V1094" t="str">
        <f>IFERROR(VLOOKUP(A1094,[3]库存使用数据!$A:$I,9,0),"")</f>
        <v/>
      </c>
      <c r="W1094" t="str">
        <f>IFERROR(VLOOKUP(A1094,[3]库存使用数据!$A:$L,12,0),"")</f>
        <v/>
      </c>
      <c r="X1094" s="23" t="str">
        <f t="shared" ref="X1094:X1116" si="297">IFERROR(T1094/P1094,"")</f>
        <v/>
      </c>
      <c r="Y1094" s="23" t="str">
        <f t="shared" ref="Y1094:Y1116" si="298">IFERROR(U1094/Q1094,"")</f>
        <v/>
      </c>
      <c r="Z1094" s="23" t="str">
        <f t="shared" ref="Z1094:Z1116" si="299">IFERROR(V1094/R1094,"")</f>
        <v/>
      </c>
      <c r="AA1094" s="23" t="str">
        <f t="shared" ref="AA1094:AA1116" si="300">IFERROR(W1094/S1094,"")</f>
        <v/>
      </c>
      <c r="AB1094" t="str">
        <f>IFERROR(VLOOKUP(A1094,[3]库存使用数据!$A:$D,4,0),"")</f>
        <v/>
      </c>
      <c r="AC1094" t="str">
        <f>IFERROR(VLOOKUP(A1094,[3]库存使用数据!$A:$G,7,0),"")</f>
        <v/>
      </c>
      <c r="AD1094" t="str">
        <f>IFERROR(VLOOKUP(A1094,[3]库存使用数据!$A:$J,10,0),"")</f>
        <v/>
      </c>
      <c r="AE1094" t="str">
        <f>IFERROR(VLOOKUP(A1094,[3]库存使用数据!$A:$M,13,0),"")</f>
        <v/>
      </c>
      <c r="AF1094" s="23" t="str">
        <f t="shared" ref="AF1094:AF1116" si="301">IF(OR(AB1094="",AB1094=0),"",IF(AND(D1094*$H1094=0,AB1094&gt;0),0,AB1094/(D1094*$H1094)))</f>
        <v/>
      </c>
      <c r="AG1094" s="23" t="str">
        <f t="shared" ref="AG1094:AG1116" si="302">IF(OR(AC1094="",AC1094=0),"",IF(AND(E1094*$H1094=0,AC1094&gt;0),0,AC1094/(E1094*$H1094)))</f>
        <v/>
      </c>
      <c r="AH1094" s="23" t="str">
        <f t="shared" ref="AH1094:AH1116" si="303">IF(OR(AD1094="",AD1094=0),"",IF(AND(F1094*$H1094=0,AD1094&gt;0),0,AD1094/(F1094*$H1094)))</f>
        <v/>
      </c>
      <c r="AI1094" s="23" t="str">
        <f t="shared" ref="AI1094:AI1116" si="304">IF(OR(AE1094="",AE1094=0),"",IF(AND(G1094*$H1094=0,AE1094&gt;0),0,AE1094/(G1094*$H1094)))</f>
        <v/>
      </c>
      <c r="AJ1094">
        <f>IFERROR(VLOOKUP($B1094,[2]库存报告使用数据!$A$1:$B$65536,2,0),0)</f>
        <v>3</v>
      </c>
      <c r="AK1094">
        <f>IFERROR(VLOOKUP($B1094,[2]库存报告使用数据!$A$1:$C$65536,3,0),0)</f>
        <v>3</v>
      </c>
      <c r="AL1094">
        <f>IFERROR(VLOOKUP($B1094,[2]库存报告使用数据!$A$1:$D$65536,4,0),0)</f>
        <v>0</v>
      </c>
      <c r="AM1094">
        <f>IFERROR(VLOOKUP($B1094,[2]库存报告使用数据!$A$1:$E$65536,5,0),0)</f>
        <v>7</v>
      </c>
      <c r="AN1094" s="23">
        <f t="shared" ref="AN1094:AN1116" si="305">IFERROR(D1094/AJ1094,"")</f>
        <v>0.333333333333333</v>
      </c>
      <c r="AO1094" s="23">
        <f t="shared" ref="AO1094:AO1116" si="306">IFERROR(E1094/AK1094,"")</f>
        <v>0.333333333333333</v>
      </c>
      <c r="AP1094" s="23" t="str">
        <f t="shared" ref="AP1094:AP1116" si="307">IFERROR(F1094/AL1094,"")</f>
        <v/>
      </c>
      <c r="AQ1094" s="23">
        <f t="shared" ref="AQ1094:AQ1116" si="308">IFERROR(G1094/AM1094,"")</f>
        <v>0</v>
      </c>
      <c r="AR1094" s="37">
        <f t="shared" si="293"/>
        <v>0.142857142857143</v>
      </c>
      <c r="AS1094" s="37">
        <f t="shared" si="294"/>
        <v>8.57142857142857</v>
      </c>
      <c r="AT1094" s="37">
        <f t="shared" si="295"/>
        <v>-4.57142857142857</v>
      </c>
      <c r="AU1094" s="33">
        <f t="shared" si="296"/>
        <v>28</v>
      </c>
      <c r="AV1094" s="38">
        <f>IFERROR(时间!$B$4+AU1094,"上周无销量")</f>
        <v>43311</v>
      </c>
    </row>
    <row r="1095" spans="1:48">
      <c r="A1095" s="21" t="s">
        <v>1140</v>
      </c>
      <c r="B1095" t="str">
        <f>VLOOKUP(A1095,'[4]sku-asin（子）'!$A$1:$B$65536,2,0)</f>
        <v>B01MA5X2Y4</v>
      </c>
      <c r="C1095" t="str">
        <f>VLOOKUP(A1095,'[4]子sku-父sku'!$A$1:$B$65536,2,0)</f>
        <v>YZ-ZQSG16121</v>
      </c>
      <c r="D1095" s="33">
        <f>IFERROR(VLOOKUP(A1095,[1]库存报告使用数据处理!$A:$C,3,0),0)</f>
        <v>0</v>
      </c>
      <c r="E1095" s="33">
        <f>IFERROR(VLOOKUP(A1095,[1]库存报告使用数据处理!$A:$D,4,0),0)</f>
        <v>1</v>
      </c>
      <c r="F1095" s="33">
        <f>IFERROR(VLOOKUP(A1095,[1]库存报告使用数据处理!$A:$E,5,0),0)</f>
        <v>0</v>
      </c>
      <c r="G1095" s="33">
        <f>IFERROR(VLOOKUP(A1095,[1]库存报告使用数据处理!$A:$F,6,0),0)</f>
        <v>0</v>
      </c>
      <c r="H1095" s="34">
        <f>IFERROR(VLOOKUP(A1095,[1]库存报告使用数据处理!$A:$G,7,0),0)</f>
        <v>19.99</v>
      </c>
      <c r="I1095">
        <f>IFERROR(VLOOKUP(A1095,[5]数据处理!$A:$B,2,0),0)</f>
        <v>4</v>
      </c>
      <c r="J1095" s="35">
        <f>IFERROR(VLOOKUP(A1095,[5]数据处理!$A:$D,4,0),0)</f>
        <v>0</v>
      </c>
      <c r="K1095" s="35">
        <f>IFERROR(VLOOKUP(A1095,[5]数据处理!$A:$E,5,0),0)</f>
        <v>0</v>
      </c>
      <c r="L1095" s="35">
        <f>IFERROR(VLOOKUP(A1095,[5]数据处理!$A:$G,7,0),0)</f>
        <v>0</v>
      </c>
      <c r="M1095">
        <f t="shared" si="292"/>
        <v>4</v>
      </c>
      <c r="N1095">
        <f>IFERROR(VLOOKUP(A1095,[5]数据处理!$A:$C,3,0),0)</f>
        <v>0</v>
      </c>
      <c r="O1095">
        <f>IFERROR(VLOOKUP(A1095,[5]数据处理!$A:$N,14,0),0)</f>
        <v>4</v>
      </c>
      <c r="P1095" t="str">
        <f>IFERROR(VLOOKUP(A1095,[3]库存使用数据!$A:$B,2,0),"")</f>
        <v/>
      </c>
      <c r="Q1095" t="str">
        <f>IFERROR(VLOOKUP(A1095,[3]库存使用数据!$A:$E,5,0),"")</f>
        <v/>
      </c>
      <c r="R1095" t="str">
        <f>IFERROR(VLOOKUP(A1095,[3]库存使用数据!$A:$H,8,0),"")</f>
        <v/>
      </c>
      <c r="S1095" t="str">
        <f>IFERROR(VLOOKUP(A1095,[3]库存使用数据!$A:$K,11,0),"")</f>
        <v/>
      </c>
      <c r="T1095" t="str">
        <f>IFERROR(VLOOKUP(A1095,[3]库存使用数据!$A:$C,3,0),"")</f>
        <v/>
      </c>
      <c r="U1095" t="str">
        <f>IFERROR(VLOOKUP(A1095,[3]库存使用数据!$A:$F,6,0),"")</f>
        <v/>
      </c>
      <c r="V1095" t="str">
        <f>IFERROR(VLOOKUP(A1095,[3]库存使用数据!$A:$I,9,0),"")</f>
        <v/>
      </c>
      <c r="W1095" t="str">
        <f>IFERROR(VLOOKUP(A1095,[3]库存使用数据!$A:$L,12,0),"")</f>
        <v/>
      </c>
      <c r="X1095" s="23" t="str">
        <f t="shared" si="297"/>
        <v/>
      </c>
      <c r="Y1095" s="23" t="str">
        <f t="shared" si="298"/>
        <v/>
      </c>
      <c r="Z1095" s="23" t="str">
        <f t="shared" si="299"/>
        <v/>
      </c>
      <c r="AA1095" s="23" t="str">
        <f t="shared" si="300"/>
        <v/>
      </c>
      <c r="AB1095" t="str">
        <f>IFERROR(VLOOKUP(A1095,[3]库存使用数据!$A:$D,4,0),"")</f>
        <v/>
      </c>
      <c r="AC1095" t="str">
        <f>IFERROR(VLOOKUP(A1095,[3]库存使用数据!$A:$G,7,0),"")</f>
        <v/>
      </c>
      <c r="AD1095" t="str">
        <f>IFERROR(VLOOKUP(A1095,[3]库存使用数据!$A:$J,10,0),"")</f>
        <v/>
      </c>
      <c r="AE1095" t="str">
        <f>IFERROR(VLOOKUP(A1095,[3]库存使用数据!$A:$M,13,0),"")</f>
        <v/>
      </c>
      <c r="AF1095" s="23" t="str">
        <f t="shared" si="301"/>
        <v/>
      </c>
      <c r="AG1095" s="23" t="str">
        <f t="shared" si="302"/>
        <v/>
      </c>
      <c r="AH1095" s="23" t="str">
        <f t="shared" si="303"/>
        <v/>
      </c>
      <c r="AI1095" s="23" t="str">
        <f t="shared" si="304"/>
        <v/>
      </c>
      <c r="AJ1095">
        <f>IFERROR(VLOOKUP($B1095,[2]库存报告使用数据!$A$1:$B$65536,2,0),0)</f>
        <v>12</v>
      </c>
      <c r="AK1095">
        <f>IFERROR(VLOOKUP($B1095,[2]库存报告使用数据!$A$1:$C$65536,3,0),0)</f>
        <v>12</v>
      </c>
      <c r="AL1095">
        <f>IFERROR(VLOOKUP($B1095,[2]库存报告使用数据!$A$1:$D$65536,4,0),0)</f>
        <v>6</v>
      </c>
      <c r="AM1095">
        <f>IFERROR(VLOOKUP($B1095,[2]库存报告使用数据!$A$1:$E$65536,5,0),0)</f>
        <v>10</v>
      </c>
      <c r="AN1095" s="23">
        <f t="shared" si="305"/>
        <v>0</v>
      </c>
      <c r="AO1095" s="23">
        <f t="shared" si="306"/>
        <v>0.0833333333333333</v>
      </c>
      <c r="AP1095" s="23">
        <f t="shared" si="307"/>
        <v>0</v>
      </c>
      <c r="AQ1095" s="23">
        <f t="shared" si="308"/>
        <v>0</v>
      </c>
      <c r="AR1095" s="37">
        <f t="shared" si="293"/>
        <v>0</v>
      </c>
      <c r="AS1095" s="37">
        <f t="shared" si="294"/>
        <v>0</v>
      </c>
      <c r="AT1095" s="37">
        <f t="shared" si="295"/>
        <v>4</v>
      </c>
      <c r="AU1095" s="33" t="str">
        <f t="shared" si="296"/>
        <v>库存为4</v>
      </c>
      <c r="AV1095" s="38" t="str">
        <f>IFERROR(时间!$B$4+AU1095,"上周无销量")</f>
        <v>上周无销量</v>
      </c>
    </row>
    <row r="1096" spans="1:48">
      <c r="A1096" s="21" t="s">
        <v>1141</v>
      </c>
      <c r="B1096" t="str">
        <f>VLOOKUP(A1096,'[4]sku-asin（子）'!$A$1:$B$65536,2,0)</f>
        <v>B01MEH1KL4</v>
      </c>
      <c r="C1096" t="str">
        <f>VLOOKUP(A1096,'[4]子sku-父sku'!$A$1:$B$65536,2,0)</f>
        <v>YZ-ZQSG16121</v>
      </c>
      <c r="D1096" s="33">
        <f>IFERROR(VLOOKUP(A1096,[1]库存报告使用数据处理!$A:$C,3,0),0)</f>
        <v>0</v>
      </c>
      <c r="E1096" s="33">
        <f>IFERROR(VLOOKUP(A1096,[1]库存报告使用数据处理!$A:$D,4,0),0)</f>
        <v>0</v>
      </c>
      <c r="F1096" s="33">
        <f>IFERROR(VLOOKUP(A1096,[1]库存报告使用数据处理!$A:$E,5,0),0)</f>
        <v>0</v>
      </c>
      <c r="G1096" s="33">
        <f>IFERROR(VLOOKUP(A1096,[1]库存报告使用数据处理!$A:$F,6,0),0)</f>
        <v>0</v>
      </c>
      <c r="H1096" s="34">
        <f>IFERROR(VLOOKUP(A1096,[1]库存报告使用数据处理!$A:$G,7,0),0)</f>
        <v>0</v>
      </c>
      <c r="I1096">
        <f>IFERROR(VLOOKUP(A1096,[5]数据处理!$A:$B,2,0),0)</f>
        <v>0</v>
      </c>
      <c r="J1096" s="35">
        <f>IFERROR(VLOOKUP(A1096,[5]数据处理!$A:$D,4,0),0)</f>
        <v>0</v>
      </c>
      <c r="K1096" s="35">
        <f>IFERROR(VLOOKUP(A1096,[5]数据处理!$A:$E,5,0),0)</f>
        <v>0</v>
      </c>
      <c r="L1096" s="35">
        <f>IFERROR(VLOOKUP(A1096,[5]数据处理!$A:$G,7,0),0)</f>
        <v>0</v>
      </c>
      <c r="M1096">
        <f t="shared" si="292"/>
        <v>0</v>
      </c>
      <c r="N1096">
        <f>IFERROR(VLOOKUP(A1096,[5]数据处理!$A:$C,3,0),0)</f>
        <v>2</v>
      </c>
      <c r="O1096">
        <f>IFERROR(VLOOKUP(A1096,[5]数据处理!$A:$N,14,0),0)</f>
        <v>0</v>
      </c>
      <c r="P1096" t="str">
        <f>IFERROR(VLOOKUP(A1096,[3]库存使用数据!$A:$B,2,0),"")</f>
        <v/>
      </c>
      <c r="Q1096" t="str">
        <f>IFERROR(VLOOKUP(A1096,[3]库存使用数据!$A:$E,5,0),"")</f>
        <v/>
      </c>
      <c r="R1096" t="str">
        <f>IFERROR(VLOOKUP(A1096,[3]库存使用数据!$A:$H,8,0),"")</f>
        <v/>
      </c>
      <c r="S1096" t="str">
        <f>IFERROR(VLOOKUP(A1096,[3]库存使用数据!$A:$K,11,0),"")</f>
        <v/>
      </c>
      <c r="T1096" t="str">
        <f>IFERROR(VLOOKUP(A1096,[3]库存使用数据!$A:$C,3,0),"")</f>
        <v/>
      </c>
      <c r="U1096" t="str">
        <f>IFERROR(VLOOKUP(A1096,[3]库存使用数据!$A:$F,6,0),"")</f>
        <v/>
      </c>
      <c r="V1096" t="str">
        <f>IFERROR(VLOOKUP(A1096,[3]库存使用数据!$A:$I,9,0),"")</f>
        <v/>
      </c>
      <c r="W1096" t="str">
        <f>IFERROR(VLOOKUP(A1096,[3]库存使用数据!$A:$L,12,0),"")</f>
        <v/>
      </c>
      <c r="X1096" s="23" t="str">
        <f t="shared" si="297"/>
        <v/>
      </c>
      <c r="Y1096" s="23" t="str">
        <f t="shared" si="298"/>
        <v/>
      </c>
      <c r="Z1096" s="23" t="str">
        <f t="shared" si="299"/>
        <v/>
      </c>
      <c r="AA1096" s="23" t="str">
        <f t="shared" si="300"/>
        <v/>
      </c>
      <c r="AB1096" t="str">
        <f>IFERROR(VLOOKUP(A1096,[3]库存使用数据!$A:$D,4,0),"")</f>
        <v/>
      </c>
      <c r="AC1096" t="str">
        <f>IFERROR(VLOOKUP(A1096,[3]库存使用数据!$A:$G,7,0),"")</f>
        <v/>
      </c>
      <c r="AD1096" t="str">
        <f>IFERROR(VLOOKUP(A1096,[3]库存使用数据!$A:$J,10,0),"")</f>
        <v/>
      </c>
      <c r="AE1096" t="str">
        <f>IFERROR(VLOOKUP(A1096,[3]库存使用数据!$A:$M,13,0),"")</f>
        <v/>
      </c>
      <c r="AF1096" s="23" t="str">
        <f t="shared" si="301"/>
        <v/>
      </c>
      <c r="AG1096" s="23" t="str">
        <f t="shared" si="302"/>
        <v/>
      </c>
      <c r="AH1096" s="23" t="str">
        <f t="shared" si="303"/>
        <v/>
      </c>
      <c r="AI1096" s="23" t="str">
        <f t="shared" si="304"/>
        <v/>
      </c>
      <c r="AJ1096">
        <f>IFERROR(VLOOKUP($B1096,[2]库存报告使用数据!$A$1:$B$65536,2,0),0)</f>
        <v>0</v>
      </c>
      <c r="AK1096">
        <f>IFERROR(VLOOKUP($B1096,[2]库存报告使用数据!$A$1:$C$65536,3,0),0)</f>
        <v>0</v>
      </c>
      <c r="AL1096">
        <f>IFERROR(VLOOKUP($B1096,[2]库存报告使用数据!$A$1:$D$65536,4,0),0)</f>
        <v>0</v>
      </c>
      <c r="AM1096">
        <f>IFERROR(VLOOKUP($B1096,[2]库存报告使用数据!$A$1:$E$65536,5,0),0)</f>
        <v>0</v>
      </c>
      <c r="AN1096" s="23" t="str">
        <f t="shared" si="305"/>
        <v/>
      </c>
      <c r="AO1096" s="23" t="str">
        <f t="shared" si="306"/>
        <v/>
      </c>
      <c r="AP1096" s="23" t="str">
        <f t="shared" si="307"/>
        <v/>
      </c>
      <c r="AQ1096" s="23" t="str">
        <f t="shared" si="308"/>
        <v/>
      </c>
      <c r="AR1096" s="37">
        <f t="shared" si="293"/>
        <v>0</v>
      </c>
      <c r="AS1096" s="37">
        <f t="shared" si="294"/>
        <v>0</v>
      </c>
      <c r="AT1096" s="37">
        <f t="shared" si="295"/>
        <v>0</v>
      </c>
      <c r="AU1096" s="33" t="str">
        <f t="shared" si="296"/>
        <v>库存为0</v>
      </c>
      <c r="AV1096" s="38" t="str">
        <f>IFERROR(时间!$B$4+AU1096,"上周无销量")</f>
        <v>上周无销量</v>
      </c>
    </row>
    <row r="1097" spans="1:48">
      <c r="A1097" s="21" t="s">
        <v>1142</v>
      </c>
      <c r="B1097" t="str">
        <f>VLOOKUP(A1097,'[4]sku-asin（子）'!$A$1:$B$65536,2,0)</f>
        <v>B01J7R97LE</v>
      </c>
      <c r="C1097" t="str">
        <f>VLOOKUP(A1097,'[4]子sku-父sku'!$A$1:$B$65536,2,0)</f>
        <v>YZ-ZQSG16124</v>
      </c>
      <c r="D1097" s="33">
        <f>IFERROR(VLOOKUP(A1097,[1]库存报告使用数据处理!$A:$C,3,0),0)</f>
        <v>0</v>
      </c>
      <c r="E1097" s="33">
        <f>IFERROR(VLOOKUP(A1097,[1]库存报告使用数据处理!$A:$D,4,0),0)</f>
        <v>0</v>
      </c>
      <c r="F1097" s="33">
        <f>IFERROR(VLOOKUP(A1097,[1]库存报告使用数据处理!$A:$E,5,0),0)</f>
        <v>0</v>
      </c>
      <c r="G1097" s="33">
        <f>IFERROR(VLOOKUP(A1097,[1]库存报告使用数据处理!$A:$F,6,0),0)</f>
        <v>0</v>
      </c>
      <c r="H1097" s="34">
        <f>IFERROR(VLOOKUP(A1097,[1]库存报告使用数据处理!$A:$G,7,0),0)</f>
        <v>0</v>
      </c>
      <c r="I1097">
        <f>IFERROR(VLOOKUP(A1097,[5]数据处理!$A:$B,2,0),0)</f>
        <v>0</v>
      </c>
      <c r="J1097" s="35">
        <f>IFERROR(VLOOKUP(A1097,[5]数据处理!$A:$D,4,0),0)</f>
        <v>0</v>
      </c>
      <c r="K1097" s="35">
        <f>IFERROR(VLOOKUP(A1097,[5]数据处理!$A:$E,5,0),0)</f>
        <v>0</v>
      </c>
      <c r="L1097" s="35">
        <f>IFERROR(VLOOKUP(A1097,[5]数据处理!$A:$G,7,0),0)</f>
        <v>0</v>
      </c>
      <c r="M1097">
        <f t="shared" si="292"/>
        <v>0</v>
      </c>
      <c r="N1097">
        <f>IFERROR(VLOOKUP(A1097,[5]数据处理!$A:$C,3,0),0)</f>
        <v>0</v>
      </c>
      <c r="O1097">
        <f>IFERROR(VLOOKUP(A1097,[5]数据处理!$A:$N,14,0),0)</f>
        <v>0</v>
      </c>
      <c r="P1097" t="str">
        <f>IFERROR(VLOOKUP(A1097,[3]库存使用数据!$A:$B,2,0),"")</f>
        <v/>
      </c>
      <c r="Q1097" t="str">
        <f>IFERROR(VLOOKUP(A1097,[3]库存使用数据!$A:$E,5,0),"")</f>
        <v/>
      </c>
      <c r="R1097" t="str">
        <f>IFERROR(VLOOKUP(A1097,[3]库存使用数据!$A:$H,8,0),"")</f>
        <v/>
      </c>
      <c r="S1097" t="str">
        <f>IFERROR(VLOOKUP(A1097,[3]库存使用数据!$A:$K,11,0),"")</f>
        <v/>
      </c>
      <c r="T1097" t="str">
        <f>IFERROR(VLOOKUP(A1097,[3]库存使用数据!$A:$C,3,0),"")</f>
        <v/>
      </c>
      <c r="U1097" t="str">
        <f>IFERROR(VLOOKUP(A1097,[3]库存使用数据!$A:$F,6,0),"")</f>
        <v/>
      </c>
      <c r="V1097" t="str">
        <f>IFERROR(VLOOKUP(A1097,[3]库存使用数据!$A:$I,9,0),"")</f>
        <v/>
      </c>
      <c r="W1097" t="str">
        <f>IFERROR(VLOOKUP(A1097,[3]库存使用数据!$A:$L,12,0),"")</f>
        <v/>
      </c>
      <c r="X1097" s="23" t="str">
        <f t="shared" si="297"/>
        <v/>
      </c>
      <c r="Y1097" s="23" t="str">
        <f t="shared" si="298"/>
        <v/>
      </c>
      <c r="Z1097" s="23" t="str">
        <f t="shared" si="299"/>
        <v/>
      </c>
      <c r="AA1097" s="23" t="str">
        <f t="shared" si="300"/>
        <v/>
      </c>
      <c r="AB1097" t="str">
        <f>IFERROR(VLOOKUP(A1097,[3]库存使用数据!$A:$D,4,0),"")</f>
        <v/>
      </c>
      <c r="AC1097" t="str">
        <f>IFERROR(VLOOKUP(A1097,[3]库存使用数据!$A:$G,7,0),"")</f>
        <v/>
      </c>
      <c r="AD1097" t="str">
        <f>IFERROR(VLOOKUP(A1097,[3]库存使用数据!$A:$J,10,0),"")</f>
        <v/>
      </c>
      <c r="AE1097" t="str">
        <f>IFERROR(VLOOKUP(A1097,[3]库存使用数据!$A:$M,13,0),"")</f>
        <v/>
      </c>
      <c r="AF1097" s="23" t="str">
        <f t="shared" si="301"/>
        <v/>
      </c>
      <c r="AG1097" s="23" t="str">
        <f t="shared" si="302"/>
        <v/>
      </c>
      <c r="AH1097" s="23" t="str">
        <f t="shared" si="303"/>
        <v/>
      </c>
      <c r="AI1097" s="23" t="str">
        <f t="shared" si="304"/>
        <v/>
      </c>
      <c r="AJ1097">
        <f>IFERROR(VLOOKUP($B1097,[2]库存报告使用数据!$A$1:$B$65536,2,0),0)</f>
        <v>0</v>
      </c>
      <c r="AK1097">
        <f>IFERROR(VLOOKUP($B1097,[2]库存报告使用数据!$A$1:$C$65536,3,0),0)</f>
        <v>0</v>
      </c>
      <c r="AL1097">
        <f>IFERROR(VLOOKUP($B1097,[2]库存报告使用数据!$A$1:$D$65536,4,0),0)</f>
        <v>0</v>
      </c>
      <c r="AM1097">
        <f>IFERROR(VLOOKUP($B1097,[2]库存报告使用数据!$A$1:$E$65536,5,0),0)</f>
        <v>0</v>
      </c>
      <c r="AN1097" s="23" t="str">
        <f t="shared" si="305"/>
        <v/>
      </c>
      <c r="AO1097" s="23" t="str">
        <f t="shared" si="306"/>
        <v/>
      </c>
      <c r="AP1097" s="23" t="str">
        <f t="shared" si="307"/>
        <v/>
      </c>
      <c r="AQ1097" s="23" t="str">
        <f t="shared" si="308"/>
        <v/>
      </c>
      <c r="AR1097" s="37">
        <f t="shared" si="293"/>
        <v>0</v>
      </c>
      <c r="AS1097" s="37">
        <f t="shared" si="294"/>
        <v>0</v>
      </c>
      <c r="AT1097" s="37">
        <f t="shared" si="295"/>
        <v>0</v>
      </c>
      <c r="AU1097" s="33" t="str">
        <f t="shared" si="296"/>
        <v>库存为0</v>
      </c>
      <c r="AV1097" s="38" t="str">
        <f>IFERROR(时间!$B$4+AU1097,"上周无销量")</f>
        <v>上周无销量</v>
      </c>
    </row>
    <row r="1098" spans="1:48">
      <c r="A1098" s="21" t="s">
        <v>1143</v>
      </c>
      <c r="B1098" t="str">
        <f>VLOOKUP(A1098,'[4]sku-asin（子）'!$A$1:$B$65536,2,0)</f>
        <v>B01J7R90RU</v>
      </c>
      <c r="C1098" t="str">
        <f>VLOOKUP(A1098,'[4]子sku-父sku'!$A$1:$B$65536,2,0)</f>
        <v>YZ-ZQSG16124</v>
      </c>
      <c r="D1098" s="33">
        <f>IFERROR(VLOOKUP(A1098,[1]库存报告使用数据处理!$A:$C,3,0),0)</f>
        <v>0</v>
      </c>
      <c r="E1098" s="33">
        <f>IFERROR(VLOOKUP(A1098,[1]库存报告使用数据处理!$A:$D,4,0),0)</f>
        <v>0</v>
      </c>
      <c r="F1098" s="33">
        <f>IFERROR(VLOOKUP(A1098,[1]库存报告使用数据处理!$A:$E,5,0),0)</f>
        <v>0</v>
      </c>
      <c r="G1098" s="33">
        <f>IFERROR(VLOOKUP(A1098,[1]库存报告使用数据处理!$A:$F,6,0),0)</f>
        <v>0</v>
      </c>
      <c r="H1098" s="34">
        <f>IFERROR(VLOOKUP(A1098,[1]库存报告使用数据处理!$A:$G,7,0),0)</f>
        <v>0</v>
      </c>
      <c r="I1098">
        <f>IFERROR(VLOOKUP(A1098,[5]数据处理!$A:$B,2,0),0)</f>
        <v>0</v>
      </c>
      <c r="J1098" s="35">
        <f>IFERROR(VLOOKUP(A1098,[5]数据处理!$A:$D,4,0),0)</f>
        <v>0</v>
      </c>
      <c r="K1098" s="35">
        <f>IFERROR(VLOOKUP(A1098,[5]数据处理!$A:$E,5,0),0)</f>
        <v>0</v>
      </c>
      <c r="L1098" s="35">
        <f>IFERROR(VLOOKUP(A1098,[5]数据处理!$A:$G,7,0),0)</f>
        <v>0</v>
      </c>
      <c r="M1098">
        <f t="shared" si="292"/>
        <v>0</v>
      </c>
      <c r="N1098">
        <f>IFERROR(VLOOKUP(A1098,[5]数据处理!$A:$C,3,0),0)</f>
        <v>0</v>
      </c>
      <c r="O1098">
        <f>IFERROR(VLOOKUP(A1098,[5]数据处理!$A:$N,14,0),0)</f>
        <v>0</v>
      </c>
      <c r="P1098" t="str">
        <f>IFERROR(VLOOKUP(A1098,[3]库存使用数据!$A:$B,2,0),"")</f>
        <v/>
      </c>
      <c r="Q1098" t="str">
        <f>IFERROR(VLOOKUP(A1098,[3]库存使用数据!$A:$E,5,0),"")</f>
        <v/>
      </c>
      <c r="R1098" t="str">
        <f>IFERROR(VLOOKUP(A1098,[3]库存使用数据!$A:$H,8,0),"")</f>
        <v/>
      </c>
      <c r="S1098" t="str">
        <f>IFERROR(VLOOKUP(A1098,[3]库存使用数据!$A:$K,11,0),"")</f>
        <v/>
      </c>
      <c r="T1098" t="str">
        <f>IFERROR(VLOOKUP(A1098,[3]库存使用数据!$A:$C,3,0),"")</f>
        <v/>
      </c>
      <c r="U1098" t="str">
        <f>IFERROR(VLOOKUP(A1098,[3]库存使用数据!$A:$F,6,0),"")</f>
        <v/>
      </c>
      <c r="V1098" t="str">
        <f>IFERROR(VLOOKUP(A1098,[3]库存使用数据!$A:$I,9,0),"")</f>
        <v/>
      </c>
      <c r="W1098" t="str">
        <f>IFERROR(VLOOKUP(A1098,[3]库存使用数据!$A:$L,12,0),"")</f>
        <v/>
      </c>
      <c r="X1098" s="23" t="str">
        <f t="shared" si="297"/>
        <v/>
      </c>
      <c r="Y1098" s="23" t="str">
        <f t="shared" si="298"/>
        <v/>
      </c>
      <c r="Z1098" s="23" t="str">
        <f t="shared" si="299"/>
        <v/>
      </c>
      <c r="AA1098" s="23" t="str">
        <f t="shared" si="300"/>
        <v/>
      </c>
      <c r="AB1098" t="str">
        <f>IFERROR(VLOOKUP(A1098,[3]库存使用数据!$A:$D,4,0),"")</f>
        <v/>
      </c>
      <c r="AC1098" t="str">
        <f>IFERROR(VLOOKUP(A1098,[3]库存使用数据!$A:$G,7,0),"")</f>
        <v/>
      </c>
      <c r="AD1098" t="str">
        <f>IFERROR(VLOOKUP(A1098,[3]库存使用数据!$A:$J,10,0),"")</f>
        <v/>
      </c>
      <c r="AE1098" t="str">
        <f>IFERROR(VLOOKUP(A1098,[3]库存使用数据!$A:$M,13,0),"")</f>
        <v/>
      </c>
      <c r="AF1098" s="23" t="str">
        <f t="shared" si="301"/>
        <v/>
      </c>
      <c r="AG1098" s="23" t="str">
        <f t="shared" si="302"/>
        <v/>
      </c>
      <c r="AH1098" s="23" t="str">
        <f t="shared" si="303"/>
        <v/>
      </c>
      <c r="AI1098" s="23" t="str">
        <f t="shared" si="304"/>
        <v/>
      </c>
      <c r="AJ1098">
        <f>IFERROR(VLOOKUP($B1098,[2]库存报告使用数据!$A$1:$B$65536,2,0),0)</f>
        <v>0</v>
      </c>
      <c r="AK1098">
        <f>IFERROR(VLOOKUP($B1098,[2]库存报告使用数据!$A$1:$C$65536,3,0),0)</f>
        <v>0</v>
      </c>
      <c r="AL1098">
        <f>IFERROR(VLOOKUP($B1098,[2]库存报告使用数据!$A$1:$D$65536,4,0),0)</f>
        <v>0</v>
      </c>
      <c r="AM1098">
        <f>IFERROR(VLOOKUP($B1098,[2]库存报告使用数据!$A$1:$E$65536,5,0),0)</f>
        <v>0</v>
      </c>
      <c r="AN1098" s="23" t="str">
        <f t="shared" si="305"/>
        <v/>
      </c>
      <c r="AO1098" s="23" t="str">
        <f t="shared" si="306"/>
        <v/>
      </c>
      <c r="AP1098" s="23" t="str">
        <f t="shared" si="307"/>
        <v/>
      </c>
      <c r="AQ1098" s="23" t="str">
        <f t="shared" si="308"/>
        <v/>
      </c>
      <c r="AR1098" s="37">
        <f t="shared" si="293"/>
        <v>0</v>
      </c>
      <c r="AS1098" s="37">
        <f t="shared" si="294"/>
        <v>0</v>
      </c>
      <c r="AT1098" s="37">
        <f t="shared" si="295"/>
        <v>0</v>
      </c>
      <c r="AU1098" s="33" t="str">
        <f t="shared" si="296"/>
        <v>库存为0</v>
      </c>
      <c r="AV1098" s="38" t="str">
        <f>IFERROR(时间!$B$4+AU1098,"上周无销量")</f>
        <v>上周无销量</v>
      </c>
    </row>
    <row r="1099" spans="1:48">
      <c r="A1099" s="21" t="s">
        <v>1144</v>
      </c>
      <c r="B1099" t="str">
        <f>VLOOKUP(A1099,'[4]sku-asin（子）'!$A$1:$B$65536,2,0)</f>
        <v>B0727W6Q2W</v>
      </c>
      <c r="C1099" t="str">
        <f>VLOOKUP(A1099,'[4]子sku-父sku'!$A$1:$B$65536,2,0)</f>
        <v>YZ-ZQTWA1</v>
      </c>
      <c r="D1099" s="33">
        <f>IFERROR(VLOOKUP(A1099,[1]库存报告使用数据处理!$A:$C,3,0),0)</f>
        <v>0</v>
      </c>
      <c r="E1099" s="33">
        <f>IFERROR(VLOOKUP(A1099,[1]库存报告使用数据处理!$A:$D,4,0),0)</f>
        <v>0</v>
      </c>
      <c r="F1099" s="33">
        <f>IFERROR(VLOOKUP(A1099,[1]库存报告使用数据处理!$A:$E,5,0),0)</f>
        <v>0</v>
      </c>
      <c r="G1099" s="33">
        <f>IFERROR(VLOOKUP(A1099,[1]库存报告使用数据处理!$A:$F,6,0),0)</f>
        <v>0</v>
      </c>
      <c r="H1099" s="34">
        <f>IFERROR(VLOOKUP(A1099,[1]库存报告使用数据处理!$A:$G,7,0),0)</f>
        <v>0</v>
      </c>
      <c r="I1099">
        <f>IFERROR(VLOOKUP(A1099,[5]数据处理!$A:$B,2,0),0)</f>
        <v>0</v>
      </c>
      <c r="J1099" s="35">
        <f>IFERROR(VLOOKUP(A1099,[5]数据处理!$A:$D,4,0),0)</f>
        <v>0</v>
      </c>
      <c r="K1099" s="35">
        <f>IFERROR(VLOOKUP(A1099,[5]数据处理!$A:$E,5,0),0)</f>
        <v>0</v>
      </c>
      <c r="L1099" s="35">
        <f>IFERROR(VLOOKUP(A1099,[5]数据处理!$A:$G,7,0),0)</f>
        <v>0</v>
      </c>
      <c r="M1099">
        <f t="shared" si="292"/>
        <v>0</v>
      </c>
      <c r="N1099">
        <f>IFERROR(VLOOKUP(A1099,[5]数据处理!$A:$C,3,0),0)</f>
        <v>0</v>
      </c>
      <c r="O1099">
        <f>IFERROR(VLOOKUP(A1099,[5]数据处理!$A:$N,14,0),0)</f>
        <v>0</v>
      </c>
      <c r="P1099" t="str">
        <f>IFERROR(VLOOKUP(A1099,[3]库存使用数据!$A:$B,2,0),"")</f>
        <v/>
      </c>
      <c r="Q1099" t="str">
        <f>IFERROR(VLOOKUP(A1099,[3]库存使用数据!$A:$E,5,0),"")</f>
        <v/>
      </c>
      <c r="R1099" t="str">
        <f>IFERROR(VLOOKUP(A1099,[3]库存使用数据!$A:$H,8,0),"")</f>
        <v/>
      </c>
      <c r="S1099" t="str">
        <f>IFERROR(VLOOKUP(A1099,[3]库存使用数据!$A:$K,11,0),"")</f>
        <v/>
      </c>
      <c r="T1099" t="str">
        <f>IFERROR(VLOOKUP(A1099,[3]库存使用数据!$A:$C,3,0),"")</f>
        <v/>
      </c>
      <c r="U1099" t="str">
        <f>IFERROR(VLOOKUP(A1099,[3]库存使用数据!$A:$F,6,0),"")</f>
        <v/>
      </c>
      <c r="V1099" t="str">
        <f>IFERROR(VLOOKUP(A1099,[3]库存使用数据!$A:$I,9,0),"")</f>
        <v/>
      </c>
      <c r="W1099" t="str">
        <f>IFERROR(VLOOKUP(A1099,[3]库存使用数据!$A:$L,12,0),"")</f>
        <v/>
      </c>
      <c r="X1099" s="23" t="str">
        <f t="shared" si="297"/>
        <v/>
      </c>
      <c r="Y1099" s="23" t="str">
        <f t="shared" si="298"/>
        <v/>
      </c>
      <c r="Z1099" s="23" t="str">
        <f t="shared" si="299"/>
        <v/>
      </c>
      <c r="AA1099" s="23" t="str">
        <f t="shared" si="300"/>
        <v/>
      </c>
      <c r="AB1099" t="str">
        <f>IFERROR(VLOOKUP(A1099,[3]库存使用数据!$A:$D,4,0),"")</f>
        <v/>
      </c>
      <c r="AC1099" t="str">
        <f>IFERROR(VLOOKUP(A1099,[3]库存使用数据!$A:$G,7,0),"")</f>
        <v/>
      </c>
      <c r="AD1099" t="str">
        <f>IFERROR(VLOOKUP(A1099,[3]库存使用数据!$A:$J,10,0),"")</f>
        <v/>
      </c>
      <c r="AE1099" t="str">
        <f>IFERROR(VLOOKUP(A1099,[3]库存使用数据!$A:$M,13,0),"")</f>
        <v/>
      </c>
      <c r="AF1099" s="23" t="str">
        <f t="shared" si="301"/>
        <v/>
      </c>
      <c r="AG1099" s="23" t="str">
        <f t="shared" si="302"/>
        <v/>
      </c>
      <c r="AH1099" s="23" t="str">
        <f t="shared" si="303"/>
        <v/>
      </c>
      <c r="AI1099" s="23" t="str">
        <f t="shared" si="304"/>
        <v/>
      </c>
      <c r="AJ1099">
        <f>IFERROR(VLOOKUP($B1099,[2]库存报告使用数据!$A$1:$B$65536,2,0),0)</f>
        <v>0</v>
      </c>
      <c r="AK1099">
        <f>IFERROR(VLOOKUP($B1099,[2]库存报告使用数据!$A$1:$C$65536,3,0),0)</f>
        <v>0</v>
      </c>
      <c r="AL1099">
        <f>IFERROR(VLOOKUP($B1099,[2]库存报告使用数据!$A$1:$D$65536,4,0),0)</f>
        <v>0</v>
      </c>
      <c r="AM1099">
        <f>IFERROR(VLOOKUP($B1099,[2]库存报告使用数据!$A$1:$E$65536,5,0),0)</f>
        <v>0</v>
      </c>
      <c r="AN1099" s="23" t="str">
        <f t="shared" si="305"/>
        <v/>
      </c>
      <c r="AO1099" s="23" t="str">
        <f t="shared" si="306"/>
        <v/>
      </c>
      <c r="AP1099" s="23" t="str">
        <f t="shared" si="307"/>
        <v/>
      </c>
      <c r="AQ1099" s="23" t="str">
        <f t="shared" si="308"/>
        <v/>
      </c>
      <c r="AR1099" s="37">
        <f t="shared" si="293"/>
        <v>0</v>
      </c>
      <c r="AS1099" s="37">
        <f t="shared" si="294"/>
        <v>0</v>
      </c>
      <c r="AT1099" s="37">
        <f t="shared" si="295"/>
        <v>0</v>
      </c>
      <c r="AU1099" s="33" t="str">
        <f t="shared" si="296"/>
        <v>库存为0</v>
      </c>
      <c r="AV1099" s="38" t="str">
        <f>IFERROR(时间!$B$4+AU1099,"上周无销量")</f>
        <v>上周无销量</v>
      </c>
    </row>
    <row r="1100" spans="1:48">
      <c r="A1100" s="21" t="s">
        <v>1145</v>
      </c>
      <c r="B1100" t="str">
        <f>VLOOKUP(A1100,'[4]sku-asin（子）'!$A$1:$B$65536,2,0)</f>
        <v>B0713XLRV4</v>
      </c>
      <c r="C1100" t="str">
        <f>VLOOKUP(A1100,'[4]子sku-父sku'!$A$1:$B$65536,2,0)</f>
        <v>YZ-ZQTWA1</v>
      </c>
      <c r="D1100" s="33">
        <f>IFERROR(VLOOKUP(A1100,[1]库存报告使用数据处理!$A:$C,3,0),0)</f>
        <v>0</v>
      </c>
      <c r="E1100" s="33">
        <f>IFERROR(VLOOKUP(A1100,[1]库存报告使用数据处理!$A:$D,4,0),0)</f>
        <v>0</v>
      </c>
      <c r="F1100" s="33">
        <f>IFERROR(VLOOKUP(A1100,[1]库存报告使用数据处理!$A:$E,5,0),0)</f>
        <v>0</v>
      </c>
      <c r="G1100" s="33">
        <f>IFERROR(VLOOKUP(A1100,[1]库存报告使用数据处理!$A:$F,6,0),0)</f>
        <v>0</v>
      </c>
      <c r="H1100" s="34">
        <f>IFERROR(VLOOKUP(A1100,[1]库存报告使用数据处理!$A:$G,7,0),0)</f>
        <v>0</v>
      </c>
      <c r="I1100">
        <f>IFERROR(VLOOKUP(A1100,[5]数据处理!$A:$B,2,0),0)</f>
        <v>0</v>
      </c>
      <c r="J1100" s="35">
        <f>IFERROR(VLOOKUP(A1100,[5]数据处理!$A:$D,4,0),0)</f>
        <v>0</v>
      </c>
      <c r="K1100" s="35">
        <f>IFERROR(VLOOKUP(A1100,[5]数据处理!$A:$E,5,0),0)</f>
        <v>0</v>
      </c>
      <c r="L1100" s="35">
        <f>IFERROR(VLOOKUP(A1100,[5]数据处理!$A:$G,7,0),0)</f>
        <v>0</v>
      </c>
      <c r="M1100">
        <f t="shared" si="292"/>
        <v>0</v>
      </c>
      <c r="N1100">
        <f>IFERROR(VLOOKUP(A1100,[5]数据处理!$A:$C,3,0),0)</f>
        <v>0</v>
      </c>
      <c r="O1100">
        <f>IFERROR(VLOOKUP(A1100,[5]数据处理!$A:$N,14,0),0)</f>
        <v>0</v>
      </c>
      <c r="P1100" t="str">
        <f>IFERROR(VLOOKUP(A1100,[3]库存使用数据!$A:$B,2,0),"")</f>
        <v/>
      </c>
      <c r="Q1100" t="str">
        <f>IFERROR(VLOOKUP(A1100,[3]库存使用数据!$A:$E,5,0),"")</f>
        <v/>
      </c>
      <c r="R1100" t="str">
        <f>IFERROR(VLOOKUP(A1100,[3]库存使用数据!$A:$H,8,0),"")</f>
        <v/>
      </c>
      <c r="S1100" t="str">
        <f>IFERROR(VLOOKUP(A1100,[3]库存使用数据!$A:$K,11,0),"")</f>
        <v/>
      </c>
      <c r="T1100" t="str">
        <f>IFERROR(VLOOKUP(A1100,[3]库存使用数据!$A:$C,3,0),"")</f>
        <v/>
      </c>
      <c r="U1100" t="str">
        <f>IFERROR(VLOOKUP(A1100,[3]库存使用数据!$A:$F,6,0),"")</f>
        <v/>
      </c>
      <c r="V1100" t="str">
        <f>IFERROR(VLOOKUP(A1100,[3]库存使用数据!$A:$I,9,0),"")</f>
        <v/>
      </c>
      <c r="W1100" t="str">
        <f>IFERROR(VLOOKUP(A1100,[3]库存使用数据!$A:$L,12,0),"")</f>
        <v/>
      </c>
      <c r="X1100" s="23" t="str">
        <f t="shared" si="297"/>
        <v/>
      </c>
      <c r="Y1100" s="23" t="str">
        <f t="shared" si="298"/>
        <v/>
      </c>
      <c r="Z1100" s="23" t="str">
        <f t="shared" si="299"/>
        <v/>
      </c>
      <c r="AA1100" s="23" t="str">
        <f t="shared" si="300"/>
        <v/>
      </c>
      <c r="AB1100" t="str">
        <f>IFERROR(VLOOKUP(A1100,[3]库存使用数据!$A:$D,4,0),"")</f>
        <v/>
      </c>
      <c r="AC1100" t="str">
        <f>IFERROR(VLOOKUP(A1100,[3]库存使用数据!$A:$G,7,0),"")</f>
        <v/>
      </c>
      <c r="AD1100" t="str">
        <f>IFERROR(VLOOKUP(A1100,[3]库存使用数据!$A:$J,10,0),"")</f>
        <v/>
      </c>
      <c r="AE1100" t="str">
        <f>IFERROR(VLOOKUP(A1100,[3]库存使用数据!$A:$M,13,0),"")</f>
        <v/>
      </c>
      <c r="AF1100" s="23" t="str">
        <f t="shared" si="301"/>
        <v/>
      </c>
      <c r="AG1100" s="23" t="str">
        <f t="shared" si="302"/>
        <v/>
      </c>
      <c r="AH1100" s="23" t="str">
        <f t="shared" si="303"/>
        <v/>
      </c>
      <c r="AI1100" s="23" t="str">
        <f t="shared" si="304"/>
        <v/>
      </c>
      <c r="AJ1100">
        <f>IFERROR(VLOOKUP($B1100,[2]库存报告使用数据!$A$1:$B$65536,2,0),0)</f>
        <v>0</v>
      </c>
      <c r="AK1100">
        <f>IFERROR(VLOOKUP($B1100,[2]库存报告使用数据!$A$1:$C$65536,3,0),0)</f>
        <v>0</v>
      </c>
      <c r="AL1100">
        <f>IFERROR(VLOOKUP($B1100,[2]库存报告使用数据!$A$1:$D$65536,4,0),0)</f>
        <v>0</v>
      </c>
      <c r="AM1100">
        <f>IFERROR(VLOOKUP($B1100,[2]库存报告使用数据!$A$1:$E$65536,5,0),0)</f>
        <v>0</v>
      </c>
      <c r="AN1100" s="23" t="str">
        <f t="shared" si="305"/>
        <v/>
      </c>
      <c r="AO1100" s="23" t="str">
        <f t="shared" si="306"/>
        <v/>
      </c>
      <c r="AP1100" s="23" t="str">
        <f t="shared" si="307"/>
        <v/>
      </c>
      <c r="AQ1100" s="23" t="str">
        <f t="shared" si="308"/>
        <v/>
      </c>
      <c r="AR1100" s="37">
        <f t="shared" si="293"/>
        <v>0</v>
      </c>
      <c r="AS1100" s="37">
        <f t="shared" si="294"/>
        <v>0</v>
      </c>
      <c r="AT1100" s="37">
        <f t="shared" si="295"/>
        <v>0</v>
      </c>
      <c r="AU1100" s="33" t="str">
        <f t="shared" si="296"/>
        <v>库存为0</v>
      </c>
      <c r="AV1100" s="38" t="str">
        <f>IFERROR(时间!$B$4+AU1100,"上周无销量")</f>
        <v>上周无销量</v>
      </c>
    </row>
    <row r="1101" spans="1:48">
      <c r="A1101" s="21" t="s">
        <v>1146</v>
      </c>
      <c r="B1101" t="str">
        <f>VLOOKUP(A1101,'[4]sku-asin（子）'!$A$1:$B$65536,2,0)</f>
        <v>B0711BYGBJ</v>
      </c>
      <c r="C1101" t="str">
        <f>VLOOKUP(A1101,'[4]子sku-父sku'!$A$1:$B$65536,2,0)</f>
        <v>YZ-ZQTWA1</v>
      </c>
      <c r="D1101" s="33">
        <f>IFERROR(VLOOKUP(A1101,[1]库存报告使用数据处理!$A:$C,3,0),0)</f>
        <v>0</v>
      </c>
      <c r="E1101" s="33">
        <f>IFERROR(VLOOKUP(A1101,[1]库存报告使用数据处理!$A:$D,4,0),0)</f>
        <v>0</v>
      </c>
      <c r="F1101" s="33">
        <f>IFERROR(VLOOKUP(A1101,[1]库存报告使用数据处理!$A:$E,5,0),0)</f>
        <v>0</v>
      </c>
      <c r="G1101" s="33">
        <f>IFERROR(VLOOKUP(A1101,[1]库存报告使用数据处理!$A:$F,6,0),0)</f>
        <v>1</v>
      </c>
      <c r="H1101" s="34">
        <f>IFERROR(VLOOKUP(A1101,[1]库存报告使用数据处理!$A:$G,7,0),0)</f>
        <v>19.99</v>
      </c>
      <c r="I1101">
        <f>IFERROR(VLOOKUP(A1101,[5]数据处理!$A:$B,2,0),0)</f>
        <v>9</v>
      </c>
      <c r="J1101" s="35">
        <f>IFERROR(VLOOKUP(A1101,[5]数据处理!$A:$D,4,0),0)</f>
        <v>0</v>
      </c>
      <c r="K1101" s="35">
        <f>IFERROR(VLOOKUP(A1101,[5]数据处理!$A:$E,5,0),0)</f>
        <v>0</v>
      </c>
      <c r="L1101" s="35">
        <f>IFERROR(VLOOKUP(A1101,[5]数据处理!$A:$G,7,0),0)</f>
        <v>0</v>
      </c>
      <c r="M1101">
        <f t="shared" si="292"/>
        <v>9</v>
      </c>
      <c r="N1101">
        <f>IFERROR(VLOOKUP(A1101,[5]数据处理!$A:$C,3,0),0)</f>
        <v>1</v>
      </c>
      <c r="O1101">
        <f>IFERROR(VLOOKUP(A1101,[5]数据处理!$A:$N,14,0),0)</f>
        <v>9</v>
      </c>
      <c r="P1101" t="str">
        <f>IFERROR(VLOOKUP(A1101,[3]库存使用数据!$A:$B,2,0),"")</f>
        <v/>
      </c>
      <c r="Q1101" t="str">
        <f>IFERROR(VLOOKUP(A1101,[3]库存使用数据!$A:$E,5,0),"")</f>
        <v/>
      </c>
      <c r="R1101" t="str">
        <f>IFERROR(VLOOKUP(A1101,[3]库存使用数据!$A:$H,8,0),"")</f>
        <v/>
      </c>
      <c r="S1101" t="str">
        <f>IFERROR(VLOOKUP(A1101,[3]库存使用数据!$A:$K,11,0),"")</f>
        <v/>
      </c>
      <c r="T1101" t="str">
        <f>IFERROR(VLOOKUP(A1101,[3]库存使用数据!$A:$C,3,0),"")</f>
        <v/>
      </c>
      <c r="U1101" t="str">
        <f>IFERROR(VLOOKUP(A1101,[3]库存使用数据!$A:$F,6,0),"")</f>
        <v/>
      </c>
      <c r="V1101" t="str">
        <f>IFERROR(VLOOKUP(A1101,[3]库存使用数据!$A:$I,9,0),"")</f>
        <v/>
      </c>
      <c r="W1101" t="str">
        <f>IFERROR(VLOOKUP(A1101,[3]库存使用数据!$A:$L,12,0),"")</f>
        <v/>
      </c>
      <c r="X1101" s="23" t="str">
        <f t="shared" si="297"/>
        <v/>
      </c>
      <c r="Y1101" s="23" t="str">
        <f t="shared" si="298"/>
        <v/>
      </c>
      <c r="Z1101" s="23" t="str">
        <f t="shared" si="299"/>
        <v/>
      </c>
      <c r="AA1101" s="23" t="str">
        <f t="shared" si="300"/>
        <v/>
      </c>
      <c r="AB1101" t="str">
        <f>IFERROR(VLOOKUP(A1101,[3]库存使用数据!$A:$D,4,0),"")</f>
        <v/>
      </c>
      <c r="AC1101" t="str">
        <f>IFERROR(VLOOKUP(A1101,[3]库存使用数据!$A:$G,7,0),"")</f>
        <v/>
      </c>
      <c r="AD1101" t="str">
        <f>IFERROR(VLOOKUP(A1101,[3]库存使用数据!$A:$J,10,0),"")</f>
        <v/>
      </c>
      <c r="AE1101" t="str">
        <f>IFERROR(VLOOKUP(A1101,[3]库存使用数据!$A:$M,13,0),"")</f>
        <v/>
      </c>
      <c r="AF1101" s="23" t="str">
        <f t="shared" si="301"/>
        <v/>
      </c>
      <c r="AG1101" s="23" t="str">
        <f t="shared" si="302"/>
        <v/>
      </c>
      <c r="AH1101" s="23" t="str">
        <f t="shared" si="303"/>
        <v/>
      </c>
      <c r="AI1101" s="23" t="str">
        <f t="shared" si="304"/>
        <v/>
      </c>
      <c r="AJ1101">
        <f>IFERROR(VLOOKUP($B1101,[2]库存报告使用数据!$A$1:$B$65536,2,0),0)</f>
        <v>1</v>
      </c>
      <c r="AK1101">
        <f>IFERROR(VLOOKUP($B1101,[2]库存报告使用数据!$A$1:$C$65536,3,0),0)</f>
        <v>1</v>
      </c>
      <c r="AL1101">
        <f>IFERROR(VLOOKUP($B1101,[2]库存报告使用数据!$A$1:$D$65536,4,0),0)</f>
        <v>4</v>
      </c>
      <c r="AM1101">
        <f>IFERROR(VLOOKUP($B1101,[2]库存报告使用数据!$A$1:$E$65536,5,0),0)</f>
        <v>3</v>
      </c>
      <c r="AN1101" s="23">
        <f t="shared" si="305"/>
        <v>0</v>
      </c>
      <c r="AO1101" s="23">
        <f t="shared" si="306"/>
        <v>0</v>
      </c>
      <c r="AP1101" s="23">
        <f t="shared" si="307"/>
        <v>0</v>
      </c>
      <c r="AQ1101" s="23">
        <f t="shared" si="308"/>
        <v>0.333333333333333</v>
      </c>
      <c r="AR1101" s="37">
        <f t="shared" si="293"/>
        <v>0</v>
      </c>
      <c r="AS1101" s="37">
        <f t="shared" si="294"/>
        <v>0</v>
      </c>
      <c r="AT1101" s="37">
        <f t="shared" si="295"/>
        <v>9</v>
      </c>
      <c r="AU1101" s="33" t="str">
        <f t="shared" si="296"/>
        <v>库存为9</v>
      </c>
      <c r="AV1101" s="38" t="str">
        <f>IFERROR(时间!$B$4+AU1101,"上周无销量")</f>
        <v>上周无销量</v>
      </c>
    </row>
    <row r="1102" spans="1:48">
      <c r="A1102" s="21" t="s">
        <v>1147</v>
      </c>
      <c r="B1102" t="str">
        <f>VLOOKUP(A1102,'[4]sku-asin（子）'!$A$1:$B$65536,2,0)</f>
        <v>B071NMDDC3</v>
      </c>
      <c r="C1102" t="str">
        <f>VLOOKUP(A1102,'[4]子sku-父sku'!$A$1:$B$65536,2,0)</f>
        <v>YZ-ZQTWA1</v>
      </c>
      <c r="D1102" s="33">
        <f>IFERROR(VLOOKUP(A1102,[1]库存报告使用数据处理!$A:$C,3,0),0)</f>
        <v>0</v>
      </c>
      <c r="E1102" s="33">
        <f>IFERROR(VLOOKUP(A1102,[1]库存报告使用数据处理!$A:$D,4,0),0)</f>
        <v>0</v>
      </c>
      <c r="F1102" s="33">
        <f>IFERROR(VLOOKUP(A1102,[1]库存报告使用数据处理!$A:$E,5,0),0)</f>
        <v>0</v>
      </c>
      <c r="G1102" s="33">
        <f>IFERROR(VLOOKUP(A1102,[1]库存报告使用数据处理!$A:$F,6,0),0)</f>
        <v>0</v>
      </c>
      <c r="H1102" s="34">
        <f>IFERROR(VLOOKUP(A1102,[1]库存报告使用数据处理!$A:$G,7,0),0)</f>
        <v>0</v>
      </c>
      <c r="I1102">
        <f>IFERROR(VLOOKUP(A1102,[5]数据处理!$A:$B,2,0),0)</f>
        <v>0</v>
      </c>
      <c r="J1102" s="35">
        <f>IFERROR(VLOOKUP(A1102,[5]数据处理!$A:$D,4,0),0)</f>
        <v>0</v>
      </c>
      <c r="K1102" s="35">
        <f>IFERROR(VLOOKUP(A1102,[5]数据处理!$A:$E,5,0),0)</f>
        <v>0</v>
      </c>
      <c r="L1102" s="35">
        <f>IFERROR(VLOOKUP(A1102,[5]数据处理!$A:$G,7,0),0)</f>
        <v>0</v>
      </c>
      <c r="M1102">
        <f t="shared" si="292"/>
        <v>0</v>
      </c>
      <c r="N1102">
        <f>IFERROR(VLOOKUP(A1102,[5]数据处理!$A:$C,3,0),0)</f>
        <v>0</v>
      </c>
      <c r="O1102">
        <f>IFERROR(VLOOKUP(A1102,[5]数据处理!$A:$N,14,0),0)</f>
        <v>0</v>
      </c>
      <c r="P1102" t="str">
        <f>IFERROR(VLOOKUP(A1102,[3]库存使用数据!$A:$B,2,0),"")</f>
        <v/>
      </c>
      <c r="Q1102" t="str">
        <f>IFERROR(VLOOKUP(A1102,[3]库存使用数据!$A:$E,5,0),"")</f>
        <v/>
      </c>
      <c r="R1102" t="str">
        <f>IFERROR(VLOOKUP(A1102,[3]库存使用数据!$A:$H,8,0),"")</f>
        <v/>
      </c>
      <c r="S1102" t="str">
        <f>IFERROR(VLOOKUP(A1102,[3]库存使用数据!$A:$K,11,0),"")</f>
        <v/>
      </c>
      <c r="T1102" t="str">
        <f>IFERROR(VLOOKUP(A1102,[3]库存使用数据!$A:$C,3,0),"")</f>
        <v/>
      </c>
      <c r="U1102" t="str">
        <f>IFERROR(VLOOKUP(A1102,[3]库存使用数据!$A:$F,6,0),"")</f>
        <v/>
      </c>
      <c r="V1102" t="str">
        <f>IFERROR(VLOOKUP(A1102,[3]库存使用数据!$A:$I,9,0),"")</f>
        <v/>
      </c>
      <c r="W1102" t="str">
        <f>IFERROR(VLOOKUP(A1102,[3]库存使用数据!$A:$L,12,0),"")</f>
        <v/>
      </c>
      <c r="X1102" s="23" t="str">
        <f t="shared" si="297"/>
        <v/>
      </c>
      <c r="Y1102" s="23" t="str">
        <f t="shared" si="298"/>
        <v/>
      </c>
      <c r="Z1102" s="23" t="str">
        <f t="shared" si="299"/>
        <v/>
      </c>
      <c r="AA1102" s="23" t="str">
        <f t="shared" si="300"/>
        <v/>
      </c>
      <c r="AB1102" t="str">
        <f>IFERROR(VLOOKUP(A1102,[3]库存使用数据!$A:$D,4,0),"")</f>
        <v/>
      </c>
      <c r="AC1102" t="str">
        <f>IFERROR(VLOOKUP(A1102,[3]库存使用数据!$A:$G,7,0),"")</f>
        <v/>
      </c>
      <c r="AD1102" t="str">
        <f>IFERROR(VLOOKUP(A1102,[3]库存使用数据!$A:$J,10,0),"")</f>
        <v/>
      </c>
      <c r="AE1102" t="str">
        <f>IFERROR(VLOOKUP(A1102,[3]库存使用数据!$A:$M,13,0),"")</f>
        <v/>
      </c>
      <c r="AF1102" s="23" t="str">
        <f t="shared" si="301"/>
        <v/>
      </c>
      <c r="AG1102" s="23" t="str">
        <f t="shared" si="302"/>
        <v/>
      </c>
      <c r="AH1102" s="23" t="str">
        <f t="shared" si="303"/>
        <v/>
      </c>
      <c r="AI1102" s="23" t="str">
        <f t="shared" si="304"/>
        <v/>
      </c>
      <c r="AJ1102">
        <f>IFERROR(VLOOKUP($B1102,[2]库存报告使用数据!$A$1:$B$65536,2,0),0)</f>
        <v>0</v>
      </c>
      <c r="AK1102">
        <f>IFERROR(VLOOKUP($B1102,[2]库存报告使用数据!$A$1:$C$65536,3,0),0)</f>
        <v>0</v>
      </c>
      <c r="AL1102">
        <f>IFERROR(VLOOKUP($B1102,[2]库存报告使用数据!$A$1:$D$65536,4,0),0)</f>
        <v>0</v>
      </c>
      <c r="AM1102">
        <f>IFERROR(VLOOKUP($B1102,[2]库存报告使用数据!$A$1:$E$65536,5,0),0)</f>
        <v>0</v>
      </c>
      <c r="AN1102" s="23" t="str">
        <f t="shared" si="305"/>
        <v/>
      </c>
      <c r="AO1102" s="23" t="str">
        <f t="shared" si="306"/>
        <v/>
      </c>
      <c r="AP1102" s="23" t="str">
        <f t="shared" si="307"/>
        <v/>
      </c>
      <c r="AQ1102" s="23" t="str">
        <f t="shared" si="308"/>
        <v/>
      </c>
      <c r="AR1102" s="37">
        <f t="shared" si="293"/>
        <v>0</v>
      </c>
      <c r="AS1102" s="37">
        <f t="shared" si="294"/>
        <v>0</v>
      </c>
      <c r="AT1102" s="37">
        <f t="shared" si="295"/>
        <v>0</v>
      </c>
      <c r="AU1102" s="33" t="str">
        <f t="shared" si="296"/>
        <v>库存为0</v>
      </c>
      <c r="AV1102" s="38" t="str">
        <f>IFERROR(时间!$B$4+AU1102,"上周无销量")</f>
        <v>上周无销量</v>
      </c>
    </row>
    <row r="1103" spans="1:48">
      <c r="A1103" s="21" t="s">
        <v>1148</v>
      </c>
      <c r="B1103" t="str">
        <f>VLOOKUP(A1103,'[4]sku-asin（子）'!$A$1:$B$65536,2,0)</f>
        <v>B072F2P9BN</v>
      </c>
      <c r="C1103" t="str">
        <f>VLOOKUP(A1103,'[4]子sku-父sku'!$A$1:$B$65536,2,0)</f>
        <v>YZ-ZQTWA1</v>
      </c>
      <c r="D1103" s="33">
        <f>IFERROR(VLOOKUP(A1103,[1]库存报告使用数据处理!$A:$C,3,0),0)</f>
        <v>0</v>
      </c>
      <c r="E1103" s="33">
        <f>IFERROR(VLOOKUP(A1103,[1]库存报告使用数据处理!$A:$D,4,0),0)</f>
        <v>0</v>
      </c>
      <c r="F1103" s="33">
        <f>IFERROR(VLOOKUP(A1103,[1]库存报告使用数据处理!$A:$E,5,0),0)</f>
        <v>0</v>
      </c>
      <c r="G1103" s="33">
        <f>IFERROR(VLOOKUP(A1103,[1]库存报告使用数据处理!$A:$F,6,0),0)</f>
        <v>0</v>
      </c>
      <c r="H1103" s="34">
        <f>IFERROR(VLOOKUP(A1103,[1]库存报告使用数据处理!$A:$G,7,0),0)</f>
        <v>0</v>
      </c>
      <c r="I1103">
        <f>IFERROR(VLOOKUP(A1103,[5]数据处理!$A:$B,2,0),0)</f>
        <v>2</v>
      </c>
      <c r="J1103" s="35">
        <f>IFERROR(VLOOKUP(A1103,[5]数据处理!$A:$D,4,0),0)</f>
        <v>0</v>
      </c>
      <c r="K1103" s="35">
        <f>IFERROR(VLOOKUP(A1103,[5]数据处理!$A:$E,5,0),0)</f>
        <v>0</v>
      </c>
      <c r="L1103" s="35">
        <f>IFERROR(VLOOKUP(A1103,[5]数据处理!$A:$G,7,0),0)</f>
        <v>0</v>
      </c>
      <c r="M1103">
        <f t="shared" si="292"/>
        <v>2</v>
      </c>
      <c r="N1103">
        <f>IFERROR(VLOOKUP(A1103,[5]数据处理!$A:$C,3,0),0)</f>
        <v>1</v>
      </c>
      <c r="O1103">
        <f>IFERROR(VLOOKUP(A1103,[5]数据处理!$A:$N,14,0),0)</f>
        <v>2</v>
      </c>
      <c r="P1103" t="str">
        <f>IFERROR(VLOOKUP(A1103,[3]库存使用数据!$A:$B,2,0),"")</f>
        <v/>
      </c>
      <c r="Q1103" t="str">
        <f>IFERROR(VLOOKUP(A1103,[3]库存使用数据!$A:$E,5,0),"")</f>
        <v/>
      </c>
      <c r="R1103" t="str">
        <f>IFERROR(VLOOKUP(A1103,[3]库存使用数据!$A:$H,8,0),"")</f>
        <v/>
      </c>
      <c r="S1103" t="str">
        <f>IFERROR(VLOOKUP(A1103,[3]库存使用数据!$A:$K,11,0),"")</f>
        <v/>
      </c>
      <c r="T1103" t="str">
        <f>IFERROR(VLOOKUP(A1103,[3]库存使用数据!$A:$C,3,0),"")</f>
        <v/>
      </c>
      <c r="U1103" t="str">
        <f>IFERROR(VLOOKUP(A1103,[3]库存使用数据!$A:$F,6,0),"")</f>
        <v/>
      </c>
      <c r="V1103" t="str">
        <f>IFERROR(VLOOKUP(A1103,[3]库存使用数据!$A:$I,9,0),"")</f>
        <v/>
      </c>
      <c r="W1103" t="str">
        <f>IFERROR(VLOOKUP(A1103,[3]库存使用数据!$A:$L,12,0),"")</f>
        <v/>
      </c>
      <c r="X1103" s="23" t="str">
        <f t="shared" si="297"/>
        <v/>
      </c>
      <c r="Y1103" s="23" t="str">
        <f t="shared" si="298"/>
        <v/>
      </c>
      <c r="Z1103" s="23" t="str">
        <f t="shared" si="299"/>
        <v/>
      </c>
      <c r="AA1103" s="23" t="str">
        <f t="shared" si="300"/>
        <v/>
      </c>
      <c r="AB1103" t="str">
        <f>IFERROR(VLOOKUP(A1103,[3]库存使用数据!$A:$D,4,0),"")</f>
        <v/>
      </c>
      <c r="AC1103" t="str">
        <f>IFERROR(VLOOKUP(A1103,[3]库存使用数据!$A:$G,7,0),"")</f>
        <v/>
      </c>
      <c r="AD1103" t="str">
        <f>IFERROR(VLOOKUP(A1103,[3]库存使用数据!$A:$J,10,0),"")</f>
        <v/>
      </c>
      <c r="AE1103" t="str">
        <f>IFERROR(VLOOKUP(A1103,[3]库存使用数据!$A:$M,13,0),"")</f>
        <v/>
      </c>
      <c r="AF1103" s="23" t="str">
        <f t="shared" si="301"/>
        <v/>
      </c>
      <c r="AG1103" s="23" t="str">
        <f t="shared" si="302"/>
        <v/>
      </c>
      <c r="AH1103" s="23" t="str">
        <f t="shared" si="303"/>
        <v/>
      </c>
      <c r="AI1103" s="23" t="str">
        <f t="shared" si="304"/>
        <v/>
      </c>
      <c r="AJ1103">
        <f>IFERROR(VLOOKUP($B1103,[2]库存报告使用数据!$A$1:$B$65536,2,0),0)</f>
        <v>3</v>
      </c>
      <c r="AK1103">
        <f>IFERROR(VLOOKUP($B1103,[2]库存报告使用数据!$A$1:$C$65536,3,0),0)</f>
        <v>3</v>
      </c>
      <c r="AL1103">
        <f>IFERROR(VLOOKUP($B1103,[2]库存报告使用数据!$A$1:$D$65536,4,0),0)</f>
        <v>1</v>
      </c>
      <c r="AM1103">
        <f>IFERROR(VLOOKUP($B1103,[2]库存报告使用数据!$A$1:$E$65536,5,0),0)</f>
        <v>1</v>
      </c>
      <c r="AN1103" s="23">
        <f t="shared" si="305"/>
        <v>0</v>
      </c>
      <c r="AO1103" s="23">
        <f t="shared" si="306"/>
        <v>0</v>
      </c>
      <c r="AP1103" s="23">
        <f t="shared" si="307"/>
        <v>0</v>
      </c>
      <c r="AQ1103" s="23">
        <f t="shared" si="308"/>
        <v>0</v>
      </c>
      <c r="AR1103" s="37">
        <f t="shared" si="293"/>
        <v>0</v>
      </c>
      <c r="AS1103" s="37">
        <f t="shared" si="294"/>
        <v>0</v>
      </c>
      <c r="AT1103" s="37">
        <f t="shared" si="295"/>
        <v>2</v>
      </c>
      <c r="AU1103" s="33" t="str">
        <f t="shared" si="296"/>
        <v>库存为2</v>
      </c>
      <c r="AV1103" s="38" t="str">
        <f>IFERROR(时间!$B$4+AU1103,"上周无销量")</f>
        <v>上周无销量</v>
      </c>
    </row>
    <row r="1104" spans="1:48">
      <c r="A1104" s="21" t="s">
        <v>1149</v>
      </c>
      <c r="B1104" t="str">
        <f>VLOOKUP(A1104,'[4]sku-asin（子）'!$A$1:$B$65536,2,0)</f>
        <v>B0722NGPT8</v>
      </c>
      <c r="C1104" t="str">
        <f>VLOOKUP(A1104,'[4]子sku-父sku'!$A$1:$B$65536,2,0)</f>
        <v>YZ-ZQTWA1</v>
      </c>
      <c r="D1104" s="33">
        <f>IFERROR(VLOOKUP(A1104,[1]库存报告使用数据处理!$A:$C,3,0),0)</f>
        <v>0</v>
      </c>
      <c r="E1104" s="33">
        <f>IFERROR(VLOOKUP(A1104,[1]库存报告使用数据处理!$A:$D,4,0),0)</f>
        <v>0</v>
      </c>
      <c r="F1104" s="33">
        <f>IFERROR(VLOOKUP(A1104,[1]库存报告使用数据处理!$A:$E,5,0),0)</f>
        <v>0</v>
      </c>
      <c r="G1104" s="33">
        <f>IFERROR(VLOOKUP(A1104,[1]库存报告使用数据处理!$A:$F,6,0),0)</f>
        <v>0</v>
      </c>
      <c r="H1104" s="34">
        <f>IFERROR(VLOOKUP(A1104,[1]库存报告使用数据处理!$A:$G,7,0),0)</f>
        <v>0</v>
      </c>
      <c r="I1104">
        <f>IFERROR(VLOOKUP(A1104,[5]数据处理!$A:$B,2,0),0)</f>
        <v>4</v>
      </c>
      <c r="J1104" s="35">
        <f>IFERROR(VLOOKUP(A1104,[5]数据处理!$A:$D,4,0),0)</f>
        <v>0</v>
      </c>
      <c r="K1104" s="35">
        <f>IFERROR(VLOOKUP(A1104,[5]数据处理!$A:$E,5,0),0)</f>
        <v>0</v>
      </c>
      <c r="L1104" s="35">
        <f>IFERROR(VLOOKUP(A1104,[5]数据处理!$A:$G,7,0),0)</f>
        <v>0</v>
      </c>
      <c r="M1104">
        <f t="shared" si="292"/>
        <v>4</v>
      </c>
      <c r="N1104">
        <f>IFERROR(VLOOKUP(A1104,[5]数据处理!$A:$C,3,0),0)</f>
        <v>0</v>
      </c>
      <c r="O1104">
        <f>IFERROR(VLOOKUP(A1104,[5]数据处理!$A:$N,14,0),0)</f>
        <v>4</v>
      </c>
      <c r="P1104" t="str">
        <f>IFERROR(VLOOKUP(A1104,[3]库存使用数据!$A:$B,2,0),"")</f>
        <v/>
      </c>
      <c r="Q1104" t="str">
        <f>IFERROR(VLOOKUP(A1104,[3]库存使用数据!$A:$E,5,0),"")</f>
        <v/>
      </c>
      <c r="R1104" t="str">
        <f>IFERROR(VLOOKUP(A1104,[3]库存使用数据!$A:$H,8,0),"")</f>
        <v/>
      </c>
      <c r="S1104" t="str">
        <f>IFERROR(VLOOKUP(A1104,[3]库存使用数据!$A:$K,11,0),"")</f>
        <v/>
      </c>
      <c r="T1104" t="str">
        <f>IFERROR(VLOOKUP(A1104,[3]库存使用数据!$A:$C,3,0),"")</f>
        <v/>
      </c>
      <c r="U1104" t="str">
        <f>IFERROR(VLOOKUP(A1104,[3]库存使用数据!$A:$F,6,0),"")</f>
        <v/>
      </c>
      <c r="V1104" t="str">
        <f>IFERROR(VLOOKUP(A1104,[3]库存使用数据!$A:$I,9,0),"")</f>
        <v/>
      </c>
      <c r="W1104" t="str">
        <f>IFERROR(VLOOKUP(A1104,[3]库存使用数据!$A:$L,12,0),"")</f>
        <v/>
      </c>
      <c r="X1104" s="23" t="str">
        <f t="shared" si="297"/>
        <v/>
      </c>
      <c r="Y1104" s="23" t="str">
        <f t="shared" si="298"/>
        <v/>
      </c>
      <c r="Z1104" s="23" t="str">
        <f t="shared" si="299"/>
        <v/>
      </c>
      <c r="AA1104" s="23" t="str">
        <f t="shared" si="300"/>
        <v/>
      </c>
      <c r="AB1104" t="str">
        <f>IFERROR(VLOOKUP(A1104,[3]库存使用数据!$A:$D,4,0),"")</f>
        <v/>
      </c>
      <c r="AC1104" t="str">
        <f>IFERROR(VLOOKUP(A1104,[3]库存使用数据!$A:$G,7,0),"")</f>
        <v/>
      </c>
      <c r="AD1104" t="str">
        <f>IFERROR(VLOOKUP(A1104,[3]库存使用数据!$A:$J,10,0),"")</f>
        <v/>
      </c>
      <c r="AE1104" t="str">
        <f>IFERROR(VLOOKUP(A1104,[3]库存使用数据!$A:$M,13,0),"")</f>
        <v/>
      </c>
      <c r="AF1104" s="23" t="str">
        <f t="shared" si="301"/>
        <v/>
      </c>
      <c r="AG1104" s="23" t="str">
        <f t="shared" si="302"/>
        <v/>
      </c>
      <c r="AH1104" s="23" t="str">
        <f t="shared" si="303"/>
        <v/>
      </c>
      <c r="AI1104" s="23" t="str">
        <f t="shared" si="304"/>
        <v/>
      </c>
      <c r="AJ1104">
        <f>IFERROR(VLOOKUP($B1104,[2]库存报告使用数据!$A$1:$B$65536,2,0),0)</f>
        <v>2</v>
      </c>
      <c r="AK1104">
        <f>IFERROR(VLOOKUP($B1104,[2]库存报告使用数据!$A$1:$C$65536,3,0),0)</f>
        <v>2</v>
      </c>
      <c r="AL1104">
        <f>IFERROR(VLOOKUP($B1104,[2]库存报告使用数据!$A$1:$D$65536,4,0),0)</f>
        <v>1</v>
      </c>
      <c r="AM1104">
        <f>IFERROR(VLOOKUP($B1104,[2]库存报告使用数据!$A$1:$E$65536,5,0),0)</f>
        <v>2</v>
      </c>
      <c r="AN1104" s="23">
        <f t="shared" si="305"/>
        <v>0</v>
      </c>
      <c r="AO1104" s="23">
        <f t="shared" si="306"/>
        <v>0</v>
      </c>
      <c r="AP1104" s="23">
        <f t="shared" si="307"/>
        <v>0</v>
      </c>
      <c r="AQ1104" s="23">
        <f t="shared" si="308"/>
        <v>0</v>
      </c>
      <c r="AR1104" s="37">
        <f t="shared" si="293"/>
        <v>0</v>
      </c>
      <c r="AS1104" s="37">
        <f t="shared" si="294"/>
        <v>0</v>
      </c>
      <c r="AT1104" s="37">
        <f t="shared" si="295"/>
        <v>4</v>
      </c>
      <c r="AU1104" s="33" t="str">
        <f t="shared" si="296"/>
        <v>库存为4</v>
      </c>
      <c r="AV1104" s="38" t="str">
        <f>IFERROR(时间!$B$4+AU1104,"上周无销量")</f>
        <v>上周无销量</v>
      </c>
    </row>
    <row r="1105" spans="1:48">
      <c r="A1105" s="21" t="s">
        <v>1150</v>
      </c>
      <c r="B1105" t="str">
        <f>VLOOKUP(A1105,'[4]sku-asin（子）'!$A$1:$B$65536,2,0)</f>
        <v>B0743D5KZ6</v>
      </c>
      <c r="C1105" t="str">
        <f>VLOOKUP(A1105,'[4]子sku-父sku'!$A$1:$B$65536,2,0)</f>
        <v>YZ-ZQXZ345</v>
      </c>
      <c r="D1105" s="33">
        <f>IFERROR(VLOOKUP(A1105,[1]库存报告使用数据处理!$A:$C,3,0),0)</f>
        <v>0</v>
      </c>
      <c r="E1105" s="33">
        <f>IFERROR(VLOOKUP(A1105,[1]库存报告使用数据处理!$A:$D,4,0),0)</f>
        <v>0</v>
      </c>
      <c r="F1105" s="33">
        <f>IFERROR(VLOOKUP(A1105,[1]库存报告使用数据处理!$A:$E,5,0),0)</f>
        <v>0</v>
      </c>
      <c r="G1105" s="33">
        <f>IFERROR(VLOOKUP(A1105,[1]库存报告使用数据处理!$A:$F,6,0),0)</f>
        <v>0</v>
      </c>
      <c r="H1105" s="34">
        <f>IFERROR(VLOOKUP(A1105,[1]库存报告使用数据处理!$A:$G,7,0),0)</f>
        <v>0</v>
      </c>
      <c r="I1105">
        <f>IFERROR(VLOOKUP(A1105,[5]数据处理!$A:$B,2,0),0)</f>
        <v>2</v>
      </c>
      <c r="J1105" s="35">
        <f>IFERROR(VLOOKUP(A1105,[5]数据处理!$A:$D,4,0),0)</f>
        <v>0</v>
      </c>
      <c r="K1105" s="35">
        <f>IFERROR(VLOOKUP(A1105,[5]数据处理!$A:$E,5,0),0)</f>
        <v>0</v>
      </c>
      <c r="L1105" s="35">
        <f>IFERROR(VLOOKUP(A1105,[5]数据处理!$A:$G,7,0),0)</f>
        <v>0</v>
      </c>
      <c r="M1105">
        <f t="shared" si="292"/>
        <v>2</v>
      </c>
      <c r="N1105">
        <f>IFERROR(VLOOKUP(A1105,[5]数据处理!$A:$C,3,0),0)</f>
        <v>0</v>
      </c>
      <c r="O1105">
        <f>IFERROR(VLOOKUP(A1105,[5]数据处理!$A:$N,14,0),0)</f>
        <v>1</v>
      </c>
      <c r="P1105" t="str">
        <f>IFERROR(VLOOKUP(A1105,[3]库存使用数据!$A:$B,2,0),"")</f>
        <v/>
      </c>
      <c r="Q1105" t="str">
        <f>IFERROR(VLOOKUP(A1105,[3]库存使用数据!$A:$E,5,0),"")</f>
        <v/>
      </c>
      <c r="R1105" t="str">
        <f>IFERROR(VLOOKUP(A1105,[3]库存使用数据!$A:$H,8,0),"")</f>
        <v/>
      </c>
      <c r="S1105" t="str">
        <f>IFERROR(VLOOKUP(A1105,[3]库存使用数据!$A:$K,11,0),"")</f>
        <v/>
      </c>
      <c r="T1105" t="str">
        <f>IFERROR(VLOOKUP(A1105,[3]库存使用数据!$A:$C,3,0),"")</f>
        <v/>
      </c>
      <c r="U1105" t="str">
        <f>IFERROR(VLOOKUP(A1105,[3]库存使用数据!$A:$F,6,0),"")</f>
        <v/>
      </c>
      <c r="V1105" t="str">
        <f>IFERROR(VLOOKUP(A1105,[3]库存使用数据!$A:$I,9,0),"")</f>
        <v/>
      </c>
      <c r="W1105" t="str">
        <f>IFERROR(VLOOKUP(A1105,[3]库存使用数据!$A:$L,12,0),"")</f>
        <v/>
      </c>
      <c r="X1105" s="23" t="str">
        <f t="shared" si="297"/>
        <v/>
      </c>
      <c r="Y1105" s="23" t="str">
        <f t="shared" si="298"/>
        <v/>
      </c>
      <c r="Z1105" s="23" t="str">
        <f t="shared" si="299"/>
        <v/>
      </c>
      <c r="AA1105" s="23" t="str">
        <f t="shared" si="300"/>
        <v/>
      </c>
      <c r="AB1105" t="str">
        <f>IFERROR(VLOOKUP(A1105,[3]库存使用数据!$A:$D,4,0),"")</f>
        <v/>
      </c>
      <c r="AC1105" t="str">
        <f>IFERROR(VLOOKUP(A1105,[3]库存使用数据!$A:$G,7,0),"")</f>
        <v/>
      </c>
      <c r="AD1105" t="str">
        <f>IFERROR(VLOOKUP(A1105,[3]库存使用数据!$A:$J,10,0),"")</f>
        <v/>
      </c>
      <c r="AE1105" t="str">
        <f>IFERROR(VLOOKUP(A1105,[3]库存使用数据!$A:$M,13,0),"")</f>
        <v/>
      </c>
      <c r="AF1105" s="23" t="str">
        <f t="shared" si="301"/>
        <v/>
      </c>
      <c r="AG1105" s="23" t="str">
        <f t="shared" si="302"/>
        <v/>
      </c>
      <c r="AH1105" s="23" t="str">
        <f t="shared" si="303"/>
        <v/>
      </c>
      <c r="AI1105" s="23" t="str">
        <f t="shared" si="304"/>
        <v/>
      </c>
      <c r="AJ1105">
        <f>IFERROR(VLOOKUP($B1105,[2]库存报告使用数据!$A$1:$B$65536,2,0),0)</f>
        <v>1</v>
      </c>
      <c r="AK1105">
        <f>IFERROR(VLOOKUP($B1105,[2]库存报告使用数据!$A$1:$C$65536,3,0),0)</f>
        <v>1</v>
      </c>
      <c r="AL1105">
        <f>IFERROR(VLOOKUP($B1105,[2]库存报告使用数据!$A$1:$D$65536,4,0),0)</f>
        <v>3</v>
      </c>
      <c r="AM1105">
        <f>IFERROR(VLOOKUP($B1105,[2]库存报告使用数据!$A$1:$E$65536,5,0),0)</f>
        <v>0</v>
      </c>
      <c r="AN1105" s="23">
        <f t="shared" si="305"/>
        <v>0</v>
      </c>
      <c r="AO1105" s="23">
        <f t="shared" si="306"/>
        <v>0</v>
      </c>
      <c r="AP1105" s="23">
        <f t="shared" si="307"/>
        <v>0</v>
      </c>
      <c r="AQ1105" s="23" t="str">
        <f t="shared" si="308"/>
        <v/>
      </c>
      <c r="AR1105" s="37">
        <f t="shared" si="293"/>
        <v>0</v>
      </c>
      <c r="AS1105" s="37">
        <f t="shared" si="294"/>
        <v>0</v>
      </c>
      <c r="AT1105" s="37">
        <f t="shared" si="295"/>
        <v>2</v>
      </c>
      <c r="AU1105" s="33" t="str">
        <f t="shared" si="296"/>
        <v>库存为2</v>
      </c>
      <c r="AV1105" s="38" t="str">
        <f>IFERROR(时间!$B$4+AU1105,"上周无销量")</f>
        <v>上周无销量</v>
      </c>
    </row>
    <row r="1106" spans="1:48">
      <c r="A1106" s="21" t="s">
        <v>1151</v>
      </c>
      <c r="B1106" t="str">
        <f>VLOOKUP(A1106,'[4]sku-asin（子）'!$A$1:$B$65536,2,0)</f>
        <v>B0743CBQYG</v>
      </c>
      <c r="C1106" t="str">
        <f>VLOOKUP(A1106,'[4]子sku-父sku'!$A$1:$B$65536,2,0)</f>
        <v>YZ-ZQXZ345</v>
      </c>
      <c r="D1106" s="33">
        <f>IFERROR(VLOOKUP(A1106,[1]库存报告使用数据处理!$A:$C,3,0),0)</f>
        <v>0</v>
      </c>
      <c r="E1106" s="33">
        <f>IFERROR(VLOOKUP(A1106,[1]库存报告使用数据处理!$A:$D,4,0),0)</f>
        <v>0</v>
      </c>
      <c r="F1106" s="33">
        <f>IFERROR(VLOOKUP(A1106,[1]库存报告使用数据处理!$A:$E,5,0),0)</f>
        <v>0</v>
      </c>
      <c r="G1106" s="33">
        <f>IFERROR(VLOOKUP(A1106,[1]库存报告使用数据处理!$A:$F,6,0),0)</f>
        <v>0</v>
      </c>
      <c r="H1106" s="34">
        <f>IFERROR(VLOOKUP(A1106,[1]库存报告使用数据处理!$A:$G,7,0),0)</f>
        <v>0</v>
      </c>
      <c r="I1106">
        <f>IFERROR(VLOOKUP(A1106,[5]数据处理!$A:$B,2,0),0)</f>
        <v>1</v>
      </c>
      <c r="J1106" s="35">
        <f>IFERROR(VLOOKUP(A1106,[5]数据处理!$A:$D,4,0),0)</f>
        <v>0</v>
      </c>
      <c r="K1106" s="35">
        <f>IFERROR(VLOOKUP(A1106,[5]数据处理!$A:$E,5,0),0)</f>
        <v>0</v>
      </c>
      <c r="L1106" s="35">
        <f>IFERROR(VLOOKUP(A1106,[5]数据处理!$A:$G,7,0),0)</f>
        <v>0</v>
      </c>
      <c r="M1106">
        <f t="shared" si="292"/>
        <v>1</v>
      </c>
      <c r="N1106">
        <f>IFERROR(VLOOKUP(A1106,[5]数据处理!$A:$C,3,0),0)</f>
        <v>0</v>
      </c>
      <c r="O1106">
        <f>IFERROR(VLOOKUP(A1106,[5]数据处理!$A:$N,14,0),0)</f>
        <v>1</v>
      </c>
      <c r="P1106" t="str">
        <f>IFERROR(VLOOKUP(A1106,[3]库存使用数据!$A:$B,2,0),"")</f>
        <v/>
      </c>
      <c r="Q1106" t="str">
        <f>IFERROR(VLOOKUP(A1106,[3]库存使用数据!$A:$E,5,0),"")</f>
        <v/>
      </c>
      <c r="R1106" t="str">
        <f>IFERROR(VLOOKUP(A1106,[3]库存使用数据!$A:$H,8,0),"")</f>
        <v/>
      </c>
      <c r="S1106" t="str">
        <f>IFERROR(VLOOKUP(A1106,[3]库存使用数据!$A:$K,11,0),"")</f>
        <v/>
      </c>
      <c r="T1106" t="str">
        <f>IFERROR(VLOOKUP(A1106,[3]库存使用数据!$A:$C,3,0),"")</f>
        <v/>
      </c>
      <c r="U1106" t="str">
        <f>IFERROR(VLOOKUP(A1106,[3]库存使用数据!$A:$F,6,0),"")</f>
        <v/>
      </c>
      <c r="V1106" t="str">
        <f>IFERROR(VLOOKUP(A1106,[3]库存使用数据!$A:$I,9,0),"")</f>
        <v/>
      </c>
      <c r="W1106" t="str">
        <f>IFERROR(VLOOKUP(A1106,[3]库存使用数据!$A:$L,12,0),"")</f>
        <v/>
      </c>
      <c r="X1106" s="23" t="str">
        <f t="shared" si="297"/>
        <v/>
      </c>
      <c r="Y1106" s="23" t="str">
        <f t="shared" si="298"/>
        <v/>
      </c>
      <c r="Z1106" s="23" t="str">
        <f t="shared" si="299"/>
        <v/>
      </c>
      <c r="AA1106" s="23" t="str">
        <f t="shared" si="300"/>
        <v/>
      </c>
      <c r="AB1106" t="str">
        <f>IFERROR(VLOOKUP(A1106,[3]库存使用数据!$A:$D,4,0),"")</f>
        <v/>
      </c>
      <c r="AC1106" t="str">
        <f>IFERROR(VLOOKUP(A1106,[3]库存使用数据!$A:$G,7,0),"")</f>
        <v/>
      </c>
      <c r="AD1106" t="str">
        <f>IFERROR(VLOOKUP(A1106,[3]库存使用数据!$A:$J,10,0),"")</f>
        <v/>
      </c>
      <c r="AE1106" t="str">
        <f>IFERROR(VLOOKUP(A1106,[3]库存使用数据!$A:$M,13,0),"")</f>
        <v/>
      </c>
      <c r="AF1106" s="23" t="str">
        <f t="shared" si="301"/>
        <v/>
      </c>
      <c r="AG1106" s="23" t="str">
        <f t="shared" si="302"/>
        <v/>
      </c>
      <c r="AH1106" s="23" t="str">
        <f t="shared" si="303"/>
        <v/>
      </c>
      <c r="AI1106" s="23" t="str">
        <f t="shared" si="304"/>
        <v/>
      </c>
      <c r="AJ1106">
        <f>IFERROR(VLOOKUP($B1106,[2]库存报告使用数据!$A$1:$B$65536,2,0),0)</f>
        <v>0</v>
      </c>
      <c r="AK1106">
        <f>IFERROR(VLOOKUP($B1106,[2]库存报告使用数据!$A$1:$C$65536,3,0),0)</f>
        <v>0</v>
      </c>
      <c r="AL1106">
        <f>IFERROR(VLOOKUP($B1106,[2]库存报告使用数据!$A$1:$D$65536,4,0),0)</f>
        <v>1</v>
      </c>
      <c r="AM1106">
        <f>IFERROR(VLOOKUP($B1106,[2]库存报告使用数据!$A$1:$E$65536,5,0),0)</f>
        <v>0</v>
      </c>
      <c r="AN1106" s="23" t="str">
        <f t="shared" si="305"/>
        <v/>
      </c>
      <c r="AO1106" s="23" t="str">
        <f t="shared" si="306"/>
        <v/>
      </c>
      <c r="AP1106" s="23">
        <f t="shared" si="307"/>
        <v>0</v>
      </c>
      <c r="AQ1106" s="23" t="str">
        <f t="shared" si="308"/>
        <v/>
      </c>
      <c r="AR1106" s="37">
        <f t="shared" si="293"/>
        <v>0</v>
      </c>
      <c r="AS1106" s="37">
        <f t="shared" si="294"/>
        <v>0</v>
      </c>
      <c r="AT1106" s="37">
        <f t="shared" si="295"/>
        <v>1</v>
      </c>
      <c r="AU1106" s="33" t="str">
        <f t="shared" si="296"/>
        <v>库存为1</v>
      </c>
      <c r="AV1106" s="38" t="str">
        <f>IFERROR(时间!$B$4+AU1106,"上周无销量")</f>
        <v>上周无销量</v>
      </c>
    </row>
    <row r="1107" spans="1:48">
      <c r="A1107" s="21" t="s">
        <v>1152</v>
      </c>
      <c r="B1107" t="str">
        <f>VLOOKUP(A1107,'[4]sku-asin（子）'!$A$1:$B$65536,2,0)</f>
        <v>B0743C6848</v>
      </c>
      <c r="C1107" t="str">
        <f>VLOOKUP(A1107,'[4]子sku-父sku'!$A$1:$B$65536,2,0)</f>
        <v>YZ-ZQXZ345</v>
      </c>
      <c r="D1107" s="33">
        <f>IFERROR(VLOOKUP(A1107,[1]库存报告使用数据处理!$A:$C,3,0),0)</f>
        <v>0</v>
      </c>
      <c r="E1107" s="33">
        <f>IFERROR(VLOOKUP(A1107,[1]库存报告使用数据处理!$A:$D,4,0),0)</f>
        <v>0</v>
      </c>
      <c r="F1107" s="33">
        <f>IFERROR(VLOOKUP(A1107,[1]库存报告使用数据处理!$A:$E,5,0),0)</f>
        <v>0</v>
      </c>
      <c r="G1107" s="33">
        <f>IFERROR(VLOOKUP(A1107,[1]库存报告使用数据处理!$A:$F,6,0),0)</f>
        <v>0</v>
      </c>
      <c r="H1107" s="34">
        <f>IFERROR(VLOOKUP(A1107,[1]库存报告使用数据处理!$A:$G,7,0),0)</f>
        <v>0</v>
      </c>
      <c r="I1107">
        <f>IFERROR(VLOOKUP(A1107,[5]数据处理!$A:$B,2,0),0)</f>
        <v>4</v>
      </c>
      <c r="J1107" s="35">
        <f>IFERROR(VLOOKUP(A1107,[5]数据处理!$A:$D,4,0),0)</f>
        <v>0</v>
      </c>
      <c r="K1107" s="35">
        <f>IFERROR(VLOOKUP(A1107,[5]数据处理!$A:$E,5,0),0)</f>
        <v>0</v>
      </c>
      <c r="L1107" s="35">
        <f>IFERROR(VLOOKUP(A1107,[5]数据处理!$A:$G,7,0),0)</f>
        <v>0</v>
      </c>
      <c r="M1107">
        <f t="shared" si="292"/>
        <v>4</v>
      </c>
      <c r="N1107">
        <f>IFERROR(VLOOKUP(A1107,[5]数据处理!$A:$C,3,0),0)</f>
        <v>0</v>
      </c>
      <c r="O1107">
        <f>IFERROR(VLOOKUP(A1107,[5]数据处理!$A:$N,14,0),0)</f>
        <v>4</v>
      </c>
      <c r="P1107" t="str">
        <f>IFERROR(VLOOKUP(A1107,[3]库存使用数据!$A:$B,2,0),"")</f>
        <v/>
      </c>
      <c r="Q1107" t="str">
        <f>IFERROR(VLOOKUP(A1107,[3]库存使用数据!$A:$E,5,0),"")</f>
        <v/>
      </c>
      <c r="R1107" t="str">
        <f>IFERROR(VLOOKUP(A1107,[3]库存使用数据!$A:$H,8,0),"")</f>
        <v/>
      </c>
      <c r="S1107" t="str">
        <f>IFERROR(VLOOKUP(A1107,[3]库存使用数据!$A:$K,11,0),"")</f>
        <v/>
      </c>
      <c r="T1107" t="str">
        <f>IFERROR(VLOOKUP(A1107,[3]库存使用数据!$A:$C,3,0),"")</f>
        <v/>
      </c>
      <c r="U1107" t="str">
        <f>IFERROR(VLOOKUP(A1107,[3]库存使用数据!$A:$F,6,0),"")</f>
        <v/>
      </c>
      <c r="V1107" t="str">
        <f>IFERROR(VLOOKUP(A1107,[3]库存使用数据!$A:$I,9,0),"")</f>
        <v/>
      </c>
      <c r="W1107" t="str">
        <f>IFERROR(VLOOKUP(A1107,[3]库存使用数据!$A:$L,12,0),"")</f>
        <v/>
      </c>
      <c r="X1107" s="23" t="str">
        <f t="shared" si="297"/>
        <v/>
      </c>
      <c r="Y1107" s="23" t="str">
        <f t="shared" si="298"/>
        <v/>
      </c>
      <c r="Z1107" s="23" t="str">
        <f t="shared" si="299"/>
        <v/>
      </c>
      <c r="AA1107" s="23" t="str">
        <f t="shared" si="300"/>
        <v/>
      </c>
      <c r="AB1107" t="str">
        <f>IFERROR(VLOOKUP(A1107,[3]库存使用数据!$A:$D,4,0),"")</f>
        <v/>
      </c>
      <c r="AC1107" t="str">
        <f>IFERROR(VLOOKUP(A1107,[3]库存使用数据!$A:$G,7,0),"")</f>
        <v/>
      </c>
      <c r="AD1107" t="str">
        <f>IFERROR(VLOOKUP(A1107,[3]库存使用数据!$A:$J,10,0),"")</f>
        <v/>
      </c>
      <c r="AE1107" t="str">
        <f>IFERROR(VLOOKUP(A1107,[3]库存使用数据!$A:$M,13,0),"")</f>
        <v/>
      </c>
      <c r="AF1107" s="23" t="str">
        <f t="shared" si="301"/>
        <v/>
      </c>
      <c r="AG1107" s="23" t="str">
        <f t="shared" si="302"/>
        <v/>
      </c>
      <c r="AH1107" s="23" t="str">
        <f t="shared" si="303"/>
        <v/>
      </c>
      <c r="AI1107" s="23" t="str">
        <f t="shared" si="304"/>
        <v/>
      </c>
      <c r="AJ1107">
        <f>IFERROR(VLOOKUP($B1107,[2]库存报告使用数据!$A$1:$B$65536,2,0),0)</f>
        <v>1</v>
      </c>
      <c r="AK1107">
        <f>IFERROR(VLOOKUP($B1107,[2]库存报告使用数据!$A$1:$C$65536,3,0),0)</f>
        <v>1</v>
      </c>
      <c r="AL1107">
        <f>IFERROR(VLOOKUP($B1107,[2]库存报告使用数据!$A$1:$D$65536,4,0),0)</f>
        <v>0</v>
      </c>
      <c r="AM1107">
        <f>IFERROR(VLOOKUP($B1107,[2]库存报告使用数据!$A$1:$E$65536,5,0),0)</f>
        <v>0</v>
      </c>
      <c r="AN1107" s="23">
        <f t="shared" si="305"/>
        <v>0</v>
      </c>
      <c r="AO1107" s="23">
        <f t="shared" si="306"/>
        <v>0</v>
      </c>
      <c r="AP1107" s="23" t="str">
        <f t="shared" si="307"/>
        <v/>
      </c>
      <c r="AQ1107" s="23" t="str">
        <f t="shared" si="308"/>
        <v/>
      </c>
      <c r="AR1107" s="37">
        <f t="shared" si="293"/>
        <v>0</v>
      </c>
      <c r="AS1107" s="37">
        <f t="shared" si="294"/>
        <v>0</v>
      </c>
      <c r="AT1107" s="37">
        <f t="shared" si="295"/>
        <v>4</v>
      </c>
      <c r="AU1107" s="33" t="str">
        <f t="shared" si="296"/>
        <v>库存为4</v>
      </c>
      <c r="AV1107" s="38" t="str">
        <f>IFERROR(时间!$B$4+AU1107,"上周无销量")</f>
        <v>上周无销量</v>
      </c>
    </row>
    <row r="1108" spans="1:48">
      <c r="A1108" s="21" t="s">
        <v>1153</v>
      </c>
      <c r="B1108" t="str">
        <f>VLOOKUP(A1108,'[4]sku-asin（子）'!$A$1:$B$65536,2,0)</f>
        <v>B072N57JLZ</v>
      </c>
      <c r="C1108" t="str">
        <f>VLOOKUP(A1108,'[4]子sku-父sku'!$A$1:$B$65536,2,0)</f>
        <v>YZ-ZQZY456</v>
      </c>
      <c r="D1108" s="33">
        <f>IFERROR(VLOOKUP(A1108,[1]库存报告使用数据处理!$A:$C,3,0),0)</f>
        <v>0</v>
      </c>
      <c r="E1108" s="33">
        <f>IFERROR(VLOOKUP(A1108,[1]库存报告使用数据处理!$A:$D,4,0),0)</f>
        <v>0</v>
      </c>
      <c r="F1108" s="33">
        <f>IFERROR(VLOOKUP(A1108,[1]库存报告使用数据处理!$A:$E,5,0),0)</f>
        <v>0</v>
      </c>
      <c r="G1108" s="33">
        <f>IFERROR(VLOOKUP(A1108,[1]库存报告使用数据处理!$A:$F,6,0),0)</f>
        <v>0</v>
      </c>
      <c r="H1108" s="34">
        <f>IFERROR(VLOOKUP(A1108,[1]库存报告使用数据处理!$A:$G,7,0),0)</f>
        <v>0</v>
      </c>
      <c r="I1108">
        <f>IFERROR(VLOOKUP(A1108,[5]数据处理!$A:$B,2,0),0)</f>
        <v>3</v>
      </c>
      <c r="J1108" s="35">
        <f>IFERROR(VLOOKUP(A1108,[5]数据处理!$A:$D,4,0),0)</f>
        <v>0</v>
      </c>
      <c r="K1108" s="35">
        <f>IFERROR(VLOOKUP(A1108,[5]数据处理!$A:$E,5,0),0)</f>
        <v>0</v>
      </c>
      <c r="L1108" s="35">
        <f>IFERROR(VLOOKUP(A1108,[5]数据处理!$A:$G,7,0),0)</f>
        <v>0</v>
      </c>
      <c r="M1108">
        <f t="shared" si="292"/>
        <v>3</v>
      </c>
      <c r="N1108">
        <f>IFERROR(VLOOKUP(A1108,[5]数据处理!$A:$C,3,0),0)</f>
        <v>0</v>
      </c>
      <c r="O1108">
        <f>IFERROR(VLOOKUP(A1108,[5]数据处理!$A:$N,14,0),0)</f>
        <v>3</v>
      </c>
      <c r="P1108" t="str">
        <f>IFERROR(VLOOKUP(A1108,[3]库存使用数据!$A:$B,2,0),"")</f>
        <v/>
      </c>
      <c r="Q1108" t="str">
        <f>IFERROR(VLOOKUP(A1108,[3]库存使用数据!$A:$E,5,0),"")</f>
        <v/>
      </c>
      <c r="R1108" t="str">
        <f>IFERROR(VLOOKUP(A1108,[3]库存使用数据!$A:$H,8,0),"")</f>
        <v/>
      </c>
      <c r="S1108" t="str">
        <f>IFERROR(VLOOKUP(A1108,[3]库存使用数据!$A:$K,11,0),"")</f>
        <v/>
      </c>
      <c r="T1108" t="str">
        <f>IFERROR(VLOOKUP(A1108,[3]库存使用数据!$A:$C,3,0),"")</f>
        <v/>
      </c>
      <c r="U1108" t="str">
        <f>IFERROR(VLOOKUP(A1108,[3]库存使用数据!$A:$F,6,0),"")</f>
        <v/>
      </c>
      <c r="V1108" t="str">
        <f>IFERROR(VLOOKUP(A1108,[3]库存使用数据!$A:$I,9,0),"")</f>
        <v/>
      </c>
      <c r="W1108" t="str">
        <f>IFERROR(VLOOKUP(A1108,[3]库存使用数据!$A:$L,12,0),"")</f>
        <v/>
      </c>
      <c r="X1108" s="23" t="str">
        <f t="shared" si="297"/>
        <v/>
      </c>
      <c r="Y1108" s="23" t="str">
        <f t="shared" si="298"/>
        <v/>
      </c>
      <c r="Z1108" s="23" t="str">
        <f t="shared" si="299"/>
        <v/>
      </c>
      <c r="AA1108" s="23" t="str">
        <f t="shared" si="300"/>
        <v/>
      </c>
      <c r="AB1108" t="str">
        <f>IFERROR(VLOOKUP(A1108,[3]库存使用数据!$A:$D,4,0),"")</f>
        <v/>
      </c>
      <c r="AC1108" t="str">
        <f>IFERROR(VLOOKUP(A1108,[3]库存使用数据!$A:$G,7,0),"")</f>
        <v/>
      </c>
      <c r="AD1108" t="str">
        <f>IFERROR(VLOOKUP(A1108,[3]库存使用数据!$A:$J,10,0),"")</f>
        <v/>
      </c>
      <c r="AE1108" t="str">
        <f>IFERROR(VLOOKUP(A1108,[3]库存使用数据!$A:$M,13,0),"")</f>
        <v/>
      </c>
      <c r="AF1108" s="23" t="str">
        <f t="shared" si="301"/>
        <v/>
      </c>
      <c r="AG1108" s="23" t="str">
        <f t="shared" si="302"/>
        <v/>
      </c>
      <c r="AH1108" s="23" t="str">
        <f t="shared" si="303"/>
        <v/>
      </c>
      <c r="AI1108" s="23" t="str">
        <f t="shared" si="304"/>
        <v/>
      </c>
      <c r="AJ1108">
        <f>IFERROR(VLOOKUP($B1108,[2]库存报告使用数据!$A$1:$B$65536,2,0),0)</f>
        <v>1</v>
      </c>
      <c r="AK1108">
        <f>IFERROR(VLOOKUP($B1108,[2]库存报告使用数据!$A$1:$C$65536,3,0),0)</f>
        <v>1</v>
      </c>
      <c r="AL1108">
        <f>IFERROR(VLOOKUP($B1108,[2]库存报告使用数据!$A$1:$D$65536,4,0),0)</f>
        <v>0</v>
      </c>
      <c r="AM1108">
        <f>IFERROR(VLOOKUP($B1108,[2]库存报告使用数据!$A$1:$E$65536,5,0),0)</f>
        <v>0</v>
      </c>
      <c r="AN1108" s="23">
        <f t="shared" si="305"/>
        <v>0</v>
      </c>
      <c r="AO1108" s="23">
        <f t="shared" si="306"/>
        <v>0</v>
      </c>
      <c r="AP1108" s="23" t="str">
        <f t="shared" si="307"/>
        <v/>
      </c>
      <c r="AQ1108" s="23" t="str">
        <f t="shared" si="308"/>
        <v/>
      </c>
      <c r="AR1108" s="37">
        <f t="shared" si="293"/>
        <v>0</v>
      </c>
      <c r="AS1108" s="37">
        <f t="shared" si="294"/>
        <v>0</v>
      </c>
      <c r="AT1108" s="37">
        <f t="shared" si="295"/>
        <v>3</v>
      </c>
      <c r="AU1108" s="33" t="str">
        <f t="shared" si="296"/>
        <v>库存为3</v>
      </c>
      <c r="AV1108" s="38" t="str">
        <f>IFERROR(时间!$B$4+AU1108,"上周无销量")</f>
        <v>上周无销量</v>
      </c>
    </row>
    <row r="1109" spans="1:48">
      <c r="A1109" s="21" t="s">
        <v>1154</v>
      </c>
      <c r="B1109" t="str">
        <f>VLOOKUP(A1109,'[4]sku-asin（子）'!$A$1:$B$65536,2,0)</f>
        <v>B071X8Z4K4</v>
      </c>
      <c r="C1109" t="str">
        <f>VLOOKUP(A1109,'[4]子sku-父sku'!$A$1:$B$65536,2,0)</f>
        <v>YZ-ZQZY456</v>
      </c>
      <c r="D1109" s="33">
        <f>IFERROR(VLOOKUP(A1109,[1]库存报告使用数据处理!$A:$C,3,0),0)</f>
        <v>0</v>
      </c>
      <c r="E1109" s="33">
        <f>IFERROR(VLOOKUP(A1109,[1]库存报告使用数据处理!$A:$D,4,0),0)</f>
        <v>0</v>
      </c>
      <c r="F1109" s="33">
        <f>IFERROR(VLOOKUP(A1109,[1]库存报告使用数据处理!$A:$E,5,0),0)</f>
        <v>0</v>
      </c>
      <c r="G1109" s="33">
        <f>IFERROR(VLOOKUP(A1109,[1]库存报告使用数据处理!$A:$F,6,0),0)</f>
        <v>0</v>
      </c>
      <c r="H1109" s="34">
        <f>IFERROR(VLOOKUP(A1109,[1]库存报告使用数据处理!$A:$G,7,0),0)</f>
        <v>0</v>
      </c>
      <c r="I1109">
        <f>IFERROR(VLOOKUP(A1109,[5]数据处理!$A:$B,2,0),0)</f>
        <v>5</v>
      </c>
      <c r="J1109" s="35">
        <f>IFERROR(VLOOKUP(A1109,[5]数据处理!$A:$D,4,0),0)</f>
        <v>0</v>
      </c>
      <c r="K1109" s="35">
        <f>IFERROR(VLOOKUP(A1109,[5]数据处理!$A:$E,5,0),0)</f>
        <v>0</v>
      </c>
      <c r="L1109" s="35">
        <f>IFERROR(VLOOKUP(A1109,[5]数据处理!$A:$G,7,0),0)</f>
        <v>0</v>
      </c>
      <c r="M1109">
        <f t="shared" si="292"/>
        <v>5</v>
      </c>
      <c r="N1109">
        <f>IFERROR(VLOOKUP(A1109,[5]数据处理!$A:$C,3,0),0)</f>
        <v>0</v>
      </c>
      <c r="O1109">
        <f>IFERROR(VLOOKUP(A1109,[5]数据处理!$A:$N,14,0),0)</f>
        <v>5</v>
      </c>
      <c r="P1109" t="str">
        <f>IFERROR(VLOOKUP(A1109,[3]库存使用数据!$A:$B,2,0),"")</f>
        <v/>
      </c>
      <c r="Q1109" t="str">
        <f>IFERROR(VLOOKUP(A1109,[3]库存使用数据!$A:$E,5,0),"")</f>
        <v/>
      </c>
      <c r="R1109" t="str">
        <f>IFERROR(VLOOKUP(A1109,[3]库存使用数据!$A:$H,8,0),"")</f>
        <v/>
      </c>
      <c r="S1109" t="str">
        <f>IFERROR(VLOOKUP(A1109,[3]库存使用数据!$A:$K,11,0),"")</f>
        <v/>
      </c>
      <c r="T1109" t="str">
        <f>IFERROR(VLOOKUP(A1109,[3]库存使用数据!$A:$C,3,0),"")</f>
        <v/>
      </c>
      <c r="U1109" t="str">
        <f>IFERROR(VLOOKUP(A1109,[3]库存使用数据!$A:$F,6,0),"")</f>
        <v/>
      </c>
      <c r="V1109" t="str">
        <f>IFERROR(VLOOKUP(A1109,[3]库存使用数据!$A:$I,9,0),"")</f>
        <v/>
      </c>
      <c r="W1109" t="str">
        <f>IFERROR(VLOOKUP(A1109,[3]库存使用数据!$A:$L,12,0),"")</f>
        <v/>
      </c>
      <c r="X1109" s="23" t="str">
        <f t="shared" si="297"/>
        <v/>
      </c>
      <c r="Y1109" s="23" t="str">
        <f t="shared" si="298"/>
        <v/>
      </c>
      <c r="Z1109" s="23" t="str">
        <f t="shared" si="299"/>
        <v/>
      </c>
      <c r="AA1109" s="23" t="str">
        <f t="shared" si="300"/>
        <v/>
      </c>
      <c r="AB1109" t="str">
        <f>IFERROR(VLOOKUP(A1109,[3]库存使用数据!$A:$D,4,0),"")</f>
        <v/>
      </c>
      <c r="AC1109" t="str">
        <f>IFERROR(VLOOKUP(A1109,[3]库存使用数据!$A:$G,7,0),"")</f>
        <v/>
      </c>
      <c r="AD1109" t="str">
        <f>IFERROR(VLOOKUP(A1109,[3]库存使用数据!$A:$J,10,0),"")</f>
        <v/>
      </c>
      <c r="AE1109" t="str">
        <f>IFERROR(VLOOKUP(A1109,[3]库存使用数据!$A:$M,13,0),"")</f>
        <v/>
      </c>
      <c r="AF1109" s="23" t="str">
        <f t="shared" si="301"/>
        <v/>
      </c>
      <c r="AG1109" s="23" t="str">
        <f t="shared" si="302"/>
        <v/>
      </c>
      <c r="AH1109" s="23" t="str">
        <f t="shared" si="303"/>
        <v/>
      </c>
      <c r="AI1109" s="23" t="str">
        <f t="shared" si="304"/>
        <v/>
      </c>
      <c r="AJ1109">
        <f>IFERROR(VLOOKUP($B1109,[2]库存报告使用数据!$A$1:$B$65536,2,0),0)</f>
        <v>0</v>
      </c>
      <c r="AK1109">
        <f>IFERROR(VLOOKUP($B1109,[2]库存报告使用数据!$A$1:$C$65536,3,0),0)</f>
        <v>0</v>
      </c>
      <c r="AL1109">
        <f>IFERROR(VLOOKUP($B1109,[2]库存报告使用数据!$A$1:$D$65536,4,0),0)</f>
        <v>0</v>
      </c>
      <c r="AM1109">
        <f>IFERROR(VLOOKUP($B1109,[2]库存报告使用数据!$A$1:$E$65536,5,0),0)</f>
        <v>1</v>
      </c>
      <c r="AN1109" s="23" t="str">
        <f t="shared" si="305"/>
        <v/>
      </c>
      <c r="AO1109" s="23" t="str">
        <f t="shared" si="306"/>
        <v/>
      </c>
      <c r="AP1109" s="23" t="str">
        <f t="shared" si="307"/>
        <v/>
      </c>
      <c r="AQ1109" s="23">
        <f t="shared" si="308"/>
        <v>0</v>
      </c>
      <c r="AR1109" s="37">
        <f t="shared" si="293"/>
        <v>0</v>
      </c>
      <c r="AS1109" s="37">
        <f t="shared" si="294"/>
        <v>0</v>
      </c>
      <c r="AT1109" s="37">
        <f t="shared" si="295"/>
        <v>5</v>
      </c>
      <c r="AU1109" s="33" t="str">
        <f t="shared" si="296"/>
        <v>库存为5</v>
      </c>
      <c r="AV1109" s="38" t="str">
        <f>IFERROR(时间!$B$4+AU1109,"上周无销量")</f>
        <v>上周无销量</v>
      </c>
    </row>
    <row r="1110" spans="1:48">
      <c r="A1110" s="21" t="s">
        <v>1155</v>
      </c>
      <c r="B1110" t="str">
        <f>VLOOKUP(A1110,'[4]sku-asin（子）'!$A$1:$B$65536,2,0)</f>
        <v>B0721Q1J3G</v>
      </c>
      <c r="C1110" t="str">
        <f>VLOOKUP(A1110,'[4]子sku-父sku'!$A$1:$B$65536,2,0)</f>
        <v>YZ-ZQZY456</v>
      </c>
      <c r="D1110" s="33">
        <f>IFERROR(VLOOKUP(A1110,[1]库存报告使用数据处理!$A:$C,3,0),0)</f>
        <v>0</v>
      </c>
      <c r="E1110" s="33">
        <f>IFERROR(VLOOKUP(A1110,[1]库存报告使用数据处理!$A:$D,4,0),0)</f>
        <v>0</v>
      </c>
      <c r="F1110" s="33">
        <f>IFERROR(VLOOKUP(A1110,[1]库存报告使用数据处理!$A:$E,5,0),0)</f>
        <v>0</v>
      </c>
      <c r="G1110" s="33">
        <f>IFERROR(VLOOKUP(A1110,[1]库存报告使用数据处理!$A:$F,6,0),0)</f>
        <v>0</v>
      </c>
      <c r="H1110" s="34">
        <f>IFERROR(VLOOKUP(A1110,[1]库存报告使用数据处理!$A:$G,7,0),0)</f>
        <v>0</v>
      </c>
      <c r="I1110">
        <f>IFERROR(VLOOKUP(A1110,[5]数据处理!$A:$B,2,0),0)</f>
        <v>4</v>
      </c>
      <c r="J1110" s="35">
        <f>IFERROR(VLOOKUP(A1110,[5]数据处理!$A:$D,4,0),0)</f>
        <v>0</v>
      </c>
      <c r="K1110" s="35">
        <f>IFERROR(VLOOKUP(A1110,[5]数据处理!$A:$E,5,0),0)</f>
        <v>0</v>
      </c>
      <c r="L1110" s="35">
        <f>IFERROR(VLOOKUP(A1110,[5]数据处理!$A:$G,7,0),0)</f>
        <v>0</v>
      </c>
      <c r="M1110">
        <f t="shared" si="292"/>
        <v>4</v>
      </c>
      <c r="N1110">
        <f>IFERROR(VLOOKUP(A1110,[5]数据处理!$A:$C,3,0),0)</f>
        <v>0</v>
      </c>
      <c r="O1110">
        <f>IFERROR(VLOOKUP(A1110,[5]数据处理!$A:$N,14,0),0)</f>
        <v>4</v>
      </c>
      <c r="P1110" t="str">
        <f>IFERROR(VLOOKUP(A1110,[3]库存使用数据!$A:$B,2,0),"")</f>
        <v/>
      </c>
      <c r="Q1110" t="str">
        <f>IFERROR(VLOOKUP(A1110,[3]库存使用数据!$A:$E,5,0),"")</f>
        <v/>
      </c>
      <c r="R1110" t="str">
        <f>IFERROR(VLOOKUP(A1110,[3]库存使用数据!$A:$H,8,0),"")</f>
        <v/>
      </c>
      <c r="S1110" t="str">
        <f>IFERROR(VLOOKUP(A1110,[3]库存使用数据!$A:$K,11,0),"")</f>
        <v/>
      </c>
      <c r="T1110" t="str">
        <f>IFERROR(VLOOKUP(A1110,[3]库存使用数据!$A:$C,3,0),"")</f>
        <v/>
      </c>
      <c r="U1110" t="str">
        <f>IFERROR(VLOOKUP(A1110,[3]库存使用数据!$A:$F,6,0),"")</f>
        <v/>
      </c>
      <c r="V1110" t="str">
        <f>IFERROR(VLOOKUP(A1110,[3]库存使用数据!$A:$I,9,0),"")</f>
        <v/>
      </c>
      <c r="W1110" t="str">
        <f>IFERROR(VLOOKUP(A1110,[3]库存使用数据!$A:$L,12,0),"")</f>
        <v/>
      </c>
      <c r="X1110" s="23" t="str">
        <f t="shared" si="297"/>
        <v/>
      </c>
      <c r="Y1110" s="23" t="str">
        <f t="shared" si="298"/>
        <v/>
      </c>
      <c r="Z1110" s="23" t="str">
        <f t="shared" si="299"/>
        <v/>
      </c>
      <c r="AA1110" s="23" t="str">
        <f t="shared" si="300"/>
        <v/>
      </c>
      <c r="AB1110" t="str">
        <f>IFERROR(VLOOKUP(A1110,[3]库存使用数据!$A:$D,4,0),"")</f>
        <v/>
      </c>
      <c r="AC1110" t="str">
        <f>IFERROR(VLOOKUP(A1110,[3]库存使用数据!$A:$G,7,0),"")</f>
        <v/>
      </c>
      <c r="AD1110" t="str">
        <f>IFERROR(VLOOKUP(A1110,[3]库存使用数据!$A:$J,10,0),"")</f>
        <v/>
      </c>
      <c r="AE1110" t="str">
        <f>IFERROR(VLOOKUP(A1110,[3]库存使用数据!$A:$M,13,0),"")</f>
        <v/>
      </c>
      <c r="AF1110" s="23" t="str">
        <f t="shared" si="301"/>
        <v/>
      </c>
      <c r="AG1110" s="23" t="str">
        <f t="shared" si="302"/>
        <v/>
      </c>
      <c r="AH1110" s="23" t="str">
        <f t="shared" si="303"/>
        <v/>
      </c>
      <c r="AI1110" s="23" t="str">
        <f t="shared" si="304"/>
        <v/>
      </c>
      <c r="AJ1110">
        <f>IFERROR(VLOOKUP($B1110,[2]库存报告使用数据!$A$1:$B$65536,2,0),0)</f>
        <v>3</v>
      </c>
      <c r="AK1110">
        <f>IFERROR(VLOOKUP($B1110,[2]库存报告使用数据!$A$1:$C$65536,3,0),0)</f>
        <v>3</v>
      </c>
      <c r="AL1110">
        <f>IFERROR(VLOOKUP($B1110,[2]库存报告使用数据!$A$1:$D$65536,4,0),0)</f>
        <v>0</v>
      </c>
      <c r="AM1110">
        <f>IFERROR(VLOOKUP($B1110,[2]库存报告使用数据!$A$1:$E$65536,5,0),0)</f>
        <v>0</v>
      </c>
      <c r="AN1110" s="23">
        <f t="shared" si="305"/>
        <v>0</v>
      </c>
      <c r="AO1110" s="23">
        <f t="shared" si="306"/>
        <v>0</v>
      </c>
      <c r="AP1110" s="23" t="str">
        <f t="shared" si="307"/>
        <v/>
      </c>
      <c r="AQ1110" s="23" t="str">
        <f t="shared" si="308"/>
        <v/>
      </c>
      <c r="AR1110" s="37">
        <f t="shared" si="293"/>
        <v>0</v>
      </c>
      <c r="AS1110" s="37">
        <f t="shared" si="294"/>
        <v>0</v>
      </c>
      <c r="AT1110" s="37">
        <f t="shared" si="295"/>
        <v>4</v>
      </c>
      <c r="AU1110" s="33" t="str">
        <f t="shared" si="296"/>
        <v>库存为4</v>
      </c>
      <c r="AV1110" s="38" t="str">
        <f>IFERROR(时间!$B$4+AU1110,"上周无销量")</f>
        <v>上周无销量</v>
      </c>
    </row>
    <row r="1111" spans="1:48">
      <c r="A1111" s="21" t="s">
        <v>1156</v>
      </c>
      <c r="B1111" t="str">
        <f>VLOOKUP(A1111,'[4]sku-asin（子）'!$A$1:$B$65536,2,0)</f>
        <v>B01MFGOWLQ</v>
      </c>
      <c r="C1111" t="str">
        <f>VLOOKUP(A1111,'[4]子sku-父sku'!$A$1:$B$65536,2,0)</f>
        <v>YZ-ZQadn1601</v>
      </c>
      <c r="D1111" s="33">
        <f>IFERROR(VLOOKUP(A1111,[1]库存报告使用数据处理!$A:$C,3,0),0)</f>
        <v>0</v>
      </c>
      <c r="E1111" s="33">
        <f>IFERROR(VLOOKUP(A1111,[1]库存报告使用数据处理!$A:$D,4,0),0)</f>
        <v>1</v>
      </c>
      <c r="F1111" s="33">
        <f>IFERROR(VLOOKUP(A1111,[1]库存报告使用数据处理!$A:$E,5,0),0)</f>
        <v>2</v>
      </c>
      <c r="G1111" s="33">
        <f>IFERROR(VLOOKUP(A1111,[1]库存报告使用数据处理!$A:$F,6,0),0)</f>
        <v>0</v>
      </c>
      <c r="H1111" s="34">
        <f>IFERROR(VLOOKUP(A1111,[1]库存报告使用数据处理!$A:$G,7,0),0)</f>
        <v>18.99</v>
      </c>
      <c r="I1111">
        <f>IFERROR(VLOOKUP(A1111,[5]数据处理!$A:$B,2,0),0)</f>
        <v>0</v>
      </c>
      <c r="J1111" s="35">
        <f>IFERROR(VLOOKUP(A1111,[5]数据处理!$A:$D,4,0),0)</f>
        <v>0</v>
      </c>
      <c r="K1111" s="35">
        <f>IFERROR(VLOOKUP(A1111,[5]数据处理!$A:$E,5,0),0)</f>
        <v>0</v>
      </c>
      <c r="L1111" s="35">
        <f>IFERROR(VLOOKUP(A1111,[5]数据处理!$A:$G,7,0),0)</f>
        <v>0</v>
      </c>
      <c r="M1111">
        <f t="shared" si="292"/>
        <v>0</v>
      </c>
      <c r="N1111">
        <f>IFERROR(VLOOKUP(A1111,[5]数据处理!$A:$C,3,0),0)</f>
        <v>1</v>
      </c>
      <c r="O1111">
        <f>IFERROR(VLOOKUP(A1111,[5]数据处理!$A:$N,14,0),0)</f>
        <v>0</v>
      </c>
      <c r="P1111" t="str">
        <f>IFERROR(VLOOKUP(A1111,[3]库存使用数据!$A:$B,2,0),"")</f>
        <v/>
      </c>
      <c r="Q1111" t="str">
        <f>IFERROR(VLOOKUP(A1111,[3]库存使用数据!$A:$E,5,0),"")</f>
        <v/>
      </c>
      <c r="R1111" t="str">
        <f>IFERROR(VLOOKUP(A1111,[3]库存使用数据!$A:$H,8,0),"")</f>
        <v/>
      </c>
      <c r="S1111" t="str">
        <f>IFERROR(VLOOKUP(A1111,[3]库存使用数据!$A:$K,11,0),"")</f>
        <v/>
      </c>
      <c r="T1111" t="str">
        <f>IFERROR(VLOOKUP(A1111,[3]库存使用数据!$A:$C,3,0),"")</f>
        <v/>
      </c>
      <c r="U1111" t="str">
        <f>IFERROR(VLOOKUP(A1111,[3]库存使用数据!$A:$F,6,0),"")</f>
        <v/>
      </c>
      <c r="V1111" t="str">
        <f>IFERROR(VLOOKUP(A1111,[3]库存使用数据!$A:$I,9,0),"")</f>
        <v/>
      </c>
      <c r="W1111" t="str">
        <f>IFERROR(VLOOKUP(A1111,[3]库存使用数据!$A:$L,12,0),"")</f>
        <v/>
      </c>
      <c r="X1111" s="23" t="str">
        <f t="shared" si="297"/>
        <v/>
      </c>
      <c r="Y1111" s="23" t="str">
        <f t="shared" si="298"/>
        <v/>
      </c>
      <c r="Z1111" s="23" t="str">
        <f t="shared" si="299"/>
        <v/>
      </c>
      <c r="AA1111" s="23" t="str">
        <f t="shared" si="300"/>
        <v/>
      </c>
      <c r="AB1111" t="str">
        <f>IFERROR(VLOOKUP(A1111,[3]库存使用数据!$A:$D,4,0),"")</f>
        <v/>
      </c>
      <c r="AC1111" t="str">
        <f>IFERROR(VLOOKUP(A1111,[3]库存使用数据!$A:$G,7,0),"")</f>
        <v/>
      </c>
      <c r="AD1111" t="str">
        <f>IFERROR(VLOOKUP(A1111,[3]库存使用数据!$A:$J,10,0),"")</f>
        <v/>
      </c>
      <c r="AE1111" t="str">
        <f>IFERROR(VLOOKUP(A1111,[3]库存使用数据!$A:$M,13,0),"")</f>
        <v/>
      </c>
      <c r="AF1111" s="23" t="str">
        <f t="shared" si="301"/>
        <v/>
      </c>
      <c r="AG1111" s="23" t="str">
        <f t="shared" si="302"/>
        <v/>
      </c>
      <c r="AH1111" s="23" t="str">
        <f t="shared" si="303"/>
        <v/>
      </c>
      <c r="AI1111" s="23" t="str">
        <f t="shared" si="304"/>
        <v/>
      </c>
      <c r="AJ1111">
        <f>IFERROR(VLOOKUP($B1111,[2]库存报告使用数据!$A$1:$B$65536,2,0),0)</f>
        <v>0</v>
      </c>
      <c r="AK1111">
        <f>IFERROR(VLOOKUP($B1111,[2]库存报告使用数据!$A$1:$C$65536,3,0),0)</f>
        <v>0</v>
      </c>
      <c r="AL1111">
        <f>IFERROR(VLOOKUP($B1111,[2]库存报告使用数据!$A$1:$D$65536,4,0),0)</f>
        <v>2</v>
      </c>
      <c r="AM1111">
        <f>IFERROR(VLOOKUP($B1111,[2]库存报告使用数据!$A$1:$E$65536,5,0),0)</f>
        <v>0</v>
      </c>
      <c r="AN1111" s="23" t="str">
        <f t="shared" si="305"/>
        <v/>
      </c>
      <c r="AO1111" s="23" t="str">
        <f t="shared" si="306"/>
        <v/>
      </c>
      <c r="AP1111" s="23">
        <f t="shared" si="307"/>
        <v>1</v>
      </c>
      <c r="AQ1111" s="23" t="str">
        <f t="shared" si="308"/>
        <v/>
      </c>
      <c r="AR1111" s="37">
        <f t="shared" si="293"/>
        <v>0</v>
      </c>
      <c r="AS1111" s="37">
        <f t="shared" si="294"/>
        <v>0</v>
      </c>
      <c r="AT1111" s="37">
        <f t="shared" si="295"/>
        <v>0</v>
      </c>
      <c r="AU1111" s="33" t="str">
        <f t="shared" si="296"/>
        <v>库存为0</v>
      </c>
      <c r="AV1111" s="38" t="str">
        <f>IFERROR(时间!$B$4+AU1111,"上周无销量")</f>
        <v>上周无销量</v>
      </c>
    </row>
    <row r="1112" spans="1:48">
      <c r="A1112" s="21" t="s">
        <v>1157</v>
      </c>
      <c r="B1112" t="str">
        <f>VLOOKUP(A1112,'[4]sku-asin（子）'!$A$1:$B$65536,2,0)</f>
        <v>B01M366E1Z</v>
      </c>
      <c r="C1112" t="str">
        <f>VLOOKUP(A1112,'[4]子sku-父sku'!$A$1:$B$65536,2,0)</f>
        <v>YZ-ZQadn1601</v>
      </c>
      <c r="D1112" s="33">
        <f>IFERROR(VLOOKUP(A1112,[1]库存报告使用数据处理!$A:$C,3,0),0)</f>
        <v>1</v>
      </c>
      <c r="E1112" s="33">
        <f>IFERROR(VLOOKUP(A1112,[1]库存报告使用数据处理!$A:$D,4,0),0)</f>
        <v>1</v>
      </c>
      <c r="F1112" s="33">
        <f>IFERROR(VLOOKUP(A1112,[1]库存报告使用数据处理!$A:$E,5,0),0)</f>
        <v>2</v>
      </c>
      <c r="G1112" s="33">
        <f>IFERROR(VLOOKUP(A1112,[1]库存报告使用数据处理!$A:$F,6,0),0)</f>
        <v>0</v>
      </c>
      <c r="H1112" s="34">
        <f>IFERROR(VLOOKUP(A1112,[1]库存报告使用数据处理!$A:$G,7,0),0)</f>
        <v>18.99</v>
      </c>
      <c r="I1112">
        <f>IFERROR(VLOOKUP(A1112,[5]数据处理!$A:$B,2,0),0)</f>
        <v>7</v>
      </c>
      <c r="J1112" s="35">
        <f>IFERROR(VLOOKUP(A1112,[5]数据处理!$A:$D,4,0),0)</f>
        <v>0</v>
      </c>
      <c r="K1112" s="35">
        <f>IFERROR(VLOOKUP(A1112,[5]数据处理!$A:$E,5,0),0)</f>
        <v>0</v>
      </c>
      <c r="L1112" s="35">
        <f>IFERROR(VLOOKUP(A1112,[5]数据处理!$A:$G,7,0),0)</f>
        <v>0</v>
      </c>
      <c r="M1112">
        <f t="shared" si="292"/>
        <v>7</v>
      </c>
      <c r="N1112">
        <f>IFERROR(VLOOKUP(A1112,[5]数据处理!$A:$C,3,0),0)</f>
        <v>1</v>
      </c>
      <c r="O1112">
        <f>IFERROR(VLOOKUP(A1112,[5]数据处理!$A:$N,14,0),0)</f>
        <v>8</v>
      </c>
      <c r="P1112" t="str">
        <f>IFERROR(VLOOKUP(A1112,[3]库存使用数据!$A:$B,2,0),"")</f>
        <v/>
      </c>
      <c r="Q1112" t="str">
        <f>IFERROR(VLOOKUP(A1112,[3]库存使用数据!$A:$E,5,0),"")</f>
        <v/>
      </c>
      <c r="R1112" t="str">
        <f>IFERROR(VLOOKUP(A1112,[3]库存使用数据!$A:$H,8,0),"")</f>
        <v/>
      </c>
      <c r="S1112" t="str">
        <f>IFERROR(VLOOKUP(A1112,[3]库存使用数据!$A:$K,11,0),"")</f>
        <v/>
      </c>
      <c r="T1112" t="str">
        <f>IFERROR(VLOOKUP(A1112,[3]库存使用数据!$A:$C,3,0),"")</f>
        <v/>
      </c>
      <c r="U1112" t="str">
        <f>IFERROR(VLOOKUP(A1112,[3]库存使用数据!$A:$F,6,0),"")</f>
        <v/>
      </c>
      <c r="V1112" t="str">
        <f>IFERROR(VLOOKUP(A1112,[3]库存使用数据!$A:$I,9,0),"")</f>
        <v/>
      </c>
      <c r="W1112" t="str">
        <f>IFERROR(VLOOKUP(A1112,[3]库存使用数据!$A:$L,12,0),"")</f>
        <v/>
      </c>
      <c r="X1112" s="23" t="str">
        <f t="shared" si="297"/>
        <v/>
      </c>
      <c r="Y1112" s="23" t="str">
        <f t="shared" si="298"/>
        <v/>
      </c>
      <c r="Z1112" s="23" t="str">
        <f t="shared" si="299"/>
        <v/>
      </c>
      <c r="AA1112" s="23" t="str">
        <f t="shared" si="300"/>
        <v/>
      </c>
      <c r="AB1112" t="str">
        <f>IFERROR(VLOOKUP(A1112,[3]库存使用数据!$A:$D,4,0),"")</f>
        <v/>
      </c>
      <c r="AC1112" t="str">
        <f>IFERROR(VLOOKUP(A1112,[3]库存使用数据!$A:$G,7,0),"")</f>
        <v/>
      </c>
      <c r="AD1112" t="str">
        <f>IFERROR(VLOOKUP(A1112,[3]库存使用数据!$A:$J,10,0),"")</f>
        <v/>
      </c>
      <c r="AE1112" t="str">
        <f>IFERROR(VLOOKUP(A1112,[3]库存使用数据!$A:$M,13,0),"")</f>
        <v/>
      </c>
      <c r="AF1112" s="23" t="str">
        <f t="shared" si="301"/>
        <v/>
      </c>
      <c r="AG1112" s="23" t="str">
        <f t="shared" si="302"/>
        <v/>
      </c>
      <c r="AH1112" s="23" t="str">
        <f t="shared" si="303"/>
        <v/>
      </c>
      <c r="AI1112" s="23" t="str">
        <f t="shared" si="304"/>
        <v/>
      </c>
      <c r="AJ1112">
        <f>IFERROR(VLOOKUP($B1112,[2]库存报告使用数据!$A$1:$B$65536,2,0),0)</f>
        <v>3</v>
      </c>
      <c r="AK1112">
        <f>IFERROR(VLOOKUP($B1112,[2]库存报告使用数据!$A$1:$C$65536,3,0),0)</f>
        <v>3</v>
      </c>
      <c r="AL1112">
        <f>IFERROR(VLOOKUP($B1112,[2]库存报告使用数据!$A$1:$D$65536,4,0),0)</f>
        <v>2</v>
      </c>
      <c r="AM1112">
        <f>IFERROR(VLOOKUP($B1112,[2]库存报告使用数据!$A$1:$E$65536,5,0),0)</f>
        <v>1</v>
      </c>
      <c r="AN1112" s="23">
        <f t="shared" si="305"/>
        <v>0.333333333333333</v>
      </c>
      <c r="AO1112" s="23">
        <f t="shared" si="306"/>
        <v>0.333333333333333</v>
      </c>
      <c r="AP1112" s="23">
        <f t="shared" si="307"/>
        <v>1</v>
      </c>
      <c r="AQ1112" s="23">
        <f t="shared" si="308"/>
        <v>0</v>
      </c>
      <c r="AR1112" s="37">
        <f t="shared" si="293"/>
        <v>0.142857142857143</v>
      </c>
      <c r="AS1112" s="37">
        <f t="shared" si="294"/>
        <v>8.57142857142857</v>
      </c>
      <c r="AT1112" s="37">
        <f t="shared" si="295"/>
        <v>-1.57142857142857</v>
      </c>
      <c r="AU1112" s="33">
        <f t="shared" si="296"/>
        <v>49</v>
      </c>
      <c r="AV1112" s="38">
        <f>IFERROR(时间!$B$4+AU1112,"上周无销量")</f>
        <v>43332</v>
      </c>
    </row>
    <row r="1113" spans="1:48">
      <c r="A1113" s="21" t="s">
        <v>1158</v>
      </c>
      <c r="B1113" t="str">
        <f>VLOOKUP(A1113,'[4]sku-asin（子）'!$A$1:$B$65536,2,0)</f>
        <v>B01M3YW8FW</v>
      </c>
      <c r="C1113" t="str">
        <f>VLOOKUP(A1113,'[4]子sku-父sku'!$A$1:$B$65536,2,0)</f>
        <v>YZ-ZQadn1601</v>
      </c>
      <c r="D1113" s="33">
        <f>IFERROR(VLOOKUP(A1113,[1]库存报告使用数据处理!$A:$C,3,0),0)</f>
        <v>1</v>
      </c>
      <c r="E1113" s="33">
        <f>IFERROR(VLOOKUP(A1113,[1]库存报告使用数据处理!$A:$D,4,0),0)</f>
        <v>0</v>
      </c>
      <c r="F1113" s="33">
        <f>IFERROR(VLOOKUP(A1113,[1]库存报告使用数据处理!$A:$E,5,0),0)</f>
        <v>0</v>
      </c>
      <c r="G1113" s="33">
        <f>IFERROR(VLOOKUP(A1113,[1]库存报告使用数据处理!$A:$F,6,0),0)</f>
        <v>1</v>
      </c>
      <c r="H1113" s="34">
        <f>IFERROR(VLOOKUP(A1113,[1]库存报告使用数据处理!$A:$G,7,0),0)</f>
        <v>18.99</v>
      </c>
      <c r="I1113">
        <f>IFERROR(VLOOKUP(A1113,[5]数据处理!$A:$B,2,0),0)</f>
        <v>3</v>
      </c>
      <c r="J1113" s="35">
        <f>IFERROR(VLOOKUP(A1113,[5]数据处理!$A:$D,4,0),0)</f>
        <v>0</v>
      </c>
      <c r="K1113" s="35">
        <f>IFERROR(VLOOKUP(A1113,[5]数据处理!$A:$E,5,0),0)</f>
        <v>0</v>
      </c>
      <c r="L1113" s="35">
        <f>IFERROR(VLOOKUP(A1113,[5]数据处理!$A:$G,7,0),0)</f>
        <v>0</v>
      </c>
      <c r="M1113">
        <f t="shared" si="292"/>
        <v>3</v>
      </c>
      <c r="N1113">
        <f>IFERROR(VLOOKUP(A1113,[5]数据处理!$A:$C,3,0),0)</f>
        <v>0</v>
      </c>
      <c r="O1113">
        <f>IFERROR(VLOOKUP(A1113,[5]数据处理!$A:$N,14,0),0)</f>
        <v>2</v>
      </c>
      <c r="P1113" t="str">
        <f>IFERROR(VLOOKUP(A1113,[3]库存使用数据!$A:$B,2,0),"")</f>
        <v/>
      </c>
      <c r="Q1113" t="str">
        <f>IFERROR(VLOOKUP(A1113,[3]库存使用数据!$A:$E,5,0),"")</f>
        <v/>
      </c>
      <c r="R1113" t="str">
        <f>IFERROR(VLOOKUP(A1113,[3]库存使用数据!$A:$H,8,0),"")</f>
        <v/>
      </c>
      <c r="S1113" t="str">
        <f>IFERROR(VLOOKUP(A1113,[3]库存使用数据!$A:$K,11,0),"")</f>
        <v/>
      </c>
      <c r="T1113" t="str">
        <f>IFERROR(VLOOKUP(A1113,[3]库存使用数据!$A:$C,3,0),"")</f>
        <v/>
      </c>
      <c r="U1113" t="str">
        <f>IFERROR(VLOOKUP(A1113,[3]库存使用数据!$A:$F,6,0),"")</f>
        <v/>
      </c>
      <c r="V1113" t="str">
        <f>IFERROR(VLOOKUP(A1113,[3]库存使用数据!$A:$I,9,0),"")</f>
        <v/>
      </c>
      <c r="W1113" t="str">
        <f>IFERROR(VLOOKUP(A1113,[3]库存使用数据!$A:$L,12,0),"")</f>
        <v/>
      </c>
      <c r="X1113" s="23" t="str">
        <f t="shared" si="297"/>
        <v/>
      </c>
      <c r="Y1113" s="23" t="str">
        <f t="shared" si="298"/>
        <v/>
      </c>
      <c r="Z1113" s="23" t="str">
        <f t="shared" si="299"/>
        <v/>
      </c>
      <c r="AA1113" s="23" t="str">
        <f t="shared" si="300"/>
        <v/>
      </c>
      <c r="AB1113" t="str">
        <f>IFERROR(VLOOKUP(A1113,[3]库存使用数据!$A:$D,4,0),"")</f>
        <v/>
      </c>
      <c r="AC1113" t="str">
        <f>IFERROR(VLOOKUP(A1113,[3]库存使用数据!$A:$G,7,0),"")</f>
        <v/>
      </c>
      <c r="AD1113" t="str">
        <f>IFERROR(VLOOKUP(A1113,[3]库存使用数据!$A:$J,10,0),"")</f>
        <v/>
      </c>
      <c r="AE1113" t="str">
        <f>IFERROR(VLOOKUP(A1113,[3]库存使用数据!$A:$M,13,0),"")</f>
        <v/>
      </c>
      <c r="AF1113" s="23" t="str">
        <f t="shared" si="301"/>
        <v/>
      </c>
      <c r="AG1113" s="23" t="str">
        <f t="shared" si="302"/>
        <v/>
      </c>
      <c r="AH1113" s="23" t="str">
        <f t="shared" si="303"/>
        <v/>
      </c>
      <c r="AI1113" s="23" t="str">
        <f t="shared" si="304"/>
        <v/>
      </c>
      <c r="AJ1113">
        <f>IFERROR(VLOOKUP($B1113,[2]库存报告使用数据!$A$1:$B$65536,2,0),0)</f>
        <v>0</v>
      </c>
      <c r="AK1113">
        <f>IFERROR(VLOOKUP($B1113,[2]库存报告使用数据!$A$1:$C$65536,3,0),0)</f>
        <v>0</v>
      </c>
      <c r="AL1113">
        <f>IFERROR(VLOOKUP($B1113,[2]库存报告使用数据!$A$1:$D$65536,4,0),0)</f>
        <v>1</v>
      </c>
      <c r="AM1113">
        <f>IFERROR(VLOOKUP($B1113,[2]库存报告使用数据!$A$1:$E$65536,5,0),0)</f>
        <v>1</v>
      </c>
      <c r="AN1113" s="23" t="str">
        <f t="shared" si="305"/>
        <v/>
      </c>
      <c r="AO1113" s="23" t="str">
        <f t="shared" si="306"/>
        <v/>
      </c>
      <c r="AP1113" s="23">
        <f t="shared" si="307"/>
        <v>0</v>
      </c>
      <c r="AQ1113" s="23">
        <f t="shared" si="308"/>
        <v>1</v>
      </c>
      <c r="AR1113" s="37">
        <f t="shared" si="293"/>
        <v>0.142857142857143</v>
      </c>
      <c r="AS1113" s="37">
        <f t="shared" si="294"/>
        <v>8.57142857142857</v>
      </c>
      <c r="AT1113" s="37">
        <f t="shared" si="295"/>
        <v>-5.57142857142857</v>
      </c>
      <c r="AU1113" s="33">
        <f t="shared" si="296"/>
        <v>21</v>
      </c>
      <c r="AV1113" s="38">
        <f>IFERROR(时间!$B$4+AU1113,"上周无销量")</f>
        <v>43304</v>
      </c>
    </row>
    <row r="1114" spans="1:48">
      <c r="A1114" s="21" t="s">
        <v>1159</v>
      </c>
      <c r="B1114" t="str">
        <f>VLOOKUP(A1114,'[4]sku-asin（子）'!$A$1:$B$65536,2,0)</f>
        <v>B01M366JZA</v>
      </c>
      <c r="C1114" t="str">
        <f>VLOOKUP(A1114,'[4]子sku-父sku'!$A$1:$B$65536,2,0)</f>
        <v>YZ-ZQadn1601</v>
      </c>
      <c r="D1114" s="33">
        <f>IFERROR(VLOOKUP(A1114,[1]库存报告使用数据处理!$A:$C,3,0),0)</f>
        <v>2</v>
      </c>
      <c r="E1114" s="33">
        <f>IFERROR(VLOOKUP(A1114,[1]库存报告使用数据处理!$A:$D,4,0),0)</f>
        <v>1</v>
      </c>
      <c r="F1114" s="33">
        <f>IFERROR(VLOOKUP(A1114,[1]库存报告使用数据处理!$A:$E,5,0),0)</f>
        <v>1</v>
      </c>
      <c r="G1114" s="33">
        <f>IFERROR(VLOOKUP(A1114,[1]库存报告使用数据处理!$A:$F,6,0),0)</f>
        <v>0</v>
      </c>
      <c r="H1114" s="34">
        <f>IFERROR(VLOOKUP(A1114,[1]库存报告使用数据处理!$A:$G,7,0),0)</f>
        <v>18.99</v>
      </c>
      <c r="I1114">
        <f>IFERROR(VLOOKUP(A1114,[5]数据处理!$A:$B,2,0),0)</f>
        <v>7</v>
      </c>
      <c r="J1114" s="35">
        <f>IFERROR(VLOOKUP(A1114,[5]数据处理!$A:$D,4,0),0)</f>
        <v>0</v>
      </c>
      <c r="K1114" s="35">
        <f>IFERROR(VLOOKUP(A1114,[5]数据处理!$A:$E,5,0),0)</f>
        <v>0</v>
      </c>
      <c r="L1114" s="35">
        <f>IFERROR(VLOOKUP(A1114,[5]数据处理!$A:$G,7,0),0)</f>
        <v>0</v>
      </c>
      <c r="M1114">
        <f t="shared" si="292"/>
        <v>7</v>
      </c>
      <c r="N1114">
        <f>IFERROR(VLOOKUP(A1114,[5]数据处理!$A:$C,3,0),0)</f>
        <v>0</v>
      </c>
      <c r="O1114">
        <f>IFERROR(VLOOKUP(A1114,[5]数据处理!$A:$N,14,0),0)</f>
        <v>9</v>
      </c>
      <c r="P1114" t="str">
        <f>IFERROR(VLOOKUP(A1114,[3]库存使用数据!$A:$B,2,0),"")</f>
        <v/>
      </c>
      <c r="Q1114" t="str">
        <f>IFERROR(VLOOKUP(A1114,[3]库存使用数据!$A:$E,5,0),"")</f>
        <v/>
      </c>
      <c r="R1114" t="str">
        <f>IFERROR(VLOOKUP(A1114,[3]库存使用数据!$A:$H,8,0),"")</f>
        <v/>
      </c>
      <c r="S1114" t="str">
        <f>IFERROR(VLOOKUP(A1114,[3]库存使用数据!$A:$K,11,0),"")</f>
        <v/>
      </c>
      <c r="T1114" t="str">
        <f>IFERROR(VLOOKUP(A1114,[3]库存使用数据!$A:$C,3,0),"")</f>
        <v/>
      </c>
      <c r="U1114" t="str">
        <f>IFERROR(VLOOKUP(A1114,[3]库存使用数据!$A:$F,6,0),"")</f>
        <v/>
      </c>
      <c r="V1114" t="str">
        <f>IFERROR(VLOOKUP(A1114,[3]库存使用数据!$A:$I,9,0),"")</f>
        <v/>
      </c>
      <c r="W1114" t="str">
        <f>IFERROR(VLOOKUP(A1114,[3]库存使用数据!$A:$L,12,0),"")</f>
        <v/>
      </c>
      <c r="X1114" s="23" t="str">
        <f t="shared" si="297"/>
        <v/>
      </c>
      <c r="Y1114" s="23" t="str">
        <f t="shared" si="298"/>
        <v/>
      </c>
      <c r="Z1114" s="23" t="str">
        <f t="shared" si="299"/>
        <v/>
      </c>
      <c r="AA1114" s="23" t="str">
        <f t="shared" si="300"/>
        <v/>
      </c>
      <c r="AB1114" t="str">
        <f>IFERROR(VLOOKUP(A1114,[3]库存使用数据!$A:$D,4,0),"")</f>
        <v/>
      </c>
      <c r="AC1114" t="str">
        <f>IFERROR(VLOOKUP(A1114,[3]库存使用数据!$A:$G,7,0),"")</f>
        <v/>
      </c>
      <c r="AD1114" t="str">
        <f>IFERROR(VLOOKUP(A1114,[3]库存使用数据!$A:$J,10,0),"")</f>
        <v/>
      </c>
      <c r="AE1114" t="str">
        <f>IFERROR(VLOOKUP(A1114,[3]库存使用数据!$A:$M,13,0),"")</f>
        <v/>
      </c>
      <c r="AF1114" s="23" t="str">
        <f t="shared" si="301"/>
        <v/>
      </c>
      <c r="AG1114" s="23" t="str">
        <f t="shared" si="302"/>
        <v/>
      </c>
      <c r="AH1114" s="23" t="str">
        <f t="shared" si="303"/>
        <v/>
      </c>
      <c r="AI1114" s="23" t="str">
        <f t="shared" si="304"/>
        <v/>
      </c>
      <c r="AJ1114">
        <f>IFERROR(VLOOKUP($B1114,[2]库存报告使用数据!$A$1:$B$65536,2,0),0)</f>
        <v>3</v>
      </c>
      <c r="AK1114">
        <f>IFERROR(VLOOKUP($B1114,[2]库存报告使用数据!$A$1:$C$65536,3,0),0)</f>
        <v>3</v>
      </c>
      <c r="AL1114">
        <f>IFERROR(VLOOKUP($B1114,[2]库存报告使用数据!$A$1:$D$65536,4,0),0)</f>
        <v>7</v>
      </c>
      <c r="AM1114">
        <f>IFERROR(VLOOKUP($B1114,[2]库存报告使用数据!$A$1:$E$65536,5,0),0)</f>
        <v>1</v>
      </c>
      <c r="AN1114" s="23">
        <f t="shared" si="305"/>
        <v>0.666666666666667</v>
      </c>
      <c r="AO1114" s="23">
        <f t="shared" si="306"/>
        <v>0.333333333333333</v>
      </c>
      <c r="AP1114" s="23">
        <f t="shared" si="307"/>
        <v>0.142857142857143</v>
      </c>
      <c r="AQ1114" s="23">
        <f t="shared" si="308"/>
        <v>0</v>
      </c>
      <c r="AR1114" s="37">
        <f t="shared" si="293"/>
        <v>0.285714285714286</v>
      </c>
      <c r="AS1114" s="37">
        <f t="shared" si="294"/>
        <v>17.1428571428571</v>
      </c>
      <c r="AT1114" s="37">
        <f t="shared" si="295"/>
        <v>-10.1428571428571</v>
      </c>
      <c r="AU1114" s="33">
        <f t="shared" si="296"/>
        <v>24</v>
      </c>
      <c r="AV1114" s="38">
        <f>IFERROR(时间!$B$4+AU1114,"上周无销量")</f>
        <v>43307</v>
      </c>
    </row>
    <row r="1115" spans="1:48">
      <c r="A1115" s="40" t="s">
        <v>1160</v>
      </c>
      <c r="B1115" t="str">
        <f>VLOOKUP(A1115,'[4]sku-asin（子）'!$A$1:$B$65536,2,0)</f>
        <v>B07B92GKG9</v>
      </c>
      <c r="C1115" t="str">
        <f>VLOOKUP(A1115,'[4]子sku-父sku'!$A$1:$B$65536,2,0)</f>
        <v>YZ-SUZQ946</v>
      </c>
      <c r="D1115" s="33">
        <f>IFERROR(VLOOKUP(A1115,[1]库存报告使用数据处理!$A:$C,3,0),0)</f>
        <v>0</v>
      </c>
      <c r="E1115" s="33">
        <f>IFERROR(VLOOKUP(A1115,[1]库存报告使用数据处理!$A:$D,4,0),0)</f>
        <v>0</v>
      </c>
      <c r="F1115" s="33">
        <f>IFERROR(VLOOKUP(A1115,[1]库存报告使用数据处理!$A:$E,5,0),0)</f>
        <v>0</v>
      </c>
      <c r="G1115" s="33">
        <f>IFERROR(VLOOKUP(A1115,[1]库存报告使用数据处理!$A:$F,6,0),0)</f>
        <v>1</v>
      </c>
      <c r="H1115" s="34">
        <f>IFERROR(VLOOKUP(A1115,[1]库存报告使用数据处理!$A:$G,7,0),0)</f>
        <v>19.99</v>
      </c>
      <c r="I1115">
        <f>IFERROR(VLOOKUP(A1115,[5]数据处理!$A:$B,2,0),0)</f>
        <v>0</v>
      </c>
      <c r="J1115" s="35">
        <f>IFERROR(VLOOKUP(A1115,[5]数据处理!$A:$D,4,0),0)</f>
        <v>0</v>
      </c>
      <c r="K1115" s="35">
        <f>IFERROR(VLOOKUP(A1115,[5]数据处理!$A:$E,5,0),0)</f>
        <v>0</v>
      </c>
      <c r="L1115" s="35">
        <f>IFERROR(VLOOKUP(A1115,[5]数据处理!$A:$G,7,0),0)</f>
        <v>0</v>
      </c>
      <c r="M1115">
        <f t="shared" si="292"/>
        <v>0</v>
      </c>
      <c r="N1115">
        <f>IFERROR(VLOOKUP(A1115,[5]数据处理!$A:$C,3,0),0)</f>
        <v>0</v>
      </c>
      <c r="O1115">
        <f>IFERROR(VLOOKUP(A1115,[5]数据处理!$A:$N,14,0),0)</f>
        <v>0</v>
      </c>
      <c r="P1115" t="str">
        <f>IFERROR(VLOOKUP(A1115,[3]库存使用数据!$A:$B,2,0),"")</f>
        <v/>
      </c>
      <c r="Q1115" t="str">
        <f>IFERROR(VLOOKUP(A1115,[3]库存使用数据!$A:$E,5,0),"")</f>
        <v/>
      </c>
      <c r="R1115" t="str">
        <f>IFERROR(VLOOKUP(A1115,[3]库存使用数据!$A:$H,8,0),"")</f>
        <v/>
      </c>
      <c r="S1115" t="str">
        <f>IFERROR(VLOOKUP(A1115,[3]库存使用数据!$A:$K,11,0),"")</f>
        <v/>
      </c>
      <c r="T1115" t="str">
        <f>IFERROR(VLOOKUP(A1115,[3]库存使用数据!$A:$C,3,0),"")</f>
        <v/>
      </c>
      <c r="U1115" t="str">
        <f>IFERROR(VLOOKUP(A1115,[3]库存使用数据!$A:$F,6,0),"")</f>
        <v/>
      </c>
      <c r="V1115" t="str">
        <f>IFERROR(VLOOKUP(A1115,[3]库存使用数据!$A:$I,9,0),"")</f>
        <v/>
      </c>
      <c r="W1115" t="str">
        <f>IFERROR(VLOOKUP(A1115,[3]库存使用数据!$A:$L,12,0),"")</f>
        <v/>
      </c>
      <c r="X1115" s="23" t="str">
        <f t="shared" si="297"/>
        <v/>
      </c>
      <c r="Y1115" s="23" t="str">
        <f t="shared" si="298"/>
        <v/>
      </c>
      <c r="Z1115" s="23" t="str">
        <f t="shared" si="299"/>
        <v/>
      </c>
      <c r="AA1115" s="23" t="str">
        <f t="shared" si="300"/>
        <v/>
      </c>
      <c r="AB1115" t="str">
        <f>IFERROR(VLOOKUP(A1115,[3]库存使用数据!$A:$D,4,0),"")</f>
        <v/>
      </c>
      <c r="AC1115" t="str">
        <f>IFERROR(VLOOKUP(A1115,[3]库存使用数据!$A:$G,7,0),"")</f>
        <v/>
      </c>
      <c r="AD1115" t="str">
        <f>IFERROR(VLOOKUP(A1115,[3]库存使用数据!$A:$J,10,0),"")</f>
        <v/>
      </c>
      <c r="AE1115" t="str">
        <f>IFERROR(VLOOKUP(A1115,[3]库存使用数据!$A:$M,13,0),"")</f>
        <v/>
      </c>
      <c r="AF1115" s="23" t="str">
        <f t="shared" si="301"/>
        <v/>
      </c>
      <c r="AG1115" s="23" t="str">
        <f t="shared" si="302"/>
        <v/>
      </c>
      <c r="AH1115" s="23" t="str">
        <f t="shared" si="303"/>
        <v/>
      </c>
      <c r="AI1115" s="23" t="str">
        <f t="shared" si="304"/>
        <v/>
      </c>
      <c r="AJ1115">
        <f>IFERROR(VLOOKUP($B1115,[2]库存报告使用数据!$A$1:$B$65536,2,0),0)</f>
        <v>0</v>
      </c>
      <c r="AK1115">
        <f>IFERROR(VLOOKUP($B1115,[2]库存报告使用数据!$A$1:$C$65536,3,0),0)</f>
        <v>0</v>
      </c>
      <c r="AL1115">
        <f>IFERROR(VLOOKUP($B1115,[2]库存报告使用数据!$A$1:$D$65536,4,0),0)</f>
        <v>0</v>
      </c>
      <c r="AM1115">
        <f>IFERROR(VLOOKUP($B1115,[2]库存报告使用数据!$A$1:$E$65536,5,0),0)</f>
        <v>0</v>
      </c>
      <c r="AN1115" s="23" t="str">
        <f t="shared" si="305"/>
        <v/>
      </c>
      <c r="AO1115" s="23" t="str">
        <f t="shared" si="306"/>
        <v/>
      </c>
      <c r="AP1115" s="23" t="str">
        <f t="shared" si="307"/>
        <v/>
      </c>
      <c r="AQ1115" s="23" t="str">
        <f t="shared" si="308"/>
        <v/>
      </c>
      <c r="AR1115" s="37">
        <f t="shared" si="293"/>
        <v>0</v>
      </c>
      <c r="AS1115" s="37">
        <f t="shared" si="294"/>
        <v>0</v>
      </c>
      <c r="AT1115" s="37">
        <f t="shared" si="295"/>
        <v>0</v>
      </c>
      <c r="AU1115" s="33" t="str">
        <f t="shared" si="296"/>
        <v>库存为0</v>
      </c>
      <c r="AV1115" s="38" t="str">
        <f>IFERROR(时间!$B$4+AU1115,"上周无销量")</f>
        <v>上周无销量</v>
      </c>
    </row>
    <row r="1116" spans="1:48">
      <c r="A1116" s="40" t="s">
        <v>1161</v>
      </c>
      <c r="B1116" t="str">
        <f>VLOOKUP(A1116,'[4]sku-asin（子）'!$A$1:$B$65536,2,0)</f>
        <v>B071G5PTHM</v>
      </c>
      <c r="C1116" t="str">
        <f>VLOOKUP(A1116,'[4]子sku-父sku'!$A$1:$B$65536,2,0)</f>
        <v>YZ-HM1757</v>
      </c>
      <c r="D1116" s="33">
        <f>IFERROR(VLOOKUP(A1116,[1]库存报告使用数据处理!$A:$C,3,0),0)</f>
        <v>0</v>
      </c>
      <c r="E1116" s="33">
        <f>IFERROR(VLOOKUP(A1116,[1]库存报告使用数据处理!$A:$D,4,0),0)</f>
        <v>0</v>
      </c>
      <c r="F1116" s="33">
        <f>IFERROR(VLOOKUP(A1116,[1]库存报告使用数据处理!$A:$E,5,0),0)</f>
        <v>1</v>
      </c>
      <c r="G1116" s="33">
        <f>IFERROR(VLOOKUP(A1116,[1]库存报告使用数据处理!$A:$F,6,0),0)</f>
        <v>0</v>
      </c>
      <c r="H1116" s="34">
        <f>IFERROR(VLOOKUP(A1116,[1]库存报告使用数据处理!$A:$G,7,0),0)</f>
        <v>16.99</v>
      </c>
      <c r="I1116">
        <f>IFERROR(VLOOKUP(A1116,[5]数据处理!$A:$B,2,0),0)</f>
        <v>0</v>
      </c>
      <c r="J1116" s="35">
        <f>IFERROR(VLOOKUP(A1116,[5]数据处理!$A:$D,4,0),0)</f>
        <v>0</v>
      </c>
      <c r="K1116" s="35">
        <f>IFERROR(VLOOKUP(A1116,[5]数据处理!$A:$E,5,0),0)</f>
        <v>0</v>
      </c>
      <c r="L1116" s="35">
        <f>IFERROR(VLOOKUP(A1116,[5]数据处理!$A:$G,7,0),0)</f>
        <v>0</v>
      </c>
      <c r="M1116">
        <f t="shared" si="292"/>
        <v>0</v>
      </c>
      <c r="N1116">
        <f>IFERROR(VLOOKUP(A1116,[5]数据处理!$A:$C,3,0),0)</f>
        <v>0</v>
      </c>
      <c r="O1116">
        <f>IFERROR(VLOOKUP(A1116,[5]数据处理!$A:$N,14,0),0)</f>
        <v>0</v>
      </c>
      <c r="P1116" t="str">
        <f>IFERROR(VLOOKUP(A1116,[3]库存使用数据!$A:$B,2,0),"")</f>
        <v/>
      </c>
      <c r="Q1116" t="str">
        <f>IFERROR(VLOOKUP(A1116,[3]库存使用数据!$A:$E,5,0),"")</f>
        <v/>
      </c>
      <c r="R1116" t="str">
        <f>IFERROR(VLOOKUP(A1116,[3]库存使用数据!$A:$H,8,0),"")</f>
        <v/>
      </c>
      <c r="S1116" t="str">
        <f>IFERROR(VLOOKUP(A1116,[3]库存使用数据!$A:$K,11,0),"")</f>
        <v/>
      </c>
      <c r="T1116" t="str">
        <f>IFERROR(VLOOKUP(A1116,[3]库存使用数据!$A:$C,3,0),"")</f>
        <v/>
      </c>
      <c r="U1116" t="str">
        <f>IFERROR(VLOOKUP(A1116,[3]库存使用数据!$A:$F,6,0),"")</f>
        <v/>
      </c>
      <c r="V1116" t="str">
        <f>IFERROR(VLOOKUP(A1116,[3]库存使用数据!$A:$I,9,0),"")</f>
        <v/>
      </c>
      <c r="W1116" t="str">
        <f>IFERROR(VLOOKUP(A1116,[3]库存使用数据!$A:$L,12,0),"")</f>
        <v/>
      </c>
      <c r="X1116" s="23" t="str">
        <f t="shared" si="297"/>
        <v/>
      </c>
      <c r="Y1116" s="23" t="str">
        <f t="shared" si="298"/>
        <v/>
      </c>
      <c r="Z1116" s="23" t="str">
        <f t="shared" si="299"/>
        <v/>
      </c>
      <c r="AA1116" s="23" t="str">
        <f t="shared" si="300"/>
        <v/>
      </c>
      <c r="AB1116" t="str">
        <f>IFERROR(VLOOKUP(A1116,[3]库存使用数据!$A:$D,4,0),"")</f>
        <v/>
      </c>
      <c r="AC1116" t="str">
        <f>IFERROR(VLOOKUP(A1116,[3]库存使用数据!$A:$G,7,0),"")</f>
        <v/>
      </c>
      <c r="AD1116" t="str">
        <f>IFERROR(VLOOKUP(A1116,[3]库存使用数据!$A:$J,10,0),"")</f>
        <v/>
      </c>
      <c r="AE1116" t="str">
        <f>IFERROR(VLOOKUP(A1116,[3]库存使用数据!$A:$M,13,0),"")</f>
        <v/>
      </c>
      <c r="AF1116" s="23" t="str">
        <f t="shared" si="301"/>
        <v/>
      </c>
      <c r="AG1116" s="23" t="str">
        <f t="shared" si="302"/>
        <v/>
      </c>
      <c r="AH1116" s="23" t="str">
        <f t="shared" si="303"/>
        <v/>
      </c>
      <c r="AI1116" s="23" t="str">
        <f t="shared" si="304"/>
        <v/>
      </c>
      <c r="AJ1116">
        <f>IFERROR(VLOOKUP($B1116,[2]库存报告使用数据!$A$1:$B$65536,2,0),0)</f>
        <v>0</v>
      </c>
      <c r="AK1116">
        <f>IFERROR(VLOOKUP($B1116,[2]库存报告使用数据!$A$1:$C$65536,3,0),0)</f>
        <v>0</v>
      </c>
      <c r="AL1116">
        <f>IFERROR(VLOOKUP($B1116,[2]库存报告使用数据!$A$1:$D$65536,4,0),0)</f>
        <v>4</v>
      </c>
      <c r="AM1116">
        <f>IFERROR(VLOOKUP($B1116,[2]库存报告使用数据!$A$1:$E$65536,5,0),0)</f>
        <v>13</v>
      </c>
      <c r="AN1116" s="23" t="str">
        <f t="shared" si="305"/>
        <v/>
      </c>
      <c r="AO1116" s="23" t="str">
        <f t="shared" si="306"/>
        <v/>
      </c>
      <c r="AP1116" s="23">
        <f t="shared" si="307"/>
        <v>0.25</v>
      </c>
      <c r="AQ1116" s="23">
        <f t="shared" si="308"/>
        <v>0</v>
      </c>
      <c r="AR1116" s="37">
        <f t="shared" si="293"/>
        <v>0</v>
      </c>
      <c r="AS1116" s="37">
        <f t="shared" si="294"/>
        <v>0</v>
      </c>
      <c r="AT1116" s="37">
        <f t="shared" si="295"/>
        <v>0</v>
      </c>
      <c r="AU1116" s="33" t="str">
        <f t="shared" si="296"/>
        <v>库存为0</v>
      </c>
      <c r="AV1116" s="38" t="str">
        <f>IFERROR(时间!$B$4+AU1116,"上周无销量")</f>
        <v>上周无销量</v>
      </c>
    </row>
    <row r="1117" spans="1:48">
      <c r="A1117" s="1"/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1:48">
      <c r="A1118" s="1"/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1:48">
      <c r="A1119" s="1"/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1:48">
      <c r="A1120" s="1"/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1:48">
      <c r="A1121" s="1"/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1:48">
      <c r="A1122" s="1"/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1:48">
      <c r="A1123" s="1"/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1:48">
      <c r="A1124" s="1"/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1:48">
      <c r="A1125" s="1"/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1:48">
      <c r="A1126" s="41"/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1:48">
      <c r="A1127" s="41"/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1:48">
      <c r="A1128" s="41"/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8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</row>
    <row r="1635" spans="4:48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</row>
    <row r="1636" spans="4:48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</row>
    <row r="1637" spans="4:48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</row>
    <row r="1638" spans="4:48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</row>
    <row r="1639" spans="4:48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</row>
    <row r="1640" spans="4:48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</row>
    <row r="1641" spans="4:48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</row>
    <row r="1642" spans="4:48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</row>
    <row r="1643" spans="4:48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</row>
    <row r="1644" spans="4:48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</row>
    <row r="1645" spans="4:48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</row>
    <row r="1646" spans="4:48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</row>
    <row r="1647" spans="4:48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</row>
    <row r="1648" spans="4:48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</row>
    <row r="1649" spans="4:48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</row>
    <row r="1650" spans="4:48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</row>
    <row r="1651" spans="4:48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9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  <c r="AW2073" s="38"/>
    </row>
    <row r="2074" spans="4:49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  <c r="AW2074" s="38"/>
    </row>
    <row r="2075" spans="4:49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  <c r="AW2075" s="38"/>
    </row>
    <row r="2076" spans="4:49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  <c r="AW2076" s="38"/>
    </row>
    <row r="2077" spans="4:49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  <c r="AW2077" s="38"/>
    </row>
    <row r="2078" spans="4:49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  <c r="AW2078" s="38"/>
    </row>
    <row r="2079" spans="4:49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  <c r="AW2079" s="38"/>
    </row>
    <row r="2080" spans="4:49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  <c r="AW2080" s="38"/>
    </row>
    <row r="2081" spans="4:49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  <c r="AW2081" s="38"/>
    </row>
    <row r="2082" spans="4:49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  <c r="AW2082" s="38"/>
    </row>
    <row r="2083" spans="4:49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  <c r="AW2083" s="38"/>
    </row>
    <row r="2084" spans="4:49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  <c r="AW2084" s="38"/>
    </row>
    <row r="2085" spans="4:49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  <c r="AW2085" s="38"/>
    </row>
    <row r="2086" spans="4:49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  <c r="AW2086" s="38"/>
    </row>
    <row r="2087" spans="4:49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  <c r="AW2087" s="38"/>
    </row>
    <row r="2088" spans="4:49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  <c r="AW2088" s="38"/>
    </row>
    <row r="2089" spans="4:49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  <c r="AW2089" s="38"/>
    </row>
    <row r="2090" spans="4:49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  <c r="AW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4:48"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4:48"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4:48"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4:48"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4:48"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4:48"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4:48"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4:48"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  <row r="2812" spans="4:48">
      <c r="D2812" s="33"/>
      <c r="E2812" s="33"/>
      <c r="F2812" s="33"/>
      <c r="G2812" s="33"/>
      <c r="H2812" s="34"/>
      <c r="J2812" s="35"/>
      <c r="K2812" s="35"/>
      <c r="L2812" s="35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7"/>
      <c r="AS2812" s="37"/>
      <c r="AT2812" s="37"/>
      <c r="AU2812" s="33"/>
      <c r="AV2812" s="38"/>
    </row>
    <row r="2813" spans="4:48">
      <c r="D2813" s="33"/>
      <c r="E2813" s="33"/>
      <c r="F2813" s="33"/>
      <c r="G2813" s="33"/>
      <c r="H2813" s="34"/>
      <c r="J2813" s="35"/>
      <c r="K2813" s="35"/>
      <c r="L2813" s="35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7"/>
      <c r="AS2813" s="37"/>
      <c r="AT2813" s="37"/>
      <c r="AU2813" s="33"/>
      <c r="AV2813" s="38"/>
    </row>
    <row r="2814" spans="4:48">
      <c r="D2814" s="33"/>
      <c r="E2814" s="33"/>
      <c r="F2814" s="33"/>
      <c r="G2814" s="33"/>
      <c r="H2814" s="34"/>
      <c r="J2814" s="35"/>
      <c r="K2814" s="35"/>
      <c r="L2814" s="35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7"/>
      <c r="AS2814" s="37"/>
      <c r="AT2814" s="37"/>
      <c r="AU2814" s="33"/>
      <c r="AV2814" s="38"/>
    </row>
    <row r="2815" spans="4:48">
      <c r="D2815" s="33"/>
      <c r="E2815" s="33"/>
      <c r="F2815" s="33"/>
      <c r="G2815" s="33"/>
      <c r="H2815" s="34"/>
      <c r="J2815" s="35"/>
      <c r="K2815" s="35"/>
      <c r="L2815" s="35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7"/>
      <c r="AS2815" s="37"/>
      <c r="AT2815" s="37"/>
      <c r="AU2815" s="33"/>
      <c r="AV2815" s="38"/>
    </row>
    <row r="2816" spans="4:48">
      <c r="D2816" s="33"/>
      <c r="E2816" s="33"/>
      <c r="F2816" s="33"/>
      <c r="G2816" s="33"/>
      <c r="H2816" s="34"/>
      <c r="J2816" s="35"/>
      <c r="K2816" s="35"/>
      <c r="L2816" s="35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7"/>
      <c r="AS2816" s="37"/>
      <c r="AT2816" s="37"/>
      <c r="AU2816" s="33"/>
      <c r="AV2816" s="38"/>
    </row>
    <row r="2817" spans="4:48">
      <c r="D2817" s="33"/>
      <c r="E2817" s="33"/>
      <c r="F2817" s="33"/>
      <c r="G2817" s="33"/>
      <c r="H2817" s="34"/>
      <c r="J2817" s="35"/>
      <c r="K2817" s="35"/>
      <c r="L2817" s="35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7"/>
      <c r="AS2817" s="37"/>
      <c r="AT2817" s="37"/>
      <c r="AU2817" s="33"/>
      <c r="AV2817" s="38"/>
    </row>
    <row r="2818" spans="4:48">
      <c r="D2818" s="33"/>
      <c r="E2818" s="33"/>
      <c r="F2818" s="33"/>
      <c r="G2818" s="33"/>
      <c r="H2818" s="34"/>
      <c r="J2818" s="35"/>
      <c r="K2818" s="35"/>
      <c r="L2818" s="35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7"/>
      <c r="AS2818" s="37"/>
      <c r="AT2818" s="37"/>
      <c r="AU2818" s="33"/>
      <c r="AV2818" s="38"/>
    </row>
    <row r="2819" spans="4:48">
      <c r="D2819" s="33"/>
      <c r="E2819" s="33"/>
      <c r="F2819" s="33"/>
      <c r="G2819" s="33"/>
      <c r="H2819" s="34"/>
      <c r="J2819" s="35"/>
      <c r="K2819" s="35"/>
      <c r="L2819" s="35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7"/>
      <c r="AS2819" s="37"/>
      <c r="AT2819" s="37"/>
      <c r="AU2819" s="33"/>
      <c r="AV2819" s="38"/>
    </row>
    <row r="2820" spans="4:48">
      <c r="D2820" s="33"/>
      <c r="E2820" s="33"/>
      <c r="F2820" s="33"/>
      <c r="G2820" s="33"/>
      <c r="H2820" s="34"/>
      <c r="J2820" s="35"/>
      <c r="K2820" s="35"/>
      <c r="L2820" s="35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7"/>
      <c r="AS2820" s="37"/>
      <c r="AT2820" s="37"/>
      <c r="AU2820" s="33"/>
      <c r="AV2820" s="38"/>
    </row>
    <row r="2821" spans="4:48">
      <c r="D2821" s="33"/>
      <c r="E2821" s="33"/>
      <c r="F2821" s="33"/>
      <c r="G2821" s="33"/>
      <c r="H2821" s="34"/>
      <c r="J2821" s="35"/>
      <c r="K2821" s="35"/>
      <c r="L2821" s="35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7"/>
      <c r="AS2821" s="37"/>
      <c r="AT2821" s="37"/>
      <c r="AU2821" s="33"/>
      <c r="AV2821" s="38"/>
    </row>
    <row r="2822" spans="4:48">
      <c r="D2822" s="33"/>
      <c r="E2822" s="33"/>
      <c r="F2822" s="33"/>
      <c r="G2822" s="33"/>
      <c r="H2822" s="34"/>
      <c r="J2822" s="35"/>
      <c r="K2822" s="35"/>
      <c r="L2822" s="35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7"/>
      <c r="AS2822" s="37"/>
      <c r="AT2822" s="37"/>
      <c r="AU2822" s="33"/>
      <c r="AV2822" s="38"/>
    </row>
    <row r="2823" spans="4:48">
      <c r="D2823" s="33"/>
      <c r="E2823" s="33"/>
      <c r="F2823" s="33"/>
      <c r="G2823" s="33"/>
      <c r="H2823" s="34"/>
      <c r="J2823" s="35"/>
      <c r="K2823" s="35"/>
      <c r="L2823" s="35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7"/>
      <c r="AS2823" s="37"/>
      <c r="AT2823" s="37"/>
      <c r="AU2823" s="33"/>
      <c r="AV2823" s="38"/>
    </row>
    <row r="2824" spans="4:48">
      <c r="D2824" s="33"/>
      <c r="E2824" s="33"/>
      <c r="F2824" s="33"/>
      <c r="G2824" s="33"/>
      <c r="H2824" s="34"/>
      <c r="J2824" s="35"/>
      <c r="K2824" s="35"/>
      <c r="L2824" s="35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7"/>
      <c r="AS2824" s="37"/>
      <c r="AT2824" s="37"/>
      <c r="AU2824" s="33"/>
      <c r="AV2824" s="38"/>
    </row>
    <row r="2825" spans="4:48">
      <c r="D2825" s="33"/>
      <c r="E2825" s="33"/>
      <c r="F2825" s="33"/>
      <c r="G2825" s="33"/>
      <c r="H2825" s="34"/>
      <c r="J2825" s="35"/>
      <c r="K2825" s="35"/>
      <c r="L2825" s="35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7"/>
      <c r="AS2825" s="37"/>
      <c r="AT2825" s="37"/>
      <c r="AU2825" s="33"/>
      <c r="AV2825" s="38"/>
    </row>
    <row r="2826" spans="4:48">
      <c r="D2826" s="33"/>
      <c r="E2826" s="33"/>
      <c r="F2826" s="33"/>
      <c r="G2826" s="33"/>
      <c r="H2826" s="34"/>
      <c r="J2826" s="35"/>
      <c r="K2826" s="35"/>
      <c r="L2826" s="35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7"/>
      <c r="AS2826" s="37"/>
      <c r="AT2826" s="37"/>
      <c r="AU2826" s="33"/>
      <c r="AV2826" s="38"/>
    </row>
    <row r="2827" spans="4:48">
      <c r="D2827" s="33"/>
      <c r="E2827" s="33"/>
      <c r="F2827" s="33"/>
      <c r="G2827" s="33"/>
      <c r="H2827" s="34"/>
      <c r="J2827" s="35"/>
      <c r="K2827" s="35"/>
      <c r="L2827" s="35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7"/>
      <c r="AS2827" s="37"/>
      <c r="AT2827" s="37"/>
      <c r="AU2827" s="33"/>
      <c r="AV2827" s="38"/>
    </row>
    <row r="2828" spans="4:48">
      <c r="D2828" s="33"/>
      <c r="E2828" s="33"/>
      <c r="F2828" s="33"/>
      <c r="G2828" s="33"/>
      <c r="H2828" s="34"/>
      <c r="J2828" s="35"/>
      <c r="K2828" s="35"/>
      <c r="L2828" s="35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7"/>
      <c r="AS2828" s="37"/>
      <c r="AT2828" s="37"/>
      <c r="AU2828" s="33"/>
      <c r="AV2828" s="38"/>
    </row>
    <row r="2829" spans="4:48">
      <c r="D2829" s="33"/>
      <c r="E2829" s="33"/>
      <c r="F2829" s="33"/>
      <c r="G2829" s="33"/>
      <c r="H2829" s="34"/>
      <c r="J2829" s="35"/>
      <c r="K2829" s="35"/>
      <c r="L2829" s="35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7"/>
      <c r="AS2829" s="37"/>
      <c r="AT2829" s="37"/>
      <c r="AU2829" s="33"/>
      <c r="AV2829" s="38"/>
    </row>
    <row r="2830" spans="4:48">
      <c r="D2830" s="33"/>
      <c r="E2830" s="33"/>
      <c r="F2830" s="33"/>
      <c r="G2830" s="33"/>
      <c r="H2830" s="34"/>
      <c r="J2830" s="35"/>
      <c r="K2830" s="35"/>
      <c r="L2830" s="35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7"/>
      <c r="AS2830" s="37"/>
      <c r="AT2830" s="37"/>
      <c r="AU2830" s="33"/>
      <c r="AV2830" s="38"/>
    </row>
    <row r="2831" spans="4:48">
      <c r="D2831" s="33"/>
      <c r="E2831" s="33"/>
      <c r="F2831" s="33"/>
      <c r="G2831" s="33"/>
      <c r="H2831" s="34"/>
      <c r="J2831" s="35"/>
      <c r="K2831" s="35"/>
      <c r="L2831" s="35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7"/>
      <c r="AS2831" s="37"/>
      <c r="AT2831" s="37"/>
      <c r="AU2831" s="33"/>
      <c r="AV2831" s="38"/>
    </row>
    <row r="2832" spans="4:48">
      <c r="D2832" s="33"/>
      <c r="E2832" s="33"/>
      <c r="F2832" s="33"/>
      <c r="G2832" s="33"/>
      <c r="H2832" s="34"/>
      <c r="J2832" s="35"/>
      <c r="K2832" s="35"/>
      <c r="L2832" s="35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7"/>
      <c r="AS2832" s="37"/>
      <c r="AT2832" s="37"/>
      <c r="AU2832" s="33"/>
      <c r="AV2832" s="38"/>
    </row>
    <row r="2833" spans="4:48">
      <c r="D2833" s="33"/>
      <c r="E2833" s="33"/>
      <c r="F2833" s="33"/>
      <c r="G2833" s="33"/>
      <c r="H2833" s="34"/>
      <c r="J2833" s="35"/>
      <c r="K2833" s="35"/>
      <c r="L2833" s="35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7"/>
      <c r="AS2833" s="37"/>
      <c r="AT2833" s="37"/>
      <c r="AU2833" s="33"/>
      <c r="AV2833" s="38"/>
    </row>
    <row r="2834" spans="4:48">
      <c r="D2834" s="33"/>
      <c r="E2834" s="33"/>
      <c r="F2834" s="33"/>
      <c r="G2834" s="33"/>
      <c r="H2834" s="34"/>
      <c r="J2834" s="35"/>
      <c r="K2834" s="35"/>
      <c r="L2834" s="35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7"/>
      <c r="AS2834" s="37"/>
      <c r="AT2834" s="37"/>
      <c r="AU2834" s="33"/>
      <c r="AV2834" s="38"/>
    </row>
    <row r="2835" spans="4:48">
      <c r="D2835" s="33"/>
      <c r="E2835" s="33"/>
      <c r="F2835" s="33"/>
      <c r="G2835" s="33"/>
      <c r="H2835" s="34"/>
      <c r="J2835" s="35"/>
      <c r="K2835" s="35"/>
      <c r="L2835" s="35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7"/>
      <c r="AS2835" s="37"/>
      <c r="AT2835" s="37"/>
      <c r="AU2835" s="33"/>
      <c r="AV2835" s="38"/>
    </row>
    <row r="2836" spans="4:48">
      <c r="D2836" s="33"/>
      <c r="E2836" s="33"/>
      <c r="F2836" s="33"/>
      <c r="G2836" s="33"/>
      <c r="H2836" s="34"/>
      <c r="J2836" s="35"/>
      <c r="K2836" s="35"/>
      <c r="L2836" s="35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7"/>
      <c r="AS2836" s="37"/>
      <c r="AT2836" s="37"/>
      <c r="AU2836" s="33"/>
      <c r="AV2836" s="38"/>
    </row>
    <row r="2837" spans="4:48">
      <c r="D2837" s="33"/>
      <c r="E2837" s="33"/>
      <c r="F2837" s="33"/>
      <c r="G2837" s="33"/>
      <c r="H2837" s="34"/>
      <c r="J2837" s="35"/>
      <c r="K2837" s="35"/>
      <c r="L2837" s="35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7"/>
      <c r="AS2837" s="37"/>
      <c r="AT2837" s="37"/>
      <c r="AU2837" s="33"/>
      <c r="AV2837" s="38"/>
    </row>
    <row r="2838" spans="4:48">
      <c r="D2838" s="33"/>
      <c r="E2838" s="33"/>
      <c r="F2838" s="33"/>
      <c r="G2838" s="33"/>
      <c r="H2838" s="34"/>
      <c r="J2838" s="35"/>
      <c r="K2838" s="35"/>
      <c r="L2838" s="35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7"/>
      <c r="AS2838" s="37"/>
      <c r="AT2838" s="37"/>
      <c r="AU2838" s="33"/>
      <c r="AV2838" s="38"/>
    </row>
    <row r="2839" spans="4:48">
      <c r="D2839" s="33"/>
      <c r="E2839" s="33"/>
      <c r="F2839" s="33"/>
      <c r="G2839" s="33"/>
      <c r="H2839" s="34"/>
      <c r="J2839" s="35"/>
      <c r="K2839" s="35"/>
      <c r="L2839" s="35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7"/>
      <c r="AS2839" s="37"/>
      <c r="AT2839" s="37"/>
      <c r="AU2839" s="33"/>
      <c r="AV2839" s="38"/>
    </row>
    <row r="2840" spans="4:48">
      <c r="D2840" s="33"/>
      <c r="E2840" s="33"/>
      <c r="F2840" s="33"/>
      <c r="G2840" s="33"/>
      <c r="H2840" s="34"/>
      <c r="J2840" s="35"/>
      <c r="K2840" s="35"/>
      <c r="L2840" s="35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7"/>
      <c r="AS2840" s="37"/>
      <c r="AT2840" s="37"/>
      <c r="AU2840" s="33"/>
      <c r="AV2840" s="38"/>
    </row>
    <row r="2841" spans="4:48">
      <c r="D2841" s="33"/>
      <c r="E2841" s="33"/>
      <c r="F2841" s="33"/>
      <c r="G2841" s="33"/>
      <c r="H2841" s="34"/>
      <c r="J2841" s="35"/>
      <c r="K2841" s="35"/>
      <c r="L2841" s="35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7"/>
      <c r="AS2841" s="37"/>
      <c r="AT2841" s="37"/>
      <c r="AU2841" s="33"/>
      <c r="AV2841" s="38"/>
    </row>
    <row r="2842" spans="4:48">
      <c r="D2842" s="33"/>
      <c r="E2842" s="33"/>
      <c r="F2842" s="33"/>
      <c r="G2842" s="33"/>
      <c r="H2842" s="34"/>
      <c r="J2842" s="35"/>
      <c r="K2842" s="35"/>
      <c r="L2842" s="35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7"/>
      <c r="AS2842" s="37"/>
      <c r="AT2842" s="37"/>
      <c r="AU2842" s="33"/>
      <c r="AV2842" s="38"/>
    </row>
    <row r="2843" spans="4:48">
      <c r="D2843" s="33"/>
      <c r="E2843" s="33"/>
      <c r="F2843" s="33"/>
      <c r="G2843" s="33"/>
      <c r="H2843" s="34"/>
      <c r="J2843" s="35"/>
      <c r="K2843" s="35"/>
      <c r="L2843" s="35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7"/>
      <c r="AS2843" s="37"/>
      <c r="AT2843" s="37"/>
      <c r="AU2843" s="33"/>
      <c r="AV2843" s="38"/>
    </row>
    <row r="2844" spans="4:48">
      <c r="D2844" s="33"/>
      <c r="E2844" s="33"/>
      <c r="F2844" s="33"/>
      <c r="G2844" s="33"/>
      <c r="H2844" s="34"/>
      <c r="J2844" s="35"/>
      <c r="K2844" s="35"/>
      <c r="L2844" s="35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7"/>
      <c r="AS2844" s="37"/>
      <c r="AT2844" s="37"/>
      <c r="AU2844" s="33"/>
      <c r="AV2844" s="38"/>
    </row>
    <row r="2845" spans="4:48">
      <c r="D2845" s="33"/>
      <c r="E2845" s="33"/>
      <c r="F2845" s="33"/>
      <c r="G2845" s="33"/>
      <c r="H2845" s="34"/>
      <c r="J2845" s="35"/>
      <c r="K2845" s="35"/>
      <c r="L2845" s="35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7"/>
      <c r="AS2845" s="37"/>
      <c r="AT2845" s="37"/>
      <c r="AU2845" s="33"/>
      <c r="AV2845" s="38"/>
    </row>
    <row r="2846" spans="4:48">
      <c r="D2846" s="33"/>
      <c r="E2846" s="33"/>
      <c r="F2846" s="33"/>
      <c r="G2846" s="33"/>
      <c r="H2846" s="34"/>
      <c r="J2846" s="35"/>
      <c r="K2846" s="35"/>
      <c r="L2846" s="35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7"/>
      <c r="AS2846" s="37"/>
      <c r="AT2846" s="37"/>
      <c r="AU2846" s="33"/>
      <c r="AV2846" s="38"/>
    </row>
    <row r="2847" spans="4:48">
      <c r="D2847" s="33"/>
      <c r="E2847" s="33"/>
      <c r="F2847" s="33"/>
      <c r="G2847" s="33"/>
      <c r="H2847" s="34"/>
      <c r="J2847" s="35"/>
      <c r="K2847" s="35"/>
      <c r="L2847" s="35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7"/>
      <c r="AS2847" s="37"/>
      <c r="AT2847" s="37"/>
      <c r="AU2847" s="33"/>
      <c r="AV2847" s="38"/>
    </row>
    <row r="2848" spans="4:48">
      <c r="D2848" s="33"/>
      <c r="E2848" s="33"/>
      <c r="F2848" s="33"/>
      <c r="G2848" s="33"/>
      <c r="H2848" s="34"/>
      <c r="J2848" s="35"/>
      <c r="K2848" s="35"/>
      <c r="L2848" s="35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7"/>
      <c r="AS2848" s="37"/>
      <c r="AT2848" s="37"/>
      <c r="AU2848" s="33"/>
      <c r="AV2848" s="38"/>
    </row>
    <row r="2849" spans="4:48">
      <c r="D2849" s="33"/>
      <c r="E2849" s="33"/>
      <c r="F2849" s="33"/>
      <c r="G2849" s="33"/>
      <c r="H2849" s="34"/>
      <c r="J2849" s="35"/>
      <c r="K2849" s="35"/>
      <c r="L2849" s="35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7"/>
      <c r="AS2849" s="37"/>
      <c r="AT2849" s="37"/>
      <c r="AU2849" s="33"/>
      <c r="AV2849" s="38"/>
    </row>
    <row r="2850" spans="4:48">
      <c r="D2850" s="33"/>
      <c r="E2850" s="33"/>
      <c r="F2850" s="33"/>
      <c r="G2850" s="33"/>
      <c r="H2850" s="34"/>
      <c r="J2850" s="35"/>
      <c r="K2850" s="35"/>
      <c r="L2850" s="35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7"/>
      <c r="AS2850" s="37"/>
      <c r="AT2850" s="37"/>
      <c r="AU2850" s="33"/>
      <c r="AV2850" s="38"/>
    </row>
    <row r="2851" spans="4:48">
      <c r="D2851" s="33"/>
      <c r="E2851" s="33"/>
      <c r="F2851" s="33"/>
      <c r="G2851" s="33"/>
      <c r="H2851" s="34"/>
      <c r="J2851" s="35"/>
      <c r="K2851" s="35"/>
      <c r="L2851" s="35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7"/>
      <c r="AS2851" s="37"/>
      <c r="AT2851" s="37"/>
      <c r="AU2851" s="33"/>
      <c r="AV2851" s="38"/>
    </row>
    <row r="2852" spans="4:48">
      <c r="D2852" s="33"/>
      <c r="E2852" s="33"/>
      <c r="F2852" s="33"/>
      <c r="G2852" s="33"/>
      <c r="H2852" s="34"/>
      <c r="J2852" s="35"/>
      <c r="K2852" s="35"/>
      <c r="L2852" s="35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7"/>
      <c r="AS2852" s="37"/>
      <c r="AT2852" s="37"/>
      <c r="AU2852" s="33"/>
      <c r="AV2852" s="38"/>
    </row>
    <row r="2853" spans="4:48">
      <c r="D2853" s="33"/>
      <c r="E2853" s="33"/>
      <c r="F2853" s="33"/>
      <c r="G2853" s="33"/>
      <c r="H2853" s="34"/>
      <c r="J2853" s="35"/>
      <c r="K2853" s="35"/>
      <c r="L2853" s="35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7"/>
      <c r="AS2853" s="37"/>
      <c r="AT2853" s="37"/>
      <c r="AU2853" s="33"/>
      <c r="AV2853" s="38"/>
    </row>
    <row r="2854" spans="4:48">
      <c r="D2854" s="33"/>
      <c r="E2854" s="33"/>
      <c r="F2854" s="33"/>
      <c r="G2854" s="33"/>
      <c r="H2854" s="34"/>
      <c r="J2854" s="35"/>
      <c r="K2854" s="35"/>
      <c r="L2854" s="35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7"/>
      <c r="AS2854" s="37"/>
      <c r="AT2854" s="37"/>
      <c r="AU2854" s="33"/>
      <c r="AV2854" s="38"/>
    </row>
    <row r="2855" spans="4:48">
      <c r="D2855" s="33"/>
      <c r="E2855" s="33"/>
      <c r="F2855" s="33"/>
      <c r="G2855" s="33"/>
      <c r="H2855" s="34"/>
      <c r="J2855" s="35"/>
      <c r="K2855" s="35"/>
      <c r="L2855" s="35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7"/>
      <c r="AS2855" s="37"/>
      <c r="AT2855" s="37"/>
      <c r="AU2855" s="33"/>
      <c r="AV2855" s="38"/>
    </row>
    <row r="2856" spans="4:48">
      <c r="D2856" s="33"/>
      <c r="E2856" s="33"/>
      <c r="F2856" s="33"/>
      <c r="G2856" s="33"/>
      <c r="H2856" s="34"/>
      <c r="J2856" s="35"/>
      <c r="K2856" s="35"/>
      <c r="L2856" s="35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7"/>
      <c r="AS2856" s="37"/>
      <c r="AT2856" s="37"/>
      <c r="AU2856" s="33"/>
      <c r="AV2856" s="38"/>
    </row>
    <row r="2857" spans="4:48">
      <c r="D2857" s="33"/>
      <c r="E2857" s="33"/>
      <c r="F2857" s="33"/>
      <c r="G2857" s="33"/>
      <c r="H2857" s="34"/>
      <c r="J2857" s="35"/>
      <c r="K2857" s="35"/>
      <c r="L2857" s="35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7"/>
      <c r="AS2857" s="37"/>
      <c r="AT2857" s="37"/>
      <c r="AU2857" s="33"/>
      <c r="AV2857" s="38"/>
    </row>
    <row r="2858" spans="4:48">
      <c r="D2858" s="33"/>
      <c r="E2858" s="33"/>
      <c r="F2858" s="33"/>
      <c r="G2858" s="33"/>
      <c r="H2858" s="34"/>
      <c r="J2858" s="35"/>
      <c r="K2858" s="35"/>
      <c r="L2858" s="35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7"/>
      <c r="AS2858" s="37"/>
      <c r="AT2858" s="37"/>
      <c r="AU2858" s="33"/>
      <c r="AV2858" s="38"/>
    </row>
    <row r="2859" spans="4:48">
      <c r="D2859" s="33"/>
      <c r="E2859" s="33"/>
      <c r="F2859" s="33"/>
      <c r="G2859" s="33"/>
      <c r="H2859" s="34"/>
      <c r="J2859" s="35"/>
      <c r="K2859" s="35"/>
      <c r="L2859" s="35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7"/>
      <c r="AS2859" s="37"/>
      <c r="AT2859" s="37"/>
      <c r="AU2859" s="33"/>
      <c r="AV2859" s="38"/>
    </row>
    <row r="2860" spans="4:48">
      <c r="D2860" s="33"/>
      <c r="E2860" s="33"/>
      <c r="F2860" s="33"/>
      <c r="G2860" s="33"/>
      <c r="H2860" s="34"/>
      <c r="J2860" s="35"/>
      <c r="K2860" s="35"/>
      <c r="L2860" s="35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7"/>
      <c r="AS2860" s="37"/>
      <c r="AT2860" s="37"/>
      <c r="AU2860" s="33"/>
      <c r="AV2860" s="38"/>
    </row>
    <row r="2861" spans="4:48">
      <c r="D2861" s="33"/>
      <c r="E2861" s="33"/>
      <c r="F2861" s="33"/>
      <c r="G2861" s="33"/>
      <c r="H2861" s="34"/>
      <c r="J2861" s="35"/>
      <c r="K2861" s="35"/>
      <c r="L2861" s="35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7"/>
      <c r="AS2861" s="37"/>
      <c r="AT2861" s="37"/>
      <c r="AU2861" s="33"/>
      <c r="AV2861" s="38"/>
    </row>
    <row r="2862" spans="4:48">
      <c r="D2862" s="33"/>
      <c r="E2862" s="33"/>
      <c r="F2862" s="33"/>
      <c r="G2862" s="33"/>
      <c r="H2862" s="34"/>
      <c r="J2862" s="35"/>
      <c r="K2862" s="35"/>
      <c r="L2862" s="35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7"/>
      <c r="AS2862" s="37"/>
      <c r="AT2862" s="37"/>
      <c r="AU2862" s="33"/>
      <c r="AV2862" s="38"/>
    </row>
    <row r="2863" spans="4:48">
      <c r="D2863" s="33"/>
      <c r="E2863" s="33"/>
      <c r="F2863" s="33"/>
      <c r="G2863" s="33"/>
      <c r="H2863" s="34"/>
      <c r="J2863" s="35"/>
      <c r="K2863" s="35"/>
      <c r="L2863" s="35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7"/>
      <c r="AS2863" s="37"/>
      <c r="AT2863" s="37"/>
      <c r="AU2863" s="33"/>
      <c r="AV2863" s="38"/>
    </row>
    <row r="2864" spans="4:48">
      <c r="D2864" s="33"/>
      <c r="E2864" s="33"/>
      <c r="F2864" s="33"/>
      <c r="G2864" s="33"/>
      <c r="H2864" s="34"/>
      <c r="J2864" s="35"/>
      <c r="K2864" s="35"/>
      <c r="L2864" s="35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7"/>
      <c r="AS2864" s="37"/>
      <c r="AT2864" s="37"/>
      <c r="AU2864" s="33"/>
      <c r="AV2864" s="38"/>
    </row>
    <row r="2865" spans="4:48">
      <c r="D2865" s="33"/>
      <c r="E2865" s="33"/>
      <c r="F2865" s="33"/>
      <c r="G2865" s="33"/>
      <c r="H2865" s="34"/>
      <c r="J2865" s="35"/>
      <c r="K2865" s="35"/>
      <c r="L2865" s="35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7"/>
      <c r="AS2865" s="37"/>
      <c r="AT2865" s="37"/>
      <c r="AU2865" s="33"/>
      <c r="AV2865" s="38"/>
    </row>
    <row r="2866" spans="4:48">
      <c r="D2866" s="33"/>
      <c r="E2866" s="33"/>
      <c r="F2866" s="33"/>
      <c r="G2866" s="33"/>
      <c r="H2866" s="34"/>
      <c r="J2866" s="35"/>
      <c r="K2866" s="35"/>
      <c r="L2866" s="35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7"/>
      <c r="AS2866" s="37"/>
      <c r="AT2866" s="37"/>
      <c r="AU2866" s="33"/>
      <c r="AV2866" s="38"/>
    </row>
    <row r="2867" spans="4:48">
      <c r="D2867" s="33"/>
      <c r="E2867" s="33"/>
      <c r="F2867" s="33"/>
      <c r="G2867" s="33"/>
      <c r="H2867" s="34"/>
      <c r="J2867" s="35"/>
      <c r="K2867" s="35"/>
      <c r="L2867" s="35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7"/>
      <c r="AS2867" s="37"/>
      <c r="AT2867" s="37"/>
      <c r="AU2867" s="33"/>
      <c r="AV2867" s="38"/>
    </row>
    <row r="2868" spans="4:48">
      <c r="D2868" s="33"/>
      <c r="E2868" s="33"/>
      <c r="F2868" s="33"/>
      <c r="G2868" s="33"/>
      <c r="H2868" s="34"/>
      <c r="J2868" s="35"/>
      <c r="K2868" s="35"/>
      <c r="L2868" s="35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7"/>
      <c r="AS2868" s="37"/>
      <c r="AT2868" s="37"/>
      <c r="AU2868" s="33"/>
      <c r="AV2868" s="38"/>
    </row>
    <row r="2869" spans="4:48">
      <c r="D2869" s="33"/>
      <c r="E2869" s="33"/>
      <c r="F2869" s="33"/>
      <c r="G2869" s="33"/>
      <c r="H2869" s="34"/>
      <c r="J2869" s="35"/>
      <c r="K2869" s="35"/>
      <c r="L2869" s="35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7"/>
      <c r="AS2869" s="37"/>
      <c r="AT2869" s="37"/>
      <c r="AU2869" s="33"/>
      <c r="AV2869" s="38"/>
    </row>
    <row r="2870" spans="4:48">
      <c r="D2870" s="33"/>
      <c r="E2870" s="33"/>
      <c r="F2870" s="33"/>
      <c r="G2870" s="33"/>
      <c r="H2870" s="34"/>
      <c r="J2870" s="35"/>
      <c r="K2870" s="35"/>
      <c r="L2870" s="35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7"/>
      <c r="AS2870" s="37"/>
      <c r="AT2870" s="37"/>
      <c r="AU2870" s="33"/>
      <c r="AV2870" s="38"/>
    </row>
    <row r="2871" spans="4:48">
      <c r="D2871" s="33"/>
      <c r="E2871" s="33"/>
      <c r="F2871" s="33"/>
      <c r="G2871" s="33"/>
      <c r="H2871" s="34"/>
      <c r="J2871" s="35"/>
      <c r="K2871" s="35"/>
      <c r="L2871" s="35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7"/>
      <c r="AS2871" s="37"/>
      <c r="AT2871" s="37"/>
      <c r="AU2871" s="33"/>
      <c r="AV2871" s="38"/>
    </row>
    <row r="2872" spans="4:48">
      <c r="D2872" s="33"/>
      <c r="E2872" s="33"/>
      <c r="F2872" s="33"/>
      <c r="G2872" s="33"/>
      <c r="H2872" s="34"/>
      <c r="J2872" s="35"/>
      <c r="K2872" s="35"/>
      <c r="L2872" s="35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7"/>
      <c r="AS2872" s="37"/>
      <c r="AT2872" s="37"/>
      <c r="AU2872" s="33"/>
      <c r="AV2872" s="38"/>
    </row>
    <row r="2873" spans="4:48">
      <c r="D2873" s="33"/>
      <c r="E2873" s="33"/>
      <c r="F2873" s="33"/>
      <c r="G2873" s="33"/>
      <c r="H2873" s="34"/>
      <c r="J2873" s="35"/>
      <c r="K2873" s="35"/>
      <c r="L2873" s="35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7"/>
      <c r="AS2873" s="37"/>
      <c r="AT2873" s="37"/>
      <c r="AU2873" s="33"/>
      <c r="AV2873" s="38"/>
    </row>
    <row r="2874" spans="4:48">
      <c r="D2874" s="33"/>
      <c r="E2874" s="33"/>
      <c r="F2874" s="33"/>
      <c r="G2874" s="33"/>
      <c r="H2874" s="34"/>
      <c r="J2874" s="35"/>
      <c r="K2874" s="35"/>
      <c r="L2874" s="35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7"/>
      <c r="AS2874" s="37"/>
      <c r="AT2874" s="37"/>
      <c r="AU2874" s="33"/>
      <c r="AV2874" s="38"/>
    </row>
    <row r="2875" spans="4:48">
      <c r="D2875" s="33"/>
      <c r="E2875" s="33"/>
      <c r="F2875" s="33"/>
      <c r="G2875" s="33"/>
      <c r="H2875" s="34"/>
      <c r="J2875" s="35"/>
      <c r="K2875" s="35"/>
      <c r="L2875" s="35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7"/>
      <c r="AS2875" s="37"/>
      <c r="AT2875" s="37"/>
      <c r="AU2875" s="33"/>
      <c r="AV2875" s="38"/>
    </row>
    <row r="2876" spans="4:48">
      <c r="D2876" s="33"/>
      <c r="E2876" s="33"/>
      <c r="F2876" s="33"/>
      <c r="G2876" s="33"/>
      <c r="H2876" s="34"/>
      <c r="J2876" s="35"/>
      <c r="K2876" s="35"/>
      <c r="L2876" s="35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7"/>
      <c r="AS2876" s="37"/>
      <c r="AT2876" s="37"/>
      <c r="AU2876" s="33"/>
      <c r="AV2876" s="38"/>
    </row>
    <row r="2877" spans="4:48">
      <c r="D2877" s="33"/>
      <c r="E2877" s="33"/>
      <c r="F2877" s="33"/>
      <c r="G2877" s="33"/>
      <c r="H2877" s="34"/>
      <c r="J2877" s="35"/>
      <c r="K2877" s="35"/>
      <c r="L2877" s="35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7"/>
      <c r="AS2877" s="37"/>
      <c r="AT2877" s="37"/>
      <c r="AU2877" s="33"/>
      <c r="AV2877" s="38"/>
    </row>
    <row r="2878" spans="4:48">
      <c r="D2878" s="33"/>
      <c r="E2878" s="33"/>
      <c r="F2878" s="33"/>
      <c r="G2878" s="33"/>
      <c r="H2878" s="34"/>
      <c r="J2878" s="35"/>
      <c r="K2878" s="35"/>
      <c r="L2878" s="35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7"/>
      <c r="AS2878" s="37"/>
      <c r="AT2878" s="37"/>
      <c r="AU2878" s="33"/>
      <c r="AV2878" s="38"/>
    </row>
    <row r="2879" spans="4:48">
      <c r="D2879" s="33"/>
      <c r="E2879" s="33"/>
      <c r="F2879" s="33"/>
      <c r="G2879" s="33"/>
      <c r="H2879" s="34"/>
      <c r="J2879" s="35"/>
      <c r="K2879" s="35"/>
      <c r="L2879" s="35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7"/>
      <c r="AS2879" s="37"/>
      <c r="AT2879" s="37"/>
      <c r="AU2879" s="33"/>
      <c r="AV2879" s="38"/>
    </row>
    <row r="2880" spans="4:48">
      <c r="D2880" s="33"/>
      <c r="E2880" s="33"/>
      <c r="F2880" s="33"/>
      <c r="G2880" s="33"/>
      <c r="H2880" s="34"/>
      <c r="J2880" s="35"/>
      <c r="K2880" s="35"/>
      <c r="L2880" s="35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7"/>
      <c r="AS2880" s="37"/>
      <c r="AT2880" s="37"/>
      <c r="AU2880" s="33"/>
      <c r="AV2880" s="38"/>
    </row>
    <row r="2881" spans="4:48">
      <c r="D2881" s="33"/>
      <c r="E2881" s="33"/>
      <c r="F2881" s="33"/>
      <c r="G2881" s="33"/>
      <c r="H2881" s="34"/>
      <c r="J2881" s="35"/>
      <c r="K2881" s="35"/>
      <c r="L2881" s="35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7"/>
      <c r="AS2881" s="37"/>
      <c r="AT2881" s="37"/>
      <c r="AU2881" s="33"/>
      <c r="AV2881" s="38"/>
    </row>
    <row r="2882" spans="4:48">
      <c r="D2882" s="33"/>
      <c r="E2882" s="33"/>
      <c r="F2882" s="33"/>
      <c r="G2882" s="33"/>
      <c r="H2882" s="34"/>
      <c r="J2882" s="35"/>
      <c r="K2882" s="35"/>
      <c r="L2882" s="35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7"/>
      <c r="AS2882" s="37"/>
      <c r="AT2882" s="37"/>
      <c r="AU2882" s="33"/>
      <c r="AV2882" s="38"/>
    </row>
    <row r="2883" spans="4:48">
      <c r="D2883" s="33"/>
      <c r="E2883" s="33"/>
      <c r="F2883" s="33"/>
      <c r="G2883" s="33"/>
      <c r="H2883" s="34"/>
      <c r="J2883" s="35"/>
      <c r="K2883" s="35"/>
      <c r="L2883" s="35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7"/>
      <c r="AS2883" s="37"/>
      <c r="AT2883" s="37"/>
      <c r="AU2883" s="33"/>
      <c r="AV2883" s="38"/>
    </row>
    <row r="2884" spans="4:48">
      <c r="D2884" s="33"/>
      <c r="E2884" s="33"/>
      <c r="F2884" s="33"/>
      <c r="G2884" s="33"/>
      <c r="H2884" s="34"/>
      <c r="J2884" s="35"/>
      <c r="K2884" s="35"/>
      <c r="L2884" s="35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7"/>
      <c r="AS2884" s="37"/>
      <c r="AT2884" s="37"/>
      <c r="AU2884" s="33"/>
      <c r="AV2884" s="38"/>
    </row>
    <row r="2885" spans="4:48">
      <c r="D2885" s="33"/>
      <c r="E2885" s="33"/>
      <c r="F2885" s="33"/>
      <c r="G2885" s="33"/>
      <c r="H2885" s="34"/>
      <c r="J2885" s="35"/>
      <c r="K2885" s="35"/>
      <c r="L2885" s="35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7"/>
      <c r="AS2885" s="37"/>
      <c r="AT2885" s="37"/>
      <c r="AU2885" s="33"/>
      <c r="AV2885" s="38"/>
    </row>
    <row r="2886" spans="4:48">
      <c r="D2886" s="33"/>
      <c r="E2886" s="33"/>
      <c r="F2886" s="33"/>
      <c r="G2886" s="33"/>
      <c r="H2886" s="34"/>
      <c r="J2886" s="35"/>
      <c r="K2886" s="35"/>
      <c r="L2886" s="35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7"/>
      <c r="AS2886" s="37"/>
      <c r="AT2886" s="37"/>
      <c r="AU2886" s="33"/>
      <c r="AV2886" s="38"/>
    </row>
    <row r="2887" spans="4:48">
      <c r="D2887" s="33"/>
      <c r="E2887" s="33"/>
      <c r="F2887" s="33"/>
      <c r="G2887" s="33"/>
      <c r="H2887" s="34"/>
      <c r="J2887" s="35"/>
      <c r="K2887" s="35"/>
      <c r="L2887" s="35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7"/>
      <c r="AS2887" s="37"/>
      <c r="AT2887" s="37"/>
      <c r="AU2887" s="33"/>
      <c r="AV2887" s="38"/>
    </row>
    <row r="2888" spans="4:48">
      <c r="D2888" s="33"/>
      <c r="E2888" s="33"/>
      <c r="F2888" s="33"/>
      <c r="G2888" s="33"/>
      <c r="H2888" s="34"/>
      <c r="J2888" s="35"/>
      <c r="K2888" s="35"/>
      <c r="L2888" s="35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7"/>
      <c r="AS2888" s="37"/>
      <c r="AT2888" s="37"/>
      <c r="AU2888" s="33"/>
      <c r="AV2888" s="38"/>
    </row>
    <row r="2889" spans="4:48">
      <c r="D2889" s="33"/>
      <c r="E2889" s="33"/>
      <c r="F2889" s="33"/>
      <c r="G2889" s="33"/>
      <c r="H2889" s="34"/>
      <c r="J2889" s="35"/>
      <c r="K2889" s="35"/>
      <c r="L2889" s="35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7"/>
      <c r="AS2889" s="37"/>
      <c r="AT2889" s="37"/>
      <c r="AU2889" s="33"/>
      <c r="AV2889" s="38"/>
    </row>
    <row r="2890" spans="4:48">
      <c r="D2890" s="33"/>
      <c r="E2890" s="33"/>
      <c r="F2890" s="33"/>
      <c r="G2890" s="33"/>
      <c r="H2890" s="34"/>
      <c r="J2890" s="35"/>
      <c r="K2890" s="35"/>
      <c r="L2890" s="35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7"/>
      <c r="AS2890" s="37"/>
      <c r="AT2890" s="37"/>
      <c r="AU2890" s="33"/>
      <c r="AV2890" s="38"/>
    </row>
    <row r="2891" spans="4:48">
      <c r="D2891" s="33"/>
      <c r="E2891" s="33"/>
      <c r="F2891" s="33"/>
      <c r="G2891" s="33"/>
      <c r="H2891" s="34"/>
      <c r="J2891" s="35"/>
      <c r="K2891" s="35"/>
      <c r="L2891" s="35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7"/>
      <c r="AS2891" s="37"/>
      <c r="AT2891" s="37"/>
      <c r="AU2891" s="33"/>
      <c r="AV2891" s="38"/>
    </row>
    <row r="2892" spans="4:48">
      <c r="D2892" s="33"/>
      <c r="E2892" s="33"/>
      <c r="F2892" s="33"/>
      <c r="G2892" s="33"/>
      <c r="H2892" s="34"/>
      <c r="J2892" s="35"/>
      <c r="K2892" s="35"/>
      <c r="L2892" s="35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7"/>
      <c r="AS2892" s="37"/>
      <c r="AT2892" s="37"/>
      <c r="AU2892" s="33"/>
      <c r="AV2892" s="38"/>
    </row>
    <row r="2893" spans="4:48">
      <c r="D2893" s="33"/>
      <c r="E2893" s="33"/>
      <c r="F2893" s="33"/>
      <c r="G2893" s="33"/>
      <c r="H2893" s="34"/>
      <c r="J2893" s="35"/>
      <c r="K2893" s="35"/>
      <c r="L2893" s="35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7"/>
      <c r="AS2893" s="37"/>
      <c r="AT2893" s="37"/>
      <c r="AU2893" s="33"/>
      <c r="AV2893" s="38"/>
    </row>
    <row r="2894" spans="4:48">
      <c r="D2894" s="33"/>
      <c r="E2894" s="33"/>
      <c r="F2894" s="33"/>
      <c r="G2894" s="33"/>
      <c r="H2894" s="34"/>
      <c r="J2894" s="35"/>
      <c r="K2894" s="35"/>
      <c r="L2894" s="35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7"/>
      <c r="AS2894" s="37"/>
      <c r="AT2894" s="37"/>
      <c r="AU2894" s="33"/>
      <c r="AV2894" s="38"/>
    </row>
    <row r="2895" spans="4:48">
      <c r="D2895" s="33"/>
      <c r="E2895" s="33"/>
      <c r="F2895" s="33"/>
      <c r="G2895" s="33"/>
      <c r="H2895" s="34"/>
      <c r="J2895" s="35"/>
      <c r="K2895" s="35"/>
      <c r="L2895" s="35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7"/>
      <c r="AS2895" s="37"/>
      <c r="AT2895" s="37"/>
      <c r="AU2895" s="33"/>
      <c r="AV2895" s="38"/>
    </row>
    <row r="2896" spans="4:48">
      <c r="D2896" s="33"/>
      <c r="E2896" s="33"/>
      <c r="F2896" s="33"/>
      <c r="G2896" s="33"/>
      <c r="H2896" s="34"/>
      <c r="J2896" s="35"/>
      <c r="K2896" s="35"/>
      <c r="L2896" s="35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7"/>
      <c r="AS2896" s="37"/>
      <c r="AT2896" s="37"/>
      <c r="AU2896" s="33"/>
      <c r="AV2896" s="38"/>
    </row>
    <row r="2897" spans="4:48">
      <c r="D2897" s="33"/>
      <c r="E2897" s="33"/>
      <c r="F2897" s="33"/>
      <c r="G2897" s="33"/>
      <c r="H2897" s="34"/>
      <c r="J2897" s="35"/>
      <c r="K2897" s="35"/>
      <c r="L2897" s="35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7"/>
      <c r="AS2897" s="37"/>
      <c r="AT2897" s="37"/>
      <c r="AU2897" s="33"/>
      <c r="AV2897" s="38"/>
    </row>
    <row r="2898" spans="4:48">
      <c r="D2898" s="33"/>
      <c r="E2898" s="33"/>
      <c r="F2898" s="33"/>
      <c r="G2898" s="33"/>
      <c r="H2898" s="34"/>
      <c r="J2898" s="35"/>
      <c r="K2898" s="35"/>
      <c r="L2898" s="35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7"/>
      <c r="AS2898" s="37"/>
      <c r="AT2898" s="37"/>
      <c r="AU2898" s="33"/>
      <c r="AV2898" s="38"/>
    </row>
    <row r="2899" spans="4:48">
      <c r="D2899" s="33"/>
      <c r="E2899" s="33"/>
      <c r="F2899" s="33"/>
      <c r="G2899" s="33"/>
      <c r="H2899" s="34"/>
      <c r="J2899" s="35"/>
      <c r="K2899" s="35"/>
      <c r="L2899" s="35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7"/>
      <c r="AS2899" s="37"/>
      <c r="AT2899" s="37"/>
      <c r="AU2899" s="33"/>
      <c r="AV2899" s="38"/>
    </row>
    <row r="2900" spans="4:48">
      <c r="D2900" s="33"/>
      <c r="E2900" s="33"/>
      <c r="F2900" s="33"/>
      <c r="G2900" s="33"/>
      <c r="H2900" s="34"/>
      <c r="J2900" s="35"/>
      <c r="K2900" s="35"/>
      <c r="L2900" s="35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7"/>
      <c r="AS2900" s="37"/>
      <c r="AT2900" s="37"/>
      <c r="AU2900" s="33"/>
      <c r="AV2900" s="38"/>
    </row>
    <row r="2901" spans="4:48">
      <c r="D2901" s="33"/>
      <c r="E2901" s="33"/>
      <c r="F2901" s="33"/>
      <c r="G2901" s="33"/>
      <c r="H2901" s="34"/>
      <c r="J2901" s="35"/>
      <c r="K2901" s="35"/>
      <c r="L2901" s="35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7"/>
      <c r="AS2901" s="37"/>
      <c r="AT2901" s="37"/>
      <c r="AU2901" s="33"/>
      <c r="AV2901" s="38"/>
    </row>
    <row r="2902" spans="4:48">
      <c r="D2902" s="33"/>
      <c r="E2902" s="33"/>
      <c r="F2902" s="33"/>
      <c r="G2902" s="33"/>
      <c r="H2902" s="34"/>
      <c r="J2902" s="35"/>
      <c r="K2902" s="35"/>
      <c r="L2902" s="35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7"/>
      <c r="AS2902" s="37"/>
      <c r="AT2902" s="37"/>
      <c r="AU2902" s="33"/>
      <c r="AV2902" s="38"/>
    </row>
    <row r="2903" spans="4:48">
      <c r="D2903" s="33"/>
      <c r="E2903" s="33"/>
      <c r="F2903" s="33"/>
      <c r="G2903" s="33"/>
      <c r="H2903" s="34"/>
      <c r="J2903" s="35"/>
      <c r="K2903" s="35"/>
      <c r="L2903" s="35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7"/>
      <c r="AS2903" s="37"/>
      <c r="AT2903" s="37"/>
      <c r="AU2903" s="33"/>
      <c r="AV2903" s="38"/>
    </row>
    <row r="2904" spans="4:48">
      <c r="D2904" s="33"/>
      <c r="E2904" s="33"/>
      <c r="F2904" s="33"/>
      <c r="G2904" s="33"/>
      <c r="H2904" s="34"/>
      <c r="J2904" s="35"/>
      <c r="K2904" s="35"/>
      <c r="L2904" s="35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7"/>
      <c r="AS2904" s="37"/>
      <c r="AT2904" s="37"/>
      <c r="AU2904" s="33"/>
      <c r="AV2904" s="38"/>
    </row>
    <row r="2905" spans="4:48">
      <c r="D2905" s="33"/>
      <c r="E2905" s="33"/>
      <c r="F2905" s="33"/>
      <c r="G2905" s="33"/>
      <c r="H2905" s="34"/>
      <c r="J2905" s="35"/>
      <c r="K2905" s="35"/>
      <c r="L2905" s="35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7"/>
      <c r="AS2905" s="37"/>
      <c r="AT2905" s="37"/>
      <c r="AU2905" s="33"/>
      <c r="AV2905" s="38"/>
    </row>
    <row r="2906" spans="4:48">
      <c r="D2906" s="33"/>
      <c r="E2906" s="33"/>
      <c r="F2906" s="33"/>
      <c r="G2906" s="33"/>
      <c r="H2906" s="34"/>
      <c r="J2906" s="35"/>
      <c r="K2906" s="35"/>
      <c r="L2906" s="35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7"/>
      <c r="AS2906" s="37"/>
      <c r="AT2906" s="37"/>
      <c r="AU2906" s="33"/>
      <c r="AV2906" s="38"/>
    </row>
    <row r="2907" spans="4:48">
      <c r="D2907" s="33"/>
      <c r="E2907" s="33"/>
      <c r="F2907" s="33"/>
      <c r="G2907" s="33"/>
      <c r="H2907" s="34"/>
      <c r="J2907" s="35"/>
      <c r="K2907" s="35"/>
      <c r="L2907" s="35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7"/>
      <c r="AS2907" s="37"/>
      <c r="AT2907" s="37"/>
      <c r="AU2907" s="33"/>
      <c r="AV2907" s="38"/>
    </row>
    <row r="2908" spans="4:48">
      <c r="D2908" s="33"/>
      <c r="E2908" s="33"/>
      <c r="F2908" s="33"/>
      <c r="G2908" s="33"/>
      <c r="H2908" s="34"/>
      <c r="J2908" s="35"/>
      <c r="K2908" s="35"/>
      <c r="L2908" s="35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7"/>
      <c r="AS2908" s="37"/>
      <c r="AT2908" s="37"/>
      <c r="AU2908" s="33"/>
      <c r="AV2908" s="38"/>
    </row>
    <row r="2909" spans="4:48">
      <c r="D2909" s="33"/>
      <c r="E2909" s="33"/>
      <c r="F2909" s="33"/>
      <c r="G2909" s="33"/>
      <c r="H2909" s="34"/>
      <c r="J2909" s="35"/>
      <c r="K2909" s="35"/>
      <c r="L2909" s="35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7"/>
      <c r="AS2909" s="37"/>
      <c r="AT2909" s="37"/>
      <c r="AU2909" s="33"/>
      <c r="AV2909" s="38"/>
    </row>
    <row r="2910" spans="4:48">
      <c r="D2910" s="33"/>
      <c r="E2910" s="33"/>
      <c r="F2910" s="33"/>
      <c r="G2910" s="33"/>
      <c r="H2910" s="34"/>
      <c r="J2910" s="35"/>
      <c r="K2910" s="35"/>
      <c r="L2910" s="35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7"/>
      <c r="AS2910" s="37"/>
      <c r="AT2910" s="37"/>
      <c r="AU2910" s="33"/>
      <c r="AV2910" s="38"/>
    </row>
    <row r="2911" spans="4:48">
      <c r="D2911" s="33"/>
      <c r="E2911" s="33"/>
      <c r="F2911" s="33"/>
      <c r="G2911" s="33"/>
      <c r="H2911" s="34"/>
      <c r="J2911" s="35"/>
      <c r="K2911" s="35"/>
      <c r="L2911" s="35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7"/>
      <c r="AS2911" s="37"/>
      <c r="AT2911" s="37"/>
      <c r="AU2911" s="33"/>
      <c r="AV2911" s="38"/>
    </row>
    <row r="2912" spans="4:48">
      <c r="D2912" s="33"/>
      <c r="E2912" s="33"/>
      <c r="F2912" s="33"/>
      <c r="G2912" s="33"/>
      <c r="H2912" s="34"/>
      <c r="J2912" s="35"/>
      <c r="K2912" s="35"/>
      <c r="L2912" s="35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7"/>
      <c r="AS2912" s="37"/>
      <c r="AT2912" s="37"/>
      <c r="AU2912" s="33"/>
      <c r="AV2912" s="38"/>
    </row>
    <row r="2913" spans="4:48">
      <c r="D2913" s="33"/>
      <c r="E2913" s="33"/>
      <c r="F2913" s="33"/>
      <c r="G2913" s="33"/>
      <c r="H2913" s="34"/>
      <c r="J2913" s="35"/>
      <c r="K2913" s="35"/>
      <c r="L2913" s="35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7"/>
      <c r="AS2913" s="37"/>
      <c r="AT2913" s="37"/>
      <c r="AU2913" s="33"/>
      <c r="AV2913" s="38"/>
    </row>
    <row r="2914" spans="4:48">
      <c r="D2914" s="33"/>
      <c r="E2914" s="33"/>
      <c r="F2914" s="33"/>
      <c r="G2914" s="33"/>
      <c r="H2914" s="34"/>
      <c r="J2914" s="35"/>
      <c r="K2914" s="35"/>
      <c r="L2914" s="35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7"/>
      <c r="AS2914" s="37"/>
      <c r="AT2914" s="37"/>
      <c r="AU2914" s="33"/>
      <c r="AV2914" s="38"/>
    </row>
    <row r="2915" spans="4:48">
      <c r="D2915" s="33"/>
      <c r="E2915" s="33"/>
      <c r="F2915" s="33"/>
      <c r="G2915" s="33"/>
      <c r="H2915" s="34"/>
      <c r="J2915" s="35"/>
      <c r="K2915" s="35"/>
      <c r="L2915" s="35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7"/>
      <c r="AS2915" s="37"/>
      <c r="AT2915" s="37"/>
      <c r="AU2915" s="33"/>
      <c r="AV2915" s="38"/>
    </row>
    <row r="2916" spans="4:48">
      <c r="D2916" s="33"/>
      <c r="E2916" s="33"/>
      <c r="F2916" s="33"/>
      <c r="G2916" s="33"/>
      <c r="H2916" s="34"/>
      <c r="J2916" s="35"/>
      <c r="K2916" s="35"/>
      <c r="L2916" s="35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7"/>
      <c r="AS2916" s="37"/>
      <c r="AT2916" s="37"/>
      <c r="AU2916" s="33"/>
      <c r="AV2916" s="38"/>
    </row>
    <row r="2917" spans="4:48">
      <c r="D2917" s="33"/>
      <c r="E2917" s="33"/>
      <c r="F2917" s="33"/>
      <c r="G2917" s="33"/>
      <c r="H2917" s="34"/>
      <c r="J2917" s="35"/>
      <c r="K2917" s="35"/>
      <c r="L2917" s="35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7"/>
      <c r="AS2917" s="37"/>
      <c r="AT2917" s="37"/>
      <c r="AU2917" s="33"/>
      <c r="AV2917" s="38"/>
    </row>
    <row r="2918" spans="4:48">
      <c r="D2918" s="33"/>
      <c r="E2918" s="33"/>
      <c r="F2918" s="33"/>
      <c r="G2918" s="33"/>
      <c r="H2918" s="34"/>
      <c r="J2918" s="35"/>
      <c r="K2918" s="35"/>
      <c r="L2918" s="35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7"/>
      <c r="AS2918" s="37"/>
      <c r="AT2918" s="37"/>
      <c r="AU2918" s="33"/>
      <c r="AV2918" s="38"/>
    </row>
    <row r="2919" spans="4:48">
      <c r="D2919" s="33"/>
      <c r="E2919" s="33"/>
      <c r="F2919" s="33"/>
      <c r="G2919" s="33"/>
      <c r="H2919" s="34"/>
      <c r="J2919" s="35"/>
      <c r="K2919" s="35"/>
      <c r="L2919" s="35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7"/>
      <c r="AS2919" s="37"/>
      <c r="AT2919" s="37"/>
      <c r="AU2919" s="33"/>
      <c r="AV2919" s="38"/>
    </row>
    <row r="2920" spans="4:48">
      <c r="D2920" s="33"/>
      <c r="E2920" s="33"/>
      <c r="F2920" s="33"/>
      <c r="G2920" s="33"/>
      <c r="H2920" s="34"/>
      <c r="J2920" s="35"/>
      <c r="K2920" s="35"/>
      <c r="L2920" s="35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7"/>
      <c r="AS2920" s="37"/>
      <c r="AT2920" s="37"/>
      <c r="AU2920" s="33"/>
      <c r="AV2920" s="38"/>
    </row>
    <row r="2921" spans="4:48">
      <c r="D2921" s="33"/>
      <c r="E2921" s="33"/>
      <c r="F2921" s="33"/>
      <c r="G2921" s="33"/>
      <c r="H2921" s="34"/>
      <c r="J2921" s="35"/>
      <c r="K2921" s="35"/>
      <c r="L2921" s="35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7"/>
      <c r="AS2921" s="37"/>
      <c r="AT2921" s="37"/>
      <c r="AU2921" s="33"/>
      <c r="AV2921" s="38"/>
    </row>
    <row r="2922" spans="4:48">
      <c r="D2922" s="33"/>
      <c r="E2922" s="33"/>
      <c r="F2922" s="33"/>
      <c r="G2922" s="33"/>
      <c r="H2922" s="34"/>
      <c r="J2922" s="35"/>
      <c r="K2922" s="35"/>
      <c r="L2922" s="35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7"/>
      <c r="AS2922" s="37"/>
      <c r="AT2922" s="37"/>
      <c r="AU2922" s="33"/>
      <c r="AV2922" s="38"/>
    </row>
    <row r="2923" spans="4:48">
      <c r="D2923" s="33"/>
      <c r="E2923" s="33"/>
      <c r="F2923" s="33"/>
      <c r="G2923" s="33"/>
      <c r="H2923" s="34"/>
      <c r="J2923" s="35"/>
      <c r="K2923" s="35"/>
      <c r="L2923" s="35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7"/>
      <c r="AS2923" s="37"/>
      <c r="AT2923" s="37"/>
      <c r="AU2923" s="33"/>
      <c r="AV2923" s="38"/>
    </row>
    <row r="2924" spans="4:48">
      <c r="D2924" s="33"/>
      <c r="E2924" s="33"/>
      <c r="F2924" s="33"/>
      <c r="G2924" s="33"/>
      <c r="H2924" s="34"/>
      <c r="J2924" s="35"/>
      <c r="K2924" s="35"/>
      <c r="L2924" s="35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7"/>
      <c r="AS2924" s="37"/>
      <c r="AT2924" s="37"/>
      <c r="AU2924" s="33"/>
      <c r="AV2924" s="38"/>
    </row>
    <row r="2925" spans="4:48">
      <c r="D2925" s="33"/>
      <c r="E2925" s="33"/>
      <c r="F2925" s="33"/>
      <c r="G2925" s="33"/>
      <c r="H2925" s="34"/>
      <c r="J2925" s="35"/>
      <c r="K2925" s="35"/>
      <c r="L2925" s="35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7"/>
      <c r="AS2925" s="37"/>
      <c r="AT2925" s="37"/>
      <c r="AU2925" s="33"/>
      <c r="AV2925" s="38"/>
    </row>
    <row r="2926" spans="4:48">
      <c r="D2926" s="33"/>
      <c r="E2926" s="33"/>
      <c r="F2926" s="33"/>
      <c r="G2926" s="33"/>
      <c r="H2926" s="34"/>
      <c r="J2926" s="35"/>
      <c r="K2926" s="35"/>
      <c r="L2926" s="35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7"/>
      <c r="AS2926" s="37"/>
      <c r="AT2926" s="37"/>
      <c r="AU2926" s="33"/>
      <c r="AV2926" s="38"/>
    </row>
    <row r="2927" spans="4:48">
      <c r="D2927" s="33"/>
      <c r="E2927" s="33"/>
      <c r="F2927" s="33"/>
      <c r="G2927" s="33"/>
      <c r="H2927" s="34"/>
      <c r="J2927" s="35"/>
      <c r="K2927" s="35"/>
      <c r="L2927" s="35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7"/>
      <c r="AS2927" s="37"/>
      <c r="AT2927" s="37"/>
      <c r="AU2927" s="33"/>
      <c r="AV2927" s="38"/>
    </row>
    <row r="2928" spans="4:48">
      <c r="D2928" s="33"/>
      <c r="E2928" s="33"/>
      <c r="F2928" s="33"/>
      <c r="G2928" s="33"/>
      <c r="H2928" s="34"/>
      <c r="J2928" s="35"/>
      <c r="K2928" s="35"/>
      <c r="L2928" s="35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7"/>
      <c r="AS2928" s="37"/>
      <c r="AT2928" s="37"/>
      <c r="AU2928" s="33"/>
      <c r="AV2928" s="38"/>
    </row>
    <row r="2929" spans="4:48">
      <c r="D2929" s="33"/>
      <c r="E2929" s="33"/>
      <c r="F2929" s="33"/>
      <c r="G2929" s="33"/>
      <c r="H2929" s="34"/>
      <c r="J2929" s="35"/>
      <c r="K2929" s="35"/>
      <c r="L2929" s="35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7"/>
      <c r="AS2929" s="37"/>
      <c r="AT2929" s="37"/>
      <c r="AU2929" s="33"/>
      <c r="AV2929" s="38"/>
    </row>
    <row r="2930" spans="4:48">
      <c r="D2930" s="33"/>
      <c r="E2930" s="33"/>
      <c r="F2930" s="33"/>
      <c r="G2930" s="33"/>
      <c r="H2930" s="34"/>
      <c r="J2930" s="35"/>
      <c r="K2930" s="35"/>
      <c r="L2930" s="35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7"/>
      <c r="AS2930" s="37"/>
      <c r="AT2930" s="37"/>
      <c r="AU2930" s="33"/>
      <c r="AV2930" s="38"/>
    </row>
    <row r="2931" spans="4:48">
      <c r="D2931" s="33"/>
      <c r="E2931" s="33"/>
      <c r="F2931" s="33"/>
      <c r="G2931" s="33"/>
      <c r="H2931" s="34"/>
      <c r="J2931" s="35"/>
      <c r="K2931" s="35"/>
      <c r="L2931" s="35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7"/>
      <c r="AS2931" s="37"/>
      <c r="AT2931" s="37"/>
      <c r="AU2931" s="33"/>
      <c r="AV2931" s="38"/>
    </row>
    <row r="2932" spans="4:48">
      <c r="D2932" s="33"/>
      <c r="E2932" s="33"/>
      <c r="F2932" s="33"/>
      <c r="G2932" s="33"/>
      <c r="H2932" s="34"/>
      <c r="J2932" s="35"/>
      <c r="K2932" s="35"/>
      <c r="L2932" s="35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7"/>
      <c r="AS2932" s="37"/>
      <c r="AT2932" s="37"/>
      <c r="AU2932" s="33"/>
      <c r="AV2932" s="38"/>
    </row>
    <row r="2933" spans="4:48">
      <c r="D2933" s="33"/>
      <c r="E2933" s="33"/>
      <c r="F2933" s="33"/>
      <c r="G2933" s="33"/>
      <c r="H2933" s="34"/>
      <c r="J2933" s="35"/>
      <c r="K2933" s="35"/>
      <c r="L2933" s="35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7"/>
      <c r="AS2933" s="37"/>
      <c r="AT2933" s="37"/>
      <c r="AU2933" s="33"/>
      <c r="AV2933" s="38"/>
    </row>
    <row r="2934" spans="4:48">
      <c r="D2934" s="33"/>
      <c r="E2934" s="33"/>
      <c r="F2934" s="33"/>
      <c r="G2934" s="33"/>
      <c r="H2934" s="34"/>
      <c r="J2934" s="35"/>
      <c r="K2934" s="35"/>
      <c r="L2934" s="35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7"/>
      <c r="AS2934" s="37"/>
      <c r="AT2934" s="37"/>
      <c r="AU2934" s="33"/>
      <c r="AV2934" s="38"/>
    </row>
    <row r="2935" spans="4:48">
      <c r="D2935" s="33"/>
      <c r="E2935" s="33"/>
      <c r="F2935" s="33"/>
      <c r="G2935" s="33"/>
      <c r="H2935" s="34"/>
      <c r="J2935" s="35"/>
      <c r="K2935" s="35"/>
      <c r="L2935" s="35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7"/>
      <c r="AS2935" s="37"/>
      <c r="AT2935" s="37"/>
      <c r="AU2935" s="33"/>
      <c r="AV2935" s="38"/>
    </row>
    <row r="2936" spans="4:48">
      <c r="D2936" s="33"/>
      <c r="E2936" s="33"/>
      <c r="F2936" s="33"/>
      <c r="G2936" s="33"/>
      <c r="H2936" s="34"/>
      <c r="J2936" s="35"/>
      <c r="K2936" s="35"/>
      <c r="L2936" s="35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7"/>
      <c r="AS2936" s="37"/>
      <c r="AT2936" s="37"/>
      <c r="AU2936" s="33"/>
      <c r="AV2936" s="38"/>
    </row>
    <row r="2937" spans="4:48">
      <c r="D2937" s="33"/>
      <c r="E2937" s="33"/>
      <c r="F2937" s="33"/>
      <c r="G2937" s="33"/>
      <c r="H2937" s="34"/>
      <c r="J2937" s="35"/>
      <c r="K2937" s="35"/>
      <c r="L2937" s="35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7"/>
      <c r="AS2937" s="37"/>
      <c r="AT2937" s="37"/>
      <c r="AU2937" s="33"/>
      <c r="AV2937" s="38"/>
    </row>
    <row r="2938" spans="4:48">
      <c r="D2938" s="33"/>
      <c r="E2938" s="33"/>
      <c r="F2938" s="33"/>
      <c r="G2938" s="33"/>
      <c r="H2938" s="34"/>
      <c r="J2938" s="35"/>
      <c r="K2938" s="35"/>
      <c r="L2938" s="35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7"/>
      <c r="AS2938" s="37"/>
      <c r="AT2938" s="37"/>
      <c r="AU2938" s="33"/>
      <c r="AV2938" s="38"/>
    </row>
    <row r="2939" spans="4:48">
      <c r="D2939" s="33"/>
      <c r="E2939" s="33"/>
      <c r="F2939" s="33"/>
      <c r="G2939" s="33"/>
      <c r="H2939" s="34"/>
      <c r="J2939" s="35"/>
      <c r="K2939" s="35"/>
      <c r="L2939" s="35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7"/>
      <c r="AS2939" s="37"/>
      <c r="AT2939" s="37"/>
      <c r="AU2939" s="33"/>
      <c r="AV2939" s="38"/>
    </row>
    <row r="2940" spans="4:48">
      <c r="D2940" s="33"/>
      <c r="E2940" s="33"/>
      <c r="F2940" s="33"/>
      <c r="G2940" s="33"/>
      <c r="H2940" s="34"/>
      <c r="J2940" s="35"/>
      <c r="K2940" s="35"/>
      <c r="L2940" s="35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7"/>
      <c r="AS2940" s="37"/>
      <c r="AT2940" s="37"/>
      <c r="AU2940" s="33"/>
      <c r="AV2940" s="38"/>
    </row>
    <row r="2941" spans="4:48">
      <c r="D2941" s="33"/>
      <c r="E2941" s="33"/>
      <c r="F2941" s="33"/>
      <c r="G2941" s="33"/>
      <c r="H2941" s="34"/>
      <c r="J2941" s="35"/>
      <c r="K2941" s="35"/>
      <c r="L2941" s="35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7"/>
      <c r="AS2941" s="37"/>
      <c r="AT2941" s="37"/>
      <c r="AU2941" s="33"/>
      <c r="AV2941" s="38"/>
    </row>
    <row r="2942" spans="4:48">
      <c r="D2942" s="33"/>
      <c r="E2942" s="33"/>
      <c r="F2942" s="33"/>
      <c r="G2942" s="33"/>
      <c r="H2942" s="34"/>
      <c r="J2942" s="35"/>
      <c r="K2942" s="35"/>
      <c r="L2942" s="35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7"/>
      <c r="AS2942" s="37"/>
      <c r="AT2942" s="37"/>
      <c r="AU2942" s="33"/>
      <c r="AV2942" s="38"/>
    </row>
    <row r="2943" spans="4:48">
      <c r="D2943" s="33"/>
      <c r="E2943" s="33"/>
      <c r="F2943" s="33"/>
      <c r="G2943" s="33"/>
      <c r="H2943" s="34"/>
      <c r="J2943" s="35"/>
      <c r="K2943" s="35"/>
      <c r="L2943" s="35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7"/>
      <c r="AS2943" s="37"/>
      <c r="AT2943" s="37"/>
      <c r="AU2943" s="33"/>
      <c r="AV2943" s="38"/>
    </row>
    <row r="2944" spans="4:48">
      <c r="D2944" s="33"/>
      <c r="E2944" s="33"/>
      <c r="F2944" s="33"/>
      <c r="G2944" s="33"/>
      <c r="H2944" s="34"/>
      <c r="J2944" s="35"/>
      <c r="K2944" s="35"/>
      <c r="L2944" s="35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7"/>
      <c r="AS2944" s="37"/>
      <c r="AT2944" s="37"/>
      <c r="AU2944" s="33"/>
      <c r="AV2944" s="38"/>
    </row>
    <row r="2945" spans="4:48">
      <c r="D2945" s="33"/>
      <c r="E2945" s="33"/>
      <c r="F2945" s="33"/>
      <c r="G2945" s="33"/>
      <c r="H2945" s="34"/>
      <c r="J2945" s="35"/>
      <c r="K2945" s="35"/>
      <c r="L2945" s="35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7"/>
      <c r="AS2945" s="37"/>
      <c r="AT2945" s="37"/>
      <c r="AU2945" s="33"/>
      <c r="AV2945" s="38"/>
    </row>
    <row r="2946" spans="4:48">
      <c r="D2946" s="33"/>
      <c r="E2946" s="33"/>
      <c r="F2946" s="33"/>
      <c r="G2946" s="33"/>
      <c r="H2946" s="34"/>
      <c r="J2946" s="35"/>
      <c r="K2946" s="35"/>
      <c r="L2946" s="35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7"/>
      <c r="AS2946" s="37"/>
      <c r="AT2946" s="37"/>
      <c r="AU2946" s="33"/>
      <c r="AV2946" s="38"/>
    </row>
    <row r="2947" spans="4:48">
      <c r="D2947" s="33"/>
      <c r="E2947" s="33"/>
      <c r="F2947" s="33"/>
      <c r="G2947" s="33"/>
      <c r="H2947" s="34"/>
      <c r="J2947" s="35"/>
      <c r="K2947" s="35"/>
      <c r="L2947" s="35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7"/>
      <c r="AS2947" s="37"/>
      <c r="AT2947" s="37"/>
      <c r="AU2947" s="33"/>
      <c r="AV2947" s="38"/>
    </row>
    <row r="2948" spans="4:48">
      <c r="D2948" s="33"/>
      <c r="E2948" s="33"/>
      <c r="F2948" s="33"/>
      <c r="G2948" s="33"/>
      <c r="H2948" s="34"/>
      <c r="J2948" s="35"/>
      <c r="K2948" s="35"/>
      <c r="L2948" s="35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7"/>
      <c r="AS2948" s="37"/>
      <c r="AT2948" s="37"/>
      <c r="AU2948" s="33"/>
      <c r="AV2948" s="38"/>
    </row>
    <row r="2949" spans="4:48">
      <c r="D2949" s="33"/>
      <c r="E2949" s="33"/>
      <c r="F2949" s="33"/>
      <c r="G2949" s="33"/>
      <c r="H2949" s="34"/>
      <c r="J2949" s="35"/>
      <c r="K2949" s="35"/>
      <c r="L2949" s="35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7"/>
      <c r="AS2949" s="37"/>
      <c r="AT2949" s="37"/>
      <c r="AU2949" s="33"/>
      <c r="AV2949" s="38"/>
    </row>
    <row r="2950" spans="4:48">
      <c r="D2950" s="33"/>
      <c r="E2950" s="33"/>
      <c r="F2950" s="33"/>
      <c r="G2950" s="33"/>
      <c r="H2950" s="34"/>
      <c r="J2950" s="35"/>
      <c r="K2950" s="35"/>
      <c r="L2950" s="35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7"/>
      <c r="AS2950" s="37"/>
      <c r="AT2950" s="37"/>
      <c r="AU2950" s="33"/>
      <c r="AV2950" s="38"/>
    </row>
    <row r="2951" spans="4:48">
      <c r="D2951" s="33"/>
      <c r="E2951" s="33"/>
      <c r="F2951" s="33"/>
      <c r="G2951" s="33"/>
      <c r="H2951" s="34"/>
      <c r="J2951" s="35"/>
      <c r="K2951" s="35"/>
      <c r="L2951" s="35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7"/>
      <c r="AS2951" s="37"/>
      <c r="AT2951" s="37"/>
      <c r="AU2951" s="33"/>
      <c r="AV2951" s="38"/>
    </row>
    <row r="2952" spans="4:48">
      <c r="D2952" s="33"/>
      <c r="E2952" s="33"/>
      <c r="F2952" s="33"/>
      <c r="G2952" s="33"/>
      <c r="H2952" s="34"/>
      <c r="J2952" s="35"/>
      <c r="K2952" s="35"/>
      <c r="L2952" s="35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7"/>
      <c r="AS2952" s="37"/>
      <c r="AT2952" s="37"/>
      <c r="AU2952" s="33"/>
      <c r="AV2952" s="38"/>
    </row>
    <row r="2953" spans="4:48">
      <c r="D2953" s="33"/>
      <c r="E2953" s="33"/>
      <c r="F2953" s="33"/>
      <c r="G2953" s="33"/>
      <c r="H2953" s="34"/>
      <c r="J2953" s="35"/>
      <c r="K2953" s="35"/>
      <c r="L2953" s="35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7"/>
      <c r="AS2953" s="37"/>
      <c r="AT2953" s="37"/>
      <c r="AU2953" s="33"/>
      <c r="AV2953" s="38"/>
    </row>
    <row r="2954" spans="4:48">
      <c r="D2954" s="33"/>
      <c r="E2954" s="33"/>
      <c r="F2954" s="33"/>
      <c r="G2954" s="33"/>
      <c r="H2954" s="34"/>
      <c r="J2954" s="35"/>
      <c r="K2954" s="35"/>
      <c r="L2954" s="35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7"/>
      <c r="AS2954" s="37"/>
      <c r="AT2954" s="37"/>
      <c r="AU2954" s="33"/>
      <c r="AV2954" s="38"/>
    </row>
    <row r="2955" spans="4:48">
      <c r="D2955" s="33"/>
      <c r="E2955" s="33"/>
      <c r="F2955" s="33"/>
      <c r="G2955" s="33"/>
      <c r="H2955" s="34"/>
      <c r="J2955" s="35"/>
      <c r="K2955" s="35"/>
      <c r="L2955" s="35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7"/>
      <c r="AS2955" s="37"/>
      <c r="AT2955" s="37"/>
      <c r="AU2955" s="33"/>
      <c r="AV2955" s="38"/>
    </row>
    <row r="2956" spans="4:48">
      <c r="D2956" s="33"/>
      <c r="E2956" s="33"/>
      <c r="F2956" s="33"/>
      <c r="G2956" s="33"/>
      <c r="H2956" s="34"/>
      <c r="J2956" s="35"/>
      <c r="K2956" s="35"/>
      <c r="L2956" s="35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7"/>
      <c r="AS2956" s="37"/>
      <c r="AT2956" s="37"/>
      <c r="AU2956" s="33"/>
      <c r="AV2956" s="38"/>
    </row>
    <row r="2957" spans="4:48">
      <c r="D2957" s="33"/>
      <c r="E2957" s="33"/>
      <c r="F2957" s="33"/>
      <c r="G2957" s="33"/>
      <c r="H2957" s="34"/>
      <c r="J2957" s="35"/>
      <c r="K2957" s="35"/>
      <c r="L2957" s="35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7"/>
      <c r="AS2957" s="37"/>
      <c r="AT2957" s="37"/>
      <c r="AU2957" s="33"/>
      <c r="AV2957" s="38"/>
    </row>
    <row r="2958" spans="4:48">
      <c r="D2958" s="33"/>
      <c r="E2958" s="33"/>
      <c r="F2958" s="33"/>
      <c r="G2958" s="33"/>
      <c r="H2958" s="34"/>
      <c r="J2958" s="35"/>
      <c r="K2958" s="35"/>
      <c r="L2958" s="35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7"/>
      <c r="AS2958" s="37"/>
      <c r="AT2958" s="37"/>
      <c r="AU2958" s="33"/>
      <c r="AV2958" s="38"/>
    </row>
    <row r="2959" spans="4:48">
      <c r="D2959" s="33"/>
      <c r="E2959" s="33"/>
      <c r="F2959" s="33"/>
      <c r="G2959" s="33"/>
      <c r="H2959" s="34"/>
      <c r="J2959" s="35"/>
      <c r="K2959" s="35"/>
      <c r="L2959" s="35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7"/>
      <c r="AS2959" s="37"/>
      <c r="AT2959" s="37"/>
      <c r="AU2959" s="33"/>
      <c r="AV2959" s="38"/>
    </row>
    <row r="2960" spans="4:48">
      <c r="D2960" s="33"/>
      <c r="E2960" s="33"/>
      <c r="F2960" s="33"/>
      <c r="G2960" s="33"/>
      <c r="H2960" s="34"/>
      <c r="J2960" s="35"/>
      <c r="K2960" s="35"/>
      <c r="L2960" s="35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7"/>
      <c r="AS2960" s="37"/>
      <c r="AT2960" s="37"/>
      <c r="AU2960" s="33"/>
      <c r="AV2960" s="38"/>
    </row>
    <row r="2961" spans="4:48">
      <c r="D2961" s="33"/>
      <c r="E2961" s="33"/>
      <c r="F2961" s="33"/>
      <c r="G2961" s="33"/>
      <c r="H2961" s="34"/>
      <c r="J2961" s="35"/>
      <c r="K2961" s="35"/>
      <c r="L2961" s="35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7"/>
      <c r="AS2961" s="37"/>
      <c r="AT2961" s="37"/>
      <c r="AU2961" s="33"/>
      <c r="AV2961" s="38"/>
    </row>
    <row r="2962" spans="4:48">
      <c r="D2962" s="33"/>
      <c r="E2962" s="33"/>
      <c r="F2962" s="33"/>
      <c r="G2962" s="33"/>
      <c r="H2962" s="34"/>
      <c r="J2962" s="35"/>
      <c r="K2962" s="35"/>
      <c r="L2962" s="35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7"/>
      <c r="AS2962" s="37"/>
      <c r="AT2962" s="37"/>
      <c r="AU2962" s="33"/>
      <c r="AV2962" s="38"/>
    </row>
    <row r="2963" spans="4:48">
      <c r="D2963" s="33"/>
      <c r="E2963" s="33"/>
      <c r="F2963" s="33"/>
      <c r="G2963" s="33"/>
      <c r="H2963" s="34"/>
      <c r="J2963" s="35"/>
      <c r="K2963" s="35"/>
      <c r="L2963" s="35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7"/>
      <c r="AS2963" s="37"/>
      <c r="AT2963" s="37"/>
      <c r="AU2963" s="33"/>
      <c r="AV2963" s="38"/>
    </row>
    <row r="2964" spans="4:48">
      <c r="D2964" s="33"/>
      <c r="E2964" s="33"/>
      <c r="F2964" s="33"/>
      <c r="G2964" s="33"/>
      <c r="H2964" s="34"/>
      <c r="J2964" s="35"/>
      <c r="K2964" s="35"/>
      <c r="L2964" s="35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7"/>
      <c r="AS2964" s="37"/>
      <c r="AT2964" s="37"/>
      <c r="AU2964" s="33"/>
      <c r="AV2964" s="38"/>
    </row>
    <row r="2965" spans="4:48">
      <c r="D2965" s="33"/>
      <c r="E2965" s="33"/>
      <c r="F2965" s="33"/>
      <c r="G2965" s="33"/>
      <c r="H2965" s="34"/>
      <c r="J2965" s="35"/>
      <c r="K2965" s="35"/>
      <c r="L2965" s="35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7"/>
      <c r="AS2965" s="37"/>
      <c r="AT2965" s="37"/>
      <c r="AU2965" s="33"/>
      <c r="AV2965" s="38"/>
    </row>
    <row r="2966" spans="4:48">
      <c r="D2966" s="33"/>
      <c r="E2966" s="33"/>
      <c r="F2966" s="33"/>
      <c r="G2966" s="33"/>
      <c r="H2966" s="34"/>
      <c r="J2966" s="35"/>
      <c r="K2966" s="35"/>
      <c r="L2966" s="35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7"/>
      <c r="AS2966" s="37"/>
      <c r="AT2966" s="37"/>
      <c r="AU2966" s="33"/>
      <c r="AV2966" s="38"/>
    </row>
    <row r="2967" spans="4:48">
      <c r="D2967" s="33"/>
      <c r="E2967" s="33"/>
      <c r="F2967" s="33"/>
      <c r="G2967" s="33"/>
      <c r="H2967" s="34"/>
      <c r="J2967" s="35"/>
      <c r="K2967" s="35"/>
      <c r="L2967" s="35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7"/>
      <c r="AS2967" s="37"/>
      <c r="AT2967" s="37"/>
      <c r="AU2967" s="33"/>
      <c r="AV2967" s="38"/>
    </row>
    <row r="2968" spans="4:48">
      <c r="D2968" s="33"/>
      <c r="E2968" s="33"/>
      <c r="F2968" s="33"/>
      <c r="G2968" s="33"/>
      <c r="H2968" s="34"/>
      <c r="J2968" s="35"/>
      <c r="K2968" s="35"/>
      <c r="L2968" s="35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7"/>
      <c r="AS2968" s="37"/>
      <c r="AT2968" s="37"/>
      <c r="AU2968" s="33"/>
      <c r="AV2968" s="38"/>
    </row>
    <row r="2969" spans="4:48">
      <c r="D2969" s="33"/>
      <c r="E2969" s="33"/>
      <c r="F2969" s="33"/>
      <c r="G2969" s="33"/>
      <c r="H2969" s="34"/>
      <c r="J2969" s="35"/>
      <c r="K2969" s="35"/>
      <c r="L2969" s="35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7"/>
      <c r="AS2969" s="37"/>
      <c r="AT2969" s="37"/>
      <c r="AU2969" s="33"/>
      <c r="AV2969" s="38"/>
    </row>
    <row r="2970" spans="4:48">
      <c r="D2970" s="33"/>
      <c r="E2970" s="33"/>
      <c r="F2970" s="33"/>
      <c r="G2970" s="33"/>
      <c r="H2970" s="34"/>
      <c r="J2970" s="35"/>
      <c r="K2970" s="35"/>
      <c r="L2970" s="35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7"/>
      <c r="AS2970" s="37"/>
      <c r="AT2970" s="37"/>
      <c r="AU2970" s="33"/>
      <c r="AV2970" s="38"/>
    </row>
    <row r="2971" spans="4:48">
      <c r="D2971" s="33"/>
      <c r="E2971" s="33"/>
      <c r="F2971" s="33"/>
      <c r="G2971" s="33"/>
      <c r="H2971" s="34"/>
      <c r="J2971" s="35"/>
      <c r="K2971" s="35"/>
      <c r="L2971" s="35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7"/>
      <c r="AS2971" s="37"/>
      <c r="AT2971" s="37"/>
      <c r="AU2971" s="33"/>
      <c r="AV2971" s="38"/>
    </row>
    <row r="2972" spans="4:48">
      <c r="D2972" s="33"/>
      <c r="E2972" s="33"/>
      <c r="F2972" s="33"/>
      <c r="G2972" s="33"/>
      <c r="H2972" s="34"/>
      <c r="J2972" s="35"/>
      <c r="K2972" s="35"/>
      <c r="L2972" s="35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7"/>
      <c r="AS2972" s="37"/>
      <c r="AT2972" s="37"/>
      <c r="AU2972" s="33"/>
      <c r="AV2972" s="38"/>
    </row>
    <row r="2973" spans="4:48">
      <c r="D2973" s="33"/>
      <c r="E2973" s="33"/>
      <c r="F2973" s="33"/>
      <c r="G2973" s="33"/>
      <c r="H2973" s="34"/>
      <c r="J2973" s="35"/>
      <c r="K2973" s="35"/>
      <c r="L2973" s="35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7"/>
      <c r="AS2973" s="37"/>
      <c r="AT2973" s="37"/>
      <c r="AU2973" s="33"/>
      <c r="AV2973" s="38"/>
    </row>
    <row r="2974" spans="4:48">
      <c r="D2974" s="33"/>
      <c r="E2974" s="33"/>
      <c r="F2974" s="33"/>
      <c r="G2974" s="33"/>
      <c r="H2974" s="34"/>
      <c r="J2974" s="35"/>
      <c r="K2974" s="35"/>
      <c r="L2974" s="35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7"/>
      <c r="AS2974" s="37"/>
      <c r="AT2974" s="37"/>
      <c r="AU2974" s="33"/>
      <c r="AV2974" s="38"/>
    </row>
    <row r="2975" spans="4:48">
      <c r="D2975" s="33"/>
      <c r="E2975" s="33"/>
      <c r="F2975" s="33"/>
      <c r="G2975" s="33"/>
      <c r="H2975" s="34"/>
      <c r="J2975" s="35"/>
      <c r="K2975" s="35"/>
      <c r="L2975" s="35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7"/>
      <c r="AS2975" s="37"/>
      <c r="AT2975" s="37"/>
      <c r="AU2975" s="33"/>
      <c r="AV2975" s="38"/>
    </row>
    <row r="2976" spans="4:48">
      <c r="D2976" s="33"/>
      <c r="E2976" s="33"/>
      <c r="F2976" s="33"/>
      <c r="G2976" s="33"/>
      <c r="H2976" s="34"/>
      <c r="J2976" s="35"/>
      <c r="K2976" s="35"/>
      <c r="L2976" s="35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7"/>
      <c r="AS2976" s="37"/>
      <c r="AT2976" s="37"/>
      <c r="AU2976" s="33"/>
      <c r="AV2976" s="38"/>
    </row>
    <row r="2977" spans="4:48">
      <c r="D2977" s="33"/>
      <c r="E2977" s="33"/>
      <c r="F2977" s="33"/>
      <c r="G2977" s="33"/>
      <c r="H2977" s="34"/>
      <c r="J2977" s="35"/>
      <c r="K2977" s="35"/>
      <c r="L2977" s="35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7"/>
      <c r="AS2977" s="37"/>
      <c r="AT2977" s="37"/>
      <c r="AU2977" s="33"/>
      <c r="AV2977" s="38"/>
    </row>
    <row r="2978" spans="4:48">
      <c r="D2978" s="33"/>
      <c r="E2978" s="33"/>
      <c r="F2978" s="33"/>
      <c r="G2978" s="33"/>
      <c r="H2978" s="34"/>
      <c r="J2978" s="35"/>
      <c r="K2978" s="35"/>
      <c r="L2978" s="35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7"/>
      <c r="AS2978" s="37"/>
      <c r="AT2978" s="37"/>
      <c r="AU2978" s="33"/>
      <c r="AV2978" s="38"/>
    </row>
    <row r="2979" spans="4:48">
      <c r="D2979" s="33"/>
      <c r="E2979" s="33"/>
      <c r="F2979" s="33"/>
      <c r="G2979" s="33"/>
      <c r="H2979" s="34"/>
      <c r="J2979" s="35"/>
      <c r="K2979" s="35"/>
      <c r="L2979" s="35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7"/>
      <c r="AS2979" s="37"/>
      <c r="AT2979" s="37"/>
      <c r="AU2979" s="33"/>
      <c r="AV2979" s="38"/>
    </row>
    <row r="2980" spans="4:48">
      <c r="D2980" s="33"/>
      <c r="E2980" s="33"/>
      <c r="F2980" s="33"/>
      <c r="G2980" s="33"/>
      <c r="H2980" s="34"/>
      <c r="J2980" s="35"/>
      <c r="K2980" s="35"/>
      <c r="L2980" s="35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7"/>
      <c r="AS2980" s="37"/>
      <c r="AT2980" s="37"/>
      <c r="AU2980" s="33"/>
      <c r="AV2980" s="38"/>
    </row>
    <row r="2981" spans="4:48">
      <c r="D2981" s="33"/>
      <c r="E2981" s="33"/>
      <c r="F2981" s="33"/>
      <c r="G2981" s="33"/>
      <c r="H2981" s="34"/>
      <c r="J2981" s="35"/>
      <c r="K2981" s="35"/>
      <c r="L2981" s="35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7"/>
      <c r="AS2981" s="37"/>
      <c r="AT2981" s="37"/>
      <c r="AU2981" s="33"/>
      <c r="AV2981" s="38"/>
    </row>
    <row r="2982" spans="4:48">
      <c r="D2982" s="33"/>
      <c r="E2982" s="33"/>
      <c r="F2982" s="33"/>
      <c r="G2982" s="33"/>
      <c r="H2982" s="34"/>
      <c r="J2982" s="35"/>
      <c r="K2982" s="35"/>
      <c r="L2982" s="35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7"/>
      <c r="AS2982" s="37"/>
      <c r="AT2982" s="37"/>
      <c r="AU2982" s="33"/>
      <c r="AV2982" s="38"/>
    </row>
    <row r="2983" spans="4:48">
      <c r="D2983" s="33"/>
      <c r="E2983" s="33"/>
      <c r="F2983" s="33"/>
      <c r="G2983" s="33"/>
      <c r="H2983" s="34"/>
      <c r="J2983" s="35"/>
      <c r="K2983" s="35"/>
      <c r="L2983" s="35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7"/>
      <c r="AS2983" s="37"/>
      <c r="AT2983" s="37"/>
      <c r="AU2983" s="33"/>
      <c r="AV2983" s="38"/>
    </row>
    <row r="2984" spans="4:48">
      <c r="D2984" s="33"/>
      <c r="E2984" s="33"/>
      <c r="F2984" s="33"/>
      <c r="G2984" s="33"/>
      <c r="H2984" s="34"/>
      <c r="J2984" s="35"/>
      <c r="K2984" s="35"/>
      <c r="L2984" s="35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7"/>
      <c r="AS2984" s="37"/>
      <c r="AT2984" s="37"/>
      <c r="AU2984" s="33"/>
      <c r="AV2984" s="38"/>
    </row>
    <row r="2985" spans="4:48">
      <c r="D2985" s="33"/>
      <c r="E2985" s="33"/>
      <c r="F2985" s="33"/>
      <c r="G2985" s="33"/>
      <c r="H2985" s="34"/>
      <c r="J2985" s="35"/>
      <c r="K2985" s="35"/>
      <c r="L2985" s="35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7"/>
      <c r="AS2985" s="37"/>
      <c r="AT2985" s="37"/>
      <c r="AU2985" s="33"/>
      <c r="AV2985" s="38"/>
    </row>
    <row r="2986" spans="4:48">
      <c r="D2986" s="33"/>
      <c r="E2986" s="33"/>
      <c r="F2986" s="33"/>
      <c r="G2986" s="33"/>
      <c r="H2986" s="34"/>
      <c r="J2986" s="35"/>
      <c r="K2986" s="35"/>
      <c r="L2986" s="35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7"/>
      <c r="AS2986" s="37"/>
      <c r="AT2986" s="37"/>
      <c r="AU2986" s="33"/>
      <c r="AV2986" s="38"/>
    </row>
    <row r="2987" spans="4:48">
      <c r="D2987" s="33"/>
      <c r="E2987" s="33"/>
      <c r="F2987" s="33"/>
      <c r="G2987" s="33"/>
      <c r="H2987" s="34"/>
      <c r="J2987" s="35"/>
      <c r="K2987" s="35"/>
      <c r="L2987" s="35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7"/>
      <c r="AS2987" s="37"/>
      <c r="AT2987" s="37"/>
      <c r="AU2987" s="33"/>
      <c r="AV2987" s="38"/>
    </row>
    <row r="2988" spans="4:48">
      <c r="D2988" s="33"/>
      <c r="E2988" s="33"/>
      <c r="F2988" s="33"/>
      <c r="G2988" s="33"/>
      <c r="H2988" s="34"/>
      <c r="J2988" s="35"/>
      <c r="K2988" s="35"/>
      <c r="L2988" s="35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7"/>
      <c r="AS2988" s="37"/>
      <c r="AT2988" s="37"/>
      <c r="AU2988" s="33"/>
      <c r="AV2988" s="38"/>
    </row>
    <row r="2989" spans="4:48">
      <c r="D2989" s="33"/>
      <c r="E2989" s="33"/>
      <c r="F2989" s="33"/>
      <c r="G2989" s="33"/>
      <c r="H2989" s="34"/>
      <c r="J2989" s="35"/>
      <c r="K2989" s="35"/>
      <c r="L2989" s="35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7"/>
      <c r="AS2989" s="37"/>
      <c r="AT2989" s="37"/>
      <c r="AU2989" s="33"/>
      <c r="AV2989" s="38"/>
    </row>
    <row r="2990" spans="4:48">
      <c r="D2990" s="33"/>
      <c r="E2990" s="33"/>
      <c r="F2990" s="33"/>
      <c r="G2990" s="33"/>
      <c r="H2990" s="34"/>
      <c r="J2990" s="35"/>
      <c r="K2990" s="35"/>
      <c r="L2990" s="35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7"/>
      <c r="AS2990" s="37"/>
      <c r="AT2990" s="37"/>
      <c r="AU2990" s="33"/>
      <c r="AV2990" s="38"/>
    </row>
    <row r="2991" spans="4:48">
      <c r="D2991" s="33"/>
      <c r="E2991" s="33"/>
      <c r="F2991" s="33"/>
      <c r="G2991" s="33"/>
      <c r="H2991" s="34"/>
      <c r="J2991" s="35"/>
      <c r="K2991" s="35"/>
      <c r="L2991" s="35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7"/>
      <c r="AS2991" s="37"/>
      <c r="AT2991" s="37"/>
      <c r="AU2991" s="33"/>
      <c r="AV2991" s="38"/>
    </row>
    <row r="2992" spans="4:48">
      <c r="D2992" s="33"/>
      <c r="E2992" s="33"/>
      <c r="F2992" s="33"/>
      <c r="G2992" s="33"/>
      <c r="H2992" s="34"/>
      <c r="J2992" s="35"/>
      <c r="K2992" s="35"/>
      <c r="L2992" s="35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7"/>
      <c r="AS2992" s="37"/>
      <c r="AT2992" s="37"/>
      <c r="AU2992" s="33"/>
      <c r="AV2992" s="38"/>
    </row>
    <row r="2993" spans="4:48">
      <c r="D2993" s="33"/>
      <c r="E2993" s="33"/>
      <c r="F2993" s="33"/>
      <c r="G2993" s="33"/>
      <c r="H2993" s="34"/>
      <c r="J2993" s="35"/>
      <c r="K2993" s="35"/>
      <c r="L2993" s="35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7"/>
      <c r="AS2993" s="37"/>
      <c r="AT2993" s="37"/>
      <c r="AU2993" s="33"/>
      <c r="AV2993" s="38"/>
    </row>
    <row r="2994" spans="4:48">
      <c r="D2994" s="33"/>
      <c r="E2994" s="33"/>
      <c r="F2994" s="33"/>
      <c r="G2994" s="33"/>
      <c r="H2994" s="34"/>
      <c r="J2994" s="35"/>
      <c r="K2994" s="35"/>
      <c r="L2994" s="35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7"/>
      <c r="AS2994" s="37"/>
      <c r="AT2994" s="37"/>
      <c r="AU2994" s="33"/>
      <c r="AV2994" s="38"/>
    </row>
    <row r="2995" spans="4:48">
      <c r="D2995" s="33"/>
      <c r="E2995" s="33"/>
      <c r="F2995" s="33"/>
      <c r="G2995" s="33"/>
      <c r="H2995" s="34"/>
      <c r="J2995" s="35"/>
      <c r="K2995" s="35"/>
      <c r="L2995" s="35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7"/>
      <c r="AS2995" s="37"/>
      <c r="AT2995" s="37"/>
      <c r="AU2995" s="33"/>
      <c r="AV2995" s="38"/>
    </row>
    <row r="2996" spans="4:48">
      <c r="D2996" s="33"/>
      <c r="E2996" s="33"/>
      <c r="F2996" s="33"/>
      <c r="G2996" s="33"/>
      <c r="H2996" s="34"/>
      <c r="J2996" s="35"/>
      <c r="K2996" s="35"/>
      <c r="L2996" s="35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7"/>
      <c r="AS2996" s="37"/>
      <c r="AT2996" s="37"/>
      <c r="AU2996" s="33"/>
      <c r="AV2996" s="38"/>
    </row>
    <row r="2997" spans="4:48">
      <c r="D2997" s="33"/>
      <c r="E2997" s="33"/>
      <c r="F2997" s="33"/>
      <c r="G2997" s="33"/>
      <c r="H2997" s="34"/>
      <c r="J2997" s="35"/>
      <c r="K2997" s="35"/>
      <c r="L2997" s="35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7"/>
      <c r="AS2997" s="37"/>
      <c r="AT2997" s="37"/>
      <c r="AU2997" s="33"/>
      <c r="AV2997" s="38"/>
    </row>
    <row r="2998" spans="4:48">
      <c r="D2998" s="33"/>
      <c r="E2998" s="33"/>
      <c r="F2998" s="33"/>
      <c r="G2998" s="33"/>
      <c r="H2998" s="34"/>
      <c r="J2998" s="35"/>
      <c r="K2998" s="35"/>
      <c r="L2998" s="35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7"/>
      <c r="AS2998" s="37"/>
      <c r="AT2998" s="37"/>
      <c r="AU2998" s="33"/>
      <c r="AV2998" s="38"/>
    </row>
    <row r="2999" spans="4:48">
      <c r="D2999" s="33"/>
      <c r="E2999" s="33"/>
      <c r="F2999" s="33"/>
      <c r="G2999" s="33"/>
      <c r="H2999" s="34"/>
      <c r="J2999" s="35"/>
      <c r="K2999" s="35"/>
      <c r="L2999" s="35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7"/>
      <c r="AS2999" s="37"/>
      <c r="AT2999" s="37"/>
      <c r="AU2999" s="33"/>
      <c r="AV2999" s="38"/>
    </row>
    <row r="3000" spans="4:48">
      <c r="D3000" s="33"/>
      <c r="E3000" s="33"/>
      <c r="F3000" s="33"/>
      <c r="G3000" s="33"/>
      <c r="H3000" s="34"/>
      <c r="J3000" s="35"/>
      <c r="K3000" s="35"/>
      <c r="L3000" s="35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7"/>
      <c r="AS3000" s="37"/>
      <c r="AT3000" s="37"/>
      <c r="AU3000" s="33"/>
      <c r="AV3000" s="38"/>
    </row>
    <row r="3001" spans="4:48">
      <c r="D3001" s="33"/>
      <c r="E3001" s="33"/>
      <c r="F3001" s="33"/>
      <c r="G3001" s="33"/>
      <c r="H3001" s="34"/>
      <c r="J3001" s="35"/>
      <c r="K3001" s="35"/>
      <c r="L3001" s="35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7"/>
      <c r="AS3001" s="37"/>
      <c r="AT3001" s="37"/>
      <c r="AU3001" s="33"/>
      <c r="AV3001" s="38"/>
    </row>
    <row r="3002" spans="4:48">
      <c r="D3002" s="33"/>
      <c r="E3002" s="33"/>
      <c r="F3002" s="33"/>
      <c r="G3002" s="33"/>
      <c r="H3002" s="34"/>
      <c r="J3002" s="35"/>
      <c r="K3002" s="35"/>
      <c r="L3002" s="35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7"/>
      <c r="AS3002" s="37"/>
      <c r="AT3002" s="37"/>
      <c r="AU3002" s="33"/>
      <c r="AV3002" s="38"/>
    </row>
    <row r="3003" spans="4:48">
      <c r="D3003" s="33"/>
      <c r="E3003" s="33"/>
      <c r="F3003" s="33"/>
      <c r="G3003" s="33"/>
      <c r="H3003" s="34"/>
      <c r="J3003" s="35"/>
      <c r="K3003" s="35"/>
      <c r="L3003" s="35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7"/>
      <c r="AS3003" s="37"/>
      <c r="AT3003" s="37"/>
      <c r="AU3003" s="33"/>
      <c r="AV3003" s="38"/>
    </row>
    <row r="3004" spans="4:48">
      <c r="D3004" s="33"/>
      <c r="E3004" s="33"/>
      <c r="F3004" s="33"/>
      <c r="G3004" s="33"/>
      <c r="H3004" s="34"/>
      <c r="J3004" s="35"/>
      <c r="K3004" s="35"/>
      <c r="L3004" s="35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7"/>
      <c r="AS3004" s="37"/>
      <c r="AT3004" s="37"/>
      <c r="AU3004" s="33"/>
      <c r="AV3004" s="38"/>
    </row>
    <row r="3005" spans="4:48">
      <c r="D3005" s="33"/>
      <c r="E3005" s="33"/>
      <c r="F3005" s="33"/>
      <c r="G3005" s="33"/>
      <c r="H3005" s="34"/>
      <c r="J3005" s="35"/>
      <c r="K3005" s="35"/>
      <c r="L3005" s="35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7"/>
      <c r="AS3005" s="37"/>
      <c r="AT3005" s="37"/>
      <c r="AU3005" s="33"/>
      <c r="AV3005" s="38"/>
    </row>
    <row r="3006" spans="4:48">
      <c r="D3006" s="33"/>
      <c r="E3006" s="33"/>
      <c r="F3006" s="33"/>
      <c r="G3006" s="33"/>
      <c r="H3006" s="34"/>
      <c r="J3006" s="35"/>
      <c r="K3006" s="35"/>
      <c r="L3006" s="35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7"/>
      <c r="AS3006" s="37"/>
      <c r="AT3006" s="37"/>
      <c r="AU3006" s="33"/>
      <c r="AV3006" s="38"/>
    </row>
    <row r="3007" spans="4:48">
      <c r="D3007" s="33"/>
      <c r="E3007" s="33"/>
      <c r="F3007" s="33"/>
      <c r="G3007" s="33"/>
      <c r="H3007" s="34"/>
      <c r="J3007" s="35"/>
      <c r="K3007" s="35"/>
      <c r="L3007" s="35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7"/>
      <c r="AS3007" s="37"/>
      <c r="AT3007" s="37"/>
      <c r="AU3007" s="33"/>
      <c r="AV3007" s="38"/>
    </row>
    <row r="3008" spans="4:48">
      <c r="D3008" s="33"/>
      <c r="E3008" s="33"/>
      <c r="F3008" s="33"/>
      <c r="G3008" s="33"/>
      <c r="H3008" s="34"/>
      <c r="J3008" s="35"/>
      <c r="K3008" s="35"/>
      <c r="L3008" s="35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7"/>
      <c r="AS3008" s="37"/>
      <c r="AT3008" s="37"/>
      <c r="AU3008" s="33"/>
      <c r="AV3008" s="38"/>
    </row>
    <row r="3009" spans="4:48">
      <c r="D3009" s="33"/>
      <c r="E3009" s="33"/>
      <c r="F3009" s="33"/>
      <c r="G3009" s="33"/>
      <c r="H3009" s="34"/>
      <c r="J3009" s="35"/>
      <c r="K3009" s="35"/>
      <c r="L3009" s="35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7"/>
      <c r="AS3009" s="37"/>
      <c r="AT3009" s="37"/>
      <c r="AU3009" s="33"/>
      <c r="AV3009" s="38"/>
    </row>
    <row r="3010" spans="4:48">
      <c r="D3010" s="33"/>
      <c r="E3010" s="33"/>
      <c r="F3010" s="33"/>
      <c r="G3010" s="33"/>
      <c r="H3010" s="34"/>
      <c r="J3010" s="35"/>
      <c r="K3010" s="35"/>
      <c r="L3010" s="35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7"/>
      <c r="AS3010" s="37"/>
      <c r="AT3010" s="37"/>
      <c r="AU3010" s="33"/>
      <c r="AV3010" s="38"/>
    </row>
    <row r="3011" spans="4:48">
      <c r="D3011" s="33"/>
      <c r="E3011" s="33"/>
      <c r="F3011" s="33"/>
      <c r="G3011" s="33"/>
      <c r="H3011" s="34"/>
      <c r="J3011" s="35"/>
      <c r="K3011" s="35"/>
      <c r="L3011" s="35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7"/>
      <c r="AS3011" s="37"/>
      <c r="AT3011" s="37"/>
      <c r="AU3011" s="33"/>
      <c r="AV3011" s="38"/>
    </row>
    <row r="3012" spans="4:48">
      <c r="D3012" s="33"/>
      <c r="E3012" s="33"/>
      <c r="F3012" s="33"/>
      <c r="G3012" s="33"/>
      <c r="H3012" s="34"/>
      <c r="J3012" s="35"/>
      <c r="K3012" s="35"/>
      <c r="L3012" s="35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7"/>
      <c r="AS3012" s="37"/>
      <c r="AT3012" s="37"/>
      <c r="AU3012" s="33"/>
      <c r="AV3012" s="38"/>
    </row>
    <row r="3013" spans="4:48">
      <c r="D3013" s="33"/>
      <c r="E3013" s="33"/>
      <c r="F3013" s="33"/>
      <c r="G3013" s="33"/>
      <c r="H3013" s="34"/>
      <c r="J3013" s="35"/>
      <c r="K3013" s="35"/>
      <c r="L3013" s="35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7"/>
      <c r="AS3013" s="37"/>
      <c r="AT3013" s="37"/>
      <c r="AU3013" s="33"/>
      <c r="AV3013" s="38"/>
    </row>
    <row r="3014" spans="4:48">
      <c r="D3014" s="33"/>
      <c r="E3014" s="33"/>
      <c r="F3014" s="33"/>
      <c r="G3014" s="33"/>
      <c r="H3014" s="34"/>
      <c r="J3014" s="35"/>
      <c r="K3014" s="35"/>
      <c r="L3014" s="35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7"/>
      <c r="AS3014" s="37"/>
      <c r="AT3014" s="37"/>
      <c r="AU3014" s="33"/>
      <c r="AV3014" s="38"/>
    </row>
    <row r="3015" spans="4:48">
      <c r="D3015" s="33"/>
      <c r="E3015" s="33"/>
      <c r="F3015" s="33"/>
      <c r="G3015" s="33"/>
      <c r="H3015" s="34"/>
      <c r="J3015" s="35"/>
      <c r="K3015" s="35"/>
      <c r="L3015" s="35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7"/>
      <c r="AS3015" s="37"/>
      <c r="AT3015" s="37"/>
      <c r="AU3015" s="33"/>
      <c r="AV3015" s="38"/>
    </row>
    <row r="3016" spans="4:48">
      <c r="D3016" s="33"/>
      <c r="E3016" s="33"/>
      <c r="F3016" s="33"/>
      <c r="G3016" s="33"/>
      <c r="H3016" s="34"/>
      <c r="J3016" s="35"/>
      <c r="K3016" s="35"/>
      <c r="L3016" s="35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7"/>
      <c r="AS3016" s="37"/>
      <c r="AT3016" s="37"/>
      <c r="AU3016" s="33"/>
      <c r="AV3016" s="38"/>
    </row>
    <row r="3017" spans="4:48">
      <c r="D3017" s="33"/>
      <c r="E3017" s="33"/>
      <c r="F3017" s="33"/>
      <c r="G3017" s="33"/>
      <c r="H3017" s="34"/>
      <c r="J3017" s="35"/>
      <c r="K3017" s="35"/>
      <c r="L3017" s="35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7"/>
      <c r="AS3017" s="37"/>
      <c r="AT3017" s="37"/>
      <c r="AU3017" s="33"/>
      <c r="AV3017" s="38"/>
    </row>
    <row r="3018" spans="4:48">
      <c r="D3018" s="33"/>
      <c r="E3018" s="33"/>
      <c r="F3018" s="33"/>
      <c r="G3018" s="33"/>
      <c r="H3018" s="34"/>
      <c r="J3018" s="35"/>
      <c r="K3018" s="35"/>
      <c r="L3018" s="35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7"/>
      <c r="AS3018" s="37"/>
      <c r="AT3018" s="37"/>
      <c r="AU3018" s="33"/>
      <c r="AV3018" s="38"/>
    </row>
    <row r="3019" spans="4:48">
      <c r="D3019" s="33"/>
      <c r="E3019" s="33"/>
      <c r="F3019" s="33"/>
      <c r="G3019" s="33"/>
      <c r="H3019" s="34"/>
      <c r="J3019" s="35"/>
      <c r="K3019" s="35"/>
      <c r="L3019" s="35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7"/>
      <c r="AS3019" s="37"/>
      <c r="AT3019" s="37"/>
      <c r="AU3019" s="33"/>
      <c r="AV3019" s="38"/>
    </row>
    <row r="3020" spans="4:48">
      <c r="D3020" s="33"/>
      <c r="E3020" s="33"/>
      <c r="F3020" s="33"/>
      <c r="G3020" s="33"/>
      <c r="H3020" s="34"/>
      <c r="J3020" s="35"/>
      <c r="K3020" s="35"/>
      <c r="L3020" s="35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7"/>
      <c r="AS3020" s="37"/>
      <c r="AT3020" s="37"/>
      <c r="AU3020" s="33"/>
      <c r="AV3020" s="38"/>
    </row>
    <row r="3021" spans="4:48">
      <c r="D3021" s="33"/>
      <c r="E3021" s="33"/>
      <c r="F3021" s="33"/>
      <c r="G3021" s="33"/>
      <c r="H3021" s="34"/>
      <c r="J3021" s="35"/>
      <c r="K3021" s="35"/>
      <c r="L3021" s="35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7"/>
      <c r="AS3021" s="37"/>
      <c r="AT3021" s="37"/>
      <c r="AU3021" s="33"/>
      <c r="AV3021" s="38"/>
    </row>
    <row r="3022" spans="4:48">
      <c r="D3022" s="33"/>
      <c r="E3022" s="33"/>
      <c r="F3022" s="33"/>
      <c r="G3022" s="33"/>
      <c r="H3022" s="34"/>
      <c r="J3022" s="35"/>
      <c r="K3022" s="35"/>
      <c r="L3022" s="35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7"/>
      <c r="AS3022" s="37"/>
      <c r="AT3022" s="37"/>
      <c r="AU3022" s="33"/>
      <c r="AV3022" s="38"/>
    </row>
    <row r="3023" spans="4:48">
      <c r="D3023" s="33"/>
      <c r="E3023" s="33"/>
      <c r="F3023" s="33"/>
      <c r="G3023" s="33"/>
      <c r="H3023" s="34"/>
      <c r="J3023" s="35"/>
      <c r="K3023" s="35"/>
      <c r="L3023" s="35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7"/>
      <c r="AS3023" s="37"/>
      <c r="AT3023" s="37"/>
      <c r="AU3023" s="33"/>
      <c r="AV3023" s="38"/>
    </row>
    <row r="3024" spans="4:48">
      <c r="D3024" s="33"/>
      <c r="E3024" s="33"/>
      <c r="F3024" s="33"/>
      <c r="G3024" s="33"/>
      <c r="H3024" s="34"/>
      <c r="J3024" s="35"/>
      <c r="K3024" s="35"/>
      <c r="L3024" s="35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7"/>
      <c r="AS3024" s="37"/>
      <c r="AT3024" s="37"/>
      <c r="AU3024" s="33"/>
      <c r="AV3024" s="38"/>
    </row>
    <row r="3025" spans="4:48">
      <c r="D3025" s="33"/>
      <c r="E3025" s="33"/>
      <c r="F3025" s="33"/>
      <c r="G3025" s="33"/>
      <c r="H3025" s="34"/>
      <c r="J3025" s="35"/>
      <c r="K3025" s="35"/>
      <c r="L3025" s="35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7"/>
      <c r="AS3025" s="37"/>
      <c r="AT3025" s="37"/>
      <c r="AU3025" s="33"/>
      <c r="AV3025" s="38"/>
    </row>
    <row r="3026" spans="4:48">
      <c r="D3026" s="33"/>
      <c r="E3026" s="33"/>
      <c r="F3026" s="33"/>
      <c r="G3026" s="33"/>
      <c r="H3026" s="34"/>
      <c r="J3026" s="35"/>
      <c r="K3026" s="35"/>
      <c r="L3026" s="35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7"/>
      <c r="AS3026" s="37"/>
      <c r="AT3026" s="37"/>
      <c r="AU3026" s="33"/>
      <c r="AV3026" s="38"/>
    </row>
    <row r="3027" spans="4:48">
      <c r="D3027" s="33"/>
      <c r="E3027" s="33"/>
      <c r="F3027" s="33"/>
      <c r="G3027" s="33"/>
      <c r="H3027" s="34"/>
      <c r="J3027" s="35"/>
      <c r="K3027" s="35"/>
      <c r="L3027" s="35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7"/>
      <c r="AS3027" s="37"/>
      <c r="AT3027" s="37"/>
      <c r="AU3027" s="33"/>
      <c r="AV3027" s="38"/>
    </row>
    <row r="3028" spans="4:48">
      <c r="D3028" s="33"/>
      <c r="E3028" s="33"/>
      <c r="F3028" s="33"/>
      <c r="G3028" s="33"/>
      <c r="H3028" s="34"/>
      <c r="J3028" s="35"/>
      <c r="K3028" s="35"/>
      <c r="L3028" s="35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7"/>
      <c r="AS3028" s="37"/>
      <c r="AT3028" s="37"/>
      <c r="AU3028" s="33"/>
      <c r="AV3028" s="38"/>
    </row>
    <row r="3029" spans="4:48">
      <c r="D3029" s="33"/>
      <c r="E3029" s="33"/>
      <c r="F3029" s="33"/>
      <c r="G3029" s="33"/>
      <c r="H3029" s="34"/>
      <c r="J3029" s="35"/>
      <c r="K3029" s="35"/>
      <c r="L3029" s="35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7"/>
      <c r="AS3029" s="37"/>
      <c r="AT3029" s="37"/>
      <c r="AU3029" s="33"/>
      <c r="AV3029" s="38"/>
    </row>
    <row r="3030" spans="4:48">
      <c r="D3030" s="33"/>
      <c r="E3030" s="33"/>
      <c r="F3030" s="33"/>
      <c r="G3030" s="33"/>
      <c r="H3030" s="34"/>
      <c r="J3030" s="35"/>
      <c r="K3030" s="35"/>
      <c r="L3030" s="35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7"/>
      <c r="AS3030" s="37"/>
      <c r="AT3030" s="37"/>
      <c r="AU3030" s="33"/>
      <c r="AV3030" s="38"/>
    </row>
    <row r="3031" spans="4:48">
      <c r="D3031" s="33"/>
      <c r="E3031" s="33"/>
      <c r="F3031" s="33"/>
      <c r="G3031" s="33"/>
      <c r="H3031" s="34"/>
      <c r="J3031" s="35"/>
      <c r="K3031" s="35"/>
      <c r="L3031" s="35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7"/>
      <c r="AS3031" s="37"/>
      <c r="AT3031" s="37"/>
      <c r="AU3031" s="33"/>
      <c r="AV3031" s="38"/>
    </row>
    <row r="3032" spans="4:48">
      <c r="D3032" s="33"/>
      <c r="E3032" s="33"/>
      <c r="F3032" s="33"/>
      <c r="G3032" s="33"/>
      <c r="H3032" s="34"/>
      <c r="J3032" s="35"/>
      <c r="K3032" s="35"/>
      <c r="L3032" s="35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7"/>
      <c r="AS3032" s="37"/>
      <c r="AT3032" s="37"/>
      <c r="AU3032" s="33"/>
      <c r="AV3032" s="38"/>
    </row>
    <row r="3033" spans="4:48">
      <c r="D3033" s="33"/>
      <c r="E3033" s="33"/>
      <c r="F3033" s="33"/>
      <c r="G3033" s="33"/>
      <c r="H3033" s="34"/>
      <c r="J3033" s="35"/>
      <c r="K3033" s="35"/>
      <c r="L3033" s="35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7"/>
      <c r="AS3033" s="37"/>
      <c r="AT3033" s="37"/>
      <c r="AU3033" s="33"/>
      <c r="AV3033" s="38"/>
    </row>
    <row r="3034" spans="4:48">
      <c r="D3034" s="33"/>
      <c r="E3034" s="33"/>
      <c r="F3034" s="33"/>
      <c r="G3034" s="33"/>
      <c r="H3034" s="34"/>
      <c r="J3034" s="35"/>
      <c r="K3034" s="35"/>
      <c r="L3034" s="35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7"/>
      <c r="AS3034" s="37"/>
      <c r="AT3034" s="37"/>
      <c r="AU3034" s="33"/>
      <c r="AV3034" s="38"/>
    </row>
    <row r="3035" spans="4:48">
      <c r="D3035" s="33"/>
      <c r="E3035" s="33"/>
      <c r="F3035" s="33"/>
      <c r="G3035" s="33"/>
      <c r="H3035" s="34"/>
      <c r="J3035" s="35"/>
      <c r="K3035" s="35"/>
      <c r="L3035" s="35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7"/>
      <c r="AS3035" s="37"/>
      <c r="AT3035" s="37"/>
      <c r="AU3035" s="33"/>
      <c r="AV3035" s="38"/>
    </row>
    <row r="3036" spans="4:48">
      <c r="D3036" s="33"/>
      <c r="E3036" s="33"/>
      <c r="F3036" s="33"/>
      <c r="G3036" s="33"/>
      <c r="H3036" s="34"/>
      <c r="J3036" s="35"/>
      <c r="K3036" s="35"/>
      <c r="L3036" s="35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7"/>
      <c r="AS3036" s="37"/>
      <c r="AT3036" s="37"/>
      <c r="AU3036" s="33"/>
      <c r="AV3036" s="38"/>
    </row>
    <row r="3037" spans="4:48">
      <c r="D3037" s="33"/>
      <c r="E3037" s="33"/>
      <c r="F3037" s="33"/>
      <c r="G3037" s="33"/>
      <c r="H3037" s="34"/>
      <c r="J3037" s="35"/>
      <c r="K3037" s="35"/>
      <c r="L3037" s="35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7"/>
      <c r="AS3037" s="37"/>
      <c r="AT3037" s="37"/>
      <c r="AU3037" s="33"/>
      <c r="AV3037" s="38"/>
    </row>
    <row r="3038" spans="4:48">
      <c r="D3038" s="33"/>
      <c r="E3038" s="33"/>
      <c r="F3038" s="33"/>
      <c r="G3038" s="33"/>
      <c r="H3038" s="34"/>
      <c r="J3038" s="35"/>
      <c r="K3038" s="35"/>
      <c r="L3038" s="35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7"/>
      <c r="AS3038" s="37"/>
      <c r="AT3038" s="37"/>
      <c r="AU3038" s="33"/>
      <c r="AV3038" s="38"/>
    </row>
    <row r="3039" spans="4:48">
      <c r="D3039" s="33"/>
      <c r="E3039" s="33"/>
      <c r="F3039" s="33"/>
      <c r="G3039" s="33"/>
      <c r="H3039" s="34"/>
      <c r="J3039" s="35"/>
      <c r="K3039" s="35"/>
      <c r="L3039" s="35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7"/>
      <c r="AS3039" s="37"/>
      <c r="AT3039" s="37"/>
      <c r="AU3039" s="33"/>
      <c r="AV3039" s="38"/>
    </row>
    <row r="3040" spans="4:48">
      <c r="D3040" s="33"/>
      <c r="E3040" s="33"/>
      <c r="F3040" s="33"/>
      <c r="G3040" s="33"/>
      <c r="H3040" s="34"/>
      <c r="J3040" s="35"/>
      <c r="K3040" s="35"/>
      <c r="L3040" s="35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7"/>
      <c r="AS3040" s="37"/>
      <c r="AT3040" s="37"/>
      <c r="AU3040" s="33"/>
      <c r="AV3040" s="38"/>
    </row>
    <row r="3041" spans="4:48">
      <c r="D3041" s="33"/>
      <c r="E3041" s="33"/>
      <c r="F3041" s="33"/>
      <c r="G3041" s="33"/>
      <c r="H3041" s="34"/>
      <c r="J3041" s="35"/>
      <c r="K3041" s="35"/>
      <c r="L3041" s="35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7"/>
      <c r="AS3041" s="37"/>
      <c r="AT3041" s="37"/>
      <c r="AU3041" s="33"/>
      <c r="AV3041" s="38"/>
    </row>
    <row r="3042" spans="4:48">
      <c r="D3042" s="33"/>
      <c r="E3042" s="33"/>
      <c r="F3042" s="33"/>
      <c r="G3042" s="33"/>
      <c r="H3042" s="34"/>
      <c r="J3042" s="35"/>
      <c r="K3042" s="35"/>
      <c r="L3042" s="35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7"/>
      <c r="AS3042" s="37"/>
      <c r="AT3042" s="37"/>
      <c r="AU3042" s="33"/>
      <c r="AV3042" s="38"/>
    </row>
    <row r="3043" spans="4:48">
      <c r="D3043" s="33"/>
      <c r="E3043" s="33"/>
      <c r="F3043" s="33"/>
      <c r="G3043" s="33"/>
      <c r="H3043" s="34"/>
      <c r="J3043" s="35"/>
      <c r="K3043" s="35"/>
      <c r="L3043" s="35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7"/>
      <c r="AS3043" s="37"/>
      <c r="AT3043" s="37"/>
      <c r="AU3043" s="33"/>
      <c r="AV3043" s="38"/>
    </row>
    <row r="3044" spans="4:48">
      <c r="D3044" s="33"/>
      <c r="E3044" s="33"/>
      <c r="F3044" s="33"/>
      <c r="G3044" s="33"/>
      <c r="H3044" s="34"/>
      <c r="J3044" s="35"/>
      <c r="K3044" s="35"/>
      <c r="L3044" s="35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7"/>
      <c r="AS3044" s="37"/>
      <c r="AT3044" s="37"/>
      <c r="AU3044" s="33"/>
      <c r="AV3044" s="38"/>
    </row>
    <row r="3045" spans="4:48">
      <c r="D3045" s="33"/>
      <c r="E3045" s="33"/>
      <c r="F3045" s="33"/>
      <c r="G3045" s="33"/>
      <c r="H3045" s="34"/>
      <c r="J3045" s="35"/>
      <c r="K3045" s="35"/>
      <c r="L3045" s="35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7"/>
      <c r="AS3045" s="37"/>
      <c r="AT3045" s="37"/>
      <c r="AU3045" s="33"/>
      <c r="AV3045" s="38"/>
    </row>
    <row r="3046" spans="4:48">
      <c r="D3046" s="33"/>
      <c r="E3046" s="33"/>
      <c r="F3046" s="33"/>
      <c r="G3046" s="33"/>
      <c r="H3046" s="34"/>
      <c r="J3046" s="35"/>
      <c r="K3046" s="35"/>
      <c r="L3046" s="35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7"/>
      <c r="AS3046" s="37"/>
      <c r="AT3046" s="37"/>
      <c r="AU3046" s="33"/>
      <c r="AV3046" s="38"/>
    </row>
    <row r="3047" spans="4:48">
      <c r="D3047" s="33"/>
      <c r="E3047" s="33"/>
      <c r="F3047" s="33"/>
      <c r="G3047" s="33"/>
      <c r="H3047" s="34"/>
      <c r="J3047" s="35"/>
      <c r="K3047" s="35"/>
      <c r="L3047" s="35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7"/>
      <c r="AS3047" s="37"/>
      <c r="AT3047" s="37"/>
      <c r="AU3047" s="33"/>
      <c r="AV3047" s="38"/>
    </row>
    <row r="3048" spans="4:48">
      <c r="D3048" s="33"/>
      <c r="E3048" s="33"/>
      <c r="F3048" s="33"/>
      <c r="G3048" s="33"/>
      <c r="H3048" s="34"/>
      <c r="J3048" s="35"/>
      <c r="K3048" s="35"/>
      <c r="L3048" s="35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7"/>
      <c r="AS3048" s="37"/>
      <c r="AT3048" s="37"/>
      <c r="AU3048" s="33"/>
      <c r="AV3048" s="38"/>
    </row>
    <row r="3049" spans="4:48">
      <c r="D3049" s="33"/>
      <c r="E3049" s="33"/>
      <c r="F3049" s="33"/>
      <c r="G3049" s="33"/>
      <c r="H3049" s="34"/>
      <c r="J3049" s="35"/>
      <c r="K3049" s="35"/>
      <c r="L3049" s="35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7"/>
      <c r="AS3049" s="37"/>
      <c r="AT3049" s="37"/>
      <c r="AU3049" s="33"/>
      <c r="AV3049" s="38"/>
    </row>
    <row r="3050" spans="4:48">
      <c r="D3050" s="33"/>
      <c r="E3050" s="33"/>
      <c r="F3050" s="33"/>
      <c r="G3050" s="33"/>
      <c r="H3050" s="34"/>
      <c r="J3050" s="35"/>
      <c r="K3050" s="35"/>
      <c r="L3050" s="35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7"/>
      <c r="AS3050" s="37"/>
      <c r="AT3050" s="37"/>
      <c r="AU3050" s="33"/>
      <c r="AV3050" s="38"/>
    </row>
    <row r="3051" spans="4:48">
      <c r="D3051" s="33"/>
      <c r="E3051" s="33"/>
      <c r="F3051" s="33"/>
      <c r="G3051" s="33"/>
      <c r="H3051" s="34"/>
      <c r="J3051" s="35"/>
      <c r="K3051" s="35"/>
      <c r="L3051" s="35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7"/>
      <c r="AS3051" s="37"/>
      <c r="AT3051" s="37"/>
      <c r="AU3051" s="33"/>
      <c r="AV3051" s="38"/>
    </row>
    <row r="3052" spans="4:48">
      <c r="D3052" s="33"/>
      <c r="E3052" s="33"/>
      <c r="F3052" s="33"/>
      <c r="G3052" s="33"/>
      <c r="H3052" s="34"/>
      <c r="J3052" s="35"/>
      <c r="K3052" s="35"/>
      <c r="L3052" s="35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7"/>
      <c r="AS3052" s="37"/>
      <c r="AT3052" s="37"/>
      <c r="AU3052" s="33"/>
      <c r="AV3052" s="38"/>
    </row>
    <row r="3053" spans="4:48">
      <c r="D3053" s="33"/>
      <c r="E3053" s="33"/>
      <c r="F3053" s="33"/>
      <c r="G3053" s="33"/>
      <c r="H3053" s="34"/>
      <c r="J3053" s="35"/>
      <c r="K3053" s="35"/>
      <c r="L3053" s="35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7"/>
      <c r="AS3053" s="37"/>
      <c r="AT3053" s="37"/>
      <c r="AU3053" s="33"/>
      <c r="AV3053" s="38"/>
    </row>
    <row r="3054" spans="4:48">
      <c r="D3054" s="33"/>
      <c r="E3054" s="33"/>
      <c r="F3054" s="33"/>
      <c r="G3054" s="33"/>
      <c r="H3054" s="34"/>
      <c r="J3054" s="35"/>
      <c r="K3054" s="35"/>
      <c r="L3054" s="35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7"/>
      <c r="AS3054" s="37"/>
      <c r="AT3054" s="37"/>
      <c r="AU3054" s="33"/>
      <c r="AV3054" s="38"/>
    </row>
    <row r="3055" spans="4:48">
      <c r="D3055" s="33"/>
      <c r="E3055" s="33"/>
      <c r="F3055" s="33"/>
      <c r="G3055" s="33"/>
      <c r="H3055" s="34"/>
      <c r="J3055" s="35"/>
      <c r="K3055" s="35"/>
      <c r="L3055" s="35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7"/>
      <c r="AS3055" s="37"/>
      <c r="AT3055" s="37"/>
      <c r="AU3055" s="33"/>
      <c r="AV3055" s="38"/>
    </row>
    <row r="3056" spans="4:48">
      <c r="D3056" s="33"/>
      <c r="E3056" s="33"/>
      <c r="F3056" s="33"/>
      <c r="G3056" s="33"/>
      <c r="H3056" s="34"/>
      <c r="J3056" s="35"/>
      <c r="K3056" s="35"/>
      <c r="L3056" s="35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7"/>
      <c r="AS3056" s="37"/>
      <c r="AT3056" s="37"/>
      <c r="AU3056" s="33"/>
      <c r="AV3056" s="38"/>
    </row>
    <row r="3057" spans="4:48">
      <c r="D3057" s="33"/>
      <c r="E3057" s="33"/>
      <c r="F3057" s="33"/>
      <c r="G3057" s="33"/>
      <c r="H3057" s="34"/>
      <c r="J3057" s="35"/>
      <c r="K3057" s="35"/>
      <c r="L3057" s="35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7"/>
      <c r="AS3057" s="37"/>
      <c r="AT3057" s="37"/>
      <c r="AU3057" s="33"/>
      <c r="AV3057" s="38"/>
    </row>
    <row r="3058" spans="4:48">
      <c r="D3058" s="33"/>
      <c r="E3058" s="33"/>
      <c r="F3058" s="33"/>
      <c r="G3058" s="33"/>
      <c r="H3058" s="34"/>
      <c r="J3058" s="35"/>
      <c r="K3058" s="35"/>
      <c r="L3058" s="35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7"/>
      <c r="AS3058" s="37"/>
      <c r="AT3058" s="37"/>
      <c r="AU3058" s="33"/>
      <c r="AV3058" s="38"/>
    </row>
    <row r="3059" spans="4:48">
      <c r="D3059" s="33"/>
      <c r="E3059" s="33"/>
      <c r="F3059" s="33"/>
      <c r="G3059" s="33"/>
      <c r="H3059" s="34"/>
      <c r="J3059" s="35"/>
      <c r="K3059" s="35"/>
      <c r="L3059" s="35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7"/>
      <c r="AS3059" s="37"/>
      <c r="AT3059" s="37"/>
      <c r="AU3059" s="33"/>
      <c r="AV3059" s="38"/>
    </row>
    <row r="3060" spans="4:48">
      <c r="D3060" s="33"/>
      <c r="E3060" s="33"/>
      <c r="F3060" s="33"/>
      <c r="G3060" s="33"/>
      <c r="H3060" s="34"/>
      <c r="J3060" s="35"/>
      <c r="K3060" s="35"/>
      <c r="L3060" s="35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7"/>
      <c r="AS3060" s="37"/>
      <c r="AT3060" s="37"/>
      <c r="AU3060" s="33"/>
      <c r="AV3060" s="38"/>
    </row>
    <row r="3061" spans="4:48">
      <c r="D3061" s="33"/>
      <c r="E3061" s="33"/>
      <c r="F3061" s="33"/>
      <c r="G3061" s="33"/>
      <c r="H3061" s="34"/>
      <c r="J3061" s="35"/>
      <c r="K3061" s="35"/>
      <c r="L3061" s="35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7"/>
      <c r="AS3061" s="37"/>
      <c r="AT3061" s="37"/>
      <c r="AU3061" s="33"/>
      <c r="AV3061" s="38"/>
    </row>
    <row r="3062" spans="4:48">
      <c r="D3062" s="33"/>
      <c r="E3062" s="33"/>
      <c r="F3062" s="33"/>
      <c r="G3062" s="33"/>
      <c r="H3062" s="34"/>
      <c r="J3062" s="35"/>
      <c r="K3062" s="35"/>
      <c r="L3062" s="35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7"/>
      <c r="AS3062" s="37"/>
      <c r="AT3062" s="37"/>
      <c r="AU3062" s="33"/>
      <c r="AV3062" s="38"/>
    </row>
    <row r="3063" spans="4:48">
      <c r="D3063" s="33"/>
      <c r="E3063" s="33"/>
      <c r="F3063" s="33"/>
      <c r="G3063" s="33"/>
      <c r="H3063" s="34"/>
      <c r="J3063" s="35"/>
      <c r="K3063" s="35"/>
      <c r="L3063" s="35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7"/>
      <c r="AS3063" s="37"/>
      <c r="AT3063" s="37"/>
      <c r="AU3063" s="33"/>
      <c r="AV3063" s="38"/>
    </row>
    <row r="3064" spans="4:48">
      <c r="D3064" s="33"/>
      <c r="E3064" s="33"/>
      <c r="F3064" s="33"/>
      <c r="G3064" s="33"/>
      <c r="H3064" s="34"/>
      <c r="J3064" s="35"/>
      <c r="K3064" s="35"/>
      <c r="L3064" s="35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7"/>
      <c r="AS3064" s="37"/>
      <c r="AT3064" s="37"/>
      <c r="AU3064" s="33"/>
      <c r="AV3064" s="38"/>
    </row>
    <row r="3065" spans="4:48">
      <c r="D3065" s="33"/>
      <c r="E3065" s="33"/>
      <c r="F3065" s="33"/>
      <c r="G3065" s="33"/>
      <c r="H3065" s="34"/>
      <c r="J3065" s="35"/>
      <c r="K3065" s="35"/>
      <c r="L3065" s="35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7"/>
      <c r="AS3065" s="37"/>
      <c r="AT3065" s="37"/>
      <c r="AU3065" s="33"/>
      <c r="AV3065" s="38"/>
    </row>
    <row r="3066" spans="4:48">
      <c r="D3066" s="33"/>
      <c r="E3066" s="33"/>
      <c r="F3066" s="33"/>
      <c r="G3066" s="33"/>
      <c r="H3066" s="34"/>
      <c r="J3066" s="35"/>
      <c r="K3066" s="35"/>
      <c r="L3066" s="35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7"/>
      <c r="AS3066" s="37"/>
      <c r="AT3066" s="37"/>
      <c r="AU3066" s="33"/>
      <c r="AV3066" s="38"/>
    </row>
    <row r="3067" spans="4:48">
      <c r="D3067" s="33"/>
      <c r="E3067" s="33"/>
      <c r="F3067" s="33"/>
      <c r="G3067" s="33"/>
      <c r="H3067" s="34"/>
      <c r="J3067" s="35"/>
      <c r="K3067" s="35"/>
      <c r="L3067" s="35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7"/>
      <c r="AS3067" s="37"/>
      <c r="AT3067" s="37"/>
      <c r="AU3067" s="33"/>
      <c r="AV3067" s="38"/>
    </row>
    <row r="3068" spans="4:48">
      <c r="D3068" s="33"/>
      <c r="E3068" s="33"/>
      <c r="F3068" s="33"/>
      <c r="G3068" s="33"/>
      <c r="H3068" s="34"/>
      <c r="J3068" s="35"/>
      <c r="K3068" s="35"/>
      <c r="L3068" s="35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7"/>
      <c r="AS3068" s="37"/>
      <c r="AT3068" s="37"/>
      <c r="AU3068" s="33"/>
      <c r="AV3068" s="38"/>
    </row>
    <row r="3069" spans="4:48">
      <c r="D3069" s="33"/>
      <c r="E3069" s="33"/>
      <c r="F3069" s="33"/>
      <c r="G3069" s="33"/>
      <c r="H3069" s="34"/>
      <c r="J3069" s="35"/>
      <c r="K3069" s="35"/>
      <c r="L3069" s="35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7"/>
      <c r="AS3069" s="37"/>
      <c r="AT3069" s="37"/>
      <c r="AU3069" s="33"/>
      <c r="AV3069" s="38"/>
    </row>
    <row r="3070" spans="4:48">
      <c r="D3070" s="33"/>
      <c r="E3070" s="33"/>
      <c r="F3070" s="33"/>
      <c r="G3070" s="33"/>
      <c r="H3070" s="34"/>
      <c r="J3070" s="35"/>
      <c r="K3070" s="35"/>
      <c r="L3070" s="35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7"/>
      <c r="AS3070" s="37"/>
      <c r="AT3070" s="37"/>
      <c r="AU3070" s="33"/>
      <c r="AV3070" s="38"/>
    </row>
    <row r="3071" spans="4:48">
      <c r="D3071" s="33"/>
      <c r="E3071" s="33"/>
      <c r="F3071" s="33"/>
      <c r="G3071" s="33"/>
      <c r="H3071" s="34"/>
      <c r="J3071" s="35"/>
      <c r="K3071" s="35"/>
      <c r="L3071" s="35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7"/>
      <c r="AS3071" s="37"/>
      <c r="AT3071" s="37"/>
      <c r="AU3071" s="33"/>
      <c r="AV3071" s="38"/>
    </row>
    <row r="3072" spans="4:48">
      <c r="D3072" s="33"/>
      <c r="E3072" s="33"/>
      <c r="F3072" s="33"/>
      <c r="G3072" s="33"/>
      <c r="H3072" s="34"/>
      <c r="J3072" s="35"/>
      <c r="K3072" s="35"/>
      <c r="L3072" s="35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7"/>
      <c r="AS3072" s="37"/>
      <c r="AT3072" s="37"/>
      <c r="AU3072" s="33"/>
      <c r="AV3072" s="38"/>
    </row>
    <row r="3073" spans="4:48">
      <c r="D3073" s="33"/>
      <c r="E3073" s="33"/>
      <c r="F3073" s="33"/>
      <c r="G3073" s="33"/>
      <c r="H3073" s="34"/>
      <c r="J3073" s="35"/>
      <c r="K3073" s="35"/>
      <c r="L3073" s="35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7"/>
      <c r="AS3073" s="37"/>
      <c r="AT3073" s="37"/>
      <c r="AU3073" s="33"/>
      <c r="AV3073" s="38"/>
    </row>
    <row r="3074" spans="4:48">
      <c r="D3074" s="33"/>
      <c r="E3074" s="33"/>
      <c r="F3074" s="33"/>
      <c r="G3074" s="33"/>
      <c r="H3074" s="34"/>
      <c r="J3074" s="35"/>
      <c r="K3074" s="35"/>
      <c r="L3074" s="35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7"/>
      <c r="AS3074" s="37"/>
      <c r="AT3074" s="37"/>
      <c r="AU3074" s="33"/>
      <c r="AV3074" s="38"/>
    </row>
    <row r="3075" spans="4:48">
      <c r="D3075" s="33"/>
      <c r="E3075" s="33"/>
      <c r="F3075" s="33"/>
      <c r="G3075" s="33"/>
      <c r="H3075" s="34"/>
      <c r="J3075" s="35"/>
      <c r="K3075" s="35"/>
      <c r="L3075" s="35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7"/>
      <c r="AS3075" s="37"/>
      <c r="AT3075" s="37"/>
      <c r="AU3075" s="33"/>
      <c r="AV3075" s="38"/>
    </row>
    <row r="3076" spans="4:48">
      <c r="D3076" s="33"/>
      <c r="E3076" s="33"/>
      <c r="F3076" s="33"/>
      <c r="G3076" s="33"/>
      <c r="H3076" s="34"/>
      <c r="J3076" s="35"/>
      <c r="K3076" s="35"/>
      <c r="L3076" s="35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7"/>
      <c r="AS3076" s="37"/>
      <c r="AT3076" s="37"/>
      <c r="AU3076" s="33"/>
      <c r="AV3076" s="38"/>
    </row>
    <row r="3077" spans="4:48">
      <c r="D3077" s="33"/>
      <c r="E3077" s="33"/>
      <c r="F3077" s="33"/>
      <c r="G3077" s="33"/>
      <c r="H3077" s="34"/>
      <c r="J3077" s="35"/>
      <c r="K3077" s="35"/>
      <c r="L3077" s="35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7"/>
      <c r="AS3077" s="37"/>
      <c r="AT3077" s="37"/>
      <c r="AU3077" s="33"/>
      <c r="AV3077" s="38"/>
    </row>
    <row r="3078" spans="4:48">
      <c r="D3078" s="33"/>
      <c r="E3078" s="33"/>
      <c r="F3078" s="33"/>
      <c r="G3078" s="33"/>
      <c r="H3078" s="34"/>
      <c r="J3078" s="35"/>
      <c r="K3078" s="35"/>
      <c r="L3078" s="35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7"/>
      <c r="AS3078" s="37"/>
      <c r="AT3078" s="37"/>
      <c r="AU3078" s="33"/>
      <c r="AV3078" s="38"/>
    </row>
    <row r="3079" spans="4:48">
      <c r="D3079" s="33"/>
      <c r="E3079" s="33"/>
      <c r="F3079" s="33"/>
      <c r="G3079" s="33"/>
      <c r="H3079" s="34"/>
      <c r="J3079" s="35"/>
      <c r="K3079" s="35"/>
      <c r="L3079" s="35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7"/>
      <c r="AS3079" s="37"/>
      <c r="AT3079" s="37"/>
      <c r="AU3079" s="33"/>
      <c r="AV3079" s="38"/>
    </row>
    <row r="3080" spans="4:48">
      <c r="D3080" s="33"/>
      <c r="E3080" s="33"/>
      <c r="F3080" s="33"/>
      <c r="G3080" s="33"/>
      <c r="H3080" s="34"/>
      <c r="J3080" s="35"/>
      <c r="K3080" s="35"/>
      <c r="L3080" s="35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7"/>
      <c r="AS3080" s="37"/>
      <c r="AT3080" s="37"/>
      <c r="AU3080" s="33"/>
      <c r="AV3080" s="38"/>
    </row>
    <row r="3081" spans="4:48">
      <c r="D3081" s="33"/>
      <c r="E3081" s="33"/>
      <c r="F3081" s="33"/>
      <c r="G3081" s="33"/>
      <c r="H3081" s="34"/>
      <c r="J3081" s="35"/>
      <c r="K3081" s="35"/>
      <c r="L3081" s="35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7"/>
      <c r="AS3081" s="37"/>
      <c r="AT3081" s="37"/>
      <c r="AU3081" s="33"/>
      <c r="AV3081" s="38"/>
    </row>
    <row r="3082" spans="4:48">
      <c r="D3082" s="33"/>
      <c r="E3082" s="33"/>
      <c r="F3082" s="33"/>
      <c r="G3082" s="33"/>
      <c r="H3082" s="34"/>
      <c r="J3082" s="35"/>
      <c r="K3082" s="35"/>
      <c r="L3082" s="35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7"/>
      <c r="AS3082" s="37"/>
      <c r="AT3082" s="37"/>
      <c r="AU3082" s="33"/>
      <c r="AV3082" s="38"/>
    </row>
    <row r="3083" spans="4:48">
      <c r="D3083" s="33"/>
      <c r="E3083" s="33"/>
      <c r="F3083" s="33"/>
      <c r="G3083" s="33"/>
      <c r="H3083" s="34"/>
      <c r="J3083" s="35"/>
      <c r="K3083" s="35"/>
      <c r="L3083" s="35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7"/>
      <c r="AS3083" s="37"/>
      <c r="AT3083" s="37"/>
      <c r="AU3083" s="33"/>
      <c r="AV3083" s="38"/>
    </row>
    <row r="3084" spans="4:48">
      <c r="D3084" s="33"/>
      <c r="E3084" s="33"/>
      <c r="F3084" s="33"/>
      <c r="G3084" s="33"/>
      <c r="H3084" s="34"/>
      <c r="J3084" s="35"/>
      <c r="K3084" s="35"/>
      <c r="L3084" s="35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7"/>
      <c r="AS3084" s="37"/>
      <c r="AT3084" s="37"/>
      <c r="AU3084" s="33"/>
      <c r="AV3084" s="38"/>
    </row>
    <row r="3085" spans="4:48">
      <c r="D3085" s="33"/>
      <c r="E3085" s="33"/>
      <c r="F3085" s="33"/>
      <c r="G3085" s="33"/>
      <c r="H3085" s="34"/>
      <c r="J3085" s="35"/>
      <c r="K3085" s="35"/>
      <c r="L3085" s="35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7"/>
      <c r="AS3085" s="37"/>
      <c r="AT3085" s="37"/>
      <c r="AU3085" s="33"/>
      <c r="AV3085" s="38"/>
    </row>
    <row r="3086" spans="4:48">
      <c r="D3086" s="33"/>
      <c r="E3086" s="33"/>
      <c r="F3086" s="33"/>
      <c r="G3086" s="33"/>
      <c r="H3086" s="34"/>
      <c r="J3086" s="35"/>
      <c r="K3086" s="35"/>
      <c r="L3086" s="35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7"/>
      <c r="AS3086" s="37"/>
      <c r="AT3086" s="37"/>
      <c r="AU3086" s="33"/>
      <c r="AV3086" s="38"/>
    </row>
    <row r="3087" spans="4:48">
      <c r="D3087" s="33"/>
      <c r="E3087" s="33"/>
      <c r="F3087" s="33"/>
      <c r="G3087" s="33"/>
      <c r="H3087" s="34"/>
      <c r="J3087" s="35"/>
      <c r="K3087" s="35"/>
      <c r="L3087" s="35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7"/>
      <c r="AS3087" s="37"/>
      <c r="AT3087" s="37"/>
      <c r="AU3087" s="33"/>
      <c r="AV3087" s="38"/>
    </row>
    <row r="3088" spans="4:48">
      <c r="D3088" s="33"/>
      <c r="E3088" s="33"/>
      <c r="F3088" s="33"/>
      <c r="G3088" s="33"/>
      <c r="H3088" s="34"/>
      <c r="J3088" s="35"/>
      <c r="K3088" s="35"/>
      <c r="L3088" s="35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7"/>
      <c r="AS3088" s="37"/>
      <c r="AT3088" s="37"/>
      <c r="AU3088" s="33"/>
      <c r="AV3088" s="38"/>
    </row>
    <row r="3089" spans="4:48">
      <c r="D3089" s="33"/>
      <c r="E3089" s="33"/>
      <c r="F3089" s="33"/>
      <c r="G3089" s="33"/>
      <c r="H3089" s="34"/>
      <c r="J3089" s="35"/>
      <c r="K3089" s="35"/>
      <c r="L3089" s="35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7"/>
      <c r="AS3089" s="37"/>
      <c r="AT3089" s="37"/>
      <c r="AU3089" s="33"/>
      <c r="AV3089" s="38"/>
    </row>
    <row r="3090" spans="4:48">
      <c r="D3090" s="33"/>
      <c r="E3090" s="33"/>
      <c r="F3090" s="33"/>
      <c r="G3090" s="33"/>
      <c r="H3090" s="34"/>
      <c r="J3090" s="35"/>
      <c r="K3090" s="35"/>
      <c r="L3090" s="35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7"/>
      <c r="AS3090" s="37"/>
      <c r="AT3090" s="37"/>
      <c r="AU3090" s="33"/>
      <c r="AV3090" s="38"/>
    </row>
    <row r="3091" spans="4:48">
      <c r="D3091" s="33"/>
      <c r="E3091" s="33"/>
      <c r="F3091" s="33"/>
      <c r="G3091" s="33"/>
      <c r="H3091" s="34"/>
      <c r="J3091" s="35"/>
      <c r="K3091" s="35"/>
      <c r="L3091" s="35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7"/>
      <c r="AS3091" s="37"/>
      <c r="AT3091" s="37"/>
      <c r="AU3091" s="33"/>
      <c r="AV3091" s="38"/>
    </row>
    <row r="3092" spans="4:48">
      <c r="D3092" s="33"/>
      <c r="E3092" s="33"/>
      <c r="F3092" s="33"/>
      <c r="G3092" s="33"/>
      <c r="H3092" s="34"/>
      <c r="J3092" s="35"/>
      <c r="K3092" s="35"/>
      <c r="L3092" s="35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7"/>
      <c r="AS3092" s="37"/>
      <c r="AT3092" s="37"/>
      <c r="AU3092" s="33"/>
      <c r="AV3092" s="38"/>
    </row>
    <row r="3093" spans="4:48">
      <c r="D3093" s="33"/>
      <c r="E3093" s="33"/>
      <c r="F3093" s="33"/>
      <c r="G3093" s="33"/>
      <c r="H3093" s="34"/>
      <c r="J3093" s="35"/>
      <c r="K3093" s="35"/>
      <c r="L3093" s="35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7"/>
      <c r="AS3093" s="37"/>
      <c r="AT3093" s="37"/>
      <c r="AU3093" s="33"/>
      <c r="AV3093" s="38"/>
    </row>
    <row r="3094" spans="4:48">
      <c r="D3094" s="33"/>
      <c r="E3094" s="33"/>
      <c r="F3094" s="33"/>
      <c r="G3094" s="33"/>
      <c r="H3094" s="34"/>
      <c r="J3094" s="35"/>
      <c r="K3094" s="35"/>
      <c r="L3094" s="35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7"/>
      <c r="AS3094" s="37"/>
      <c r="AT3094" s="37"/>
      <c r="AU3094" s="33"/>
      <c r="AV3094" s="38"/>
    </row>
    <row r="3095" spans="4:48">
      <c r="D3095" s="33"/>
      <c r="E3095" s="33"/>
      <c r="F3095" s="33"/>
      <c r="G3095" s="33"/>
      <c r="H3095" s="34"/>
      <c r="J3095" s="35"/>
      <c r="K3095" s="35"/>
      <c r="L3095" s="35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7"/>
      <c r="AS3095" s="37"/>
      <c r="AT3095" s="37"/>
      <c r="AU3095" s="33"/>
      <c r="AV3095" s="38"/>
    </row>
    <row r="3096" spans="4:48">
      <c r="D3096" s="33"/>
      <c r="E3096" s="33"/>
      <c r="F3096" s="33"/>
      <c r="G3096" s="33"/>
      <c r="H3096" s="34"/>
      <c r="J3096" s="35"/>
      <c r="K3096" s="35"/>
      <c r="L3096" s="35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7"/>
      <c r="AS3096" s="37"/>
      <c r="AT3096" s="37"/>
      <c r="AU3096" s="33"/>
      <c r="AV3096" s="38"/>
    </row>
    <row r="3097" spans="4:48">
      <c r="D3097" s="33"/>
      <c r="E3097" s="33"/>
      <c r="F3097" s="33"/>
      <c r="G3097" s="33"/>
      <c r="H3097" s="34"/>
      <c r="J3097" s="35"/>
      <c r="K3097" s="35"/>
      <c r="L3097" s="35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7"/>
      <c r="AS3097" s="37"/>
      <c r="AT3097" s="37"/>
      <c r="AU3097" s="33"/>
      <c r="AV3097" s="38"/>
    </row>
    <row r="3098" spans="4:48">
      <c r="D3098" s="33"/>
      <c r="E3098" s="33"/>
      <c r="F3098" s="33"/>
      <c r="G3098" s="33"/>
      <c r="H3098" s="34"/>
      <c r="J3098" s="35"/>
      <c r="K3098" s="35"/>
      <c r="L3098" s="35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7"/>
      <c r="AS3098" s="37"/>
      <c r="AT3098" s="37"/>
      <c r="AU3098" s="33"/>
      <c r="AV3098" s="38"/>
    </row>
    <row r="3099" spans="4:48">
      <c r="D3099" s="33"/>
      <c r="E3099" s="33"/>
      <c r="F3099" s="33"/>
      <c r="G3099" s="33"/>
      <c r="H3099" s="34"/>
      <c r="J3099" s="35"/>
      <c r="K3099" s="35"/>
      <c r="L3099" s="35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7"/>
      <c r="AS3099" s="37"/>
      <c r="AT3099" s="37"/>
      <c r="AU3099" s="33"/>
      <c r="AV3099" s="38"/>
    </row>
    <row r="3100" spans="4:48">
      <c r="D3100" s="33"/>
      <c r="E3100" s="33"/>
      <c r="F3100" s="33"/>
      <c r="G3100" s="33"/>
      <c r="H3100" s="34"/>
      <c r="J3100" s="35"/>
      <c r="K3100" s="35"/>
      <c r="L3100" s="35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7"/>
      <c r="AS3100" s="37"/>
      <c r="AT3100" s="37"/>
      <c r="AU3100" s="33"/>
      <c r="AV3100" s="38"/>
    </row>
    <row r="3101" spans="4:48">
      <c r="D3101" s="33"/>
      <c r="E3101" s="33"/>
      <c r="F3101" s="33"/>
      <c r="G3101" s="33"/>
      <c r="H3101" s="34"/>
      <c r="J3101" s="35"/>
      <c r="K3101" s="35"/>
      <c r="L3101" s="35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7"/>
      <c r="AS3101" s="37"/>
      <c r="AT3101" s="37"/>
      <c r="AU3101" s="33"/>
      <c r="AV3101" s="38"/>
    </row>
    <row r="3102" spans="4:48">
      <c r="D3102" s="33"/>
      <c r="E3102" s="33"/>
      <c r="F3102" s="33"/>
      <c r="G3102" s="33"/>
      <c r="H3102" s="34"/>
      <c r="J3102" s="35"/>
      <c r="K3102" s="35"/>
      <c r="L3102" s="35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7"/>
      <c r="AS3102" s="37"/>
      <c r="AT3102" s="37"/>
      <c r="AU3102" s="33"/>
      <c r="AV3102" s="38"/>
    </row>
    <row r="3103" spans="4:48">
      <c r="D3103" s="33"/>
      <c r="E3103" s="33"/>
      <c r="F3103" s="33"/>
      <c r="G3103" s="33"/>
      <c r="H3103" s="34"/>
      <c r="J3103" s="35"/>
      <c r="K3103" s="35"/>
      <c r="L3103" s="35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7"/>
      <c r="AS3103" s="37"/>
      <c r="AT3103" s="37"/>
      <c r="AU3103" s="33"/>
      <c r="AV3103" s="38"/>
    </row>
    <row r="3104" spans="4:48">
      <c r="D3104" s="33"/>
      <c r="E3104" s="33"/>
      <c r="F3104" s="33"/>
      <c r="G3104" s="33"/>
      <c r="H3104" s="34"/>
      <c r="J3104" s="35"/>
      <c r="K3104" s="35"/>
      <c r="L3104" s="35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7"/>
      <c r="AS3104" s="37"/>
      <c r="AT3104" s="37"/>
      <c r="AU3104" s="33"/>
      <c r="AV3104" s="38"/>
    </row>
    <row r="3105" spans="4:48">
      <c r="D3105" s="33"/>
      <c r="E3105" s="33"/>
      <c r="F3105" s="33"/>
      <c r="G3105" s="33"/>
      <c r="H3105" s="34"/>
      <c r="J3105" s="35"/>
      <c r="K3105" s="35"/>
      <c r="L3105" s="35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7"/>
      <c r="AS3105" s="37"/>
      <c r="AT3105" s="37"/>
      <c r="AU3105" s="33"/>
      <c r="AV3105" s="38"/>
    </row>
    <row r="3106" spans="4:48">
      <c r="D3106" s="33"/>
      <c r="E3106" s="33"/>
      <c r="F3106" s="33"/>
      <c r="G3106" s="33"/>
      <c r="H3106" s="34"/>
      <c r="J3106" s="35"/>
      <c r="K3106" s="35"/>
      <c r="L3106" s="35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7"/>
      <c r="AS3106" s="37"/>
      <c r="AT3106" s="37"/>
      <c r="AU3106" s="33"/>
      <c r="AV3106" s="38"/>
    </row>
    <row r="3107" spans="4:48">
      <c r="D3107" s="33"/>
      <c r="E3107" s="33"/>
      <c r="F3107" s="33"/>
      <c r="G3107" s="33"/>
      <c r="H3107" s="34"/>
      <c r="J3107" s="35"/>
      <c r="K3107" s="35"/>
      <c r="L3107" s="35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7"/>
      <c r="AS3107" s="37"/>
      <c r="AT3107" s="37"/>
      <c r="AU3107" s="33"/>
      <c r="AV3107" s="38"/>
    </row>
    <row r="3108" spans="4:48">
      <c r="D3108" s="33"/>
      <c r="E3108" s="33"/>
      <c r="F3108" s="33"/>
      <c r="G3108" s="33"/>
      <c r="H3108" s="34"/>
      <c r="J3108" s="35"/>
      <c r="K3108" s="35"/>
      <c r="L3108" s="35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7"/>
      <c r="AS3108" s="37"/>
      <c r="AT3108" s="37"/>
      <c r="AU3108" s="33"/>
      <c r="AV3108" s="38"/>
    </row>
    <row r="3109" spans="4:48">
      <c r="D3109" s="33"/>
      <c r="E3109" s="33"/>
      <c r="F3109" s="33"/>
      <c r="G3109" s="33"/>
      <c r="H3109" s="34"/>
      <c r="J3109" s="35"/>
      <c r="K3109" s="35"/>
      <c r="L3109" s="35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7"/>
      <c r="AS3109" s="37"/>
      <c r="AT3109" s="37"/>
      <c r="AU3109" s="33"/>
      <c r="AV3109" s="38"/>
    </row>
    <row r="3110" spans="4:48">
      <c r="D3110" s="33"/>
      <c r="E3110" s="33"/>
      <c r="F3110" s="33"/>
      <c r="G3110" s="33"/>
      <c r="H3110" s="34"/>
      <c r="J3110" s="35"/>
      <c r="K3110" s="35"/>
      <c r="L3110" s="35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7"/>
      <c r="AS3110" s="37"/>
      <c r="AT3110" s="37"/>
      <c r="AU3110" s="33"/>
      <c r="AV3110" s="38"/>
    </row>
    <row r="3111" spans="4:48">
      <c r="D3111" s="33"/>
      <c r="E3111" s="33"/>
      <c r="F3111" s="33"/>
      <c r="G3111" s="33"/>
      <c r="H3111" s="34"/>
      <c r="J3111" s="35"/>
      <c r="K3111" s="35"/>
      <c r="L3111" s="35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7"/>
      <c r="AS3111" s="37"/>
      <c r="AT3111" s="37"/>
      <c r="AU3111" s="33"/>
      <c r="AV3111" s="38"/>
    </row>
    <row r="3112" spans="4:48">
      <c r="D3112" s="33"/>
      <c r="E3112" s="33"/>
      <c r="F3112" s="33"/>
      <c r="G3112" s="33"/>
      <c r="H3112" s="34"/>
      <c r="J3112" s="35"/>
      <c r="K3112" s="35"/>
      <c r="L3112" s="35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7"/>
      <c r="AS3112" s="37"/>
      <c r="AT3112" s="37"/>
      <c r="AU3112" s="33"/>
      <c r="AV3112" s="38"/>
    </row>
    <row r="3113" spans="4:48">
      <c r="D3113" s="33"/>
      <c r="E3113" s="33"/>
      <c r="F3113" s="33"/>
      <c r="G3113" s="33"/>
      <c r="H3113" s="34"/>
      <c r="J3113" s="35"/>
      <c r="K3113" s="35"/>
      <c r="L3113" s="35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7"/>
      <c r="AS3113" s="37"/>
      <c r="AT3113" s="37"/>
      <c r="AU3113" s="33"/>
      <c r="AV3113" s="38"/>
    </row>
    <row r="3114" spans="4:48">
      <c r="D3114" s="33"/>
      <c r="E3114" s="33"/>
      <c r="F3114" s="33"/>
      <c r="G3114" s="33"/>
      <c r="H3114" s="34"/>
      <c r="J3114" s="35"/>
      <c r="K3114" s="35"/>
      <c r="L3114" s="35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7"/>
      <c r="AS3114" s="37"/>
      <c r="AT3114" s="37"/>
      <c r="AU3114" s="33"/>
      <c r="AV3114" s="38"/>
    </row>
    <row r="3115" spans="4:48">
      <c r="D3115" s="33"/>
      <c r="E3115" s="33"/>
      <c r="F3115" s="33"/>
      <c r="G3115" s="33"/>
      <c r="H3115" s="34"/>
      <c r="J3115" s="35"/>
      <c r="K3115" s="35"/>
      <c r="L3115" s="35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7"/>
      <c r="AS3115" s="37"/>
      <c r="AT3115" s="37"/>
      <c r="AU3115" s="33"/>
      <c r="AV3115" s="38"/>
    </row>
    <row r="3116" spans="4:48">
      <c r="D3116" s="33"/>
      <c r="E3116" s="33"/>
      <c r="F3116" s="33"/>
      <c r="G3116" s="33"/>
      <c r="H3116" s="34"/>
      <c r="J3116" s="35"/>
      <c r="K3116" s="35"/>
      <c r="L3116" s="35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7"/>
      <c r="AS3116" s="37"/>
      <c r="AT3116" s="37"/>
      <c r="AU3116" s="33"/>
      <c r="AV3116" s="38"/>
    </row>
    <row r="3117" spans="4:48">
      <c r="D3117" s="33"/>
      <c r="E3117" s="33"/>
      <c r="F3117" s="33"/>
      <c r="G3117" s="33"/>
      <c r="H3117" s="34"/>
      <c r="J3117" s="35"/>
      <c r="K3117" s="35"/>
      <c r="L3117" s="35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7"/>
      <c r="AS3117" s="37"/>
      <c r="AT3117" s="37"/>
      <c r="AU3117" s="33"/>
      <c r="AV3117" s="38"/>
    </row>
    <row r="3118" spans="4:48">
      <c r="D3118" s="33"/>
      <c r="E3118" s="33"/>
      <c r="F3118" s="33"/>
      <c r="G3118" s="33"/>
      <c r="H3118" s="34"/>
      <c r="J3118" s="35"/>
      <c r="K3118" s="35"/>
      <c r="L3118" s="35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7"/>
      <c r="AS3118" s="37"/>
      <c r="AT3118" s="37"/>
      <c r="AU3118" s="33"/>
      <c r="AV3118" s="38"/>
    </row>
    <row r="3119" spans="4:48">
      <c r="D3119" s="33"/>
      <c r="E3119" s="33"/>
      <c r="F3119" s="33"/>
      <c r="G3119" s="33"/>
      <c r="H3119" s="34"/>
      <c r="J3119" s="35"/>
      <c r="K3119" s="35"/>
      <c r="L3119" s="35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7"/>
      <c r="AS3119" s="37"/>
      <c r="AT3119" s="37"/>
      <c r="AU3119" s="33"/>
      <c r="AV3119" s="38"/>
    </row>
    <row r="3120" spans="4:48">
      <c r="D3120" s="33"/>
      <c r="E3120" s="33"/>
      <c r="F3120" s="33"/>
      <c r="G3120" s="33"/>
      <c r="H3120" s="34"/>
      <c r="J3120" s="35"/>
      <c r="K3120" s="35"/>
      <c r="L3120" s="35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7"/>
      <c r="AS3120" s="37"/>
      <c r="AT3120" s="37"/>
      <c r="AU3120" s="33"/>
      <c r="AV3120" s="38"/>
    </row>
    <row r="3121" spans="4:48">
      <c r="D3121" s="33"/>
      <c r="E3121" s="33"/>
      <c r="F3121" s="33"/>
      <c r="G3121" s="33"/>
      <c r="H3121" s="34"/>
      <c r="J3121" s="35"/>
      <c r="K3121" s="35"/>
      <c r="L3121" s="35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7"/>
      <c r="AS3121" s="37"/>
      <c r="AT3121" s="37"/>
      <c r="AU3121" s="33"/>
      <c r="AV3121" s="38"/>
    </row>
    <row r="3122" spans="4:48">
      <c r="D3122" s="33"/>
      <c r="E3122" s="33"/>
      <c r="F3122" s="33"/>
      <c r="G3122" s="33"/>
      <c r="H3122" s="34"/>
      <c r="J3122" s="35"/>
      <c r="K3122" s="35"/>
      <c r="L3122" s="35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7"/>
      <c r="AS3122" s="37"/>
      <c r="AT3122" s="37"/>
      <c r="AU3122" s="33"/>
      <c r="AV3122" s="38"/>
    </row>
    <row r="3123" spans="4:48">
      <c r="D3123" s="33"/>
      <c r="E3123" s="33"/>
      <c r="F3123" s="33"/>
      <c r="G3123" s="33"/>
      <c r="H3123" s="34"/>
      <c r="J3123" s="35"/>
      <c r="K3123" s="35"/>
      <c r="L3123" s="35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7"/>
      <c r="AS3123" s="37"/>
      <c r="AT3123" s="37"/>
      <c r="AU3123" s="33"/>
      <c r="AV3123" s="38"/>
    </row>
    <row r="3124" spans="4:48">
      <c r="D3124" s="33"/>
      <c r="E3124" s="33"/>
      <c r="F3124" s="33"/>
      <c r="G3124" s="33"/>
      <c r="H3124" s="34"/>
      <c r="J3124" s="35"/>
      <c r="K3124" s="35"/>
      <c r="L3124" s="35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7"/>
      <c r="AS3124" s="37"/>
      <c r="AT3124" s="37"/>
      <c r="AU3124" s="33"/>
      <c r="AV3124" s="38"/>
    </row>
    <row r="3125" spans="4:48">
      <c r="D3125" s="33"/>
      <c r="E3125" s="33"/>
      <c r="F3125" s="33"/>
      <c r="G3125" s="33"/>
      <c r="H3125" s="34"/>
      <c r="J3125" s="35"/>
      <c r="K3125" s="35"/>
      <c r="L3125" s="35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7"/>
      <c r="AS3125" s="37"/>
      <c r="AT3125" s="37"/>
      <c r="AU3125" s="33"/>
      <c r="AV3125" s="38"/>
    </row>
    <row r="3126" spans="4:48">
      <c r="D3126" s="33"/>
      <c r="E3126" s="33"/>
      <c r="F3126" s="33"/>
      <c r="G3126" s="33"/>
      <c r="H3126" s="34"/>
      <c r="J3126" s="35"/>
      <c r="K3126" s="35"/>
      <c r="L3126" s="35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7"/>
      <c r="AS3126" s="37"/>
      <c r="AT3126" s="37"/>
      <c r="AU3126" s="33"/>
      <c r="AV3126" s="38"/>
    </row>
    <row r="3127" spans="4:48">
      <c r="D3127" s="33"/>
      <c r="E3127" s="33"/>
      <c r="F3127" s="33"/>
      <c r="G3127" s="33"/>
      <c r="H3127" s="34"/>
      <c r="J3127" s="35"/>
      <c r="K3127" s="35"/>
      <c r="L3127" s="35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7"/>
      <c r="AS3127" s="37"/>
      <c r="AT3127" s="37"/>
      <c r="AU3127" s="33"/>
      <c r="AV3127" s="38"/>
    </row>
    <row r="3128" spans="4:48">
      <c r="D3128" s="33"/>
      <c r="E3128" s="33"/>
      <c r="F3128" s="33"/>
      <c r="G3128" s="33"/>
      <c r="H3128" s="34"/>
      <c r="J3128" s="35"/>
      <c r="K3128" s="35"/>
      <c r="L3128" s="35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7"/>
      <c r="AS3128" s="37"/>
      <c r="AT3128" s="37"/>
      <c r="AU3128" s="33"/>
      <c r="AV3128" s="38"/>
    </row>
    <row r="3129" spans="4:48">
      <c r="D3129" s="33"/>
      <c r="E3129" s="33"/>
      <c r="F3129" s="33"/>
      <c r="G3129" s="33"/>
      <c r="H3129" s="34"/>
      <c r="J3129" s="35"/>
      <c r="K3129" s="35"/>
      <c r="L3129" s="35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7"/>
      <c r="AS3129" s="37"/>
      <c r="AT3129" s="37"/>
      <c r="AU3129" s="33"/>
      <c r="AV3129" s="38"/>
    </row>
    <row r="3130" spans="4:48">
      <c r="D3130" s="33"/>
      <c r="E3130" s="33"/>
      <c r="F3130" s="33"/>
      <c r="G3130" s="33"/>
      <c r="H3130" s="34"/>
      <c r="J3130" s="35"/>
      <c r="K3130" s="35"/>
      <c r="L3130" s="35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7"/>
      <c r="AS3130" s="37"/>
      <c r="AT3130" s="37"/>
      <c r="AU3130" s="33"/>
      <c r="AV3130" s="38"/>
    </row>
    <row r="3131" spans="4:48">
      <c r="D3131" s="33"/>
      <c r="E3131" s="33"/>
      <c r="F3131" s="33"/>
      <c r="G3131" s="33"/>
      <c r="H3131" s="34"/>
      <c r="J3131" s="35"/>
      <c r="K3131" s="35"/>
      <c r="L3131" s="35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7"/>
      <c r="AS3131" s="37"/>
      <c r="AT3131" s="37"/>
      <c r="AU3131" s="33"/>
      <c r="AV3131" s="38"/>
    </row>
    <row r="3132" spans="4:48">
      <c r="D3132" s="33"/>
      <c r="E3132" s="33"/>
      <c r="F3132" s="33"/>
      <c r="G3132" s="33"/>
      <c r="H3132" s="34"/>
      <c r="J3132" s="35"/>
      <c r="K3132" s="35"/>
      <c r="L3132" s="35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7"/>
      <c r="AS3132" s="37"/>
      <c r="AT3132" s="37"/>
      <c r="AU3132" s="33"/>
      <c r="AV3132" s="38"/>
    </row>
    <row r="3133" spans="4:48">
      <c r="D3133" s="33"/>
      <c r="E3133" s="33"/>
      <c r="F3133" s="33"/>
      <c r="G3133" s="33"/>
      <c r="H3133" s="34"/>
      <c r="J3133" s="35"/>
      <c r="K3133" s="35"/>
      <c r="L3133" s="35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7"/>
      <c r="AS3133" s="37"/>
      <c r="AT3133" s="37"/>
      <c r="AU3133" s="33"/>
      <c r="AV3133" s="38"/>
    </row>
    <row r="3134" spans="4:48">
      <c r="D3134" s="33"/>
      <c r="E3134" s="33"/>
      <c r="F3134" s="33"/>
      <c r="G3134" s="33"/>
      <c r="H3134" s="34"/>
      <c r="J3134" s="35"/>
      <c r="K3134" s="35"/>
      <c r="L3134" s="35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7"/>
      <c r="AS3134" s="37"/>
      <c r="AT3134" s="37"/>
      <c r="AU3134" s="33"/>
      <c r="AV3134" s="38"/>
    </row>
    <row r="3135" spans="4:48">
      <c r="D3135" s="33"/>
      <c r="E3135" s="33"/>
      <c r="F3135" s="33"/>
      <c r="G3135" s="33"/>
      <c r="H3135" s="34"/>
      <c r="J3135" s="35"/>
      <c r="K3135" s="35"/>
      <c r="L3135" s="35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7"/>
      <c r="AS3135" s="37"/>
      <c r="AT3135" s="37"/>
      <c r="AU3135" s="33"/>
      <c r="AV3135" s="38"/>
    </row>
    <row r="3136" spans="4:48">
      <c r="D3136" s="33"/>
      <c r="E3136" s="33"/>
      <c r="F3136" s="33"/>
      <c r="G3136" s="33"/>
      <c r="H3136" s="34"/>
      <c r="J3136" s="35"/>
      <c r="K3136" s="35"/>
      <c r="L3136" s="35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7"/>
      <c r="AS3136" s="37"/>
      <c r="AT3136" s="37"/>
      <c r="AU3136" s="33"/>
      <c r="AV3136" s="38"/>
    </row>
    <row r="3137" spans="4:48">
      <c r="D3137" s="33"/>
      <c r="E3137" s="33"/>
      <c r="F3137" s="33"/>
      <c r="G3137" s="33"/>
      <c r="H3137" s="34"/>
      <c r="J3137" s="35"/>
      <c r="K3137" s="35"/>
      <c r="L3137" s="35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7"/>
      <c r="AS3137" s="37"/>
      <c r="AT3137" s="37"/>
      <c r="AU3137" s="33"/>
      <c r="AV3137" s="38"/>
    </row>
    <row r="3138" spans="4:48">
      <c r="D3138" s="33"/>
      <c r="E3138" s="33"/>
      <c r="F3138" s="33"/>
      <c r="G3138" s="33"/>
      <c r="H3138" s="34"/>
      <c r="J3138" s="35"/>
      <c r="K3138" s="35"/>
      <c r="L3138" s="35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7"/>
      <c r="AS3138" s="37"/>
      <c r="AT3138" s="37"/>
      <c r="AU3138" s="33"/>
      <c r="AV3138" s="38"/>
    </row>
    <row r="3139" spans="4:48">
      <c r="D3139" s="33"/>
      <c r="E3139" s="33"/>
      <c r="F3139" s="33"/>
      <c r="G3139" s="33"/>
      <c r="H3139" s="34"/>
      <c r="J3139" s="35"/>
      <c r="K3139" s="35"/>
      <c r="L3139" s="35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7"/>
      <c r="AS3139" s="37"/>
      <c r="AT3139" s="37"/>
      <c r="AU3139" s="33"/>
      <c r="AV3139" s="38"/>
    </row>
    <row r="3140" spans="4:48">
      <c r="D3140" s="33"/>
      <c r="E3140" s="33"/>
      <c r="F3140" s="33"/>
      <c r="G3140" s="33"/>
      <c r="H3140" s="34"/>
      <c r="J3140" s="35"/>
      <c r="K3140" s="35"/>
      <c r="L3140" s="35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7"/>
      <c r="AS3140" s="37"/>
      <c r="AT3140" s="37"/>
      <c r="AU3140" s="33"/>
      <c r="AV3140" s="38"/>
    </row>
    <row r="3141" spans="4:48">
      <c r="D3141" s="33"/>
      <c r="E3141" s="33"/>
      <c r="F3141" s="33"/>
      <c r="G3141" s="33"/>
      <c r="H3141" s="34"/>
      <c r="J3141" s="35"/>
      <c r="K3141" s="35"/>
      <c r="L3141" s="35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7"/>
      <c r="AS3141" s="37"/>
      <c r="AT3141" s="37"/>
      <c r="AU3141" s="33"/>
      <c r="AV3141" s="38"/>
    </row>
    <row r="3142" spans="4:48">
      <c r="D3142" s="33"/>
      <c r="E3142" s="33"/>
      <c r="F3142" s="33"/>
      <c r="G3142" s="33"/>
      <c r="H3142" s="34"/>
      <c r="J3142" s="35"/>
      <c r="K3142" s="35"/>
      <c r="L3142" s="35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7"/>
      <c r="AS3142" s="37"/>
      <c r="AT3142" s="37"/>
      <c r="AU3142" s="33"/>
      <c r="AV3142" s="38"/>
    </row>
    <row r="3143" spans="4:48">
      <c r="D3143" s="33"/>
      <c r="E3143" s="33"/>
      <c r="F3143" s="33"/>
      <c r="G3143" s="33"/>
      <c r="H3143" s="34"/>
      <c r="J3143" s="35"/>
      <c r="K3143" s="35"/>
      <c r="L3143" s="35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7"/>
      <c r="AS3143" s="37"/>
      <c r="AT3143" s="37"/>
      <c r="AU3143" s="33"/>
      <c r="AV3143" s="38"/>
    </row>
    <row r="3144" spans="4:48">
      <c r="D3144" s="33"/>
      <c r="E3144" s="33"/>
      <c r="F3144" s="33"/>
      <c r="G3144" s="33"/>
      <c r="H3144" s="34"/>
      <c r="J3144" s="35"/>
      <c r="K3144" s="35"/>
      <c r="L3144" s="35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7"/>
      <c r="AS3144" s="37"/>
      <c r="AT3144" s="37"/>
      <c r="AU3144" s="33"/>
      <c r="AV3144" s="38"/>
    </row>
    <row r="3145" spans="4:48">
      <c r="D3145" s="33"/>
      <c r="E3145" s="33"/>
      <c r="F3145" s="33"/>
      <c r="G3145" s="33"/>
      <c r="H3145" s="34"/>
      <c r="J3145" s="35"/>
      <c r="K3145" s="35"/>
      <c r="L3145" s="35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7"/>
      <c r="AS3145" s="37"/>
      <c r="AT3145" s="37"/>
      <c r="AU3145" s="33"/>
      <c r="AV3145" s="38"/>
    </row>
    <row r="3146" spans="4:48">
      <c r="D3146" s="33"/>
      <c r="E3146" s="33"/>
      <c r="F3146" s="33"/>
      <c r="G3146" s="33"/>
      <c r="H3146" s="34"/>
      <c r="J3146" s="35"/>
      <c r="K3146" s="35"/>
      <c r="L3146" s="35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7"/>
      <c r="AS3146" s="37"/>
      <c r="AT3146" s="37"/>
      <c r="AU3146" s="33"/>
      <c r="AV3146" s="38"/>
    </row>
    <row r="3147" spans="4:48">
      <c r="D3147" s="33"/>
      <c r="E3147" s="33"/>
      <c r="F3147" s="33"/>
      <c r="G3147" s="33"/>
      <c r="H3147" s="34"/>
      <c r="J3147" s="35"/>
      <c r="K3147" s="35"/>
      <c r="L3147" s="35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7"/>
      <c r="AS3147" s="37"/>
      <c r="AT3147" s="37"/>
      <c r="AU3147" s="33"/>
      <c r="AV3147" s="38"/>
    </row>
    <row r="3148" spans="4:48">
      <c r="D3148" s="33"/>
      <c r="E3148" s="33"/>
      <c r="F3148" s="33"/>
      <c r="G3148" s="33"/>
      <c r="H3148" s="34"/>
      <c r="J3148" s="35"/>
      <c r="K3148" s="35"/>
      <c r="L3148" s="35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7"/>
      <c r="AS3148" s="37"/>
      <c r="AT3148" s="37"/>
      <c r="AU3148" s="33"/>
      <c r="AV3148" s="38"/>
    </row>
    <row r="3149" spans="4:48">
      <c r="D3149" s="33"/>
      <c r="E3149" s="33"/>
      <c r="F3149" s="33"/>
      <c r="G3149" s="33"/>
      <c r="H3149" s="34"/>
      <c r="J3149" s="35"/>
      <c r="K3149" s="35"/>
      <c r="L3149" s="35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7"/>
      <c r="AS3149" s="37"/>
      <c r="AT3149" s="37"/>
      <c r="AU3149" s="33"/>
      <c r="AV3149" s="38"/>
    </row>
    <row r="3150" spans="4:48">
      <c r="D3150" s="33"/>
      <c r="E3150" s="33"/>
      <c r="F3150" s="33"/>
      <c r="G3150" s="33"/>
      <c r="H3150" s="34"/>
      <c r="J3150" s="35"/>
      <c r="K3150" s="35"/>
      <c r="L3150" s="35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7"/>
      <c r="AS3150" s="37"/>
      <c r="AT3150" s="37"/>
      <c r="AU3150" s="33"/>
      <c r="AV3150" s="38"/>
    </row>
    <row r="3151" spans="4:48">
      <c r="D3151" s="33"/>
      <c r="E3151" s="33"/>
      <c r="F3151" s="33"/>
      <c r="G3151" s="33"/>
      <c r="H3151" s="34"/>
      <c r="J3151" s="35"/>
      <c r="K3151" s="35"/>
      <c r="L3151" s="35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7"/>
      <c r="AS3151" s="37"/>
      <c r="AT3151" s="37"/>
      <c r="AU3151" s="33"/>
      <c r="AV3151" s="38"/>
    </row>
    <row r="3152" spans="4:48">
      <c r="D3152" s="33"/>
      <c r="E3152" s="33"/>
      <c r="F3152" s="33"/>
      <c r="G3152" s="33"/>
      <c r="H3152" s="34"/>
      <c r="J3152" s="35"/>
      <c r="K3152" s="35"/>
      <c r="L3152" s="35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7"/>
      <c r="AS3152" s="37"/>
      <c r="AT3152" s="37"/>
      <c r="AU3152" s="33"/>
      <c r="AV3152" s="38"/>
    </row>
    <row r="3153" spans="4:48">
      <c r="D3153" s="33"/>
      <c r="E3153" s="33"/>
      <c r="F3153" s="33"/>
      <c r="G3153" s="33"/>
      <c r="H3153" s="34"/>
      <c r="J3153" s="35"/>
      <c r="K3153" s="35"/>
      <c r="L3153" s="35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7"/>
      <c r="AS3153" s="37"/>
      <c r="AT3153" s="37"/>
      <c r="AU3153" s="33"/>
      <c r="AV3153" s="38"/>
    </row>
    <row r="3154" spans="4:48">
      <c r="D3154" s="33"/>
      <c r="E3154" s="33"/>
      <c r="F3154" s="33"/>
      <c r="G3154" s="33"/>
      <c r="H3154" s="34"/>
      <c r="J3154" s="35"/>
      <c r="K3154" s="35"/>
      <c r="L3154" s="35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7"/>
      <c r="AS3154" s="37"/>
      <c r="AT3154" s="37"/>
      <c r="AU3154" s="33"/>
      <c r="AV3154" s="38"/>
    </row>
    <row r="3155" spans="4:48">
      <c r="D3155" s="33"/>
      <c r="E3155" s="33"/>
      <c r="F3155" s="33"/>
      <c r="G3155" s="33"/>
      <c r="H3155" s="34"/>
      <c r="J3155" s="35"/>
      <c r="K3155" s="35"/>
      <c r="L3155" s="35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7"/>
      <c r="AS3155" s="37"/>
      <c r="AT3155" s="37"/>
      <c r="AU3155" s="33"/>
      <c r="AV3155" s="38"/>
    </row>
    <row r="3156" spans="4:48">
      <c r="D3156" s="33"/>
      <c r="E3156" s="33"/>
      <c r="F3156" s="33"/>
      <c r="G3156" s="33"/>
      <c r="H3156" s="34"/>
      <c r="J3156" s="35"/>
      <c r="K3156" s="35"/>
      <c r="L3156" s="35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7"/>
      <c r="AS3156" s="37"/>
      <c r="AT3156" s="37"/>
      <c r="AU3156" s="33"/>
      <c r="AV3156" s="38"/>
    </row>
    <row r="3157" spans="4:48">
      <c r="D3157" s="33"/>
      <c r="E3157" s="33"/>
      <c r="F3157" s="33"/>
      <c r="G3157" s="33"/>
      <c r="H3157" s="34"/>
      <c r="J3157" s="35"/>
      <c r="K3157" s="35"/>
      <c r="L3157" s="35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7"/>
      <c r="AS3157" s="37"/>
      <c r="AT3157" s="37"/>
      <c r="AU3157" s="33"/>
      <c r="AV3157" s="38"/>
    </row>
    <row r="3158" spans="4:48">
      <c r="D3158" s="33"/>
      <c r="E3158" s="33"/>
      <c r="F3158" s="33"/>
      <c r="G3158" s="33"/>
      <c r="H3158" s="34"/>
      <c r="J3158" s="35"/>
      <c r="K3158" s="35"/>
      <c r="L3158" s="35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7"/>
      <c r="AS3158" s="37"/>
      <c r="AT3158" s="37"/>
      <c r="AU3158" s="33"/>
      <c r="AV3158" s="38"/>
    </row>
    <row r="3159" spans="4:48">
      <c r="D3159" s="33"/>
      <c r="E3159" s="33"/>
      <c r="F3159" s="33"/>
      <c r="G3159" s="33"/>
      <c r="H3159" s="34"/>
      <c r="J3159" s="35"/>
      <c r="K3159" s="35"/>
      <c r="L3159" s="35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7"/>
      <c r="AS3159" s="37"/>
      <c r="AT3159" s="37"/>
      <c r="AU3159" s="33"/>
      <c r="AV3159" s="38"/>
    </row>
    <row r="3160" spans="4:48">
      <c r="D3160" s="33"/>
      <c r="E3160" s="33"/>
      <c r="F3160" s="33"/>
      <c r="G3160" s="33"/>
      <c r="H3160" s="34"/>
      <c r="J3160" s="35"/>
      <c r="K3160" s="35"/>
      <c r="L3160" s="35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7"/>
      <c r="AS3160" s="37"/>
      <c r="AT3160" s="37"/>
      <c r="AU3160" s="33"/>
      <c r="AV3160" s="38"/>
    </row>
    <row r="3161" spans="4:48">
      <c r="D3161" s="33"/>
      <c r="E3161" s="33"/>
      <c r="F3161" s="33"/>
      <c r="G3161" s="33"/>
      <c r="H3161" s="34"/>
      <c r="J3161" s="35"/>
      <c r="K3161" s="35"/>
      <c r="L3161" s="35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7"/>
      <c r="AS3161" s="37"/>
      <c r="AT3161" s="37"/>
      <c r="AU3161" s="33"/>
      <c r="AV3161" s="38"/>
    </row>
    <row r="3162" spans="4:48">
      <c r="D3162" s="33"/>
      <c r="E3162" s="33"/>
      <c r="F3162" s="33"/>
      <c r="G3162" s="33"/>
      <c r="H3162" s="34"/>
      <c r="J3162" s="35"/>
      <c r="K3162" s="35"/>
      <c r="L3162" s="35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7"/>
      <c r="AS3162" s="37"/>
      <c r="AT3162" s="37"/>
      <c r="AU3162" s="33"/>
      <c r="AV3162" s="38"/>
    </row>
    <row r="3163" spans="4:48">
      <c r="D3163" s="33"/>
      <c r="E3163" s="33"/>
      <c r="F3163" s="33"/>
      <c r="G3163" s="33"/>
      <c r="H3163" s="34"/>
      <c r="J3163" s="35"/>
      <c r="K3163" s="35"/>
      <c r="L3163" s="35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7"/>
      <c r="AS3163" s="37"/>
      <c r="AT3163" s="37"/>
      <c r="AU3163" s="33"/>
      <c r="AV3163" s="38"/>
    </row>
    <row r="3164" spans="4:48">
      <c r="D3164" s="33"/>
      <c r="E3164" s="33"/>
      <c r="F3164" s="33"/>
      <c r="G3164" s="33"/>
      <c r="H3164" s="34"/>
      <c r="J3164" s="35"/>
      <c r="K3164" s="35"/>
      <c r="L3164" s="35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7"/>
      <c r="AS3164" s="37"/>
      <c r="AT3164" s="37"/>
      <c r="AU3164" s="33"/>
      <c r="AV3164" s="38"/>
    </row>
    <row r="3165" spans="4:48">
      <c r="D3165" s="33"/>
      <c r="E3165" s="33"/>
      <c r="F3165" s="33"/>
      <c r="G3165" s="33"/>
      <c r="H3165" s="34"/>
      <c r="J3165" s="35"/>
      <c r="K3165" s="35"/>
      <c r="L3165" s="35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7"/>
      <c r="AS3165" s="37"/>
      <c r="AT3165" s="37"/>
      <c r="AU3165" s="33"/>
      <c r="AV3165" s="38"/>
    </row>
    <row r="3166" spans="4:48">
      <c r="D3166" s="33"/>
      <c r="E3166" s="33"/>
      <c r="F3166" s="33"/>
      <c r="G3166" s="33"/>
      <c r="H3166" s="34"/>
      <c r="J3166" s="35"/>
      <c r="K3166" s="35"/>
      <c r="L3166" s="35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7"/>
      <c r="AS3166" s="37"/>
      <c r="AT3166" s="37"/>
      <c r="AU3166" s="33"/>
      <c r="AV3166" s="38"/>
    </row>
    <row r="3167" spans="4:48">
      <c r="D3167" s="33"/>
      <c r="E3167" s="33"/>
      <c r="F3167" s="33"/>
      <c r="G3167" s="33"/>
      <c r="H3167" s="34"/>
      <c r="J3167" s="35"/>
      <c r="K3167" s="35"/>
      <c r="L3167" s="35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7"/>
      <c r="AS3167" s="37"/>
      <c r="AT3167" s="37"/>
      <c r="AU3167" s="33"/>
      <c r="AV3167" s="38"/>
    </row>
    <row r="3168" spans="4:48">
      <c r="D3168" s="33"/>
      <c r="E3168" s="33"/>
      <c r="F3168" s="33"/>
      <c r="G3168" s="33"/>
      <c r="H3168" s="34"/>
      <c r="J3168" s="35"/>
      <c r="K3168" s="35"/>
      <c r="L3168" s="35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7"/>
      <c r="AS3168" s="37"/>
      <c r="AT3168" s="37"/>
      <c r="AU3168" s="33"/>
      <c r="AV3168" s="38"/>
    </row>
    <row r="3169" spans="4:48">
      <c r="D3169" s="33"/>
      <c r="E3169" s="33"/>
      <c r="F3169" s="33"/>
      <c r="G3169" s="33"/>
      <c r="H3169" s="34"/>
      <c r="J3169" s="35"/>
      <c r="K3169" s="35"/>
      <c r="L3169" s="35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7"/>
      <c r="AS3169" s="37"/>
      <c r="AT3169" s="37"/>
      <c r="AU3169" s="33"/>
      <c r="AV3169" s="38"/>
    </row>
    <row r="3170" spans="4:48">
      <c r="D3170" s="33"/>
      <c r="E3170" s="33"/>
      <c r="F3170" s="33"/>
      <c r="G3170" s="33"/>
      <c r="H3170" s="34"/>
      <c r="J3170" s="35"/>
      <c r="K3170" s="35"/>
      <c r="L3170" s="35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7"/>
      <c r="AS3170" s="37"/>
      <c r="AT3170" s="37"/>
      <c r="AU3170" s="33"/>
      <c r="AV3170" s="38"/>
    </row>
    <row r="3171" spans="4:48">
      <c r="D3171" s="33"/>
      <c r="E3171" s="33"/>
      <c r="F3171" s="33"/>
      <c r="G3171" s="33"/>
      <c r="H3171" s="34"/>
      <c r="J3171" s="35"/>
      <c r="K3171" s="35"/>
      <c r="L3171" s="35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7"/>
      <c r="AS3171" s="37"/>
      <c r="AT3171" s="37"/>
      <c r="AU3171" s="33"/>
      <c r="AV3171" s="38"/>
    </row>
    <row r="3172" spans="4:48">
      <c r="D3172" s="33"/>
      <c r="E3172" s="33"/>
      <c r="F3172" s="33"/>
      <c r="G3172" s="33"/>
      <c r="H3172" s="34"/>
      <c r="J3172" s="35"/>
      <c r="K3172" s="35"/>
      <c r="L3172" s="35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7"/>
      <c r="AS3172" s="37"/>
      <c r="AT3172" s="37"/>
      <c r="AU3172" s="33"/>
      <c r="AV3172" s="38"/>
    </row>
    <row r="3173" spans="4:48">
      <c r="D3173" s="33"/>
      <c r="E3173" s="33"/>
      <c r="F3173" s="33"/>
      <c r="G3173" s="33"/>
      <c r="H3173" s="34"/>
      <c r="J3173" s="35"/>
      <c r="K3173" s="35"/>
      <c r="L3173" s="35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7"/>
      <c r="AS3173" s="37"/>
      <c r="AT3173" s="37"/>
      <c r="AU3173" s="33"/>
      <c r="AV3173" s="38"/>
    </row>
    <row r="3174" spans="4:48">
      <c r="D3174" s="33"/>
      <c r="E3174" s="33"/>
      <c r="F3174" s="33"/>
      <c r="G3174" s="33"/>
      <c r="H3174" s="34"/>
      <c r="J3174" s="35"/>
      <c r="K3174" s="35"/>
      <c r="L3174" s="35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7"/>
      <c r="AS3174" s="37"/>
      <c r="AT3174" s="37"/>
      <c r="AU3174" s="33"/>
      <c r="AV3174" s="38"/>
    </row>
    <row r="3175" spans="4:48">
      <c r="D3175" s="33"/>
      <c r="E3175" s="33"/>
      <c r="F3175" s="33"/>
      <c r="G3175" s="33"/>
      <c r="H3175" s="34"/>
      <c r="J3175" s="35"/>
      <c r="K3175" s="35"/>
      <c r="L3175" s="35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7"/>
      <c r="AS3175" s="37"/>
      <c r="AT3175" s="37"/>
      <c r="AU3175" s="33"/>
      <c r="AV3175" s="38"/>
    </row>
    <row r="3176" spans="4:48">
      <c r="D3176" s="33"/>
      <c r="E3176" s="33"/>
      <c r="F3176" s="33"/>
      <c r="G3176" s="33"/>
      <c r="H3176" s="34"/>
      <c r="J3176" s="35"/>
      <c r="K3176" s="35"/>
      <c r="L3176" s="35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7"/>
      <c r="AS3176" s="37"/>
      <c r="AT3176" s="37"/>
      <c r="AU3176" s="33"/>
      <c r="AV3176" s="38"/>
    </row>
    <row r="3177" spans="4:48">
      <c r="D3177" s="33"/>
      <c r="E3177" s="33"/>
      <c r="F3177" s="33"/>
      <c r="G3177" s="33"/>
      <c r="H3177" s="34"/>
      <c r="J3177" s="35"/>
      <c r="K3177" s="35"/>
      <c r="L3177" s="35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7"/>
      <c r="AS3177" s="37"/>
      <c r="AT3177" s="37"/>
      <c r="AU3177" s="33"/>
      <c r="AV3177" s="38"/>
    </row>
    <row r="3178" spans="4:48">
      <c r="D3178" s="33"/>
      <c r="E3178" s="33"/>
      <c r="F3178" s="33"/>
      <c r="G3178" s="33"/>
      <c r="H3178" s="34"/>
      <c r="J3178" s="35"/>
      <c r="K3178" s="35"/>
      <c r="L3178" s="35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7"/>
      <c r="AS3178" s="37"/>
      <c r="AT3178" s="37"/>
      <c r="AU3178" s="33"/>
      <c r="AV3178" s="38"/>
    </row>
    <row r="3179" spans="4:48">
      <c r="D3179" s="33"/>
      <c r="E3179" s="33"/>
      <c r="F3179" s="33"/>
      <c r="G3179" s="33"/>
      <c r="H3179" s="34"/>
      <c r="J3179" s="35"/>
      <c r="K3179" s="35"/>
      <c r="L3179" s="35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7"/>
      <c r="AS3179" s="37"/>
      <c r="AT3179" s="37"/>
      <c r="AU3179" s="33"/>
      <c r="AV3179" s="38"/>
    </row>
    <row r="3180" spans="4:48">
      <c r="D3180" s="33"/>
      <c r="E3180" s="33"/>
      <c r="F3180" s="33"/>
      <c r="G3180" s="33"/>
      <c r="H3180" s="34"/>
      <c r="J3180" s="35"/>
      <c r="K3180" s="35"/>
      <c r="L3180" s="35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7"/>
      <c r="AS3180" s="37"/>
      <c r="AT3180" s="37"/>
      <c r="AU3180" s="33"/>
      <c r="AV3180" s="38"/>
    </row>
    <row r="3181" spans="4:48">
      <c r="D3181" s="33"/>
      <c r="E3181" s="33"/>
      <c r="F3181" s="33"/>
      <c r="G3181" s="33"/>
      <c r="H3181" s="34"/>
      <c r="J3181" s="35"/>
      <c r="K3181" s="35"/>
      <c r="L3181" s="35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7"/>
      <c r="AS3181" s="37"/>
      <c r="AT3181" s="37"/>
      <c r="AU3181" s="33"/>
      <c r="AV3181" s="38"/>
    </row>
    <row r="3182" spans="4:48">
      <c r="D3182" s="33"/>
      <c r="E3182" s="33"/>
      <c r="F3182" s="33"/>
      <c r="G3182" s="33"/>
      <c r="H3182" s="34"/>
      <c r="J3182" s="35"/>
      <c r="K3182" s="35"/>
      <c r="L3182" s="35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7"/>
      <c r="AS3182" s="37"/>
      <c r="AT3182" s="37"/>
      <c r="AU3182" s="33"/>
      <c r="AV3182" s="38"/>
    </row>
    <row r="3183" spans="4:48">
      <c r="D3183" s="33"/>
      <c r="E3183" s="33"/>
      <c r="F3183" s="33"/>
      <c r="G3183" s="33"/>
      <c r="H3183" s="34"/>
      <c r="J3183" s="35"/>
      <c r="K3183" s="35"/>
      <c r="L3183" s="35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7"/>
      <c r="AS3183" s="37"/>
      <c r="AT3183" s="37"/>
      <c r="AU3183" s="33"/>
      <c r="AV3183" s="38"/>
    </row>
    <row r="3184" spans="4:48">
      <c r="D3184" s="33"/>
      <c r="E3184" s="33"/>
      <c r="F3184" s="33"/>
      <c r="G3184" s="33"/>
      <c r="H3184" s="34"/>
      <c r="J3184" s="35"/>
      <c r="K3184" s="35"/>
      <c r="L3184" s="35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7"/>
      <c r="AS3184" s="37"/>
      <c r="AT3184" s="37"/>
      <c r="AU3184" s="33"/>
      <c r="AV3184" s="38"/>
    </row>
    <row r="3185" spans="4:48">
      <c r="D3185" s="33"/>
      <c r="E3185" s="33"/>
      <c r="F3185" s="33"/>
      <c r="G3185" s="33"/>
      <c r="H3185" s="34"/>
      <c r="J3185" s="35"/>
      <c r="K3185" s="35"/>
      <c r="L3185" s="35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7"/>
      <c r="AS3185" s="37"/>
      <c r="AT3185" s="37"/>
      <c r="AU3185" s="33"/>
      <c r="AV3185" s="38"/>
    </row>
    <row r="3186" spans="4:48">
      <c r="D3186" s="33"/>
      <c r="E3186" s="33"/>
      <c r="F3186" s="33"/>
      <c r="G3186" s="33"/>
      <c r="H3186" s="34"/>
      <c r="J3186" s="35"/>
      <c r="K3186" s="35"/>
      <c r="L3186" s="35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7"/>
      <c r="AS3186" s="37"/>
      <c r="AT3186" s="37"/>
      <c r="AU3186" s="33"/>
      <c r="AV3186" s="38"/>
    </row>
    <row r="3187" spans="4:48">
      <c r="D3187" s="33"/>
      <c r="E3187" s="33"/>
      <c r="F3187" s="33"/>
      <c r="G3187" s="33"/>
      <c r="H3187" s="34"/>
      <c r="J3187" s="35"/>
      <c r="K3187" s="35"/>
      <c r="L3187" s="35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7"/>
      <c r="AS3187" s="37"/>
      <c r="AT3187" s="37"/>
      <c r="AU3187" s="33"/>
      <c r="AV3187" s="38"/>
    </row>
    <row r="3188" spans="4:48">
      <c r="D3188" s="33"/>
      <c r="E3188" s="33"/>
      <c r="F3188" s="33"/>
      <c r="G3188" s="33"/>
      <c r="H3188" s="34"/>
      <c r="J3188" s="35"/>
      <c r="K3188" s="35"/>
      <c r="L3188" s="35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7"/>
      <c r="AS3188" s="37"/>
      <c r="AT3188" s="37"/>
      <c r="AU3188" s="33"/>
      <c r="AV3188" s="38"/>
    </row>
    <row r="3189" spans="4:48">
      <c r="D3189" s="33"/>
      <c r="E3189" s="33"/>
      <c r="F3189" s="33"/>
      <c r="G3189" s="33"/>
      <c r="H3189" s="34"/>
      <c r="J3189" s="35"/>
      <c r="K3189" s="35"/>
      <c r="L3189" s="35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7"/>
      <c r="AS3189" s="37"/>
      <c r="AT3189" s="37"/>
      <c r="AU3189" s="33"/>
      <c r="AV3189" s="38"/>
    </row>
    <row r="3190" spans="4:48">
      <c r="D3190" s="33"/>
      <c r="E3190" s="33"/>
      <c r="F3190" s="33"/>
      <c r="G3190" s="33"/>
      <c r="H3190" s="34"/>
      <c r="J3190" s="35"/>
      <c r="K3190" s="35"/>
      <c r="L3190" s="35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7"/>
      <c r="AS3190" s="37"/>
      <c r="AT3190" s="37"/>
      <c r="AU3190" s="33"/>
      <c r="AV3190" s="38"/>
    </row>
    <row r="3191" spans="4:48">
      <c r="D3191" s="33"/>
      <c r="E3191" s="33"/>
      <c r="F3191" s="33"/>
      <c r="G3191" s="33"/>
      <c r="H3191" s="34"/>
      <c r="J3191" s="35"/>
      <c r="K3191" s="35"/>
      <c r="L3191" s="35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7"/>
      <c r="AS3191" s="37"/>
      <c r="AT3191" s="37"/>
      <c r="AU3191" s="33"/>
      <c r="AV3191" s="38"/>
    </row>
    <row r="3192" spans="4:48">
      <c r="D3192" s="33"/>
      <c r="E3192" s="33"/>
      <c r="F3192" s="33"/>
      <c r="G3192" s="33"/>
      <c r="H3192" s="34"/>
      <c r="J3192" s="35"/>
      <c r="K3192" s="35"/>
      <c r="L3192" s="35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7"/>
      <c r="AS3192" s="37"/>
      <c r="AT3192" s="37"/>
      <c r="AU3192" s="33"/>
      <c r="AV3192" s="38"/>
    </row>
    <row r="3193" spans="4:48">
      <c r="D3193" s="33"/>
      <c r="E3193" s="33"/>
      <c r="F3193" s="33"/>
      <c r="G3193" s="33"/>
      <c r="H3193" s="34"/>
      <c r="J3193" s="35"/>
      <c r="K3193" s="35"/>
      <c r="L3193" s="35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7"/>
      <c r="AS3193" s="37"/>
      <c r="AT3193" s="37"/>
      <c r="AU3193" s="33"/>
      <c r="AV3193" s="38"/>
    </row>
    <row r="3194" spans="4:48">
      <c r="D3194" s="33"/>
      <c r="E3194" s="33"/>
      <c r="F3194" s="33"/>
      <c r="G3194" s="33"/>
      <c r="H3194" s="34"/>
      <c r="J3194" s="35"/>
      <c r="K3194" s="35"/>
      <c r="L3194" s="35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7"/>
      <c r="AS3194" s="37"/>
      <c r="AT3194" s="37"/>
      <c r="AU3194" s="33"/>
      <c r="AV3194" s="38"/>
    </row>
    <row r="3195" spans="4:48">
      <c r="D3195" s="33"/>
      <c r="E3195" s="33"/>
      <c r="F3195" s="33"/>
      <c r="G3195" s="33"/>
      <c r="H3195" s="34"/>
      <c r="J3195" s="35"/>
      <c r="K3195" s="35"/>
      <c r="L3195" s="35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7"/>
      <c r="AS3195" s="37"/>
      <c r="AT3195" s="37"/>
      <c r="AU3195" s="33"/>
      <c r="AV3195" s="38"/>
    </row>
    <row r="3196" spans="4:48">
      <c r="D3196" s="33"/>
      <c r="E3196" s="33"/>
      <c r="F3196" s="33"/>
      <c r="G3196" s="33"/>
      <c r="H3196" s="34"/>
      <c r="J3196" s="35"/>
      <c r="K3196" s="35"/>
      <c r="L3196" s="35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7"/>
      <c r="AS3196" s="37"/>
      <c r="AT3196" s="37"/>
      <c r="AU3196" s="33"/>
      <c r="AV3196" s="38"/>
    </row>
    <row r="3197" spans="4:48">
      <c r="D3197" s="33"/>
      <c r="E3197" s="33"/>
      <c r="F3197" s="33"/>
      <c r="G3197" s="33"/>
      <c r="H3197" s="34"/>
      <c r="J3197" s="35"/>
      <c r="K3197" s="35"/>
      <c r="L3197" s="35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7"/>
      <c r="AS3197" s="37"/>
      <c r="AT3197" s="37"/>
      <c r="AU3197" s="33"/>
      <c r="AV3197" s="38"/>
    </row>
    <row r="3198" spans="4:48">
      <c r="D3198" s="33"/>
      <c r="E3198" s="33"/>
      <c r="F3198" s="33"/>
      <c r="G3198" s="33"/>
      <c r="H3198" s="34"/>
      <c r="J3198" s="35"/>
      <c r="K3198" s="35"/>
      <c r="L3198" s="35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7"/>
      <c r="AS3198" s="37"/>
      <c r="AT3198" s="37"/>
      <c r="AU3198" s="33"/>
      <c r="AV3198" s="38"/>
    </row>
    <row r="3199" spans="4:48">
      <c r="D3199" s="33"/>
      <c r="E3199" s="33"/>
      <c r="F3199" s="33"/>
      <c r="G3199" s="33"/>
      <c r="H3199" s="34"/>
      <c r="J3199" s="35"/>
      <c r="K3199" s="35"/>
      <c r="L3199" s="35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7"/>
      <c r="AS3199" s="37"/>
      <c r="AT3199" s="37"/>
      <c r="AU3199" s="33"/>
      <c r="AV3199" s="38"/>
    </row>
    <row r="3200" spans="4:48">
      <c r="D3200" s="33"/>
      <c r="E3200" s="33"/>
      <c r="F3200" s="33"/>
      <c r="G3200" s="33"/>
      <c r="H3200" s="34"/>
      <c r="J3200" s="35"/>
      <c r="K3200" s="35"/>
      <c r="L3200" s="35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7"/>
      <c r="AS3200" s="37"/>
      <c r="AT3200" s="37"/>
      <c r="AU3200" s="33"/>
      <c r="AV3200" s="38"/>
    </row>
    <row r="3201" spans="4:48">
      <c r="D3201" s="33"/>
      <c r="E3201" s="33"/>
      <c r="F3201" s="33"/>
      <c r="G3201" s="33"/>
      <c r="H3201" s="34"/>
      <c r="J3201" s="35"/>
      <c r="K3201" s="35"/>
      <c r="L3201" s="35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7"/>
      <c r="AS3201" s="37"/>
      <c r="AT3201" s="37"/>
      <c r="AU3201" s="33"/>
      <c r="AV3201" s="38"/>
    </row>
    <row r="3202" spans="4:48">
      <c r="D3202" s="33"/>
      <c r="E3202" s="33"/>
      <c r="F3202" s="33"/>
      <c r="G3202" s="33"/>
      <c r="H3202" s="34"/>
      <c r="J3202" s="35"/>
      <c r="K3202" s="35"/>
      <c r="L3202" s="35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7"/>
      <c r="AS3202" s="37"/>
      <c r="AT3202" s="37"/>
      <c r="AU3202" s="33"/>
      <c r="AV3202" s="38"/>
    </row>
    <row r="3203" spans="4:48">
      <c r="D3203" s="33"/>
      <c r="E3203" s="33"/>
      <c r="F3203" s="33"/>
      <c r="G3203" s="33"/>
      <c r="H3203" s="34"/>
      <c r="J3203" s="35"/>
      <c r="K3203" s="35"/>
      <c r="L3203" s="35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7"/>
      <c r="AS3203" s="37"/>
      <c r="AT3203" s="37"/>
      <c r="AU3203" s="33"/>
      <c r="AV3203" s="38"/>
    </row>
    <row r="3204" spans="4:48">
      <c r="D3204" s="33"/>
      <c r="E3204" s="33"/>
      <c r="F3204" s="33"/>
      <c r="G3204" s="33"/>
      <c r="H3204" s="34"/>
      <c r="J3204" s="35"/>
      <c r="K3204" s="35"/>
      <c r="L3204" s="35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7"/>
      <c r="AS3204" s="37"/>
      <c r="AT3204" s="37"/>
      <c r="AU3204" s="33"/>
      <c r="AV3204" s="38"/>
    </row>
    <row r="3205" spans="4:48">
      <c r="D3205" s="33"/>
      <c r="E3205" s="33"/>
      <c r="F3205" s="33"/>
      <c r="G3205" s="33"/>
      <c r="H3205" s="34"/>
      <c r="J3205" s="35"/>
      <c r="K3205" s="35"/>
      <c r="L3205" s="35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7"/>
      <c r="AS3205" s="37"/>
      <c r="AT3205" s="37"/>
      <c r="AU3205" s="33"/>
      <c r="AV3205" s="38"/>
    </row>
    <row r="3206" spans="4:48">
      <c r="D3206" s="33"/>
      <c r="E3206" s="33"/>
      <c r="F3206" s="33"/>
      <c r="G3206" s="33"/>
      <c r="H3206" s="34"/>
      <c r="J3206" s="35"/>
      <c r="K3206" s="35"/>
      <c r="L3206" s="35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7"/>
      <c r="AS3206" s="37"/>
      <c r="AT3206" s="37"/>
      <c r="AU3206" s="33"/>
      <c r="AV3206" s="38"/>
    </row>
    <row r="3207" spans="4:48">
      <c r="D3207" s="33"/>
      <c r="E3207" s="33"/>
      <c r="F3207" s="33"/>
      <c r="G3207" s="33"/>
      <c r="H3207" s="34"/>
      <c r="J3207" s="35"/>
      <c r="K3207" s="35"/>
      <c r="L3207" s="35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7"/>
      <c r="AS3207" s="37"/>
      <c r="AT3207" s="37"/>
      <c r="AU3207" s="33"/>
      <c r="AV3207" s="38"/>
    </row>
    <row r="3208" spans="4:48">
      <c r="D3208" s="33"/>
      <c r="E3208" s="33"/>
      <c r="F3208" s="33"/>
      <c r="G3208" s="33"/>
      <c r="H3208" s="34"/>
      <c r="J3208" s="35"/>
      <c r="K3208" s="35"/>
      <c r="L3208" s="35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7"/>
      <c r="AS3208" s="37"/>
      <c r="AT3208" s="37"/>
      <c r="AU3208" s="33"/>
      <c r="AV3208" s="38"/>
    </row>
    <row r="3209" spans="4:48">
      <c r="D3209" s="33"/>
      <c r="E3209" s="33"/>
      <c r="F3209" s="33"/>
      <c r="G3209" s="33"/>
      <c r="H3209" s="34"/>
      <c r="J3209" s="35"/>
      <c r="K3209" s="35"/>
      <c r="L3209" s="35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7"/>
      <c r="AS3209" s="37"/>
      <c r="AT3209" s="37"/>
      <c r="AU3209" s="33"/>
      <c r="AV3209" s="38"/>
    </row>
    <row r="3210" spans="4:48">
      <c r="D3210" s="33"/>
      <c r="E3210" s="33"/>
      <c r="F3210" s="33"/>
      <c r="G3210" s="33"/>
      <c r="H3210" s="34"/>
      <c r="J3210" s="35"/>
      <c r="K3210" s="35"/>
      <c r="L3210" s="35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7"/>
      <c r="AS3210" s="37"/>
      <c r="AT3210" s="37"/>
      <c r="AU3210" s="33"/>
      <c r="AV3210" s="38"/>
    </row>
    <row r="3211" spans="4:48">
      <c r="D3211" s="33"/>
      <c r="E3211" s="33"/>
      <c r="F3211" s="33"/>
      <c r="G3211" s="33"/>
      <c r="H3211" s="34"/>
      <c r="J3211" s="35"/>
      <c r="K3211" s="35"/>
      <c r="L3211" s="35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7"/>
      <c r="AS3211" s="37"/>
      <c r="AT3211" s="37"/>
      <c r="AU3211" s="33"/>
      <c r="AV3211" s="38"/>
    </row>
    <row r="3212" spans="4:48">
      <c r="D3212" s="33"/>
      <c r="E3212" s="33"/>
      <c r="F3212" s="33"/>
      <c r="G3212" s="33"/>
      <c r="H3212" s="34"/>
      <c r="J3212" s="35"/>
      <c r="K3212" s="35"/>
      <c r="L3212" s="35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7"/>
      <c r="AS3212" s="37"/>
      <c r="AT3212" s="37"/>
      <c r="AU3212" s="33"/>
      <c r="AV3212" s="38"/>
    </row>
    <row r="3213" spans="4:48">
      <c r="D3213" s="33"/>
      <c r="E3213" s="33"/>
      <c r="F3213" s="33"/>
      <c r="G3213" s="33"/>
      <c r="H3213" s="34"/>
      <c r="J3213" s="35"/>
      <c r="K3213" s="35"/>
      <c r="L3213" s="35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7"/>
      <c r="AS3213" s="37"/>
      <c r="AT3213" s="37"/>
      <c r="AU3213" s="33"/>
      <c r="AV3213" s="38"/>
    </row>
    <row r="3214" spans="4:48">
      <c r="D3214" s="33"/>
      <c r="E3214" s="33"/>
      <c r="F3214" s="33"/>
      <c r="G3214" s="33"/>
      <c r="H3214" s="34"/>
      <c r="J3214" s="35"/>
      <c r="K3214" s="35"/>
      <c r="L3214" s="35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7"/>
      <c r="AS3214" s="37"/>
      <c r="AT3214" s="37"/>
      <c r="AU3214" s="33"/>
      <c r="AV3214" s="38"/>
    </row>
    <row r="3215" spans="4:48">
      <c r="D3215" s="33"/>
      <c r="E3215" s="33"/>
      <c r="F3215" s="33"/>
      <c r="G3215" s="33"/>
      <c r="H3215" s="34"/>
      <c r="J3215" s="35"/>
      <c r="K3215" s="35"/>
      <c r="L3215" s="35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7"/>
      <c r="AS3215" s="37"/>
      <c r="AT3215" s="37"/>
      <c r="AU3215" s="33"/>
      <c r="AV3215" s="38"/>
    </row>
    <row r="3216" spans="4:48">
      <c r="D3216" s="33"/>
      <c r="E3216" s="33"/>
      <c r="F3216" s="33"/>
      <c r="G3216" s="33"/>
      <c r="H3216" s="34"/>
      <c r="J3216" s="35"/>
      <c r="K3216" s="35"/>
      <c r="L3216" s="35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7"/>
      <c r="AS3216" s="37"/>
      <c r="AT3216" s="37"/>
      <c r="AU3216" s="33"/>
      <c r="AV3216" s="38"/>
    </row>
    <row r="3217" spans="4:48">
      <c r="D3217" s="33"/>
      <c r="E3217" s="33"/>
      <c r="F3217" s="33"/>
      <c r="G3217" s="33"/>
      <c r="H3217" s="34"/>
      <c r="J3217" s="35"/>
      <c r="K3217" s="35"/>
      <c r="L3217" s="35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7"/>
      <c r="AS3217" s="37"/>
      <c r="AT3217" s="37"/>
      <c r="AU3217" s="33"/>
      <c r="AV3217" s="38"/>
    </row>
    <row r="3218" spans="4:48">
      <c r="D3218" s="33"/>
      <c r="E3218" s="33"/>
      <c r="F3218" s="33"/>
      <c r="G3218" s="33"/>
      <c r="H3218" s="34"/>
      <c r="J3218" s="35"/>
      <c r="K3218" s="35"/>
      <c r="L3218" s="35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7"/>
      <c r="AS3218" s="37"/>
      <c r="AT3218" s="37"/>
      <c r="AU3218" s="33"/>
      <c r="AV3218" s="38"/>
    </row>
    <row r="3219" spans="4:48">
      <c r="D3219" s="33"/>
      <c r="E3219" s="33"/>
      <c r="F3219" s="33"/>
      <c r="G3219" s="33"/>
      <c r="H3219" s="34"/>
      <c r="J3219" s="35"/>
      <c r="K3219" s="35"/>
      <c r="L3219" s="35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7"/>
      <c r="AS3219" s="37"/>
      <c r="AT3219" s="37"/>
      <c r="AU3219" s="33"/>
      <c r="AV3219" s="38"/>
    </row>
    <row r="3220" spans="4:48">
      <c r="D3220" s="33"/>
      <c r="E3220" s="33"/>
      <c r="F3220" s="33"/>
      <c r="G3220" s="33"/>
      <c r="H3220" s="34"/>
      <c r="J3220" s="35"/>
      <c r="K3220" s="35"/>
      <c r="L3220" s="35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7"/>
      <c r="AS3220" s="37"/>
      <c r="AT3220" s="37"/>
      <c r="AU3220" s="33"/>
      <c r="AV3220" s="38"/>
    </row>
  </sheetData>
  <autoFilter ref="A4:AW3220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705" operator="lessThan">
      <formula>20</formula>
    </cfRule>
    <cfRule type="cellIs" dxfId="1" priority="6704" operator="greaterThan">
      <formula>120</formula>
    </cfRule>
    <cfRule type="containsText" dxfId="2" priority="6703" operator="between" text="库存为">
      <formula>NOT(ISERROR(SEARCH("库存为",AU2)))</formula>
    </cfRule>
  </conditionalFormatting>
  <conditionalFormatting sqref="AU6">
    <cfRule type="cellIs" dxfId="0" priority="3333" operator="lessThan">
      <formula>20</formula>
    </cfRule>
    <cfRule type="cellIs" dxfId="1" priority="2222" operator="greaterThan">
      <formula>120</formula>
    </cfRule>
    <cfRule type="containsText" dxfId="2" priority="1111" operator="between" text="库存为">
      <formula>NOT(ISERROR(SEARCH("库存为",AU6)))</formula>
    </cfRule>
  </conditionalFormatting>
  <conditionalFormatting sqref="AU7">
    <cfRule type="cellIs" dxfId="0" priority="3332" operator="lessThan">
      <formula>20</formula>
    </cfRule>
    <cfRule type="cellIs" dxfId="1" priority="2221" operator="greaterThan">
      <formula>120</formula>
    </cfRule>
    <cfRule type="containsText" dxfId="2" priority="1110" operator="between" text="库存为">
      <formula>NOT(ISERROR(SEARCH("库存为",AU7)))</formula>
    </cfRule>
  </conditionalFormatting>
  <conditionalFormatting sqref="AU8">
    <cfRule type="cellIs" dxfId="0" priority="3331" operator="lessThan">
      <formula>20</formula>
    </cfRule>
    <cfRule type="cellIs" dxfId="1" priority="2220" operator="greaterThan">
      <formula>120</formula>
    </cfRule>
    <cfRule type="containsText" dxfId="2" priority="1109" operator="between" text="库存为">
      <formula>NOT(ISERROR(SEARCH("库存为",AU8)))</formula>
    </cfRule>
  </conditionalFormatting>
  <conditionalFormatting sqref="AU9">
    <cfRule type="cellIs" dxfId="0" priority="3330" operator="lessThan">
      <formula>20</formula>
    </cfRule>
    <cfRule type="cellIs" dxfId="1" priority="2219" operator="greaterThan">
      <formula>120</formula>
    </cfRule>
    <cfRule type="containsText" dxfId="2" priority="1108" operator="between" text="库存为">
      <formula>NOT(ISERROR(SEARCH("库存为",AU9)))</formula>
    </cfRule>
  </conditionalFormatting>
  <conditionalFormatting sqref="AU10">
    <cfRule type="cellIs" dxfId="0" priority="3329" operator="lessThan">
      <formula>20</formula>
    </cfRule>
    <cfRule type="cellIs" dxfId="1" priority="2218" operator="greaterThan">
      <formula>120</formula>
    </cfRule>
    <cfRule type="containsText" dxfId="2" priority="1107" operator="between" text="库存为">
      <formula>NOT(ISERROR(SEARCH("库存为",AU10)))</formula>
    </cfRule>
  </conditionalFormatting>
  <conditionalFormatting sqref="AU11">
    <cfRule type="cellIs" dxfId="0" priority="3328" operator="lessThan">
      <formula>20</formula>
    </cfRule>
    <cfRule type="cellIs" dxfId="1" priority="2217" operator="greaterThan">
      <formula>120</formula>
    </cfRule>
    <cfRule type="containsText" dxfId="2" priority="1106" operator="between" text="库存为">
      <formula>NOT(ISERROR(SEARCH("库存为",AU11)))</formula>
    </cfRule>
  </conditionalFormatting>
  <conditionalFormatting sqref="AU12">
    <cfRule type="cellIs" dxfId="0" priority="3327" operator="lessThan">
      <formula>20</formula>
    </cfRule>
    <cfRule type="cellIs" dxfId="1" priority="2216" operator="greaterThan">
      <formula>120</formula>
    </cfRule>
    <cfRule type="containsText" dxfId="2" priority="1105" operator="between" text="库存为">
      <formula>NOT(ISERROR(SEARCH("库存为",AU12)))</formula>
    </cfRule>
  </conditionalFormatting>
  <conditionalFormatting sqref="AU13">
    <cfRule type="cellIs" dxfId="0" priority="3326" operator="lessThan">
      <formula>20</formula>
    </cfRule>
    <cfRule type="cellIs" dxfId="1" priority="2215" operator="greaterThan">
      <formula>120</formula>
    </cfRule>
    <cfRule type="containsText" dxfId="2" priority="1104" operator="between" text="库存为">
      <formula>NOT(ISERROR(SEARCH("库存为",AU13)))</formula>
    </cfRule>
  </conditionalFormatting>
  <conditionalFormatting sqref="AU14">
    <cfRule type="cellIs" dxfId="0" priority="3325" operator="lessThan">
      <formula>20</formula>
    </cfRule>
    <cfRule type="cellIs" dxfId="1" priority="2214" operator="greaterThan">
      <formula>120</formula>
    </cfRule>
    <cfRule type="containsText" dxfId="2" priority="1103" operator="between" text="库存为">
      <formula>NOT(ISERROR(SEARCH("库存为",AU14)))</formula>
    </cfRule>
  </conditionalFormatting>
  <conditionalFormatting sqref="AU15">
    <cfRule type="cellIs" dxfId="0" priority="3324" operator="lessThan">
      <formula>20</formula>
    </cfRule>
    <cfRule type="cellIs" dxfId="1" priority="2213" operator="greaterThan">
      <formula>120</formula>
    </cfRule>
    <cfRule type="containsText" dxfId="2" priority="1102" operator="between" text="库存为">
      <formula>NOT(ISERROR(SEARCH("库存为",AU15)))</formula>
    </cfRule>
  </conditionalFormatting>
  <conditionalFormatting sqref="AU16">
    <cfRule type="cellIs" dxfId="0" priority="3323" operator="lessThan">
      <formula>20</formula>
    </cfRule>
    <cfRule type="cellIs" dxfId="1" priority="2212" operator="greaterThan">
      <formula>120</formula>
    </cfRule>
    <cfRule type="containsText" dxfId="2" priority="1101" operator="between" text="库存为">
      <formula>NOT(ISERROR(SEARCH("库存为",AU16)))</formula>
    </cfRule>
  </conditionalFormatting>
  <conditionalFormatting sqref="AU17">
    <cfRule type="cellIs" dxfId="0" priority="3322" operator="lessThan">
      <formula>20</formula>
    </cfRule>
    <cfRule type="cellIs" dxfId="1" priority="2211" operator="greaterThan">
      <formula>120</formula>
    </cfRule>
    <cfRule type="containsText" dxfId="2" priority="1100" operator="between" text="库存为">
      <formula>NOT(ISERROR(SEARCH("库存为",AU17)))</formula>
    </cfRule>
  </conditionalFormatting>
  <conditionalFormatting sqref="AU18">
    <cfRule type="cellIs" dxfId="0" priority="3321" operator="lessThan">
      <formula>20</formula>
    </cfRule>
    <cfRule type="cellIs" dxfId="1" priority="2210" operator="greaterThan">
      <formula>120</formula>
    </cfRule>
    <cfRule type="containsText" dxfId="2" priority="1099" operator="between" text="库存为">
      <formula>NOT(ISERROR(SEARCH("库存为",AU18)))</formula>
    </cfRule>
  </conditionalFormatting>
  <conditionalFormatting sqref="AU19">
    <cfRule type="cellIs" dxfId="0" priority="3320" operator="lessThan">
      <formula>20</formula>
    </cfRule>
    <cfRule type="cellIs" dxfId="1" priority="2209" operator="greaterThan">
      <formula>120</formula>
    </cfRule>
    <cfRule type="containsText" dxfId="2" priority="1098" operator="between" text="库存为">
      <formula>NOT(ISERROR(SEARCH("库存为",AU19)))</formula>
    </cfRule>
  </conditionalFormatting>
  <conditionalFormatting sqref="AU20">
    <cfRule type="cellIs" dxfId="0" priority="3319" operator="lessThan">
      <formula>20</formula>
    </cfRule>
    <cfRule type="cellIs" dxfId="1" priority="2208" operator="greaterThan">
      <formula>120</formula>
    </cfRule>
    <cfRule type="containsText" dxfId="2" priority="1097" operator="between" text="库存为">
      <formula>NOT(ISERROR(SEARCH("库存为",AU20)))</formula>
    </cfRule>
  </conditionalFormatting>
  <conditionalFormatting sqref="AU21">
    <cfRule type="cellIs" dxfId="0" priority="3318" operator="lessThan">
      <formula>20</formula>
    </cfRule>
    <cfRule type="cellIs" dxfId="1" priority="2207" operator="greaterThan">
      <formula>120</formula>
    </cfRule>
    <cfRule type="containsText" dxfId="2" priority="1096" operator="between" text="库存为">
      <formula>NOT(ISERROR(SEARCH("库存为",AU21)))</formula>
    </cfRule>
  </conditionalFormatting>
  <conditionalFormatting sqref="AU22">
    <cfRule type="cellIs" dxfId="0" priority="3317" operator="lessThan">
      <formula>20</formula>
    </cfRule>
    <cfRule type="cellIs" dxfId="1" priority="2206" operator="greaterThan">
      <formula>120</formula>
    </cfRule>
    <cfRule type="containsText" dxfId="2" priority="1095" operator="between" text="库存为">
      <formula>NOT(ISERROR(SEARCH("库存为",AU22)))</formula>
    </cfRule>
  </conditionalFormatting>
  <conditionalFormatting sqref="AU23">
    <cfRule type="cellIs" dxfId="0" priority="3316" operator="lessThan">
      <formula>20</formula>
    </cfRule>
    <cfRule type="cellIs" dxfId="1" priority="2205" operator="greaterThan">
      <formula>120</formula>
    </cfRule>
    <cfRule type="containsText" dxfId="2" priority="1094" operator="between" text="库存为">
      <formula>NOT(ISERROR(SEARCH("库存为",AU23)))</formula>
    </cfRule>
  </conditionalFormatting>
  <conditionalFormatting sqref="AU24">
    <cfRule type="cellIs" dxfId="0" priority="3315" operator="lessThan">
      <formula>20</formula>
    </cfRule>
    <cfRule type="cellIs" dxfId="1" priority="2204" operator="greaterThan">
      <formula>120</formula>
    </cfRule>
    <cfRule type="containsText" dxfId="2" priority="1093" operator="between" text="库存为">
      <formula>NOT(ISERROR(SEARCH("库存为",AU24)))</formula>
    </cfRule>
  </conditionalFormatting>
  <conditionalFormatting sqref="AU25">
    <cfRule type="cellIs" dxfId="0" priority="3314" operator="lessThan">
      <formula>20</formula>
    </cfRule>
    <cfRule type="cellIs" dxfId="1" priority="2203" operator="greaterThan">
      <formula>120</formula>
    </cfRule>
    <cfRule type="containsText" dxfId="2" priority="1092" operator="between" text="库存为">
      <formula>NOT(ISERROR(SEARCH("库存为",AU25)))</formula>
    </cfRule>
  </conditionalFormatting>
  <conditionalFormatting sqref="AU26">
    <cfRule type="cellIs" dxfId="0" priority="3313" operator="lessThan">
      <formula>20</formula>
    </cfRule>
    <cfRule type="cellIs" dxfId="1" priority="2202" operator="greaterThan">
      <formula>120</formula>
    </cfRule>
    <cfRule type="containsText" dxfId="2" priority="1091" operator="between" text="库存为">
      <formula>NOT(ISERROR(SEARCH("库存为",AU26)))</formula>
    </cfRule>
  </conditionalFormatting>
  <conditionalFormatting sqref="AU27">
    <cfRule type="cellIs" dxfId="0" priority="3312" operator="lessThan">
      <formula>20</formula>
    </cfRule>
    <cfRule type="cellIs" dxfId="1" priority="2201" operator="greaterThan">
      <formula>120</formula>
    </cfRule>
    <cfRule type="containsText" dxfId="2" priority="1090" operator="between" text="库存为">
      <formula>NOT(ISERROR(SEARCH("库存为",AU27)))</formula>
    </cfRule>
  </conditionalFormatting>
  <conditionalFormatting sqref="AU28">
    <cfRule type="cellIs" dxfId="0" priority="3311" operator="lessThan">
      <formula>20</formula>
    </cfRule>
    <cfRule type="cellIs" dxfId="1" priority="2200" operator="greaterThan">
      <formula>120</formula>
    </cfRule>
    <cfRule type="containsText" dxfId="2" priority="1089" operator="between" text="库存为">
      <formula>NOT(ISERROR(SEARCH("库存为",AU28)))</formula>
    </cfRule>
  </conditionalFormatting>
  <conditionalFormatting sqref="AU29">
    <cfRule type="cellIs" dxfId="0" priority="3310" operator="lessThan">
      <formula>20</formula>
    </cfRule>
    <cfRule type="cellIs" dxfId="1" priority="2199" operator="greaterThan">
      <formula>120</formula>
    </cfRule>
    <cfRule type="containsText" dxfId="2" priority="1088" operator="between" text="库存为">
      <formula>NOT(ISERROR(SEARCH("库存为",AU29)))</formula>
    </cfRule>
  </conditionalFormatting>
  <conditionalFormatting sqref="AU30">
    <cfRule type="cellIs" dxfId="0" priority="3309" operator="lessThan">
      <formula>20</formula>
    </cfRule>
    <cfRule type="cellIs" dxfId="1" priority="2198" operator="greaterThan">
      <formula>120</formula>
    </cfRule>
    <cfRule type="containsText" dxfId="2" priority="1087" operator="between" text="库存为">
      <formula>NOT(ISERROR(SEARCH("库存为",AU30)))</formula>
    </cfRule>
  </conditionalFormatting>
  <conditionalFormatting sqref="AU31">
    <cfRule type="cellIs" dxfId="0" priority="3308" operator="lessThan">
      <formula>20</formula>
    </cfRule>
    <cfRule type="cellIs" dxfId="1" priority="2197" operator="greaterThan">
      <formula>120</formula>
    </cfRule>
    <cfRule type="containsText" dxfId="2" priority="1086" operator="between" text="库存为">
      <formula>NOT(ISERROR(SEARCH("库存为",AU31)))</formula>
    </cfRule>
  </conditionalFormatting>
  <conditionalFormatting sqref="AU32">
    <cfRule type="cellIs" dxfId="0" priority="3307" operator="lessThan">
      <formula>20</formula>
    </cfRule>
    <cfRule type="cellIs" dxfId="1" priority="2196" operator="greaterThan">
      <formula>120</formula>
    </cfRule>
    <cfRule type="containsText" dxfId="2" priority="1085" operator="between" text="库存为">
      <formula>NOT(ISERROR(SEARCH("库存为",AU32)))</formula>
    </cfRule>
  </conditionalFormatting>
  <conditionalFormatting sqref="AU33">
    <cfRule type="cellIs" dxfId="0" priority="3306" operator="lessThan">
      <formula>20</formula>
    </cfRule>
    <cfRule type="cellIs" dxfId="1" priority="2195" operator="greaterThan">
      <formula>120</formula>
    </cfRule>
    <cfRule type="containsText" dxfId="2" priority="1084" operator="between" text="库存为">
      <formula>NOT(ISERROR(SEARCH("库存为",AU33)))</formula>
    </cfRule>
  </conditionalFormatting>
  <conditionalFormatting sqref="AU34">
    <cfRule type="cellIs" dxfId="0" priority="3305" operator="lessThan">
      <formula>20</formula>
    </cfRule>
    <cfRule type="cellIs" dxfId="1" priority="2194" operator="greaterThan">
      <formula>120</formula>
    </cfRule>
    <cfRule type="containsText" dxfId="2" priority="1083" operator="between" text="库存为">
      <formula>NOT(ISERROR(SEARCH("库存为",AU34)))</formula>
    </cfRule>
  </conditionalFormatting>
  <conditionalFormatting sqref="AU35">
    <cfRule type="cellIs" dxfId="0" priority="3304" operator="lessThan">
      <formula>20</formula>
    </cfRule>
    <cfRule type="cellIs" dxfId="1" priority="2193" operator="greaterThan">
      <formula>120</formula>
    </cfRule>
    <cfRule type="containsText" dxfId="2" priority="1082" operator="between" text="库存为">
      <formula>NOT(ISERROR(SEARCH("库存为",AU35)))</formula>
    </cfRule>
  </conditionalFormatting>
  <conditionalFormatting sqref="AU36">
    <cfRule type="cellIs" dxfId="0" priority="3303" operator="lessThan">
      <formula>20</formula>
    </cfRule>
    <cfRule type="cellIs" dxfId="1" priority="2192" operator="greaterThan">
      <formula>120</formula>
    </cfRule>
    <cfRule type="containsText" dxfId="2" priority="1081" operator="between" text="库存为">
      <formula>NOT(ISERROR(SEARCH("库存为",AU36)))</formula>
    </cfRule>
  </conditionalFormatting>
  <conditionalFormatting sqref="AU37">
    <cfRule type="cellIs" dxfId="0" priority="3302" operator="lessThan">
      <formula>20</formula>
    </cfRule>
    <cfRule type="cellIs" dxfId="1" priority="2191" operator="greaterThan">
      <formula>120</formula>
    </cfRule>
    <cfRule type="containsText" dxfId="2" priority="1080" operator="between" text="库存为">
      <formula>NOT(ISERROR(SEARCH("库存为",AU37)))</formula>
    </cfRule>
  </conditionalFormatting>
  <conditionalFormatting sqref="AU38">
    <cfRule type="cellIs" dxfId="0" priority="3301" operator="lessThan">
      <formula>20</formula>
    </cfRule>
    <cfRule type="cellIs" dxfId="1" priority="2190" operator="greaterThan">
      <formula>120</formula>
    </cfRule>
    <cfRule type="containsText" dxfId="2" priority="1079" operator="between" text="库存为">
      <formula>NOT(ISERROR(SEARCH("库存为",AU38)))</formula>
    </cfRule>
  </conditionalFormatting>
  <conditionalFormatting sqref="AU39">
    <cfRule type="cellIs" dxfId="0" priority="3300" operator="lessThan">
      <formula>20</formula>
    </cfRule>
    <cfRule type="cellIs" dxfId="1" priority="2189" operator="greaterThan">
      <formula>120</formula>
    </cfRule>
    <cfRule type="containsText" dxfId="2" priority="1078" operator="between" text="库存为">
      <formula>NOT(ISERROR(SEARCH("库存为",AU39)))</formula>
    </cfRule>
  </conditionalFormatting>
  <conditionalFormatting sqref="AU40">
    <cfRule type="cellIs" dxfId="0" priority="3299" operator="lessThan">
      <formula>20</formula>
    </cfRule>
    <cfRule type="cellIs" dxfId="1" priority="2188" operator="greaterThan">
      <formula>120</formula>
    </cfRule>
    <cfRule type="containsText" dxfId="2" priority="1077" operator="between" text="库存为">
      <formula>NOT(ISERROR(SEARCH("库存为",AU40)))</formula>
    </cfRule>
  </conditionalFormatting>
  <conditionalFormatting sqref="AU41">
    <cfRule type="cellIs" dxfId="0" priority="3298" operator="lessThan">
      <formula>20</formula>
    </cfRule>
    <cfRule type="cellIs" dxfId="1" priority="2187" operator="greaterThan">
      <formula>120</formula>
    </cfRule>
    <cfRule type="containsText" dxfId="2" priority="1076" operator="between" text="库存为">
      <formula>NOT(ISERROR(SEARCH("库存为",AU41)))</formula>
    </cfRule>
  </conditionalFormatting>
  <conditionalFormatting sqref="AU42">
    <cfRule type="cellIs" dxfId="0" priority="3297" operator="lessThan">
      <formula>20</formula>
    </cfRule>
    <cfRule type="cellIs" dxfId="1" priority="2186" operator="greaterThan">
      <formula>120</formula>
    </cfRule>
    <cfRule type="containsText" dxfId="2" priority="1075" operator="between" text="库存为">
      <formula>NOT(ISERROR(SEARCH("库存为",AU42)))</formula>
    </cfRule>
  </conditionalFormatting>
  <conditionalFormatting sqref="AU43">
    <cfRule type="cellIs" dxfId="0" priority="3296" operator="lessThan">
      <formula>20</formula>
    </cfRule>
    <cfRule type="cellIs" dxfId="1" priority="2185" operator="greaterThan">
      <formula>120</formula>
    </cfRule>
    <cfRule type="containsText" dxfId="2" priority="1074" operator="between" text="库存为">
      <formula>NOT(ISERROR(SEARCH("库存为",AU43)))</formula>
    </cfRule>
  </conditionalFormatting>
  <conditionalFormatting sqref="AU44">
    <cfRule type="cellIs" dxfId="0" priority="3295" operator="lessThan">
      <formula>20</formula>
    </cfRule>
    <cfRule type="cellIs" dxfId="1" priority="2184" operator="greaterThan">
      <formula>120</formula>
    </cfRule>
    <cfRule type="containsText" dxfId="2" priority="1073" operator="between" text="库存为">
      <formula>NOT(ISERROR(SEARCH("库存为",AU44)))</formula>
    </cfRule>
  </conditionalFormatting>
  <conditionalFormatting sqref="AU45">
    <cfRule type="cellIs" dxfId="0" priority="3294" operator="lessThan">
      <formula>20</formula>
    </cfRule>
    <cfRule type="cellIs" dxfId="1" priority="2183" operator="greaterThan">
      <formula>120</formula>
    </cfRule>
    <cfRule type="containsText" dxfId="2" priority="1072" operator="between" text="库存为">
      <formula>NOT(ISERROR(SEARCH("库存为",AU45)))</formula>
    </cfRule>
  </conditionalFormatting>
  <conditionalFormatting sqref="AU46">
    <cfRule type="cellIs" dxfId="0" priority="3293" operator="lessThan">
      <formula>20</formula>
    </cfRule>
    <cfRule type="cellIs" dxfId="1" priority="2182" operator="greaterThan">
      <formula>120</formula>
    </cfRule>
    <cfRule type="containsText" dxfId="2" priority="1071" operator="between" text="库存为">
      <formula>NOT(ISERROR(SEARCH("库存为",AU46)))</formula>
    </cfRule>
  </conditionalFormatting>
  <conditionalFormatting sqref="AU47">
    <cfRule type="cellIs" dxfId="0" priority="3292" operator="lessThan">
      <formula>20</formula>
    </cfRule>
    <cfRule type="cellIs" dxfId="1" priority="2181" operator="greaterThan">
      <formula>120</formula>
    </cfRule>
    <cfRule type="containsText" dxfId="2" priority="1070" operator="between" text="库存为">
      <formula>NOT(ISERROR(SEARCH("库存为",AU47)))</formula>
    </cfRule>
  </conditionalFormatting>
  <conditionalFormatting sqref="AU48">
    <cfRule type="cellIs" dxfId="0" priority="3291" operator="lessThan">
      <formula>20</formula>
    </cfRule>
    <cfRule type="cellIs" dxfId="1" priority="2180" operator="greaterThan">
      <formula>120</formula>
    </cfRule>
    <cfRule type="containsText" dxfId="2" priority="1069" operator="between" text="库存为">
      <formula>NOT(ISERROR(SEARCH("库存为",AU48)))</formula>
    </cfRule>
  </conditionalFormatting>
  <conditionalFormatting sqref="AU49">
    <cfRule type="cellIs" dxfId="0" priority="3290" operator="lessThan">
      <formula>20</formula>
    </cfRule>
    <cfRule type="cellIs" dxfId="1" priority="2179" operator="greaterThan">
      <formula>120</formula>
    </cfRule>
    <cfRule type="containsText" dxfId="2" priority="1068" operator="between" text="库存为">
      <formula>NOT(ISERROR(SEARCH("库存为",AU49)))</formula>
    </cfRule>
  </conditionalFormatting>
  <conditionalFormatting sqref="AU50">
    <cfRule type="cellIs" dxfId="0" priority="3289" operator="lessThan">
      <formula>20</formula>
    </cfRule>
    <cfRule type="cellIs" dxfId="1" priority="2178" operator="greaterThan">
      <formula>120</formula>
    </cfRule>
    <cfRule type="containsText" dxfId="2" priority="1067" operator="between" text="库存为">
      <formula>NOT(ISERROR(SEARCH("库存为",AU50)))</formula>
    </cfRule>
  </conditionalFormatting>
  <conditionalFormatting sqref="AU51">
    <cfRule type="cellIs" dxfId="0" priority="3288" operator="lessThan">
      <formula>20</formula>
    </cfRule>
    <cfRule type="cellIs" dxfId="1" priority="2177" operator="greaterThan">
      <formula>120</formula>
    </cfRule>
    <cfRule type="containsText" dxfId="2" priority="1066" operator="between" text="库存为">
      <formula>NOT(ISERROR(SEARCH("库存为",AU51)))</formula>
    </cfRule>
  </conditionalFormatting>
  <conditionalFormatting sqref="AU52">
    <cfRule type="cellIs" dxfId="0" priority="3287" operator="lessThan">
      <formula>20</formula>
    </cfRule>
    <cfRule type="cellIs" dxfId="1" priority="2176" operator="greaterThan">
      <formula>120</formula>
    </cfRule>
    <cfRule type="containsText" dxfId="2" priority="1065" operator="between" text="库存为">
      <formula>NOT(ISERROR(SEARCH("库存为",AU52)))</formula>
    </cfRule>
  </conditionalFormatting>
  <conditionalFormatting sqref="AU53">
    <cfRule type="cellIs" dxfId="0" priority="3286" operator="lessThan">
      <formula>20</formula>
    </cfRule>
    <cfRule type="cellIs" dxfId="1" priority="2175" operator="greaterThan">
      <formula>120</formula>
    </cfRule>
    <cfRule type="containsText" dxfId="2" priority="1064" operator="between" text="库存为">
      <formula>NOT(ISERROR(SEARCH("库存为",AU53)))</formula>
    </cfRule>
  </conditionalFormatting>
  <conditionalFormatting sqref="AU54">
    <cfRule type="cellIs" dxfId="0" priority="3285" operator="lessThan">
      <formula>20</formula>
    </cfRule>
    <cfRule type="cellIs" dxfId="1" priority="2174" operator="greaterThan">
      <formula>120</formula>
    </cfRule>
    <cfRule type="containsText" dxfId="2" priority="1063" operator="between" text="库存为">
      <formula>NOT(ISERROR(SEARCH("库存为",AU54)))</formula>
    </cfRule>
  </conditionalFormatting>
  <conditionalFormatting sqref="AU55">
    <cfRule type="cellIs" dxfId="0" priority="3284" operator="lessThan">
      <formula>20</formula>
    </cfRule>
    <cfRule type="cellIs" dxfId="1" priority="2173" operator="greaterThan">
      <formula>120</formula>
    </cfRule>
    <cfRule type="containsText" dxfId="2" priority="1062" operator="between" text="库存为">
      <formula>NOT(ISERROR(SEARCH("库存为",AU55)))</formula>
    </cfRule>
  </conditionalFormatting>
  <conditionalFormatting sqref="AU56">
    <cfRule type="cellIs" dxfId="0" priority="3283" operator="lessThan">
      <formula>20</formula>
    </cfRule>
    <cfRule type="cellIs" dxfId="1" priority="2172" operator="greaterThan">
      <formula>120</formula>
    </cfRule>
    <cfRule type="containsText" dxfId="2" priority="1061" operator="between" text="库存为">
      <formula>NOT(ISERROR(SEARCH("库存为",AU56)))</formula>
    </cfRule>
  </conditionalFormatting>
  <conditionalFormatting sqref="AU57">
    <cfRule type="cellIs" dxfId="0" priority="3282" operator="lessThan">
      <formula>20</formula>
    </cfRule>
    <cfRule type="cellIs" dxfId="1" priority="2171" operator="greaterThan">
      <formula>120</formula>
    </cfRule>
    <cfRule type="containsText" dxfId="2" priority="1060" operator="between" text="库存为">
      <formula>NOT(ISERROR(SEARCH("库存为",AU57)))</formula>
    </cfRule>
  </conditionalFormatting>
  <conditionalFormatting sqref="AU58">
    <cfRule type="cellIs" dxfId="0" priority="3281" operator="lessThan">
      <formula>20</formula>
    </cfRule>
    <cfRule type="cellIs" dxfId="1" priority="2170" operator="greaterThan">
      <formula>120</formula>
    </cfRule>
    <cfRule type="containsText" dxfId="2" priority="1059" operator="between" text="库存为">
      <formula>NOT(ISERROR(SEARCH("库存为",AU58)))</formula>
    </cfRule>
  </conditionalFormatting>
  <conditionalFormatting sqref="AU59">
    <cfRule type="cellIs" dxfId="0" priority="3280" operator="lessThan">
      <formula>20</formula>
    </cfRule>
    <cfRule type="cellIs" dxfId="1" priority="2169" operator="greaterThan">
      <formula>120</formula>
    </cfRule>
    <cfRule type="containsText" dxfId="2" priority="1058" operator="between" text="库存为">
      <formula>NOT(ISERROR(SEARCH("库存为",AU59)))</formula>
    </cfRule>
  </conditionalFormatting>
  <conditionalFormatting sqref="AU60">
    <cfRule type="cellIs" dxfId="0" priority="3279" operator="lessThan">
      <formula>20</formula>
    </cfRule>
    <cfRule type="cellIs" dxfId="1" priority="2168" operator="greaterThan">
      <formula>120</formula>
    </cfRule>
    <cfRule type="containsText" dxfId="2" priority="1057" operator="between" text="库存为">
      <formula>NOT(ISERROR(SEARCH("库存为",AU60)))</formula>
    </cfRule>
  </conditionalFormatting>
  <conditionalFormatting sqref="AU61">
    <cfRule type="cellIs" dxfId="0" priority="3278" operator="lessThan">
      <formula>20</formula>
    </cfRule>
    <cfRule type="cellIs" dxfId="1" priority="2167" operator="greaterThan">
      <formula>120</formula>
    </cfRule>
    <cfRule type="containsText" dxfId="2" priority="1056" operator="between" text="库存为">
      <formula>NOT(ISERROR(SEARCH("库存为",AU61)))</formula>
    </cfRule>
  </conditionalFormatting>
  <conditionalFormatting sqref="AU62">
    <cfRule type="cellIs" dxfId="0" priority="3277" operator="lessThan">
      <formula>20</formula>
    </cfRule>
    <cfRule type="cellIs" dxfId="1" priority="2166" operator="greaterThan">
      <formula>120</formula>
    </cfRule>
    <cfRule type="containsText" dxfId="2" priority="1055" operator="between" text="库存为">
      <formula>NOT(ISERROR(SEARCH("库存为",AU62)))</formula>
    </cfRule>
  </conditionalFormatting>
  <conditionalFormatting sqref="AU63">
    <cfRule type="cellIs" dxfId="0" priority="3276" operator="lessThan">
      <formula>20</formula>
    </cfRule>
    <cfRule type="cellIs" dxfId="1" priority="2165" operator="greaterThan">
      <formula>120</formula>
    </cfRule>
    <cfRule type="containsText" dxfId="2" priority="1054" operator="between" text="库存为">
      <formula>NOT(ISERROR(SEARCH("库存为",AU63)))</formula>
    </cfRule>
  </conditionalFormatting>
  <conditionalFormatting sqref="AU64">
    <cfRule type="cellIs" dxfId="0" priority="3275" operator="lessThan">
      <formula>20</formula>
    </cfRule>
    <cfRule type="cellIs" dxfId="1" priority="2164" operator="greaterThan">
      <formula>120</formula>
    </cfRule>
    <cfRule type="containsText" dxfId="2" priority="1053" operator="between" text="库存为">
      <formula>NOT(ISERROR(SEARCH("库存为",AU64)))</formula>
    </cfRule>
  </conditionalFormatting>
  <conditionalFormatting sqref="AU65">
    <cfRule type="cellIs" dxfId="0" priority="3274" operator="lessThan">
      <formula>20</formula>
    </cfRule>
    <cfRule type="cellIs" dxfId="1" priority="2163" operator="greaterThan">
      <formula>120</formula>
    </cfRule>
    <cfRule type="containsText" dxfId="2" priority="1052" operator="between" text="库存为">
      <formula>NOT(ISERROR(SEARCH("库存为",AU65)))</formula>
    </cfRule>
  </conditionalFormatting>
  <conditionalFormatting sqref="AU66">
    <cfRule type="cellIs" dxfId="0" priority="3273" operator="lessThan">
      <formula>20</formula>
    </cfRule>
    <cfRule type="cellIs" dxfId="1" priority="2162" operator="greaterThan">
      <formula>120</formula>
    </cfRule>
    <cfRule type="containsText" dxfId="2" priority="1051" operator="between" text="库存为">
      <formula>NOT(ISERROR(SEARCH("库存为",AU66)))</formula>
    </cfRule>
  </conditionalFormatting>
  <conditionalFormatting sqref="AU67">
    <cfRule type="cellIs" dxfId="0" priority="3272" operator="lessThan">
      <formula>20</formula>
    </cfRule>
    <cfRule type="cellIs" dxfId="1" priority="2161" operator="greaterThan">
      <formula>120</formula>
    </cfRule>
    <cfRule type="containsText" dxfId="2" priority="1050" operator="between" text="库存为">
      <formula>NOT(ISERROR(SEARCH("库存为",AU67)))</formula>
    </cfRule>
  </conditionalFormatting>
  <conditionalFormatting sqref="AU68">
    <cfRule type="cellIs" dxfId="0" priority="3271" operator="lessThan">
      <formula>20</formula>
    </cfRule>
    <cfRule type="cellIs" dxfId="1" priority="2160" operator="greaterThan">
      <formula>120</formula>
    </cfRule>
    <cfRule type="containsText" dxfId="2" priority="1049" operator="between" text="库存为">
      <formula>NOT(ISERROR(SEARCH("库存为",AU68)))</formula>
    </cfRule>
  </conditionalFormatting>
  <conditionalFormatting sqref="AU69">
    <cfRule type="cellIs" dxfId="0" priority="3270" operator="lessThan">
      <formula>20</formula>
    </cfRule>
    <cfRule type="cellIs" dxfId="1" priority="2159" operator="greaterThan">
      <formula>120</formula>
    </cfRule>
    <cfRule type="containsText" dxfId="2" priority="1048" operator="between" text="库存为">
      <formula>NOT(ISERROR(SEARCH("库存为",AU69)))</formula>
    </cfRule>
  </conditionalFormatting>
  <conditionalFormatting sqref="AU70">
    <cfRule type="cellIs" dxfId="0" priority="3269" operator="lessThan">
      <formula>20</formula>
    </cfRule>
    <cfRule type="cellIs" dxfId="1" priority="2158" operator="greaterThan">
      <formula>120</formula>
    </cfRule>
    <cfRule type="containsText" dxfId="2" priority="1047" operator="between" text="库存为">
      <formula>NOT(ISERROR(SEARCH("库存为",AU70)))</formula>
    </cfRule>
  </conditionalFormatting>
  <conditionalFormatting sqref="AU71">
    <cfRule type="cellIs" dxfId="0" priority="3268" operator="lessThan">
      <formula>20</formula>
    </cfRule>
    <cfRule type="cellIs" dxfId="1" priority="2157" operator="greaterThan">
      <formula>120</formula>
    </cfRule>
    <cfRule type="containsText" dxfId="2" priority="1046" operator="between" text="库存为">
      <formula>NOT(ISERROR(SEARCH("库存为",AU71)))</formula>
    </cfRule>
  </conditionalFormatting>
  <conditionalFormatting sqref="AU72">
    <cfRule type="cellIs" dxfId="0" priority="3267" operator="lessThan">
      <formula>20</formula>
    </cfRule>
    <cfRule type="cellIs" dxfId="1" priority="2156" operator="greaterThan">
      <formula>120</formula>
    </cfRule>
    <cfRule type="containsText" dxfId="2" priority="1045" operator="between" text="库存为">
      <formula>NOT(ISERROR(SEARCH("库存为",AU72)))</formula>
    </cfRule>
  </conditionalFormatting>
  <conditionalFormatting sqref="AU73">
    <cfRule type="cellIs" dxfId="0" priority="3266" operator="lessThan">
      <formula>20</formula>
    </cfRule>
    <cfRule type="cellIs" dxfId="1" priority="2155" operator="greaterThan">
      <formula>120</formula>
    </cfRule>
    <cfRule type="containsText" dxfId="2" priority="1044" operator="between" text="库存为">
      <formula>NOT(ISERROR(SEARCH("库存为",AU73)))</formula>
    </cfRule>
  </conditionalFormatting>
  <conditionalFormatting sqref="AU74">
    <cfRule type="cellIs" dxfId="0" priority="3265" operator="lessThan">
      <formula>20</formula>
    </cfRule>
    <cfRule type="cellIs" dxfId="1" priority="2154" operator="greaterThan">
      <formula>120</formula>
    </cfRule>
    <cfRule type="containsText" dxfId="2" priority="1043" operator="between" text="库存为">
      <formula>NOT(ISERROR(SEARCH("库存为",AU74)))</formula>
    </cfRule>
  </conditionalFormatting>
  <conditionalFormatting sqref="AU75">
    <cfRule type="cellIs" dxfId="0" priority="3264" operator="lessThan">
      <formula>20</formula>
    </cfRule>
    <cfRule type="cellIs" dxfId="1" priority="2153" operator="greaterThan">
      <formula>120</formula>
    </cfRule>
    <cfRule type="containsText" dxfId="2" priority="1042" operator="between" text="库存为">
      <formula>NOT(ISERROR(SEARCH("库存为",AU75)))</formula>
    </cfRule>
  </conditionalFormatting>
  <conditionalFormatting sqref="AU76">
    <cfRule type="cellIs" dxfId="0" priority="3263" operator="lessThan">
      <formula>20</formula>
    </cfRule>
    <cfRule type="cellIs" dxfId="1" priority="2152" operator="greaterThan">
      <formula>120</formula>
    </cfRule>
    <cfRule type="containsText" dxfId="2" priority="1041" operator="between" text="库存为">
      <formula>NOT(ISERROR(SEARCH("库存为",AU76)))</formula>
    </cfRule>
  </conditionalFormatting>
  <conditionalFormatting sqref="AU77">
    <cfRule type="cellIs" dxfId="0" priority="3262" operator="lessThan">
      <formula>20</formula>
    </cfRule>
    <cfRule type="cellIs" dxfId="1" priority="2151" operator="greaterThan">
      <formula>120</formula>
    </cfRule>
    <cfRule type="containsText" dxfId="2" priority="1040" operator="between" text="库存为">
      <formula>NOT(ISERROR(SEARCH("库存为",AU77)))</formula>
    </cfRule>
  </conditionalFormatting>
  <conditionalFormatting sqref="AU78">
    <cfRule type="cellIs" dxfId="0" priority="3261" operator="lessThan">
      <formula>20</formula>
    </cfRule>
    <cfRule type="cellIs" dxfId="1" priority="2150" operator="greaterThan">
      <formula>120</formula>
    </cfRule>
    <cfRule type="containsText" dxfId="2" priority="1039" operator="between" text="库存为">
      <formula>NOT(ISERROR(SEARCH("库存为",AU78)))</formula>
    </cfRule>
  </conditionalFormatting>
  <conditionalFormatting sqref="AU79">
    <cfRule type="cellIs" dxfId="0" priority="3260" operator="lessThan">
      <formula>20</formula>
    </cfRule>
    <cfRule type="cellIs" dxfId="1" priority="2149" operator="greaterThan">
      <formula>120</formula>
    </cfRule>
    <cfRule type="containsText" dxfId="2" priority="1038" operator="between" text="库存为">
      <formula>NOT(ISERROR(SEARCH("库存为",AU79)))</formula>
    </cfRule>
  </conditionalFormatting>
  <conditionalFormatting sqref="AU80">
    <cfRule type="cellIs" dxfId="0" priority="3259" operator="lessThan">
      <formula>20</formula>
    </cfRule>
    <cfRule type="cellIs" dxfId="1" priority="2148" operator="greaterThan">
      <formula>120</formula>
    </cfRule>
    <cfRule type="containsText" dxfId="2" priority="1037" operator="between" text="库存为">
      <formula>NOT(ISERROR(SEARCH("库存为",AU80)))</formula>
    </cfRule>
  </conditionalFormatting>
  <conditionalFormatting sqref="AU81">
    <cfRule type="cellIs" dxfId="0" priority="3258" operator="lessThan">
      <formula>20</formula>
    </cfRule>
    <cfRule type="cellIs" dxfId="1" priority="2147" operator="greaterThan">
      <formula>120</formula>
    </cfRule>
    <cfRule type="containsText" dxfId="2" priority="1036" operator="between" text="库存为">
      <formula>NOT(ISERROR(SEARCH("库存为",AU81)))</formula>
    </cfRule>
  </conditionalFormatting>
  <conditionalFormatting sqref="AU82">
    <cfRule type="cellIs" dxfId="0" priority="3257" operator="lessThan">
      <formula>20</formula>
    </cfRule>
    <cfRule type="cellIs" dxfId="1" priority="2146" operator="greaterThan">
      <formula>120</formula>
    </cfRule>
    <cfRule type="containsText" dxfId="2" priority="1035" operator="between" text="库存为">
      <formula>NOT(ISERROR(SEARCH("库存为",AU82)))</formula>
    </cfRule>
  </conditionalFormatting>
  <conditionalFormatting sqref="AU83">
    <cfRule type="cellIs" dxfId="0" priority="3256" operator="lessThan">
      <formula>20</formula>
    </cfRule>
    <cfRule type="cellIs" dxfId="1" priority="2145" operator="greaterThan">
      <formula>120</formula>
    </cfRule>
    <cfRule type="containsText" dxfId="2" priority="1034" operator="between" text="库存为">
      <formula>NOT(ISERROR(SEARCH("库存为",AU83)))</formula>
    </cfRule>
  </conditionalFormatting>
  <conditionalFormatting sqref="AU84">
    <cfRule type="cellIs" dxfId="0" priority="3255" operator="lessThan">
      <formula>20</formula>
    </cfRule>
    <cfRule type="cellIs" dxfId="1" priority="2144" operator="greaterThan">
      <formula>120</formula>
    </cfRule>
    <cfRule type="containsText" dxfId="2" priority="1033" operator="between" text="库存为">
      <formula>NOT(ISERROR(SEARCH("库存为",AU84)))</formula>
    </cfRule>
  </conditionalFormatting>
  <conditionalFormatting sqref="AU85">
    <cfRule type="cellIs" dxfId="0" priority="3254" operator="lessThan">
      <formula>20</formula>
    </cfRule>
    <cfRule type="cellIs" dxfId="1" priority="2143" operator="greaterThan">
      <formula>120</formula>
    </cfRule>
    <cfRule type="containsText" dxfId="2" priority="1032" operator="between" text="库存为">
      <formula>NOT(ISERROR(SEARCH("库存为",AU85)))</formula>
    </cfRule>
  </conditionalFormatting>
  <conditionalFormatting sqref="AU86">
    <cfRule type="cellIs" dxfId="0" priority="3253" operator="lessThan">
      <formula>20</formula>
    </cfRule>
    <cfRule type="cellIs" dxfId="1" priority="2142" operator="greaterThan">
      <formula>120</formula>
    </cfRule>
    <cfRule type="containsText" dxfId="2" priority="1031" operator="between" text="库存为">
      <formula>NOT(ISERROR(SEARCH("库存为",AU86)))</formula>
    </cfRule>
  </conditionalFormatting>
  <conditionalFormatting sqref="AU87">
    <cfRule type="cellIs" dxfId="0" priority="3252" operator="lessThan">
      <formula>20</formula>
    </cfRule>
    <cfRule type="cellIs" dxfId="1" priority="2141" operator="greaterThan">
      <formula>120</formula>
    </cfRule>
    <cfRule type="containsText" dxfId="2" priority="1030" operator="between" text="库存为">
      <formula>NOT(ISERROR(SEARCH("库存为",AU87)))</formula>
    </cfRule>
  </conditionalFormatting>
  <conditionalFormatting sqref="AU88">
    <cfRule type="cellIs" dxfId="0" priority="3251" operator="lessThan">
      <formula>20</formula>
    </cfRule>
    <cfRule type="cellIs" dxfId="1" priority="2140" operator="greaterThan">
      <formula>120</formula>
    </cfRule>
    <cfRule type="containsText" dxfId="2" priority="1029" operator="between" text="库存为">
      <formula>NOT(ISERROR(SEARCH("库存为",AU88)))</formula>
    </cfRule>
  </conditionalFormatting>
  <conditionalFormatting sqref="AU89">
    <cfRule type="cellIs" dxfId="0" priority="3250" operator="lessThan">
      <formula>20</formula>
    </cfRule>
    <cfRule type="cellIs" dxfId="1" priority="2139" operator="greaterThan">
      <formula>120</formula>
    </cfRule>
    <cfRule type="containsText" dxfId="2" priority="1028" operator="between" text="库存为">
      <formula>NOT(ISERROR(SEARCH("库存为",AU89)))</formula>
    </cfRule>
  </conditionalFormatting>
  <conditionalFormatting sqref="AU90">
    <cfRule type="cellIs" dxfId="0" priority="3249" operator="lessThan">
      <formula>20</formula>
    </cfRule>
    <cfRule type="cellIs" dxfId="1" priority="2138" operator="greaterThan">
      <formula>120</formula>
    </cfRule>
    <cfRule type="containsText" dxfId="2" priority="1027" operator="between" text="库存为">
      <formula>NOT(ISERROR(SEARCH("库存为",AU90)))</formula>
    </cfRule>
  </conditionalFormatting>
  <conditionalFormatting sqref="AU91">
    <cfRule type="cellIs" dxfId="0" priority="3248" operator="lessThan">
      <formula>20</formula>
    </cfRule>
    <cfRule type="cellIs" dxfId="1" priority="2137" operator="greaterThan">
      <formula>120</formula>
    </cfRule>
    <cfRule type="containsText" dxfId="2" priority="1026" operator="between" text="库存为">
      <formula>NOT(ISERROR(SEARCH("库存为",AU91)))</formula>
    </cfRule>
  </conditionalFormatting>
  <conditionalFormatting sqref="AU92">
    <cfRule type="cellIs" dxfId="0" priority="3247" operator="lessThan">
      <formula>20</formula>
    </cfRule>
    <cfRule type="cellIs" dxfId="1" priority="2136" operator="greaterThan">
      <formula>120</formula>
    </cfRule>
    <cfRule type="containsText" dxfId="2" priority="1025" operator="between" text="库存为">
      <formula>NOT(ISERROR(SEARCH("库存为",AU92)))</formula>
    </cfRule>
  </conditionalFormatting>
  <conditionalFormatting sqref="AU93">
    <cfRule type="cellIs" dxfId="0" priority="3246" operator="lessThan">
      <formula>20</formula>
    </cfRule>
    <cfRule type="cellIs" dxfId="1" priority="2135" operator="greaterThan">
      <formula>120</formula>
    </cfRule>
    <cfRule type="containsText" dxfId="2" priority="1024" operator="between" text="库存为">
      <formula>NOT(ISERROR(SEARCH("库存为",AU93)))</formula>
    </cfRule>
  </conditionalFormatting>
  <conditionalFormatting sqref="AU94">
    <cfRule type="cellIs" dxfId="0" priority="3245" operator="lessThan">
      <formula>20</formula>
    </cfRule>
    <cfRule type="cellIs" dxfId="1" priority="2134" operator="greaterThan">
      <formula>120</formula>
    </cfRule>
    <cfRule type="containsText" dxfId="2" priority="1023" operator="between" text="库存为">
      <formula>NOT(ISERROR(SEARCH("库存为",AU94)))</formula>
    </cfRule>
  </conditionalFormatting>
  <conditionalFormatting sqref="AU95">
    <cfRule type="cellIs" dxfId="0" priority="3244" operator="lessThan">
      <formula>20</formula>
    </cfRule>
    <cfRule type="cellIs" dxfId="1" priority="2133" operator="greaterThan">
      <formula>120</formula>
    </cfRule>
    <cfRule type="containsText" dxfId="2" priority="1022" operator="between" text="库存为">
      <formula>NOT(ISERROR(SEARCH("库存为",AU95)))</formula>
    </cfRule>
  </conditionalFormatting>
  <conditionalFormatting sqref="AU96">
    <cfRule type="cellIs" dxfId="0" priority="3243" operator="lessThan">
      <formula>20</formula>
    </cfRule>
    <cfRule type="cellIs" dxfId="1" priority="2132" operator="greaterThan">
      <formula>120</formula>
    </cfRule>
    <cfRule type="containsText" dxfId="2" priority="1021" operator="between" text="库存为">
      <formula>NOT(ISERROR(SEARCH("库存为",AU96)))</formula>
    </cfRule>
  </conditionalFormatting>
  <conditionalFormatting sqref="AU97">
    <cfRule type="cellIs" dxfId="0" priority="3242" operator="lessThan">
      <formula>20</formula>
    </cfRule>
    <cfRule type="cellIs" dxfId="1" priority="2131" operator="greaterThan">
      <formula>120</formula>
    </cfRule>
    <cfRule type="containsText" dxfId="2" priority="1020" operator="between" text="库存为">
      <formula>NOT(ISERROR(SEARCH("库存为",AU97)))</formula>
    </cfRule>
  </conditionalFormatting>
  <conditionalFormatting sqref="AU98">
    <cfRule type="cellIs" dxfId="0" priority="3241" operator="lessThan">
      <formula>20</formula>
    </cfRule>
    <cfRule type="cellIs" dxfId="1" priority="2130" operator="greaterThan">
      <formula>120</formula>
    </cfRule>
    <cfRule type="containsText" dxfId="2" priority="1019" operator="between" text="库存为">
      <formula>NOT(ISERROR(SEARCH("库存为",AU98)))</formula>
    </cfRule>
  </conditionalFormatting>
  <conditionalFormatting sqref="AU99">
    <cfRule type="cellIs" dxfId="0" priority="3240" operator="lessThan">
      <formula>20</formula>
    </cfRule>
    <cfRule type="cellIs" dxfId="1" priority="2129" operator="greaterThan">
      <formula>120</formula>
    </cfRule>
    <cfRule type="containsText" dxfId="2" priority="1018" operator="between" text="库存为">
      <formula>NOT(ISERROR(SEARCH("库存为",AU99)))</formula>
    </cfRule>
  </conditionalFormatting>
  <conditionalFormatting sqref="AU100">
    <cfRule type="cellIs" dxfId="0" priority="3239" operator="lessThan">
      <formula>20</formula>
    </cfRule>
    <cfRule type="cellIs" dxfId="1" priority="2128" operator="greaterThan">
      <formula>120</formula>
    </cfRule>
    <cfRule type="containsText" dxfId="2" priority="1017" operator="between" text="库存为">
      <formula>NOT(ISERROR(SEARCH("库存为",AU100)))</formula>
    </cfRule>
  </conditionalFormatting>
  <conditionalFormatting sqref="AU101">
    <cfRule type="cellIs" dxfId="0" priority="3238" operator="lessThan">
      <formula>20</formula>
    </cfRule>
    <cfRule type="cellIs" dxfId="1" priority="2127" operator="greaterThan">
      <formula>120</formula>
    </cfRule>
    <cfRule type="containsText" dxfId="2" priority="1016" operator="between" text="库存为">
      <formula>NOT(ISERROR(SEARCH("库存为",AU101)))</formula>
    </cfRule>
  </conditionalFormatting>
  <conditionalFormatting sqref="AU102">
    <cfRule type="cellIs" dxfId="0" priority="3237" operator="lessThan">
      <formula>20</formula>
    </cfRule>
    <cfRule type="cellIs" dxfId="1" priority="2126" operator="greaterThan">
      <formula>120</formula>
    </cfRule>
    <cfRule type="containsText" dxfId="2" priority="1015" operator="between" text="库存为">
      <formula>NOT(ISERROR(SEARCH("库存为",AU102)))</formula>
    </cfRule>
  </conditionalFormatting>
  <conditionalFormatting sqref="AU103">
    <cfRule type="cellIs" dxfId="0" priority="3236" operator="lessThan">
      <formula>20</formula>
    </cfRule>
    <cfRule type="cellIs" dxfId="1" priority="2125" operator="greaterThan">
      <formula>120</formula>
    </cfRule>
    <cfRule type="containsText" dxfId="2" priority="1014" operator="between" text="库存为">
      <formula>NOT(ISERROR(SEARCH("库存为",AU103)))</formula>
    </cfRule>
  </conditionalFormatting>
  <conditionalFormatting sqref="AU104">
    <cfRule type="cellIs" dxfId="0" priority="3235" operator="lessThan">
      <formula>20</formula>
    </cfRule>
    <cfRule type="cellIs" dxfId="1" priority="2124" operator="greaterThan">
      <formula>120</formula>
    </cfRule>
    <cfRule type="containsText" dxfId="2" priority="1013" operator="between" text="库存为">
      <formula>NOT(ISERROR(SEARCH("库存为",AU104)))</formula>
    </cfRule>
  </conditionalFormatting>
  <conditionalFormatting sqref="AU105">
    <cfRule type="cellIs" dxfId="0" priority="3234" operator="lessThan">
      <formula>20</formula>
    </cfRule>
    <cfRule type="cellIs" dxfId="1" priority="2123" operator="greaterThan">
      <formula>120</formula>
    </cfRule>
    <cfRule type="containsText" dxfId="2" priority="1012" operator="between" text="库存为">
      <formula>NOT(ISERROR(SEARCH("库存为",AU105)))</formula>
    </cfRule>
  </conditionalFormatting>
  <conditionalFormatting sqref="AU106">
    <cfRule type="cellIs" dxfId="0" priority="3233" operator="lessThan">
      <formula>20</formula>
    </cfRule>
    <cfRule type="cellIs" dxfId="1" priority="2122" operator="greaterThan">
      <formula>120</formula>
    </cfRule>
    <cfRule type="containsText" dxfId="2" priority="1011" operator="between" text="库存为">
      <formula>NOT(ISERROR(SEARCH("库存为",AU106)))</formula>
    </cfRule>
  </conditionalFormatting>
  <conditionalFormatting sqref="AU107">
    <cfRule type="cellIs" dxfId="0" priority="3232" operator="lessThan">
      <formula>20</formula>
    </cfRule>
    <cfRule type="cellIs" dxfId="1" priority="2121" operator="greaterThan">
      <formula>120</formula>
    </cfRule>
    <cfRule type="containsText" dxfId="2" priority="1010" operator="between" text="库存为">
      <formula>NOT(ISERROR(SEARCH("库存为",AU107)))</formula>
    </cfRule>
  </conditionalFormatting>
  <conditionalFormatting sqref="AU108">
    <cfRule type="cellIs" dxfId="0" priority="3231" operator="lessThan">
      <formula>20</formula>
    </cfRule>
    <cfRule type="cellIs" dxfId="1" priority="2120" operator="greaterThan">
      <formula>120</formula>
    </cfRule>
    <cfRule type="containsText" dxfId="2" priority="1009" operator="between" text="库存为">
      <formula>NOT(ISERROR(SEARCH("库存为",AU108)))</formula>
    </cfRule>
  </conditionalFormatting>
  <conditionalFormatting sqref="AU109">
    <cfRule type="cellIs" dxfId="0" priority="3230" operator="lessThan">
      <formula>20</formula>
    </cfRule>
    <cfRule type="cellIs" dxfId="1" priority="2119" operator="greaterThan">
      <formula>120</formula>
    </cfRule>
    <cfRule type="containsText" dxfId="2" priority="1008" operator="between" text="库存为">
      <formula>NOT(ISERROR(SEARCH("库存为",AU109)))</formula>
    </cfRule>
  </conditionalFormatting>
  <conditionalFormatting sqref="AU110">
    <cfRule type="cellIs" dxfId="0" priority="3229" operator="lessThan">
      <formula>20</formula>
    </cfRule>
    <cfRule type="cellIs" dxfId="1" priority="2118" operator="greaterThan">
      <formula>120</formula>
    </cfRule>
    <cfRule type="containsText" dxfId="2" priority="1007" operator="between" text="库存为">
      <formula>NOT(ISERROR(SEARCH("库存为",AU110)))</formula>
    </cfRule>
  </conditionalFormatting>
  <conditionalFormatting sqref="AU111">
    <cfRule type="cellIs" dxfId="0" priority="3228" operator="lessThan">
      <formula>20</formula>
    </cfRule>
    <cfRule type="cellIs" dxfId="1" priority="2117" operator="greaterThan">
      <formula>120</formula>
    </cfRule>
    <cfRule type="containsText" dxfId="2" priority="1006" operator="between" text="库存为">
      <formula>NOT(ISERROR(SEARCH("库存为",AU111)))</formula>
    </cfRule>
  </conditionalFormatting>
  <conditionalFormatting sqref="AU112">
    <cfRule type="cellIs" dxfId="0" priority="3227" operator="lessThan">
      <formula>20</formula>
    </cfRule>
    <cfRule type="cellIs" dxfId="1" priority="2116" operator="greaterThan">
      <formula>120</formula>
    </cfRule>
    <cfRule type="containsText" dxfId="2" priority="1005" operator="between" text="库存为">
      <formula>NOT(ISERROR(SEARCH("库存为",AU112)))</formula>
    </cfRule>
  </conditionalFormatting>
  <conditionalFormatting sqref="AU113">
    <cfRule type="cellIs" dxfId="0" priority="3226" operator="lessThan">
      <formula>20</formula>
    </cfRule>
    <cfRule type="cellIs" dxfId="1" priority="2115" operator="greaterThan">
      <formula>120</formula>
    </cfRule>
    <cfRule type="containsText" dxfId="2" priority="1004" operator="between" text="库存为">
      <formula>NOT(ISERROR(SEARCH("库存为",AU113)))</formula>
    </cfRule>
  </conditionalFormatting>
  <conditionalFormatting sqref="AU114">
    <cfRule type="cellIs" dxfId="0" priority="3225" operator="lessThan">
      <formula>20</formula>
    </cfRule>
    <cfRule type="cellIs" dxfId="1" priority="2114" operator="greaterThan">
      <formula>120</formula>
    </cfRule>
    <cfRule type="containsText" dxfId="2" priority="1003" operator="between" text="库存为">
      <formula>NOT(ISERROR(SEARCH("库存为",AU114)))</formula>
    </cfRule>
  </conditionalFormatting>
  <conditionalFormatting sqref="AU115">
    <cfRule type="cellIs" dxfId="0" priority="3224" operator="lessThan">
      <formula>20</formula>
    </cfRule>
    <cfRule type="cellIs" dxfId="1" priority="2113" operator="greaterThan">
      <formula>120</formula>
    </cfRule>
    <cfRule type="containsText" dxfId="2" priority="1002" operator="between" text="库存为">
      <formula>NOT(ISERROR(SEARCH("库存为",AU115)))</formula>
    </cfRule>
  </conditionalFormatting>
  <conditionalFormatting sqref="AU116">
    <cfRule type="cellIs" dxfId="0" priority="3223" operator="lessThan">
      <formula>20</formula>
    </cfRule>
    <cfRule type="cellIs" dxfId="1" priority="2112" operator="greaterThan">
      <formula>120</formula>
    </cfRule>
    <cfRule type="containsText" dxfId="2" priority="1001" operator="between" text="库存为">
      <formula>NOT(ISERROR(SEARCH("库存为",AU116)))</formula>
    </cfRule>
  </conditionalFormatting>
  <conditionalFormatting sqref="AU117">
    <cfRule type="cellIs" dxfId="0" priority="3222" operator="lessThan">
      <formula>20</formula>
    </cfRule>
    <cfRule type="cellIs" dxfId="1" priority="2111" operator="greaterThan">
      <formula>120</formula>
    </cfRule>
    <cfRule type="containsText" dxfId="2" priority="1000" operator="between" text="库存为">
      <formula>NOT(ISERROR(SEARCH("库存为",AU117)))</formula>
    </cfRule>
  </conditionalFormatting>
  <conditionalFormatting sqref="AU118">
    <cfRule type="cellIs" dxfId="0" priority="3221" operator="lessThan">
      <formula>20</formula>
    </cfRule>
    <cfRule type="cellIs" dxfId="1" priority="2110" operator="greaterThan">
      <formula>120</formula>
    </cfRule>
    <cfRule type="containsText" dxfId="2" priority="999" operator="between" text="库存为">
      <formula>NOT(ISERROR(SEARCH("库存为",AU118)))</formula>
    </cfRule>
  </conditionalFormatting>
  <conditionalFormatting sqref="AU119">
    <cfRule type="cellIs" dxfId="0" priority="3220" operator="lessThan">
      <formula>20</formula>
    </cfRule>
    <cfRule type="cellIs" dxfId="1" priority="2109" operator="greaterThan">
      <formula>120</formula>
    </cfRule>
    <cfRule type="containsText" dxfId="2" priority="998" operator="between" text="库存为">
      <formula>NOT(ISERROR(SEARCH("库存为",AU119)))</formula>
    </cfRule>
  </conditionalFormatting>
  <conditionalFormatting sqref="AU120">
    <cfRule type="cellIs" dxfId="0" priority="3219" operator="lessThan">
      <formula>20</formula>
    </cfRule>
    <cfRule type="cellIs" dxfId="1" priority="2108" operator="greaterThan">
      <formula>120</formula>
    </cfRule>
    <cfRule type="containsText" dxfId="2" priority="997" operator="between" text="库存为">
      <formula>NOT(ISERROR(SEARCH("库存为",AU120)))</formula>
    </cfRule>
  </conditionalFormatting>
  <conditionalFormatting sqref="AU121">
    <cfRule type="cellIs" dxfId="0" priority="3218" operator="lessThan">
      <formula>20</formula>
    </cfRule>
    <cfRule type="cellIs" dxfId="1" priority="2107" operator="greaterThan">
      <formula>120</formula>
    </cfRule>
    <cfRule type="containsText" dxfId="2" priority="996" operator="between" text="库存为">
      <formula>NOT(ISERROR(SEARCH("库存为",AU121)))</formula>
    </cfRule>
  </conditionalFormatting>
  <conditionalFormatting sqref="AU122">
    <cfRule type="cellIs" dxfId="0" priority="3217" operator="lessThan">
      <formula>20</formula>
    </cfRule>
    <cfRule type="cellIs" dxfId="1" priority="2106" operator="greaterThan">
      <formula>120</formula>
    </cfRule>
    <cfRule type="containsText" dxfId="2" priority="995" operator="between" text="库存为">
      <formula>NOT(ISERROR(SEARCH("库存为",AU122)))</formula>
    </cfRule>
  </conditionalFormatting>
  <conditionalFormatting sqref="AU123">
    <cfRule type="cellIs" dxfId="0" priority="3216" operator="lessThan">
      <formula>20</formula>
    </cfRule>
    <cfRule type="cellIs" dxfId="1" priority="2105" operator="greaterThan">
      <formula>120</formula>
    </cfRule>
    <cfRule type="containsText" dxfId="2" priority="994" operator="between" text="库存为">
      <formula>NOT(ISERROR(SEARCH("库存为",AU123)))</formula>
    </cfRule>
  </conditionalFormatting>
  <conditionalFormatting sqref="AU124">
    <cfRule type="cellIs" dxfId="0" priority="3215" operator="lessThan">
      <formula>20</formula>
    </cfRule>
    <cfRule type="cellIs" dxfId="1" priority="2104" operator="greaterThan">
      <formula>120</formula>
    </cfRule>
    <cfRule type="containsText" dxfId="2" priority="993" operator="between" text="库存为">
      <formula>NOT(ISERROR(SEARCH("库存为",AU124)))</formula>
    </cfRule>
  </conditionalFormatting>
  <conditionalFormatting sqref="AU125">
    <cfRule type="cellIs" dxfId="0" priority="3214" operator="lessThan">
      <formula>20</formula>
    </cfRule>
    <cfRule type="cellIs" dxfId="1" priority="2103" operator="greaterThan">
      <formula>120</formula>
    </cfRule>
    <cfRule type="containsText" dxfId="2" priority="992" operator="between" text="库存为">
      <formula>NOT(ISERROR(SEARCH("库存为",AU125)))</formula>
    </cfRule>
  </conditionalFormatting>
  <conditionalFormatting sqref="AU126">
    <cfRule type="cellIs" dxfId="0" priority="3213" operator="lessThan">
      <formula>20</formula>
    </cfRule>
    <cfRule type="cellIs" dxfId="1" priority="2102" operator="greaterThan">
      <formula>120</formula>
    </cfRule>
    <cfRule type="containsText" dxfId="2" priority="991" operator="between" text="库存为">
      <formula>NOT(ISERROR(SEARCH("库存为",AU126)))</formula>
    </cfRule>
  </conditionalFormatting>
  <conditionalFormatting sqref="AU127">
    <cfRule type="cellIs" dxfId="0" priority="3212" operator="lessThan">
      <formula>20</formula>
    </cfRule>
    <cfRule type="cellIs" dxfId="1" priority="2101" operator="greaterThan">
      <formula>120</formula>
    </cfRule>
    <cfRule type="containsText" dxfId="2" priority="990" operator="between" text="库存为">
      <formula>NOT(ISERROR(SEARCH("库存为",AU127)))</formula>
    </cfRule>
  </conditionalFormatting>
  <conditionalFormatting sqref="AU128">
    <cfRule type="cellIs" dxfId="0" priority="3211" operator="lessThan">
      <formula>20</formula>
    </cfRule>
    <cfRule type="cellIs" dxfId="1" priority="2100" operator="greaterThan">
      <formula>120</formula>
    </cfRule>
    <cfRule type="containsText" dxfId="2" priority="989" operator="between" text="库存为">
      <formula>NOT(ISERROR(SEARCH("库存为",AU128)))</formula>
    </cfRule>
  </conditionalFormatting>
  <conditionalFormatting sqref="AU129">
    <cfRule type="cellIs" dxfId="0" priority="3210" operator="lessThan">
      <formula>20</formula>
    </cfRule>
    <cfRule type="cellIs" dxfId="1" priority="2099" operator="greaterThan">
      <formula>120</formula>
    </cfRule>
    <cfRule type="containsText" dxfId="2" priority="988" operator="between" text="库存为">
      <formula>NOT(ISERROR(SEARCH("库存为",AU129)))</formula>
    </cfRule>
  </conditionalFormatting>
  <conditionalFormatting sqref="AU130">
    <cfRule type="cellIs" dxfId="0" priority="3209" operator="lessThan">
      <formula>20</formula>
    </cfRule>
    <cfRule type="cellIs" dxfId="1" priority="2098" operator="greaterThan">
      <formula>120</formula>
    </cfRule>
    <cfRule type="containsText" dxfId="2" priority="987" operator="between" text="库存为">
      <formula>NOT(ISERROR(SEARCH("库存为",AU130)))</formula>
    </cfRule>
  </conditionalFormatting>
  <conditionalFormatting sqref="AU131">
    <cfRule type="cellIs" dxfId="0" priority="3208" operator="lessThan">
      <formula>20</formula>
    </cfRule>
    <cfRule type="cellIs" dxfId="1" priority="2097" operator="greaterThan">
      <formula>120</formula>
    </cfRule>
    <cfRule type="containsText" dxfId="2" priority="986" operator="between" text="库存为">
      <formula>NOT(ISERROR(SEARCH("库存为",AU131)))</formula>
    </cfRule>
  </conditionalFormatting>
  <conditionalFormatting sqref="AU132">
    <cfRule type="cellIs" dxfId="0" priority="3207" operator="lessThan">
      <formula>20</formula>
    </cfRule>
    <cfRule type="cellIs" dxfId="1" priority="2096" operator="greaterThan">
      <formula>120</formula>
    </cfRule>
    <cfRule type="containsText" dxfId="2" priority="985" operator="between" text="库存为">
      <formula>NOT(ISERROR(SEARCH("库存为",AU132)))</formula>
    </cfRule>
  </conditionalFormatting>
  <conditionalFormatting sqref="AU133">
    <cfRule type="cellIs" dxfId="0" priority="3206" operator="lessThan">
      <formula>20</formula>
    </cfRule>
    <cfRule type="cellIs" dxfId="1" priority="2095" operator="greaterThan">
      <formula>120</formula>
    </cfRule>
    <cfRule type="containsText" dxfId="2" priority="984" operator="between" text="库存为">
      <formula>NOT(ISERROR(SEARCH("库存为",AU133)))</formula>
    </cfRule>
  </conditionalFormatting>
  <conditionalFormatting sqref="AU134">
    <cfRule type="cellIs" dxfId="0" priority="3205" operator="lessThan">
      <formula>20</formula>
    </cfRule>
    <cfRule type="cellIs" dxfId="1" priority="2094" operator="greaterThan">
      <formula>120</formula>
    </cfRule>
    <cfRule type="containsText" dxfId="2" priority="983" operator="between" text="库存为">
      <formula>NOT(ISERROR(SEARCH("库存为",AU134)))</formula>
    </cfRule>
  </conditionalFormatting>
  <conditionalFormatting sqref="AU135">
    <cfRule type="cellIs" dxfId="0" priority="3204" operator="lessThan">
      <formula>20</formula>
    </cfRule>
    <cfRule type="cellIs" dxfId="1" priority="2093" operator="greaterThan">
      <formula>120</formula>
    </cfRule>
    <cfRule type="containsText" dxfId="2" priority="982" operator="between" text="库存为">
      <formula>NOT(ISERROR(SEARCH("库存为",AU135)))</formula>
    </cfRule>
  </conditionalFormatting>
  <conditionalFormatting sqref="AU136">
    <cfRule type="cellIs" dxfId="0" priority="3203" operator="lessThan">
      <formula>20</formula>
    </cfRule>
    <cfRule type="cellIs" dxfId="1" priority="2092" operator="greaterThan">
      <formula>120</formula>
    </cfRule>
    <cfRule type="containsText" dxfId="2" priority="981" operator="between" text="库存为">
      <formula>NOT(ISERROR(SEARCH("库存为",AU136)))</formula>
    </cfRule>
  </conditionalFormatting>
  <conditionalFormatting sqref="AU137">
    <cfRule type="cellIs" dxfId="0" priority="3202" operator="lessThan">
      <formula>20</formula>
    </cfRule>
    <cfRule type="cellIs" dxfId="1" priority="2091" operator="greaterThan">
      <formula>120</formula>
    </cfRule>
    <cfRule type="containsText" dxfId="2" priority="980" operator="between" text="库存为">
      <formula>NOT(ISERROR(SEARCH("库存为",AU137)))</formula>
    </cfRule>
  </conditionalFormatting>
  <conditionalFormatting sqref="AU138">
    <cfRule type="cellIs" dxfId="0" priority="3201" operator="lessThan">
      <formula>20</formula>
    </cfRule>
    <cfRule type="cellIs" dxfId="1" priority="2090" operator="greaterThan">
      <formula>120</formula>
    </cfRule>
    <cfRule type="containsText" dxfId="2" priority="979" operator="between" text="库存为">
      <formula>NOT(ISERROR(SEARCH("库存为",AU138)))</formula>
    </cfRule>
  </conditionalFormatting>
  <conditionalFormatting sqref="AU139">
    <cfRule type="cellIs" dxfId="0" priority="3200" operator="lessThan">
      <formula>20</formula>
    </cfRule>
    <cfRule type="cellIs" dxfId="1" priority="2089" operator="greaterThan">
      <formula>120</formula>
    </cfRule>
    <cfRule type="containsText" dxfId="2" priority="978" operator="between" text="库存为">
      <formula>NOT(ISERROR(SEARCH("库存为",AU139)))</formula>
    </cfRule>
  </conditionalFormatting>
  <conditionalFormatting sqref="AU140">
    <cfRule type="cellIs" dxfId="0" priority="3199" operator="lessThan">
      <formula>20</formula>
    </cfRule>
    <cfRule type="cellIs" dxfId="1" priority="2088" operator="greaterThan">
      <formula>120</formula>
    </cfRule>
    <cfRule type="containsText" dxfId="2" priority="977" operator="between" text="库存为">
      <formula>NOT(ISERROR(SEARCH("库存为",AU140)))</formula>
    </cfRule>
  </conditionalFormatting>
  <conditionalFormatting sqref="AU141">
    <cfRule type="cellIs" dxfId="0" priority="3198" operator="lessThan">
      <formula>20</formula>
    </cfRule>
    <cfRule type="cellIs" dxfId="1" priority="2087" operator="greaterThan">
      <formula>120</formula>
    </cfRule>
    <cfRule type="containsText" dxfId="2" priority="976" operator="between" text="库存为">
      <formula>NOT(ISERROR(SEARCH("库存为",AU141)))</formula>
    </cfRule>
  </conditionalFormatting>
  <conditionalFormatting sqref="AU142">
    <cfRule type="cellIs" dxfId="0" priority="3197" operator="lessThan">
      <formula>20</formula>
    </cfRule>
    <cfRule type="cellIs" dxfId="1" priority="2086" operator="greaterThan">
      <formula>120</formula>
    </cfRule>
    <cfRule type="containsText" dxfId="2" priority="975" operator="between" text="库存为">
      <formula>NOT(ISERROR(SEARCH("库存为",AU142)))</formula>
    </cfRule>
  </conditionalFormatting>
  <conditionalFormatting sqref="AU143">
    <cfRule type="cellIs" dxfId="0" priority="3196" operator="lessThan">
      <formula>20</formula>
    </cfRule>
    <cfRule type="cellIs" dxfId="1" priority="2085" operator="greaterThan">
      <formula>120</formula>
    </cfRule>
    <cfRule type="containsText" dxfId="2" priority="974" operator="between" text="库存为">
      <formula>NOT(ISERROR(SEARCH("库存为",AU143)))</formula>
    </cfRule>
  </conditionalFormatting>
  <conditionalFormatting sqref="AU144">
    <cfRule type="cellIs" dxfId="0" priority="3195" operator="lessThan">
      <formula>20</formula>
    </cfRule>
    <cfRule type="cellIs" dxfId="1" priority="2084" operator="greaterThan">
      <formula>120</formula>
    </cfRule>
    <cfRule type="containsText" dxfId="2" priority="973" operator="between" text="库存为">
      <formula>NOT(ISERROR(SEARCH("库存为",AU144)))</formula>
    </cfRule>
  </conditionalFormatting>
  <conditionalFormatting sqref="AU145">
    <cfRule type="cellIs" dxfId="0" priority="3194" operator="lessThan">
      <formula>20</formula>
    </cfRule>
    <cfRule type="cellIs" dxfId="1" priority="2083" operator="greaterThan">
      <formula>120</formula>
    </cfRule>
    <cfRule type="containsText" dxfId="2" priority="972" operator="between" text="库存为">
      <formula>NOT(ISERROR(SEARCH("库存为",AU145)))</formula>
    </cfRule>
  </conditionalFormatting>
  <conditionalFormatting sqref="AU146">
    <cfRule type="cellIs" dxfId="0" priority="3193" operator="lessThan">
      <formula>20</formula>
    </cfRule>
    <cfRule type="cellIs" dxfId="1" priority="2082" operator="greaterThan">
      <formula>120</formula>
    </cfRule>
    <cfRule type="containsText" dxfId="2" priority="971" operator="between" text="库存为">
      <formula>NOT(ISERROR(SEARCH("库存为",AU146)))</formula>
    </cfRule>
  </conditionalFormatting>
  <conditionalFormatting sqref="AU147">
    <cfRule type="cellIs" dxfId="0" priority="3192" operator="lessThan">
      <formula>20</formula>
    </cfRule>
    <cfRule type="cellIs" dxfId="1" priority="2081" operator="greaterThan">
      <formula>120</formula>
    </cfRule>
    <cfRule type="containsText" dxfId="2" priority="970" operator="between" text="库存为">
      <formula>NOT(ISERROR(SEARCH("库存为",AU147)))</formula>
    </cfRule>
  </conditionalFormatting>
  <conditionalFormatting sqref="AU148">
    <cfRule type="cellIs" dxfId="0" priority="3191" operator="lessThan">
      <formula>20</formula>
    </cfRule>
    <cfRule type="cellIs" dxfId="1" priority="2080" operator="greaterThan">
      <formula>120</formula>
    </cfRule>
    <cfRule type="containsText" dxfId="2" priority="969" operator="between" text="库存为">
      <formula>NOT(ISERROR(SEARCH("库存为",AU148)))</formula>
    </cfRule>
  </conditionalFormatting>
  <conditionalFormatting sqref="AU149">
    <cfRule type="cellIs" dxfId="0" priority="3190" operator="lessThan">
      <formula>20</formula>
    </cfRule>
    <cfRule type="cellIs" dxfId="1" priority="2079" operator="greaterThan">
      <formula>120</formula>
    </cfRule>
    <cfRule type="containsText" dxfId="2" priority="968" operator="between" text="库存为">
      <formula>NOT(ISERROR(SEARCH("库存为",AU149)))</formula>
    </cfRule>
  </conditionalFormatting>
  <conditionalFormatting sqref="AU150">
    <cfRule type="cellIs" dxfId="0" priority="3189" operator="lessThan">
      <formula>20</formula>
    </cfRule>
    <cfRule type="cellIs" dxfId="1" priority="2078" operator="greaterThan">
      <formula>120</formula>
    </cfRule>
    <cfRule type="containsText" dxfId="2" priority="967" operator="between" text="库存为">
      <formula>NOT(ISERROR(SEARCH("库存为",AU150)))</formula>
    </cfRule>
  </conditionalFormatting>
  <conditionalFormatting sqref="AU151">
    <cfRule type="cellIs" dxfId="0" priority="3188" operator="lessThan">
      <formula>20</formula>
    </cfRule>
    <cfRule type="cellIs" dxfId="1" priority="2077" operator="greaterThan">
      <formula>120</formula>
    </cfRule>
    <cfRule type="containsText" dxfId="2" priority="966" operator="between" text="库存为">
      <formula>NOT(ISERROR(SEARCH("库存为",AU151)))</formula>
    </cfRule>
  </conditionalFormatting>
  <conditionalFormatting sqref="AU152">
    <cfRule type="cellIs" dxfId="0" priority="3187" operator="lessThan">
      <formula>20</formula>
    </cfRule>
    <cfRule type="cellIs" dxfId="1" priority="2076" operator="greaterThan">
      <formula>120</formula>
    </cfRule>
    <cfRule type="containsText" dxfId="2" priority="965" operator="between" text="库存为">
      <formula>NOT(ISERROR(SEARCH("库存为",AU152)))</formula>
    </cfRule>
  </conditionalFormatting>
  <conditionalFormatting sqref="AU153">
    <cfRule type="cellIs" dxfId="0" priority="3186" operator="lessThan">
      <formula>20</formula>
    </cfRule>
    <cfRule type="cellIs" dxfId="1" priority="2075" operator="greaterThan">
      <formula>120</formula>
    </cfRule>
    <cfRule type="containsText" dxfId="2" priority="964" operator="between" text="库存为">
      <formula>NOT(ISERROR(SEARCH("库存为",AU153)))</formula>
    </cfRule>
  </conditionalFormatting>
  <conditionalFormatting sqref="AU154">
    <cfRule type="cellIs" dxfId="0" priority="3185" operator="lessThan">
      <formula>20</formula>
    </cfRule>
    <cfRule type="cellIs" dxfId="1" priority="2074" operator="greaterThan">
      <formula>120</formula>
    </cfRule>
    <cfRule type="containsText" dxfId="2" priority="963" operator="between" text="库存为">
      <formula>NOT(ISERROR(SEARCH("库存为",AU154)))</formula>
    </cfRule>
  </conditionalFormatting>
  <conditionalFormatting sqref="AU155">
    <cfRule type="cellIs" dxfId="0" priority="3184" operator="lessThan">
      <formula>20</formula>
    </cfRule>
    <cfRule type="cellIs" dxfId="1" priority="2073" operator="greaterThan">
      <formula>120</formula>
    </cfRule>
    <cfRule type="containsText" dxfId="2" priority="962" operator="between" text="库存为">
      <formula>NOT(ISERROR(SEARCH("库存为",AU155)))</formula>
    </cfRule>
  </conditionalFormatting>
  <conditionalFormatting sqref="AU156">
    <cfRule type="cellIs" dxfId="0" priority="3183" operator="lessThan">
      <formula>20</formula>
    </cfRule>
    <cfRule type="cellIs" dxfId="1" priority="2072" operator="greaterThan">
      <formula>120</formula>
    </cfRule>
    <cfRule type="containsText" dxfId="2" priority="961" operator="between" text="库存为">
      <formula>NOT(ISERROR(SEARCH("库存为",AU156)))</formula>
    </cfRule>
  </conditionalFormatting>
  <conditionalFormatting sqref="AU157">
    <cfRule type="cellIs" dxfId="0" priority="3182" operator="lessThan">
      <formula>20</formula>
    </cfRule>
    <cfRule type="cellIs" dxfId="1" priority="2071" operator="greaterThan">
      <formula>120</formula>
    </cfRule>
    <cfRule type="containsText" dxfId="2" priority="960" operator="between" text="库存为">
      <formula>NOT(ISERROR(SEARCH("库存为",AU157)))</formula>
    </cfRule>
  </conditionalFormatting>
  <conditionalFormatting sqref="AU158">
    <cfRule type="cellIs" dxfId="0" priority="3181" operator="lessThan">
      <formula>20</formula>
    </cfRule>
    <cfRule type="cellIs" dxfId="1" priority="2070" operator="greaterThan">
      <formula>120</formula>
    </cfRule>
    <cfRule type="containsText" dxfId="2" priority="959" operator="between" text="库存为">
      <formula>NOT(ISERROR(SEARCH("库存为",AU158)))</formula>
    </cfRule>
  </conditionalFormatting>
  <conditionalFormatting sqref="AU159">
    <cfRule type="cellIs" dxfId="0" priority="3180" operator="lessThan">
      <formula>20</formula>
    </cfRule>
    <cfRule type="cellIs" dxfId="1" priority="2069" operator="greaterThan">
      <formula>120</formula>
    </cfRule>
    <cfRule type="containsText" dxfId="2" priority="958" operator="between" text="库存为">
      <formula>NOT(ISERROR(SEARCH("库存为",AU159)))</formula>
    </cfRule>
  </conditionalFormatting>
  <conditionalFormatting sqref="AU160">
    <cfRule type="cellIs" dxfId="0" priority="3179" operator="lessThan">
      <formula>20</formula>
    </cfRule>
    <cfRule type="cellIs" dxfId="1" priority="2068" operator="greaterThan">
      <formula>120</formula>
    </cfRule>
    <cfRule type="containsText" dxfId="2" priority="957" operator="between" text="库存为">
      <formula>NOT(ISERROR(SEARCH("库存为",AU160)))</formula>
    </cfRule>
  </conditionalFormatting>
  <conditionalFormatting sqref="AU161">
    <cfRule type="cellIs" dxfId="0" priority="3178" operator="lessThan">
      <formula>20</formula>
    </cfRule>
    <cfRule type="cellIs" dxfId="1" priority="2067" operator="greaterThan">
      <formula>120</formula>
    </cfRule>
    <cfRule type="containsText" dxfId="2" priority="956" operator="between" text="库存为">
      <formula>NOT(ISERROR(SEARCH("库存为",AU161)))</formula>
    </cfRule>
  </conditionalFormatting>
  <conditionalFormatting sqref="AU162">
    <cfRule type="cellIs" dxfId="0" priority="3177" operator="lessThan">
      <formula>20</formula>
    </cfRule>
    <cfRule type="cellIs" dxfId="1" priority="2066" operator="greaterThan">
      <formula>120</formula>
    </cfRule>
    <cfRule type="containsText" dxfId="2" priority="955" operator="between" text="库存为">
      <formula>NOT(ISERROR(SEARCH("库存为",AU162)))</formula>
    </cfRule>
  </conditionalFormatting>
  <conditionalFormatting sqref="AU163">
    <cfRule type="cellIs" dxfId="0" priority="3176" operator="lessThan">
      <formula>20</formula>
    </cfRule>
    <cfRule type="cellIs" dxfId="1" priority="2065" operator="greaterThan">
      <formula>120</formula>
    </cfRule>
    <cfRule type="containsText" dxfId="2" priority="954" operator="between" text="库存为">
      <formula>NOT(ISERROR(SEARCH("库存为",AU163)))</formula>
    </cfRule>
  </conditionalFormatting>
  <conditionalFormatting sqref="AU164">
    <cfRule type="cellIs" dxfId="0" priority="3175" operator="lessThan">
      <formula>20</formula>
    </cfRule>
    <cfRule type="cellIs" dxfId="1" priority="2064" operator="greaterThan">
      <formula>120</formula>
    </cfRule>
    <cfRule type="containsText" dxfId="2" priority="953" operator="between" text="库存为">
      <formula>NOT(ISERROR(SEARCH("库存为",AU164)))</formula>
    </cfRule>
  </conditionalFormatting>
  <conditionalFormatting sqref="AU165">
    <cfRule type="cellIs" dxfId="0" priority="3174" operator="lessThan">
      <formula>20</formula>
    </cfRule>
    <cfRule type="cellIs" dxfId="1" priority="2063" operator="greaterThan">
      <formula>120</formula>
    </cfRule>
    <cfRule type="containsText" dxfId="2" priority="952" operator="between" text="库存为">
      <formula>NOT(ISERROR(SEARCH("库存为",AU165)))</formula>
    </cfRule>
  </conditionalFormatting>
  <conditionalFormatting sqref="AU166">
    <cfRule type="cellIs" dxfId="0" priority="3173" operator="lessThan">
      <formula>20</formula>
    </cfRule>
    <cfRule type="cellIs" dxfId="1" priority="2062" operator="greaterThan">
      <formula>120</formula>
    </cfRule>
    <cfRule type="containsText" dxfId="2" priority="951" operator="between" text="库存为">
      <formula>NOT(ISERROR(SEARCH("库存为",AU166)))</formula>
    </cfRule>
  </conditionalFormatting>
  <conditionalFormatting sqref="AU167">
    <cfRule type="cellIs" dxfId="0" priority="3172" operator="lessThan">
      <formula>20</formula>
    </cfRule>
    <cfRule type="cellIs" dxfId="1" priority="2061" operator="greaterThan">
      <formula>120</formula>
    </cfRule>
    <cfRule type="containsText" dxfId="2" priority="950" operator="between" text="库存为">
      <formula>NOT(ISERROR(SEARCH("库存为",AU167)))</formula>
    </cfRule>
  </conditionalFormatting>
  <conditionalFormatting sqref="AU168">
    <cfRule type="cellIs" dxfId="0" priority="3171" operator="lessThan">
      <formula>20</formula>
    </cfRule>
    <cfRule type="cellIs" dxfId="1" priority="2060" operator="greaterThan">
      <formula>120</formula>
    </cfRule>
    <cfRule type="containsText" dxfId="2" priority="949" operator="between" text="库存为">
      <formula>NOT(ISERROR(SEARCH("库存为",AU168)))</formula>
    </cfRule>
  </conditionalFormatting>
  <conditionalFormatting sqref="AU169">
    <cfRule type="cellIs" dxfId="0" priority="3170" operator="lessThan">
      <formula>20</formula>
    </cfRule>
    <cfRule type="cellIs" dxfId="1" priority="2059" operator="greaterThan">
      <formula>120</formula>
    </cfRule>
    <cfRule type="containsText" dxfId="2" priority="948" operator="between" text="库存为">
      <formula>NOT(ISERROR(SEARCH("库存为",AU169)))</formula>
    </cfRule>
  </conditionalFormatting>
  <conditionalFormatting sqref="AU170">
    <cfRule type="cellIs" dxfId="0" priority="3169" operator="lessThan">
      <formula>20</formula>
    </cfRule>
    <cfRule type="cellIs" dxfId="1" priority="2058" operator="greaterThan">
      <formula>120</formula>
    </cfRule>
    <cfRule type="containsText" dxfId="2" priority="947" operator="between" text="库存为">
      <formula>NOT(ISERROR(SEARCH("库存为",AU170)))</formula>
    </cfRule>
  </conditionalFormatting>
  <conditionalFormatting sqref="AU171">
    <cfRule type="cellIs" dxfId="0" priority="3168" operator="lessThan">
      <formula>20</formula>
    </cfRule>
    <cfRule type="cellIs" dxfId="1" priority="2057" operator="greaterThan">
      <formula>120</formula>
    </cfRule>
    <cfRule type="containsText" dxfId="2" priority="946" operator="between" text="库存为">
      <formula>NOT(ISERROR(SEARCH("库存为",AU171)))</formula>
    </cfRule>
  </conditionalFormatting>
  <conditionalFormatting sqref="AU172">
    <cfRule type="cellIs" dxfId="0" priority="3167" operator="lessThan">
      <formula>20</formula>
    </cfRule>
    <cfRule type="cellIs" dxfId="1" priority="2056" operator="greaterThan">
      <formula>120</formula>
    </cfRule>
    <cfRule type="containsText" dxfId="2" priority="945" operator="between" text="库存为">
      <formula>NOT(ISERROR(SEARCH("库存为",AU172)))</formula>
    </cfRule>
  </conditionalFormatting>
  <conditionalFormatting sqref="AU173">
    <cfRule type="cellIs" dxfId="0" priority="3166" operator="lessThan">
      <formula>20</formula>
    </cfRule>
    <cfRule type="cellIs" dxfId="1" priority="2055" operator="greaterThan">
      <formula>120</formula>
    </cfRule>
    <cfRule type="containsText" dxfId="2" priority="944" operator="between" text="库存为">
      <formula>NOT(ISERROR(SEARCH("库存为",AU173)))</formula>
    </cfRule>
  </conditionalFormatting>
  <conditionalFormatting sqref="AU174">
    <cfRule type="cellIs" dxfId="0" priority="3165" operator="lessThan">
      <formula>20</formula>
    </cfRule>
    <cfRule type="cellIs" dxfId="1" priority="2054" operator="greaterThan">
      <formula>120</formula>
    </cfRule>
    <cfRule type="containsText" dxfId="2" priority="943" operator="between" text="库存为">
      <formula>NOT(ISERROR(SEARCH("库存为",AU174)))</formula>
    </cfRule>
  </conditionalFormatting>
  <conditionalFormatting sqref="AU175">
    <cfRule type="cellIs" dxfId="0" priority="3164" operator="lessThan">
      <formula>20</formula>
    </cfRule>
    <cfRule type="cellIs" dxfId="1" priority="2053" operator="greaterThan">
      <formula>120</formula>
    </cfRule>
    <cfRule type="containsText" dxfId="2" priority="942" operator="between" text="库存为">
      <formula>NOT(ISERROR(SEARCH("库存为",AU175)))</formula>
    </cfRule>
  </conditionalFormatting>
  <conditionalFormatting sqref="AU176">
    <cfRule type="cellIs" dxfId="0" priority="3163" operator="lessThan">
      <formula>20</formula>
    </cfRule>
    <cfRule type="cellIs" dxfId="1" priority="2052" operator="greaterThan">
      <formula>120</formula>
    </cfRule>
    <cfRule type="containsText" dxfId="2" priority="941" operator="between" text="库存为">
      <formula>NOT(ISERROR(SEARCH("库存为",AU176)))</formula>
    </cfRule>
  </conditionalFormatting>
  <conditionalFormatting sqref="AU177">
    <cfRule type="cellIs" dxfId="0" priority="3162" operator="lessThan">
      <formula>20</formula>
    </cfRule>
    <cfRule type="cellIs" dxfId="1" priority="2051" operator="greaterThan">
      <formula>120</formula>
    </cfRule>
    <cfRule type="containsText" dxfId="2" priority="940" operator="between" text="库存为">
      <formula>NOT(ISERROR(SEARCH("库存为",AU177)))</formula>
    </cfRule>
  </conditionalFormatting>
  <conditionalFormatting sqref="AU178">
    <cfRule type="cellIs" dxfId="0" priority="3161" operator="lessThan">
      <formula>20</formula>
    </cfRule>
    <cfRule type="cellIs" dxfId="1" priority="2050" operator="greaterThan">
      <formula>120</formula>
    </cfRule>
    <cfRule type="containsText" dxfId="2" priority="939" operator="between" text="库存为">
      <formula>NOT(ISERROR(SEARCH("库存为",AU178)))</formula>
    </cfRule>
  </conditionalFormatting>
  <conditionalFormatting sqref="AU179">
    <cfRule type="cellIs" dxfId="0" priority="3160" operator="lessThan">
      <formula>20</formula>
    </cfRule>
    <cfRule type="cellIs" dxfId="1" priority="2049" operator="greaterThan">
      <formula>120</formula>
    </cfRule>
    <cfRule type="containsText" dxfId="2" priority="938" operator="between" text="库存为">
      <formula>NOT(ISERROR(SEARCH("库存为",AU179)))</formula>
    </cfRule>
  </conditionalFormatting>
  <conditionalFormatting sqref="AU180">
    <cfRule type="cellIs" dxfId="0" priority="3159" operator="lessThan">
      <formula>20</formula>
    </cfRule>
    <cfRule type="cellIs" dxfId="1" priority="2048" operator="greaterThan">
      <formula>120</formula>
    </cfRule>
    <cfRule type="containsText" dxfId="2" priority="937" operator="between" text="库存为">
      <formula>NOT(ISERROR(SEARCH("库存为",AU180)))</formula>
    </cfRule>
  </conditionalFormatting>
  <conditionalFormatting sqref="AU181">
    <cfRule type="cellIs" dxfId="0" priority="3158" operator="lessThan">
      <formula>20</formula>
    </cfRule>
    <cfRule type="cellIs" dxfId="1" priority="2047" operator="greaterThan">
      <formula>120</formula>
    </cfRule>
    <cfRule type="containsText" dxfId="2" priority="936" operator="between" text="库存为">
      <formula>NOT(ISERROR(SEARCH("库存为",AU181)))</formula>
    </cfRule>
  </conditionalFormatting>
  <conditionalFormatting sqref="AU182">
    <cfRule type="cellIs" dxfId="0" priority="3157" operator="lessThan">
      <formula>20</formula>
    </cfRule>
    <cfRule type="cellIs" dxfId="1" priority="2046" operator="greaterThan">
      <formula>120</formula>
    </cfRule>
    <cfRule type="containsText" dxfId="2" priority="935" operator="between" text="库存为">
      <formula>NOT(ISERROR(SEARCH("库存为",AU182)))</formula>
    </cfRule>
  </conditionalFormatting>
  <conditionalFormatting sqref="AU183">
    <cfRule type="cellIs" dxfId="0" priority="3156" operator="lessThan">
      <formula>20</formula>
    </cfRule>
    <cfRule type="cellIs" dxfId="1" priority="2045" operator="greaterThan">
      <formula>120</formula>
    </cfRule>
    <cfRule type="containsText" dxfId="2" priority="934" operator="between" text="库存为">
      <formula>NOT(ISERROR(SEARCH("库存为",AU183)))</formula>
    </cfRule>
  </conditionalFormatting>
  <conditionalFormatting sqref="AU184">
    <cfRule type="cellIs" dxfId="0" priority="3155" operator="lessThan">
      <formula>20</formula>
    </cfRule>
    <cfRule type="cellIs" dxfId="1" priority="2044" operator="greaterThan">
      <formula>120</formula>
    </cfRule>
    <cfRule type="containsText" dxfId="2" priority="933" operator="between" text="库存为">
      <formula>NOT(ISERROR(SEARCH("库存为",AU184)))</formula>
    </cfRule>
  </conditionalFormatting>
  <conditionalFormatting sqref="AU185">
    <cfRule type="cellIs" dxfId="0" priority="3154" operator="lessThan">
      <formula>20</formula>
    </cfRule>
    <cfRule type="cellIs" dxfId="1" priority="2043" operator="greaterThan">
      <formula>120</formula>
    </cfRule>
    <cfRule type="containsText" dxfId="2" priority="932" operator="between" text="库存为">
      <formula>NOT(ISERROR(SEARCH("库存为",AU185)))</formula>
    </cfRule>
  </conditionalFormatting>
  <conditionalFormatting sqref="AU186">
    <cfRule type="cellIs" dxfId="0" priority="3153" operator="lessThan">
      <formula>20</formula>
    </cfRule>
    <cfRule type="cellIs" dxfId="1" priority="2042" operator="greaterThan">
      <formula>120</formula>
    </cfRule>
    <cfRule type="containsText" dxfId="2" priority="931" operator="between" text="库存为">
      <formula>NOT(ISERROR(SEARCH("库存为",AU186)))</formula>
    </cfRule>
  </conditionalFormatting>
  <conditionalFormatting sqref="AU187">
    <cfRule type="cellIs" dxfId="0" priority="3152" operator="lessThan">
      <formula>20</formula>
    </cfRule>
    <cfRule type="cellIs" dxfId="1" priority="2041" operator="greaterThan">
      <formula>120</formula>
    </cfRule>
    <cfRule type="containsText" dxfId="2" priority="930" operator="between" text="库存为">
      <formula>NOT(ISERROR(SEARCH("库存为",AU187)))</formula>
    </cfRule>
  </conditionalFormatting>
  <conditionalFormatting sqref="AU188">
    <cfRule type="cellIs" dxfId="0" priority="3151" operator="lessThan">
      <formula>20</formula>
    </cfRule>
    <cfRule type="cellIs" dxfId="1" priority="2040" operator="greaterThan">
      <formula>120</formula>
    </cfRule>
    <cfRule type="containsText" dxfId="2" priority="929" operator="between" text="库存为">
      <formula>NOT(ISERROR(SEARCH("库存为",AU188)))</formula>
    </cfRule>
  </conditionalFormatting>
  <conditionalFormatting sqref="AU189">
    <cfRule type="cellIs" dxfId="0" priority="3150" operator="lessThan">
      <formula>20</formula>
    </cfRule>
    <cfRule type="cellIs" dxfId="1" priority="2039" operator="greaterThan">
      <formula>120</formula>
    </cfRule>
    <cfRule type="containsText" dxfId="2" priority="928" operator="between" text="库存为">
      <formula>NOT(ISERROR(SEARCH("库存为",AU189)))</formula>
    </cfRule>
  </conditionalFormatting>
  <conditionalFormatting sqref="AU190">
    <cfRule type="cellIs" dxfId="0" priority="3149" operator="lessThan">
      <formula>20</formula>
    </cfRule>
    <cfRule type="cellIs" dxfId="1" priority="2038" operator="greaterThan">
      <formula>120</formula>
    </cfRule>
    <cfRule type="containsText" dxfId="2" priority="927" operator="between" text="库存为">
      <formula>NOT(ISERROR(SEARCH("库存为",AU190)))</formula>
    </cfRule>
  </conditionalFormatting>
  <conditionalFormatting sqref="AU191">
    <cfRule type="cellIs" dxfId="0" priority="3148" operator="lessThan">
      <formula>20</formula>
    </cfRule>
    <cfRule type="cellIs" dxfId="1" priority="2037" operator="greaterThan">
      <formula>120</formula>
    </cfRule>
    <cfRule type="containsText" dxfId="2" priority="926" operator="between" text="库存为">
      <formula>NOT(ISERROR(SEARCH("库存为",AU191)))</formula>
    </cfRule>
  </conditionalFormatting>
  <conditionalFormatting sqref="AU192">
    <cfRule type="cellIs" dxfId="0" priority="3147" operator="lessThan">
      <formula>20</formula>
    </cfRule>
    <cfRule type="cellIs" dxfId="1" priority="2036" operator="greaterThan">
      <formula>120</formula>
    </cfRule>
    <cfRule type="containsText" dxfId="2" priority="925" operator="between" text="库存为">
      <formula>NOT(ISERROR(SEARCH("库存为",AU192)))</formula>
    </cfRule>
  </conditionalFormatting>
  <conditionalFormatting sqref="AU193">
    <cfRule type="cellIs" dxfId="0" priority="3146" operator="lessThan">
      <formula>20</formula>
    </cfRule>
    <cfRule type="cellIs" dxfId="1" priority="2035" operator="greaterThan">
      <formula>120</formula>
    </cfRule>
    <cfRule type="containsText" dxfId="2" priority="924" operator="between" text="库存为">
      <formula>NOT(ISERROR(SEARCH("库存为",AU193)))</formula>
    </cfRule>
  </conditionalFormatting>
  <conditionalFormatting sqref="AU194">
    <cfRule type="cellIs" dxfId="0" priority="3145" operator="lessThan">
      <formula>20</formula>
    </cfRule>
    <cfRule type="cellIs" dxfId="1" priority="2034" operator="greaterThan">
      <formula>120</formula>
    </cfRule>
    <cfRule type="containsText" dxfId="2" priority="923" operator="between" text="库存为">
      <formula>NOT(ISERROR(SEARCH("库存为",AU194)))</formula>
    </cfRule>
  </conditionalFormatting>
  <conditionalFormatting sqref="AU195">
    <cfRule type="cellIs" dxfId="0" priority="3144" operator="lessThan">
      <formula>20</formula>
    </cfRule>
    <cfRule type="cellIs" dxfId="1" priority="2033" operator="greaterThan">
      <formula>120</formula>
    </cfRule>
    <cfRule type="containsText" dxfId="2" priority="922" operator="between" text="库存为">
      <formula>NOT(ISERROR(SEARCH("库存为",AU195)))</formula>
    </cfRule>
  </conditionalFormatting>
  <conditionalFormatting sqref="AU196">
    <cfRule type="cellIs" dxfId="0" priority="3143" operator="lessThan">
      <formula>20</formula>
    </cfRule>
    <cfRule type="cellIs" dxfId="1" priority="2032" operator="greaterThan">
      <formula>120</formula>
    </cfRule>
    <cfRule type="containsText" dxfId="2" priority="921" operator="between" text="库存为">
      <formula>NOT(ISERROR(SEARCH("库存为",AU196)))</formula>
    </cfRule>
  </conditionalFormatting>
  <conditionalFormatting sqref="AU197">
    <cfRule type="cellIs" dxfId="0" priority="3142" operator="lessThan">
      <formula>20</formula>
    </cfRule>
    <cfRule type="cellIs" dxfId="1" priority="2031" operator="greaterThan">
      <formula>120</formula>
    </cfRule>
    <cfRule type="containsText" dxfId="2" priority="920" operator="between" text="库存为">
      <formula>NOT(ISERROR(SEARCH("库存为",AU197)))</formula>
    </cfRule>
  </conditionalFormatting>
  <conditionalFormatting sqref="AU198">
    <cfRule type="cellIs" dxfId="0" priority="3141" operator="lessThan">
      <formula>20</formula>
    </cfRule>
    <cfRule type="cellIs" dxfId="1" priority="2030" operator="greaterThan">
      <formula>120</formula>
    </cfRule>
    <cfRule type="containsText" dxfId="2" priority="919" operator="between" text="库存为">
      <formula>NOT(ISERROR(SEARCH("库存为",AU198)))</formula>
    </cfRule>
  </conditionalFormatting>
  <conditionalFormatting sqref="AU199">
    <cfRule type="cellIs" dxfId="0" priority="3140" operator="lessThan">
      <formula>20</formula>
    </cfRule>
    <cfRule type="cellIs" dxfId="1" priority="2029" operator="greaterThan">
      <formula>120</formula>
    </cfRule>
    <cfRule type="containsText" dxfId="2" priority="918" operator="between" text="库存为">
      <formula>NOT(ISERROR(SEARCH("库存为",AU199)))</formula>
    </cfRule>
  </conditionalFormatting>
  <conditionalFormatting sqref="AU200">
    <cfRule type="cellIs" dxfId="0" priority="3139" operator="lessThan">
      <formula>20</formula>
    </cfRule>
    <cfRule type="cellIs" dxfId="1" priority="2028" operator="greaterThan">
      <formula>120</formula>
    </cfRule>
    <cfRule type="containsText" dxfId="2" priority="917" operator="between" text="库存为">
      <formula>NOT(ISERROR(SEARCH("库存为",AU200)))</formula>
    </cfRule>
  </conditionalFormatting>
  <conditionalFormatting sqref="AU201">
    <cfRule type="cellIs" dxfId="0" priority="3138" operator="lessThan">
      <formula>20</formula>
    </cfRule>
    <cfRule type="cellIs" dxfId="1" priority="2027" operator="greaterThan">
      <formula>120</formula>
    </cfRule>
    <cfRule type="containsText" dxfId="2" priority="916" operator="between" text="库存为">
      <formula>NOT(ISERROR(SEARCH("库存为",AU201)))</formula>
    </cfRule>
  </conditionalFormatting>
  <conditionalFormatting sqref="AU202">
    <cfRule type="cellIs" dxfId="0" priority="3137" operator="lessThan">
      <formula>20</formula>
    </cfRule>
    <cfRule type="cellIs" dxfId="1" priority="2026" operator="greaterThan">
      <formula>120</formula>
    </cfRule>
    <cfRule type="containsText" dxfId="2" priority="915" operator="between" text="库存为">
      <formula>NOT(ISERROR(SEARCH("库存为",AU202)))</formula>
    </cfRule>
  </conditionalFormatting>
  <conditionalFormatting sqref="AU203">
    <cfRule type="cellIs" dxfId="0" priority="3136" operator="lessThan">
      <formula>20</formula>
    </cfRule>
    <cfRule type="cellIs" dxfId="1" priority="2025" operator="greaterThan">
      <formula>120</formula>
    </cfRule>
    <cfRule type="containsText" dxfId="2" priority="914" operator="between" text="库存为">
      <formula>NOT(ISERROR(SEARCH("库存为",AU203)))</formula>
    </cfRule>
  </conditionalFormatting>
  <conditionalFormatting sqref="AU204">
    <cfRule type="cellIs" dxfId="0" priority="3135" operator="lessThan">
      <formula>20</formula>
    </cfRule>
    <cfRule type="cellIs" dxfId="1" priority="2024" operator="greaterThan">
      <formula>120</formula>
    </cfRule>
    <cfRule type="containsText" dxfId="2" priority="913" operator="between" text="库存为">
      <formula>NOT(ISERROR(SEARCH("库存为",AU204)))</formula>
    </cfRule>
  </conditionalFormatting>
  <conditionalFormatting sqref="AU205">
    <cfRule type="cellIs" dxfId="0" priority="3134" operator="lessThan">
      <formula>20</formula>
    </cfRule>
    <cfRule type="cellIs" dxfId="1" priority="2023" operator="greaterThan">
      <formula>120</formula>
    </cfRule>
    <cfRule type="containsText" dxfId="2" priority="912" operator="between" text="库存为">
      <formula>NOT(ISERROR(SEARCH("库存为",AU205)))</formula>
    </cfRule>
  </conditionalFormatting>
  <conditionalFormatting sqref="AU206">
    <cfRule type="cellIs" dxfId="0" priority="3133" operator="lessThan">
      <formula>20</formula>
    </cfRule>
    <cfRule type="cellIs" dxfId="1" priority="2022" operator="greaterThan">
      <formula>120</formula>
    </cfRule>
    <cfRule type="containsText" dxfId="2" priority="911" operator="between" text="库存为">
      <formula>NOT(ISERROR(SEARCH("库存为",AU206)))</formula>
    </cfRule>
  </conditionalFormatting>
  <conditionalFormatting sqref="AU207">
    <cfRule type="cellIs" dxfId="0" priority="3132" operator="lessThan">
      <formula>20</formula>
    </cfRule>
    <cfRule type="cellIs" dxfId="1" priority="2021" operator="greaterThan">
      <formula>120</formula>
    </cfRule>
    <cfRule type="containsText" dxfId="2" priority="910" operator="between" text="库存为">
      <formula>NOT(ISERROR(SEARCH("库存为",AU207)))</formula>
    </cfRule>
  </conditionalFormatting>
  <conditionalFormatting sqref="AU208">
    <cfRule type="cellIs" dxfId="0" priority="3131" operator="lessThan">
      <formula>20</formula>
    </cfRule>
    <cfRule type="cellIs" dxfId="1" priority="2020" operator="greaterThan">
      <formula>120</formula>
    </cfRule>
    <cfRule type="containsText" dxfId="2" priority="909" operator="between" text="库存为">
      <formula>NOT(ISERROR(SEARCH("库存为",AU208)))</formula>
    </cfRule>
  </conditionalFormatting>
  <conditionalFormatting sqref="AU209">
    <cfRule type="cellIs" dxfId="0" priority="3130" operator="lessThan">
      <formula>20</formula>
    </cfRule>
    <cfRule type="cellIs" dxfId="1" priority="2019" operator="greaterThan">
      <formula>120</formula>
    </cfRule>
    <cfRule type="containsText" dxfId="2" priority="908" operator="between" text="库存为">
      <formula>NOT(ISERROR(SEARCH("库存为",AU209)))</formula>
    </cfRule>
  </conditionalFormatting>
  <conditionalFormatting sqref="AU210">
    <cfRule type="cellIs" dxfId="0" priority="3129" operator="lessThan">
      <formula>20</formula>
    </cfRule>
    <cfRule type="cellIs" dxfId="1" priority="2018" operator="greaterThan">
      <formula>120</formula>
    </cfRule>
    <cfRule type="containsText" dxfId="2" priority="907" operator="between" text="库存为">
      <formula>NOT(ISERROR(SEARCH("库存为",AU210)))</formula>
    </cfRule>
  </conditionalFormatting>
  <conditionalFormatting sqref="AU211">
    <cfRule type="cellIs" dxfId="0" priority="3128" operator="lessThan">
      <formula>20</formula>
    </cfRule>
    <cfRule type="cellIs" dxfId="1" priority="2017" operator="greaterThan">
      <formula>120</formula>
    </cfRule>
    <cfRule type="containsText" dxfId="2" priority="906" operator="between" text="库存为">
      <formula>NOT(ISERROR(SEARCH("库存为",AU211)))</formula>
    </cfRule>
  </conditionalFormatting>
  <conditionalFormatting sqref="AU212">
    <cfRule type="cellIs" dxfId="0" priority="3127" operator="lessThan">
      <formula>20</formula>
    </cfRule>
    <cfRule type="cellIs" dxfId="1" priority="2016" operator="greaterThan">
      <formula>120</formula>
    </cfRule>
    <cfRule type="containsText" dxfId="2" priority="905" operator="between" text="库存为">
      <formula>NOT(ISERROR(SEARCH("库存为",AU212)))</formula>
    </cfRule>
  </conditionalFormatting>
  <conditionalFormatting sqref="AU213">
    <cfRule type="cellIs" dxfId="0" priority="3126" operator="lessThan">
      <formula>20</formula>
    </cfRule>
    <cfRule type="cellIs" dxfId="1" priority="2015" operator="greaterThan">
      <formula>120</formula>
    </cfRule>
    <cfRule type="containsText" dxfId="2" priority="904" operator="between" text="库存为">
      <formula>NOT(ISERROR(SEARCH("库存为",AU213)))</formula>
    </cfRule>
  </conditionalFormatting>
  <conditionalFormatting sqref="AU214">
    <cfRule type="cellIs" dxfId="0" priority="3125" operator="lessThan">
      <formula>20</formula>
    </cfRule>
    <cfRule type="cellIs" dxfId="1" priority="2014" operator="greaterThan">
      <formula>120</formula>
    </cfRule>
    <cfRule type="containsText" dxfId="2" priority="903" operator="between" text="库存为">
      <formula>NOT(ISERROR(SEARCH("库存为",AU214)))</formula>
    </cfRule>
  </conditionalFormatting>
  <conditionalFormatting sqref="AU215">
    <cfRule type="cellIs" dxfId="0" priority="3124" operator="lessThan">
      <formula>20</formula>
    </cfRule>
    <cfRule type="cellIs" dxfId="1" priority="2013" operator="greaterThan">
      <formula>120</formula>
    </cfRule>
    <cfRule type="containsText" dxfId="2" priority="902" operator="between" text="库存为">
      <formula>NOT(ISERROR(SEARCH("库存为",AU215)))</formula>
    </cfRule>
  </conditionalFormatting>
  <conditionalFormatting sqref="AU216">
    <cfRule type="cellIs" dxfId="0" priority="3123" operator="lessThan">
      <formula>20</formula>
    </cfRule>
    <cfRule type="cellIs" dxfId="1" priority="2012" operator="greaterThan">
      <formula>120</formula>
    </cfRule>
    <cfRule type="containsText" dxfId="2" priority="901" operator="between" text="库存为">
      <formula>NOT(ISERROR(SEARCH("库存为",AU216)))</formula>
    </cfRule>
  </conditionalFormatting>
  <conditionalFormatting sqref="AU217">
    <cfRule type="cellIs" dxfId="0" priority="3122" operator="lessThan">
      <formula>20</formula>
    </cfRule>
    <cfRule type="cellIs" dxfId="1" priority="2011" operator="greaterThan">
      <formula>120</formula>
    </cfRule>
    <cfRule type="containsText" dxfId="2" priority="900" operator="between" text="库存为">
      <formula>NOT(ISERROR(SEARCH("库存为",AU217)))</formula>
    </cfRule>
  </conditionalFormatting>
  <conditionalFormatting sqref="AU218">
    <cfRule type="cellIs" dxfId="0" priority="3121" operator="lessThan">
      <formula>20</formula>
    </cfRule>
    <cfRule type="cellIs" dxfId="1" priority="2010" operator="greaterThan">
      <formula>120</formula>
    </cfRule>
    <cfRule type="containsText" dxfId="2" priority="899" operator="between" text="库存为">
      <formula>NOT(ISERROR(SEARCH("库存为",AU218)))</formula>
    </cfRule>
  </conditionalFormatting>
  <conditionalFormatting sqref="AU219">
    <cfRule type="cellIs" dxfId="0" priority="3120" operator="lessThan">
      <formula>20</formula>
    </cfRule>
    <cfRule type="cellIs" dxfId="1" priority="2009" operator="greaterThan">
      <formula>120</formula>
    </cfRule>
    <cfRule type="containsText" dxfId="2" priority="898" operator="between" text="库存为">
      <formula>NOT(ISERROR(SEARCH("库存为",AU219)))</formula>
    </cfRule>
  </conditionalFormatting>
  <conditionalFormatting sqref="AU220">
    <cfRule type="cellIs" dxfId="0" priority="3119" operator="lessThan">
      <formula>20</formula>
    </cfRule>
    <cfRule type="cellIs" dxfId="1" priority="2008" operator="greaterThan">
      <formula>120</formula>
    </cfRule>
    <cfRule type="containsText" dxfId="2" priority="897" operator="between" text="库存为">
      <formula>NOT(ISERROR(SEARCH("库存为",AU220)))</formula>
    </cfRule>
  </conditionalFormatting>
  <conditionalFormatting sqref="AU221">
    <cfRule type="cellIs" dxfId="0" priority="3118" operator="lessThan">
      <formula>20</formula>
    </cfRule>
    <cfRule type="cellIs" dxfId="1" priority="2007" operator="greaterThan">
      <formula>120</formula>
    </cfRule>
    <cfRule type="containsText" dxfId="2" priority="896" operator="between" text="库存为">
      <formula>NOT(ISERROR(SEARCH("库存为",AU221)))</formula>
    </cfRule>
  </conditionalFormatting>
  <conditionalFormatting sqref="AU222">
    <cfRule type="cellIs" dxfId="0" priority="3117" operator="lessThan">
      <formula>20</formula>
    </cfRule>
    <cfRule type="cellIs" dxfId="1" priority="2006" operator="greaterThan">
      <formula>120</formula>
    </cfRule>
    <cfRule type="containsText" dxfId="2" priority="895" operator="between" text="库存为">
      <formula>NOT(ISERROR(SEARCH("库存为",AU222)))</formula>
    </cfRule>
  </conditionalFormatting>
  <conditionalFormatting sqref="AU223">
    <cfRule type="cellIs" dxfId="0" priority="3116" operator="lessThan">
      <formula>20</formula>
    </cfRule>
    <cfRule type="cellIs" dxfId="1" priority="2005" operator="greaterThan">
      <formula>120</formula>
    </cfRule>
    <cfRule type="containsText" dxfId="2" priority="894" operator="between" text="库存为">
      <formula>NOT(ISERROR(SEARCH("库存为",AU223)))</formula>
    </cfRule>
  </conditionalFormatting>
  <conditionalFormatting sqref="AU224">
    <cfRule type="cellIs" dxfId="0" priority="3115" operator="lessThan">
      <formula>20</formula>
    </cfRule>
    <cfRule type="cellIs" dxfId="1" priority="2004" operator="greaterThan">
      <formula>120</formula>
    </cfRule>
    <cfRule type="containsText" dxfId="2" priority="893" operator="between" text="库存为">
      <formula>NOT(ISERROR(SEARCH("库存为",AU224)))</formula>
    </cfRule>
  </conditionalFormatting>
  <conditionalFormatting sqref="AU225">
    <cfRule type="cellIs" dxfId="0" priority="3114" operator="lessThan">
      <formula>20</formula>
    </cfRule>
    <cfRule type="cellIs" dxfId="1" priority="2003" operator="greaterThan">
      <formula>120</formula>
    </cfRule>
    <cfRule type="containsText" dxfId="2" priority="892" operator="between" text="库存为">
      <formula>NOT(ISERROR(SEARCH("库存为",AU225)))</formula>
    </cfRule>
  </conditionalFormatting>
  <conditionalFormatting sqref="AU226">
    <cfRule type="cellIs" dxfId="0" priority="3113" operator="lessThan">
      <formula>20</formula>
    </cfRule>
    <cfRule type="cellIs" dxfId="1" priority="2002" operator="greaterThan">
      <formula>120</formula>
    </cfRule>
    <cfRule type="containsText" dxfId="2" priority="891" operator="between" text="库存为">
      <formula>NOT(ISERROR(SEARCH("库存为",AU226)))</formula>
    </cfRule>
  </conditionalFormatting>
  <conditionalFormatting sqref="AU227">
    <cfRule type="cellIs" dxfId="0" priority="3112" operator="lessThan">
      <formula>20</formula>
    </cfRule>
    <cfRule type="cellIs" dxfId="1" priority="2001" operator="greaterThan">
      <formula>120</formula>
    </cfRule>
    <cfRule type="containsText" dxfId="2" priority="890" operator="between" text="库存为">
      <formula>NOT(ISERROR(SEARCH("库存为",AU227)))</formula>
    </cfRule>
  </conditionalFormatting>
  <conditionalFormatting sqref="AU228">
    <cfRule type="cellIs" dxfId="0" priority="3111" operator="lessThan">
      <formula>20</formula>
    </cfRule>
    <cfRule type="cellIs" dxfId="1" priority="2000" operator="greaterThan">
      <formula>120</formula>
    </cfRule>
    <cfRule type="containsText" dxfId="2" priority="889" operator="between" text="库存为">
      <formula>NOT(ISERROR(SEARCH("库存为",AU228)))</formula>
    </cfRule>
  </conditionalFormatting>
  <conditionalFormatting sqref="AU229">
    <cfRule type="cellIs" dxfId="0" priority="3110" operator="lessThan">
      <formula>20</formula>
    </cfRule>
    <cfRule type="cellIs" dxfId="1" priority="1999" operator="greaterThan">
      <formula>120</formula>
    </cfRule>
    <cfRule type="containsText" dxfId="2" priority="888" operator="between" text="库存为">
      <formula>NOT(ISERROR(SEARCH("库存为",AU229)))</formula>
    </cfRule>
  </conditionalFormatting>
  <conditionalFormatting sqref="AU230">
    <cfRule type="cellIs" dxfId="0" priority="3109" operator="lessThan">
      <formula>20</formula>
    </cfRule>
    <cfRule type="cellIs" dxfId="1" priority="1998" operator="greaterThan">
      <formula>120</formula>
    </cfRule>
    <cfRule type="containsText" dxfId="2" priority="887" operator="between" text="库存为">
      <formula>NOT(ISERROR(SEARCH("库存为",AU230)))</formula>
    </cfRule>
  </conditionalFormatting>
  <conditionalFormatting sqref="AU231">
    <cfRule type="cellIs" dxfId="0" priority="3108" operator="lessThan">
      <formula>20</formula>
    </cfRule>
    <cfRule type="cellIs" dxfId="1" priority="1997" operator="greaterThan">
      <formula>120</formula>
    </cfRule>
    <cfRule type="containsText" dxfId="2" priority="886" operator="between" text="库存为">
      <formula>NOT(ISERROR(SEARCH("库存为",AU231)))</formula>
    </cfRule>
  </conditionalFormatting>
  <conditionalFormatting sqref="AU232">
    <cfRule type="cellIs" dxfId="0" priority="3107" operator="lessThan">
      <formula>20</formula>
    </cfRule>
    <cfRule type="cellIs" dxfId="1" priority="1996" operator="greaterThan">
      <formula>120</formula>
    </cfRule>
    <cfRule type="containsText" dxfId="2" priority="885" operator="between" text="库存为">
      <formula>NOT(ISERROR(SEARCH("库存为",AU232)))</formula>
    </cfRule>
  </conditionalFormatting>
  <conditionalFormatting sqref="AU233">
    <cfRule type="cellIs" dxfId="0" priority="3106" operator="lessThan">
      <formula>20</formula>
    </cfRule>
    <cfRule type="cellIs" dxfId="1" priority="1995" operator="greaterThan">
      <formula>120</formula>
    </cfRule>
    <cfRule type="containsText" dxfId="2" priority="884" operator="between" text="库存为">
      <formula>NOT(ISERROR(SEARCH("库存为",AU233)))</formula>
    </cfRule>
  </conditionalFormatting>
  <conditionalFormatting sqref="AU234">
    <cfRule type="cellIs" dxfId="0" priority="3105" operator="lessThan">
      <formula>20</formula>
    </cfRule>
    <cfRule type="cellIs" dxfId="1" priority="1994" operator="greaterThan">
      <formula>120</formula>
    </cfRule>
    <cfRule type="containsText" dxfId="2" priority="883" operator="between" text="库存为">
      <formula>NOT(ISERROR(SEARCH("库存为",AU234)))</formula>
    </cfRule>
  </conditionalFormatting>
  <conditionalFormatting sqref="AU235">
    <cfRule type="cellIs" dxfId="0" priority="3104" operator="lessThan">
      <formula>20</formula>
    </cfRule>
    <cfRule type="cellIs" dxfId="1" priority="1993" operator="greaterThan">
      <formula>120</formula>
    </cfRule>
    <cfRule type="containsText" dxfId="2" priority="882" operator="between" text="库存为">
      <formula>NOT(ISERROR(SEARCH("库存为",AU235)))</formula>
    </cfRule>
  </conditionalFormatting>
  <conditionalFormatting sqref="AU236">
    <cfRule type="cellIs" dxfId="0" priority="3103" operator="lessThan">
      <formula>20</formula>
    </cfRule>
    <cfRule type="cellIs" dxfId="1" priority="1992" operator="greaterThan">
      <formula>120</formula>
    </cfRule>
    <cfRule type="containsText" dxfId="2" priority="881" operator="between" text="库存为">
      <formula>NOT(ISERROR(SEARCH("库存为",AU236)))</formula>
    </cfRule>
  </conditionalFormatting>
  <conditionalFormatting sqref="AU237">
    <cfRule type="cellIs" dxfId="0" priority="3102" operator="lessThan">
      <formula>20</formula>
    </cfRule>
    <cfRule type="cellIs" dxfId="1" priority="1991" operator="greaterThan">
      <formula>120</formula>
    </cfRule>
    <cfRule type="containsText" dxfId="2" priority="880" operator="between" text="库存为">
      <formula>NOT(ISERROR(SEARCH("库存为",AU237)))</formula>
    </cfRule>
  </conditionalFormatting>
  <conditionalFormatting sqref="AU238">
    <cfRule type="cellIs" dxfId="0" priority="3101" operator="lessThan">
      <formula>20</formula>
    </cfRule>
    <cfRule type="cellIs" dxfId="1" priority="1990" operator="greaterThan">
      <formula>120</formula>
    </cfRule>
    <cfRule type="containsText" dxfId="2" priority="879" operator="between" text="库存为">
      <formula>NOT(ISERROR(SEARCH("库存为",AU238)))</formula>
    </cfRule>
  </conditionalFormatting>
  <conditionalFormatting sqref="AU239">
    <cfRule type="cellIs" dxfId="0" priority="3100" operator="lessThan">
      <formula>20</formula>
    </cfRule>
    <cfRule type="cellIs" dxfId="1" priority="1989" operator="greaterThan">
      <formula>120</formula>
    </cfRule>
    <cfRule type="containsText" dxfId="2" priority="878" operator="between" text="库存为">
      <formula>NOT(ISERROR(SEARCH("库存为",AU239)))</formula>
    </cfRule>
  </conditionalFormatting>
  <conditionalFormatting sqref="AU240">
    <cfRule type="cellIs" dxfId="0" priority="3099" operator="lessThan">
      <formula>20</formula>
    </cfRule>
    <cfRule type="cellIs" dxfId="1" priority="1988" operator="greaterThan">
      <formula>120</formula>
    </cfRule>
    <cfRule type="containsText" dxfId="2" priority="877" operator="between" text="库存为">
      <formula>NOT(ISERROR(SEARCH("库存为",AU240)))</formula>
    </cfRule>
  </conditionalFormatting>
  <conditionalFormatting sqref="AU241">
    <cfRule type="cellIs" dxfId="0" priority="3098" operator="lessThan">
      <formula>20</formula>
    </cfRule>
    <cfRule type="cellIs" dxfId="1" priority="1987" operator="greaterThan">
      <formula>120</formula>
    </cfRule>
    <cfRule type="containsText" dxfId="2" priority="876" operator="between" text="库存为">
      <formula>NOT(ISERROR(SEARCH("库存为",AU241)))</formula>
    </cfRule>
  </conditionalFormatting>
  <conditionalFormatting sqref="AU242">
    <cfRule type="cellIs" dxfId="0" priority="3097" operator="lessThan">
      <formula>20</formula>
    </cfRule>
    <cfRule type="cellIs" dxfId="1" priority="1986" operator="greaterThan">
      <formula>120</formula>
    </cfRule>
    <cfRule type="containsText" dxfId="2" priority="875" operator="between" text="库存为">
      <formula>NOT(ISERROR(SEARCH("库存为",AU242)))</formula>
    </cfRule>
  </conditionalFormatting>
  <conditionalFormatting sqref="AU243">
    <cfRule type="cellIs" dxfId="0" priority="3096" operator="lessThan">
      <formula>20</formula>
    </cfRule>
    <cfRule type="cellIs" dxfId="1" priority="1985" operator="greaterThan">
      <formula>120</formula>
    </cfRule>
    <cfRule type="containsText" dxfId="2" priority="874" operator="between" text="库存为">
      <formula>NOT(ISERROR(SEARCH("库存为",AU243)))</formula>
    </cfRule>
  </conditionalFormatting>
  <conditionalFormatting sqref="AU244">
    <cfRule type="cellIs" dxfId="0" priority="3095" operator="lessThan">
      <formula>20</formula>
    </cfRule>
    <cfRule type="cellIs" dxfId="1" priority="1984" operator="greaterThan">
      <formula>120</formula>
    </cfRule>
    <cfRule type="containsText" dxfId="2" priority="873" operator="between" text="库存为">
      <formula>NOT(ISERROR(SEARCH("库存为",AU244)))</formula>
    </cfRule>
  </conditionalFormatting>
  <conditionalFormatting sqref="AU245">
    <cfRule type="cellIs" dxfId="0" priority="3094" operator="lessThan">
      <formula>20</formula>
    </cfRule>
    <cfRule type="cellIs" dxfId="1" priority="1983" operator="greaterThan">
      <formula>120</formula>
    </cfRule>
    <cfRule type="containsText" dxfId="2" priority="872" operator="between" text="库存为">
      <formula>NOT(ISERROR(SEARCH("库存为",AU245)))</formula>
    </cfRule>
  </conditionalFormatting>
  <conditionalFormatting sqref="AU246">
    <cfRule type="cellIs" dxfId="0" priority="3093" operator="lessThan">
      <formula>20</formula>
    </cfRule>
    <cfRule type="cellIs" dxfId="1" priority="1982" operator="greaterThan">
      <formula>120</formula>
    </cfRule>
    <cfRule type="containsText" dxfId="2" priority="871" operator="between" text="库存为">
      <formula>NOT(ISERROR(SEARCH("库存为",AU246)))</formula>
    </cfRule>
  </conditionalFormatting>
  <conditionalFormatting sqref="AU247">
    <cfRule type="cellIs" dxfId="0" priority="3092" operator="lessThan">
      <formula>20</formula>
    </cfRule>
    <cfRule type="cellIs" dxfId="1" priority="1981" operator="greaterThan">
      <formula>120</formula>
    </cfRule>
    <cfRule type="containsText" dxfId="2" priority="870" operator="between" text="库存为">
      <formula>NOT(ISERROR(SEARCH("库存为",AU247)))</formula>
    </cfRule>
  </conditionalFormatting>
  <conditionalFormatting sqref="AU248">
    <cfRule type="cellIs" dxfId="0" priority="3091" operator="lessThan">
      <formula>20</formula>
    </cfRule>
    <cfRule type="cellIs" dxfId="1" priority="1980" operator="greaterThan">
      <formula>120</formula>
    </cfRule>
    <cfRule type="containsText" dxfId="2" priority="869" operator="between" text="库存为">
      <formula>NOT(ISERROR(SEARCH("库存为",AU248)))</formula>
    </cfRule>
  </conditionalFormatting>
  <conditionalFormatting sqref="AU249">
    <cfRule type="cellIs" dxfId="0" priority="3090" operator="lessThan">
      <formula>20</formula>
    </cfRule>
    <cfRule type="cellIs" dxfId="1" priority="1979" operator="greaterThan">
      <formula>120</formula>
    </cfRule>
    <cfRule type="containsText" dxfId="2" priority="868" operator="between" text="库存为">
      <formula>NOT(ISERROR(SEARCH("库存为",AU249)))</formula>
    </cfRule>
  </conditionalFormatting>
  <conditionalFormatting sqref="AU250">
    <cfRule type="cellIs" dxfId="0" priority="3089" operator="lessThan">
      <formula>20</formula>
    </cfRule>
    <cfRule type="cellIs" dxfId="1" priority="1978" operator="greaterThan">
      <formula>120</formula>
    </cfRule>
    <cfRule type="containsText" dxfId="2" priority="867" operator="between" text="库存为">
      <formula>NOT(ISERROR(SEARCH("库存为",AU250)))</formula>
    </cfRule>
  </conditionalFormatting>
  <conditionalFormatting sqref="AU251">
    <cfRule type="cellIs" dxfId="0" priority="3088" operator="lessThan">
      <formula>20</formula>
    </cfRule>
    <cfRule type="cellIs" dxfId="1" priority="1977" operator="greaterThan">
      <formula>120</formula>
    </cfRule>
    <cfRule type="containsText" dxfId="2" priority="866" operator="between" text="库存为">
      <formula>NOT(ISERROR(SEARCH("库存为",AU251)))</formula>
    </cfRule>
  </conditionalFormatting>
  <conditionalFormatting sqref="AU252">
    <cfRule type="cellIs" dxfId="0" priority="3087" operator="lessThan">
      <formula>20</formula>
    </cfRule>
    <cfRule type="cellIs" dxfId="1" priority="1976" operator="greaterThan">
      <formula>120</formula>
    </cfRule>
    <cfRule type="containsText" dxfId="2" priority="865" operator="between" text="库存为">
      <formula>NOT(ISERROR(SEARCH("库存为",AU252)))</formula>
    </cfRule>
  </conditionalFormatting>
  <conditionalFormatting sqref="AU253">
    <cfRule type="cellIs" dxfId="0" priority="3086" operator="lessThan">
      <formula>20</formula>
    </cfRule>
    <cfRule type="cellIs" dxfId="1" priority="1975" operator="greaterThan">
      <formula>120</formula>
    </cfRule>
    <cfRule type="containsText" dxfId="2" priority="864" operator="between" text="库存为">
      <formula>NOT(ISERROR(SEARCH("库存为",AU253)))</formula>
    </cfRule>
  </conditionalFormatting>
  <conditionalFormatting sqref="AU254">
    <cfRule type="cellIs" dxfId="0" priority="3085" operator="lessThan">
      <formula>20</formula>
    </cfRule>
    <cfRule type="cellIs" dxfId="1" priority="1974" operator="greaterThan">
      <formula>120</formula>
    </cfRule>
    <cfRule type="containsText" dxfId="2" priority="863" operator="between" text="库存为">
      <formula>NOT(ISERROR(SEARCH("库存为",AU254)))</formula>
    </cfRule>
  </conditionalFormatting>
  <conditionalFormatting sqref="AU255">
    <cfRule type="cellIs" dxfId="0" priority="3084" operator="lessThan">
      <formula>20</formula>
    </cfRule>
    <cfRule type="cellIs" dxfId="1" priority="1973" operator="greaterThan">
      <formula>120</formula>
    </cfRule>
    <cfRule type="containsText" dxfId="2" priority="862" operator="between" text="库存为">
      <formula>NOT(ISERROR(SEARCH("库存为",AU255)))</formula>
    </cfRule>
  </conditionalFormatting>
  <conditionalFormatting sqref="AU256">
    <cfRule type="cellIs" dxfId="0" priority="3083" operator="lessThan">
      <formula>20</formula>
    </cfRule>
    <cfRule type="cellIs" dxfId="1" priority="1972" operator="greaterThan">
      <formula>120</formula>
    </cfRule>
    <cfRule type="containsText" dxfId="2" priority="861" operator="between" text="库存为">
      <formula>NOT(ISERROR(SEARCH("库存为",AU256)))</formula>
    </cfRule>
  </conditionalFormatting>
  <conditionalFormatting sqref="AU257">
    <cfRule type="cellIs" dxfId="0" priority="3082" operator="lessThan">
      <formula>20</formula>
    </cfRule>
    <cfRule type="cellIs" dxfId="1" priority="1971" operator="greaterThan">
      <formula>120</formula>
    </cfRule>
    <cfRule type="containsText" dxfId="2" priority="860" operator="between" text="库存为">
      <formula>NOT(ISERROR(SEARCH("库存为",AU257)))</formula>
    </cfRule>
  </conditionalFormatting>
  <conditionalFormatting sqref="AU258">
    <cfRule type="cellIs" dxfId="0" priority="3081" operator="lessThan">
      <formula>20</formula>
    </cfRule>
    <cfRule type="cellIs" dxfId="1" priority="1970" operator="greaterThan">
      <formula>120</formula>
    </cfRule>
    <cfRule type="containsText" dxfId="2" priority="859" operator="between" text="库存为">
      <formula>NOT(ISERROR(SEARCH("库存为",AU258)))</formula>
    </cfRule>
  </conditionalFormatting>
  <conditionalFormatting sqref="AU259">
    <cfRule type="cellIs" dxfId="0" priority="3080" operator="lessThan">
      <formula>20</formula>
    </cfRule>
    <cfRule type="cellIs" dxfId="1" priority="1969" operator="greaterThan">
      <formula>120</formula>
    </cfRule>
    <cfRule type="containsText" dxfId="2" priority="858" operator="between" text="库存为">
      <formula>NOT(ISERROR(SEARCH("库存为",AU259)))</formula>
    </cfRule>
  </conditionalFormatting>
  <conditionalFormatting sqref="AU260">
    <cfRule type="cellIs" dxfId="0" priority="3079" operator="lessThan">
      <formula>20</formula>
    </cfRule>
    <cfRule type="cellIs" dxfId="1" priority="1968" operator="greaterThan">
      <formula>120</formula>
    </cfRule>
    <cfRule type="containsText" dxfId="2" priority="857" operator="between" text="库存为">
      <formula>NOT(ISERROR(SEARCH("库存为",AU260)))</formula>
    </cfRule>
  </conditionalFormatting>
  <conditionalFormatting sqref="AU261">
    <cfRule type="cellIs" dxfId="0" priority="3078" operator="lessThan">
      <formula>20</formula>
    </cfRule>
    <cfRule type="cellIs" dxfId="1" priority="1967" operator="greaterThan">
      <formula>120</formula>
    </cfRule>
    <cfRule type="containsText" dxfId="2" priority="856" operator="between" text="库存为">
      <formula>NOT(ISERROR(SEARCH("库存为",AU261)))</formula>
    </cfRule>
  </conditionalFormatting>
  <conditionalFormatting sqref="AU262">
    <cfRule type="cellIs" dxfId="0" priority="3077" operator="lessThan">
      <formula>20</formula>
    </cfRule>
    <cfRule type="cellIs" dxfId="1" priority="1966" operator="greaterThan">
      <formula>120</formula>
    </cfRule>
    <cfRule type="containsText" dxfId="2" priority="855" operator="between" text="库存为">
      <formula>NOT(ISERROR(SEARCH("库存为",AU262)))</formula>
    </cfRule>
  </conditionalFormatting>
  <conditionalFormatting sqref="AU263">
    <cfRule type="cellIs" dxfId="0" priority="3076" operator="lessThan">
      <formula>20</formula>
    </cfRule>
    <cfRule type="cellIs" dxfId="1" priority="1965" operator="greaterThan">
      <formula>120</formula>
    </cfRule>
    <cfRule type="containsText" dxfId="2" priority="854" operator="between" text="库存为">
      <formula>NOT(ISERROR(SEARCH("库存为",AU263)))</formula>
    </cfRule>
  </conditionalFormatting>
  <conditionalFormatting sqref="AU264">
    <cfRule type="cellIs" dxfId="0" priority="3075" operator="lessThan">
      <formula>20</formula>
    </cfRule>
    <cfRule type="cellIs" dxfId="1" priority="1964" operator="greaterThan">
      <formula>120</formula>
    </cfRule>
    <cfRule type="containsText" dxfId="2" priority="853" operator="between" text="库存为">
      <formula>NOT(ISERROR(SEARCH("库存为",AU264)))</formula>
    </cfRule>
  </conditionalFormatting>
  <conditionalFormatting sqref="AU265">
    <cfRule type="cellIs" dxfId="0" priority="3074" operator="lessThan">
      <formula>20</formula>
    </cfRule>
    <cfRule type="cellIs" dxfId="1" priority="1963" operator="greaterThan">
      <formula>120</formula>
    </cfRule>
    <cfRule type="containsText" dxfId="2" priority="852" operator="between" text="库存为">
      <formula>NOT(ISERROR(SEARCH("库存为",AU265)))</formula>
    </cfRule>
  </conditionalFormatting>
  <conditionalFormatting sqref="AU266">
    <cfRule type="cellIs" dxfId="0" priority="3073" operator="lessThan">
      <formula>20</formula>
    </cfRule>
    <cfRule type="cellIs" dxfId="1" priority="1962" operator="greaterThan">
      <formula>120</formula>
    </cfRule>
    <cfRule type="containsText" dxfId="2" priority="851" operator="between" text="库存为">
      <formula>NOT(ISERROR(SEARCH("库存为",AU266)))</formula>
    </cfRule>
  </conditionalFormatting>
  <conditionalFormatting sqref="AU267">
    <cfRule type="cellIs" dxfId="0" priority="3072" operator="lessThan">
      <formula>20</formula>
    </cfRule>
    <cfRule type="cellIs" dxfId="1" priority="1961" operator="greaterThan">
      <formula>120</formula>
    </cfRule>
    <cfRule type="containsText" dxfId="2" priority="850" operator="between" text="库存为">
      <formula>NOT(ISERROR(SEARCH("库存为",AU267)))</formula>
    </cfRule>
  </conditionalFormatting>
  <conditionalFormatting sqref="AU268">
    <cfRule type="cellIs" dxfId="0" priority="3071" operator="lessThan">
      <formula>20</formula>
    </cfRule>
    <cfRule type="cellIs" dxfId="1" priority="1960" operator="greaterThan">
      <formula>120</formula>
    </cfRule>
    <cfRule type="containsText" dxfId="2" priority="849" operator="between" text="库存为">
      <formula>NOT(ISERROR(SEARCH("库存为",AU268)))</formula>
    </cfRule>
  </conditionalFormatting>
  <conditionalFormatting sqref="AU269">
    <cfRule type="cellIs" dxfId="0" priority="3070" operator="lessThan">
      <formula>20</formula>
    </cfRule>
    <cfRule type="cellIs" dxfId="1" priority="1959" operator="greaterThan">
      <formula>120</formula>
    </cfRule>
    <cfRule type="containsText" dxfId="2" priority="848" operator="between" text="库存为">
      <formula>NOT(ISERROR(SEARCH("库存为",AU269)))</formula>
    </cfRule>
  </conditionalFormatting>
  <conditionalFormatting sqref="AU270">
    <cfRule type="cellIs" dxfId="0" priority="3069" operator="lessThan">
      <formula>20</formula>
    </cfRule>
    <cfRule type="cellIs" dxfId="1" priority="1958" operator="greaterThan">
      <formula>120</formula>
    </cfRule>
    <cfRule type="containsText" dxfId="2" priority="847" operator="between" text="库存为">
      <formula>NOT(ISERROR(SEARCH("库存为",AU270)))</formula>
    </cfRule>
  </conditionalFormatting>
  <conditionalFormatting sqref="AU271">
    <cfRule type="cellIs" dxfId="0" priority="3068" operator="lessThan">
      <formula>20</formula>
    </cfRule>
    <cfRule type="cellIs" dxfId="1" priority="1957" operator="greaterThan">
      <formula>120</formula>
    </cfRule>
    <cfRule type="containsText" dxfId="2" priority="846" operator="between" text="库存为">
      <formula>NOT(ISERROR(SEARCH("库存为",AU271)))</formula>
    </cfRule>
  </conditionalFormatting>
  <conditionalFormatting sqref="AU272">
    <cfRule type="cellIs" dxfId="0" priority="3067" operator="lessThan">
      <formula>20</formula>
    </cfRule>
    <cfRule type="cellIs" dxfId="1" priority="1956" operator="greaterThan">
      <formula>120</formula>
    </cfRule>
    <cfRule type="containsText" dxfId="2" priority="845" operator="between" text="库存为">
      <formula>NOT(ISERROR(SEARCH("库存为",AU272)))</formula>
    </cfRule>
  </conditionalFormatting>
  <conditionalFormatting sqref="AU273">
    <cfRule type="cellIs" dxfId="0" priority="3066" operator="lessThan">
      <formula>20</formula>
    </cfRule>
    <cfRule type="cellIs" dxfId="1" priority="1955" operator="greaterThan">
      <formula>120</formula>
    </cfRule>
    <cfRule type="containsText" dxfId="2" priority="844" operator="between" text="库存为">
      <formula>NOT(ISERROR(SEARCH("库存为",AU273)))</formula>
    </cfRule>
  </conditionalFormatting>
  <conditionalFormatting sqref="AU274">
    <cfRule type="cellIs" dxfId="0" priority="3065" operator="lessThan">
      <formula>20</formula>
    </cfRule>
    <cfRule type="cellIs" dxfId="1" priority="1954" operator="greaterThan">
      <formula>120</formula>
    </cfRule>
    <cfRule type="containsText" dxfId="2" priority="843" operator="between" text="库存为">
      <formula>NOT(ISERROR(SEARCH("库存为",AU274)))</formula>
    </cfRule>
  </conditionalFormatting>
  <conditionalFormatting sqref="AU275">
    <cfRule type="cellIs" dxfId="0" priority="3064" operator="lessThan">
      <formula>20</formula>
    </cfRule>
    <cfRule type="cellIs" dxfId="1" priority="1953" operator="greaterThan">
      <formula>120</formula>
    </cfRule>
    <cfRule type="containsText" dxfId="2" priority="842" operator="between" text="库存为">
      <formula>NOT(ISERROR(SEARCH("库存为",AU275)))</formula>
    </cfRule>
  </conditionalFormatting>
  <conditionalFormatting sqref="AU276">
    <cfRule type="cellIs" dxfId="0" priority="3063" operator="lessThan">
      <formula>20</formula>
    </cfRule>
    <cfRule type="cellIs" dxfId="1" priority="1952" operator="greaterThan">
      <formula>120</formula>
    </cfRule>
    <cfRule type="containsText" dxfId="2" priority="841" operator="between" text="库存为">
      <formula>NOT(ISERROR(SEARCH("库存为",AU276)))</formula>
    </cfRule>
  </conditionalFormatting>
  <conditionalFormatting sqref="AU277">
    <cfRule type="cellIs" dxfId="0" priority="3062" operator="lessThan">
      <formula>20</formula>
    </cfRule>
    <cfRule type="cellIs" dxfId="1" priority="1951" operator="greaterThan">
      <formula>120</formula>
    </cfRule>
    <cfRule type="containsText" dxfId="2" priority="840" operator="between" text="库存为">
      <formula>NOT(ISERROR(SEARCH("库存为",AU277)))</formula>
    </cfRule>
  </conditionalFormatting>
  <conditionalFormatting sqref="AU278">
    <cfRule type="cellIs" dxfId="0" priority="3061" operator="lessThan">
      <formula>20</formula>
    </cfRule>
    <cfRule type="cellIs" dxfId="1" priority="1950" operator="greaterThan">
      <formula>120</formula>
    </cfRule>
    <cfRule type="containsText" dxfId="2" priority="839" operator="between" text="库存为">
      <formula>NOT(ISERROR(SEARCH("库存为",AU278)))</formula>
    </cfRule>
  </conditionalFormatting>
  <conditionalFormatting sqref="AU279">
    <cfRule type="cellIs" dxfId="0" priority="3060" operator="lessThan">
      <formula>20</formula>
    </cfRule>
    <cfRule type="cellIs" dxfId="1" priority="1949" operator="greaterThan">
      <formula>120</formula>
    </cfRule>
    <cfRule type="containsText" dxfId="2" priority="838" operator="between" text="库存为">
      <formula>NOT(ISERROR(SEARCH("库存为",AU279)))</formula>
    </cfRule>
  </conditionalFormatting>
  <conditionalFormatting sqref="AU280">
    <cfRule type="cellIs" dxfId="0" priority="3059" operator="lessThan">
      <formula>20</formula>
    </cfRule>
    <cfRule type="cellIs" dxfId="1" priority="1948" operator="greaterThan">
      <formula>120</formula>
    </cfRule>
    <cfRule type="containsText" dxfId="2" priority="837" operator="between" text="库存为">
      <formula>NOT(ISERROR(SEARCH("库存为",AU280)))</formula>
    </cfRule>
  </conditionalFormatting>
  <conditionalFormatting sqref="AU281">
    <cfRule type="cellIs" dxfId="0" priority="3058" operator="lessThan">
      <formula>20</formula>
    </cfRule>
    <cfRule type="cellIs" dxfId="1" priority="1947" operator="greaterThan">
      <formula>120</formula>
    </cfRule>
    <cfRule type="containsText" dxfId="2" priority="836" operator="between" text="库存为">
      <formula>NOT(ISERROR(SEARCH("库存为",AU281)))</formula>
    </cfRule>
  </conditionalFormatting>
  <conditionalFormatting sqref="AU282">
    <cfRule type="cellIs" dxfId="0" priority="3057" operator="lessThan">
      <formula>20</formula>
    </cfRule>
    <cfRule type="cellIs" dxfId="1" priority="1946" operator="greaterThan">
      <formula>120</formula>
    </cfRule>
    <cfRule type="containsText" dxfId="2" priority="835" operator="between" text="库存为">
      <formula>NOT(ISERROR(SEARCH("库存为",AU282)))</formula>
    </cfRule>
  </conditionalFormatting>
  <conditionalFormatting sqref="AU283">
    <cfRule type="cellIs" dxfId="0" priority="3056" operator="lessThan">
      <formula>20</formula>
    </cfRule>
    <cfRule type="cellIs" dxfId="1" priority="1945" operator="greaterThan">
      <formula>120</formula>
    </cfRule>
    <cfRule type="containsText" dxfId="2" priority="834" operator="between" text="库存为">
      <formula>NOT(ISERROR(SEARCH("库存为",AU283)))</formula>
    </cfRule>
  </conditionalFormatting>
  <conditionalFormatting sqref="AU284">
    <cfRule type="cellIs" dxfId="0" priority="3055" operator="lessThan">
      <formula>20</formula>
    </cfRule>
    <cfRule type="cellIs" dxfId="1" priority="1944" operator="greaterThan">
      <formula>120</formula>
    </cfRule>
    <cfRule type="containsText" dxfId="2" priority="833" operator="between" text="库存为">
      <formula>NOT(ISERROR(SEARCH("库存为",AU284)))</formula>
    </cfRule>
  </conditionalFormatting>
  <conditionalFormatting sqref="AU285">
    <cfRule type="cellIs" dxfId="0" priority="3054" operator="lessThan">
      <formula>20</formula>
    </cfRule>
    <cfRule type="cellIs" dxfId="1" priority="1943" operator="greaterThan">
      <formula>120</formula>
    </cfRule>
    <cfRule type="containsText" dxfId="2" priority="832" operator="between" text="库存为">
      <formula>NOT(ISERROR(SEARCH("库存为",AU285)))</formula>
    </cfRule>
  </conditionalFormatting>
  <conditionalFormatting sqref="AU286">
    <cfRule type="cellIs" dxfId="0" priority="3053" operator="lessThan">
      <formula>20</formula>
    </cfRule>
    <cfRule type="cellIs" dxfId="1" priority="1942" operator="greaterThan">
      <formula>120</formula>
    </cfRule>
    <cfRule type="containsText" dxfId="2" priority="831" operator="between" text="库存为">
      <formula>NOT(ISERROR(SEARCH("库存为",AU286)))</formula>
    </cfRule>
  </conditionalFormatting>
  <conditionalFormatting sqref="AU287">
    <cfRule type="cellIs" dxfId="0" priority="3052" operator="lessThan">
      <formula>20</formula>
    </cfRule>
    <cfRule type="cellIs" dxfId="1" priority="1941" operator="greaterThan">
      <formula>120</formula>
    </cfRule>
    <cfRule type="containsText" dxfId="2" priority="830" operator="between" text="库存为">
      <formula>NOT(ISERROR(SEARCH("库存为",AU287)))</formula>
    </cfRule>
  </conditionalFormatting>
  <conditionalFormatting sqref="AU288">
    <cfRule type="cellIs" dxfId="0" priority="3051" operator="lessThan">
      <formula>20</formula>
    </cfRule>
    <cfRule type="cellIs" dxfId="1" priority="1940" operator="greaterThan">
      <formula>120</formula>
    </cfRule>
    <cfRule type="containsText" dxfId="2" priority="829" operator="between" text="库存为">
      <formula>NOT(ISERROR(SEARCH("库存为",AU288)))</formula>
    </cfRule>
  </conditionalFormatting>
  <conditionalFormatting sqref="AU289">
    <cfRule type="cellIs" dxfId="0" priority="3050" operator="lessThan">
      <formula>20</formula>
    </cfRule>
    <cfRule type="cellIs" dxfId="1" priority="1939" operator="greaterThan">
      <formula>120</formula>
    </cfRule>
    <cfRule type="containsText" dxfId="2" priority="828" operator="between" text="库存为">
      <formula>NOT(ISERROR(SEARCH("库存为",AU289)))</formula>
    </cfRule>
  </conditionalFormatting>
  <conditionalFormatting sqref="AU290">
    <cfRule type="cellIs" dxfId="0" priority="3049" operator="lessThan">
      <formula>20</formula>
    </cfRule>
    <cfRule type="cellIs" dxfId="1" priority="1938" operator="greaterThan">
      <formula>120</formula>
    </cfRule>
    <cfRule type="containsText" dxfId="2" priority="827" operator="between" text="库存为">
      <formula>NOT(ISERROR(SEARCH("库存为",AU290)))</formula>
    </cfRule>
  </conditionalFormatting>
  <conditionalFormatting sqref="AU291">
    <cfRule type="cellIs" dxfId="0" priority="3048" operator="lessThan">
      <formula>20</formula>
    </cfRule>
    <cfRule type="cellIs" dxfId="1" priority="1937" operator="greaterThan">
      <formula>120</formula>
    </cfRule>
    <cfRule type="containsText" dxfId="2" priority="826" operator="between" text="库存为">
      <formula>NOT(ISERROR(SEARCH("库存为",AU291)))</formula>
    </cfRule>
  </conditionalFormatting>
  <conditionalFormatting sqref="AU292">
    <cfRule type="cellIs" dxfId="0" priority="3047" operator="lessThan">
      <formula>20</formula>
    </cfRule>
    <cfRule type="cellIs" dxfId="1" priority="1936" operator="greaterThan">
      <formula>120</formula>
    </cfRule>
    <cfRule type="containsText" dxfId="2" priority="825" operator="between" text="库存为">
      <formula>NOT(ISERROR(SEARCH("库存为",AU292)))</formula>
    </cfRule>
  </conditionalFormatting>
  <conditionalFormatting sqref="AU293">
    <cfRule type="cellIs" dxfId="0" priority="3046" operator="lessThan">
      <formula>20</formula>
    </cfRule>
    <cfRule type="cellIs" dxfId="1" priority="1935" operator="greaterThan">
      <formula>120</formula>
    </cfRule>
    <cfRule type="containsText" dxfId="2" priority="824" operator="between" text="库存为">
      <formula>NOT(ISERROR(SEARCH("库存为",AU293)))</formula>
    </cfRule>
  </conditionalFormatting>
  <conditionalFormatting sqref="AU294">
    <cfRule type="cellIs" dxfId="0" priority="3045" operator="lessThan">
      <formula>20</formula>
    </cfRule>
    <cfRule type="cellIs" dxfId="1" priority="1934" operator="greaterThan">
      <formula>120</formula>
    </cfRule>
    <cfRule type="containsText" dxfId="2" priority="823" operator="between" text="库存为">
      <formula>NOT(ISERROR(SEARCH("库存为",AU294)))</formula>
    </cfRule>
  </conditionalFormatting>
  <conditionalFormatting sqref="AU295">
    <cfRule type="cellIs" dxfId="0" priority="3044" operator="lessThan">
      <formula>20</formula>
    </cfRule>
    <cfRule type="cellIs" dxfId="1" priority="1933" operator="greaterThan">
      <formula>120</formula>
    </cfRule>
    <cfRule type="containsText" dxfId="2" priority="822" operator="between" text="库存为">
      <formula>NOT(ISERROR(SEARCH("库存为",AU295)))</formula>
    </cfRule>
  </conditionalFormatting>
  <conditionalFormatting sqref="AU296">
    <cfRule type="cellIs" dxfId="0" priority="3043" operator="lessThan">
      <formula>20</formula>
    </cfRule>
    <cfRule type="cellIs" dxfId="1" priority="1932" operator="greaterThan">
      <formula>120</formula>
    </cfRule>
    <cfRule type="containsText" dxfId="2" priority="821" operator="between" text="库存为">
      <formula>NOT(ISERROR(SEARCH("库存为",AU296)))</formula>
    </cfRule>
  </conditionalFormatting>
  <conditionalFormatting sqref="AU297">
    <cfRule type="cellIs" dxfId="0" priority="3042" operator="lessThan">
      <formula>20</formula>
    </cfRule>
    <cfRule type="cellIs" dxfId="1" priority="1931" operator="greaterThan">
      <formula>120</formula>
    </cfRule>
    <cfRule type="containsText" dxfId="2" priority="820" operator="between" text="库存为">
      <formula>NOT(ISERROR(SEARCH("库存为",AU297)))</formula>
    </cfRule>
  </conditionalFormatting>
  <conditionalFormatting sqref="AU298">
    <cfRule type="cellIs" dxfId="0" priority="3041" operator="lessThan">
      <formula>20</formula>
    </cfRule>
    <cfRule type="cellIs" dxfId="1" priority="1930" operator="greaterThan">
      <formula>120</formula>
    </cfRule>
    <cfRule type="containsText" dxfId="2" priority="819" operator="between" text="库存为">
      <formula>NOT(ISERROR(SEARCH("库存为",AU298)))</formula>
    </cfRule>
  </conditionalFormatting>
  <conditionalFormatting sqref="AU299">
    <cfRule type="cellIs" dxfId="0" priority="3040" operator="lessThan">
      <formula>20</formula>
    </cfRule>
    <cfRule type="cellIs" dxfId="1" priority="1929" operator="greaterThan">
      <formula>120</formula>
    </cfRule>
    <cfRule type="containsText" dxfId="2" priority="818" operator="between" text="库存为">
      <formula>NOT(ISERROR(SEARCH("库存为",AU299)))</formula>
    </cfRule>
  </conditionalFormatting>
  <conditionalFormatting sqref="AU300">
    <cfRule type="cellIs" dxfId="0" priority="3039" operator="lessThan">
      <formula>20</formula>
    </cfRule>
    <cfRule type="cellIs" dxfId="1" priority="1928" operator="greaterThan">
      <formula>120</formula>
    </cfRule>
    <cfRule type="containsText" dxfId="2" priority="817" operator="between" text="库存为">
      <formula>NOT(ISERROR(SEARCH("库存为",AU300)))</formula>
    </cfRule>
  </conditionalFormatting>
  <conditionalFormatting sqref="AU301">
    <cfRule type="cellIs" dxfId="0" priority="3038" operator="lessThan">
      <formula>20</formula>
    </cfRule>
    <cfRule type="cellIs" dxfId="1" priority="1927" operator="greaterThan">
      <formula>120</formula>
    </cfRule>
    <cfRule type="containsText" dxfId="2" priority="816" operator="between" text="库存为">
      <formula>NOT(ISERROR(SEARCH("库存为",AU301)))</formula>
    </cfRule>
  </conditionalFormatting>
  <conditionalFormatting sqref="AU302">
    <cfRule type="cellIs" dxfId="0" priority="3037" operator="lessThan">
      <formula>20</formula>
    </cfRule>
    <cfRule type="cellIs" dxfId="1" priority="1926" operator="greaterThan">
      <formula>120</formula>
    </cfRule>
    <cfRule type="containsText" dxfId="2" priority="815" operator="between" text="库存为">
      <formula>NOT(ISERROR(SEARCH("库存为",AU302)))</formula>
    </cfRule>
  </conditionalFormatting>
  <conditionalFormatting sqref="AU303">
    <cfRule type="cellIs" dxfId="0" priority="3036" operator="lessThan">
      <formula>20</formula>
    </cfRule>
    <cfRule type="cellIs" dxfId="1" priority="1925" operator="greaterThan">
      <formula>120</formula>
    </cfRule>
    <cfRule type="containsText" dxfId="2" priority="814" operator="between" text="库存为">
      <formula>NOT(ISERROR(SEARCH("库存为",AU303)))</formula>
    </cfRule>
  </conditionalFormatting>
  <conditionalFormatting sqref="AU304">
    <cfRule type="cellIs" dxfId="0" priority="3035" operator="lessThan">
      <formula>20</formula>
    </cfRule>
    <cfRule type="cellIs" dxfId="1" priority="1924" operator="greaterThan">
      <formula>120</formula>
    </cfRule>
    <cfRule type="containsText" dxfId="2" priority="813" operator="between" text="库存为">
      <formula>NOT(ISERROR(SEARCH("库存为",AU304)))</formula>
    </cfRule>
  </conditionalFormatting>
  <conditionalFormatting sqref="AU305">
    <cfRule type="cellIs" dxfId="0" priority="3034" operator="lessThan">
      <formula>20</formula>
    </cfRule>
    <cfRule type="cellIs" dxfId="1" priority="1923" operator="greaterThan">
      <formula>120</formula>
    </cfRule>
    <cfRule type="containsText" dxfId="2" priority="812" operator="between" text="库存为">
      <formula>NOT(ISERROR(SEARCH("库存为",AU305)))</formula>
    </cfRule>
  </conditionalFormatting>
  <conditionalFormatting sqref="AU306">
    <cfRule type="cellIs" dxfId="0" priority="3033" operator="lessThan">
      <formula>20</formula>
    </cfRule>
    <cfRule type="cellIs" dxfId="1" priority="1922" operator="greaterThan">
      <formula>120</formula>
    </cfRule>
    <cfRule type="containsText" dxfId="2" priority="811" operator="between" text="库存为">
      <formula>NOT(ISERROR(SEARCH("库存为",AU306)))</formula>
    </cfRule>
  </conditionalFormatting>
  <conditionalFormatting sqref="AU307">
    <cfRule type="cellIs" dxfId="0" priority="3032" operator="lessThan">
      <formula>20</formula>
    </cfRule>
    <cfRule type="cellIs" dxfId="1" priority="1921" operator="greaterThan">
      <formula>120</formula>
    </cfRule>
    <cfRule type="containsText" dxfId="2" priority="810" operator="between" text="库存为">
      <formula>NOT(ISERROR(SEARCH("库存为",AU307)))</formula>
    </cfRule>
  </conditionalFormatting>
  <conditionalFormatting sqref="AU308">
    <cfRule type="cellIs" dxfId="0" priority="3031" operator="lessThan">
      <formula>20</formula>
    </cfRule>
    <cfRule type="cellIs" dxfId="1" priority="1920" operator="greaterThan">
      <formula>120</formula>
    </cfRule>
    <cfRule type="containsText" dxfId="2" priority="809" operator="between" text="库存为">
      <formula>NOT(ISERROR(SEARCH("库存为",AU308)))</formula>
    </cfRule>
  </conditionalFormatting>
  <conditionalFormatting sqref="AU309">
    <cfRule type="cellIs" dxfId="0" priority="3030" operator="lessThan">
      <formula>20</formula>
    </cfRule>
    <cfRule type="cellIs" dxfId="1" priority="1919" operator="greaterThan">
      <formula>120</formula>
    </cfRule>
    <cfRule type="containsText" dxfId="2" priority="808" operator="between" text="库存为">
      <formula>NOT(ISERROR(SEARCH("库存为",AU309)))</formula>
    </cfRule>
  </conditionalFormatting>
  <conditionalFormatting sqref="AU310">
    <cfRule type="cellIs" dxfId="0" priority="3029" operator="lessThan">
      <formula>20</formula>
    </cfRule>
    <cfRule type="cellIs" dxfId="1" priority="1918" operator="greaterThan">
      <formula>120</formula>
    </cfRule>
    <cfRule type="containsText" dxfId="2" priority="807" operator="between" text="库存为">
      <formula>NOT(ISERROR(SEARCH("库存为",AU310)))</formula>
    </cfRule>
  </conditionalFormatting>
  <conditionalFormatting sqref="AU311">
    <cfRule type="cellIs" dxfId="0" priority="3028" operator="lessThan">
      <formula>20</formula>
    </cfRule>
    <cfRule type="cellIs" dxfId="1" priority="1917" operator="greaterThan">
      <formula>120</formula>
    </cfRule>
    <cfRule type="containsText" dxfId="2" priority="806" operator="between" text="库存为">
      <formula>NOT(ISERROR(SEARCH("库存为",AU311)))</formula>
    </cfRule>
  </conditionalFormatting>
  <conditionalFormatting sqref="AU312">
    <cfRule type="cellIs" dxfId="0" priority="3027" operator="lessThan">
      <formula>20</formula>
    </cfRule>
    <cfRule type="cellIs" dxfId="1" priority="1916" operator="greaterThan">
      <formula>120</formula>
    </cfRule>
    <cfRule type="containsText" dxfId="2" priority="805" operator="between" text="库存为">
      <formula>NOT(ISERROR(SEARCH("库存为",AU312)))</formula>
    </cfRule>
  </conditionalFormatting>
  <conditionalFormatting sqref="AU313">
    <cfRule type="cellIs" dxfId="0" priority="3026" operator="lessThan">
      <formula>20</formula>
    </cfRule>
    <cfRule type="cellIs" dxfId="1" priority="1915" operator="greaterThan">
      <formula>120</formula>
    </cfRule>
    <cfRule type="containsText" dxfId="2" priority="804" operator="between" text="库存为">
      <formula>NOT(ISERROR(SEARCH("库存为",AU313)))</formula>
    </cfRule>
  </conditionalFormatting>
  <conditionalFormatting sqref="AU314">
    <cfRule type="cellIs" dxfId="0" priority="3025" operator="lessThan">
      <formula>20</formula>
    </cfRule>
    <cfRule type="cellIs" dxfId="1" priority="1914" operator="greaterThan">
      <formula>120</formula>
    </cfRule>
    <cfRule type="containsText" dxfId="2" priority="803" operator="between" text="库存为">
      <formula>NOT(ISERROR(SEARCH("库存为",AU314)))</formula>
    </cfRule>
  </conditionalFormatting>
  <conditionalFormatting sqref="AU315">
    <cfRule type="cellIs" dxfId="0" priority="3024" operator="lessThan">
      <formula>20</formula>
    </cfRule>
    <cfRule type="cellIs" dxfId="1" priority="1913" operator="greaterThan">
      <formula>120</formula>
    </cfRule>
    <cfRule type="containsText" dxfId="2" priority="802" operator="between" text="库存为">
      <formula>NOT(ISERROR(SEARCH("库存为",AU315)))</formula>
    </cfRule>
  </conditionalFormatting>
  <conditionalFormatting sqref="AU316">
    <cfRule type="cellIs" dxfId="0" priority="3023" operator="lessThan">
      <formula>20</formula>
    </cfRule>
    <cfRule type="cellIs" dxfId="1" priority="1912" operator="greaterThan">
      <formula>120</formula>
    </cfRule>
    <cfRule type="containsText" dxfId="2" priority="801" operator="between" text="库存为">
      <formula>NOT(ISERROR(SEARCH("库存为",AU316)))</formula>
    </cfRule>
  </conditionalFormatting>
  <conditionalFormatting sqref="AU317">
    <cfRule type="cellIs" dxfId="0" priority="3022" operator="lessThan">
      <formula>20</formula>
    </cfRule>
    <cfRule type="cellIs" dxfId="1" priority="1911" operator="greaterThan">
      <formula>120</formula>
    </cfRule>
    <cfRule type="containsText" dxfId="2" priority="800" operator="between" text="库存为">
      <formula>NOT(ISERROR(SEARCH("库存为",AU317)))</formula>
    </cfRule>
  </conditionalFormatting>
  <conditionalFormatting sqref="AU318">
    <cfRule type="cellIs" dxfId="0" priority="3021" operator="lessThan">
      <formula>20</formula>
    </cfRule>
    <cfRule type="cellIs" dxfId="1" priority="1910" operator="greaterThan">
      <formula>120</formula>
    </cfRule>
    <cfRule type="containsText" dxfId="2" priority="799" operator="between" text="库存为">
      <formula>NOT(ISERROR(SEARCH("库存为",AU318)))</formula>
    </cfRule>
  </conditionalFormatting>
  <conditionalFormatting sqref="AU319">
    <cfRule type="cellIs" dxfId="0" priority="3020" operator="lessThan">
      <formula>20</formula>
    </cfRule>
    <cfRule type="cellIs" dxfId="1" priority="1909" operator="greaterThan">
      <formula>120</formula>
    </cfRule>
    <cfRule type="containsText" dxfId="2" priority="798" operator="between" text="库存为">
      <formula>NOT(ISERROR(SEARCH("库存为",AU319)))</formula>
    </cfRule>
  </conditionalFormatting>
  <conditionalFormatting sqref="AU320">
    <cfRule type="cellIs" dxfId="0" priority="3019" operator="lessThan">
      <formula>20</formula>
    </cfRule>
    <cfRule type="cellIs" dxfId="1" priority="1908" operator="greaterThan">
      <formula>120</formula>
    </cfRule>
    <cfRule type="containsText" dxfId="2" priority="797" operator="between" text="库存为">
      <formula>NOT(ISERROR(SEARCH("库存为",AU320)))</formula>
    </cfRule>
  </conditionalFormatting>
  <conditionalFormatting sqref="AU321">
    <cfRule type="cellIs" dxfId="0" priority="3018" operator="lessThan">
      <formula>20</formula>
    </cfRule>
    <cfRule type="cellIs" dxfId="1" priority="1907" operator="greaterThan">
      <formula>120</formula>
    </cfRule>
    <cfRule type="containsText" dxfId="2" priority="796" operator="between" text="库存为">
      <formula>NOT(ISERROR(SEARCH("库存为",AU321)))</formula>
    </cfRule>
  </conditionalFormatting>
  <conditionalFormatting sqref="AU322">
    <cfRule type="cellIs" dxfId="0" priority="3017" operator="lessThan">
      <formula>20</formula>
    </cfRule>
    <cfRule type="cellIs" dxfId="1" priority="1906" operator="greaterThan">
      <formula>120</formula>
    </cfRule>
    <cfRule type="containsText" dxfId="2" priority="795" operator="between" text="库存为">
      <formula>NOT(ISERROR(SEARCH("库存为",AU322)))</formula>
    </cfRule>
  </conditionalFormatting>
  <conditionalFormatting sqref="AU323">
    <cfRule type="cellIs" dxfId="0" priority="3016" operator="lessThan">
      <formula>20</formula>
    </cfRule>
    <cfRule type="cellIs" dxfId="1" priority="1905" operator="greaterThan">
      <formula>120</formula>
    </cfRule>
    <cfRule type="containsText" dxfId="2" priority="794" operator="between" text="库存为">
      <formula>NOT(ISERROR(SEARCH("库存为",AU323)))</formula>
    </cfRule>
  </conditionalFormatting>
  <conditionalFormatting sqref="AU324">
    <cfRule type="cellIs" dxfId="0" priority="3015" operator="lessThan">
      <formula>20</formula>
    </cfRule>
    <cfRule type="cellIs" dxfId="1" priority="1904" operator="greaterThan">
      <formula>120</formula>
    </cfRule>
    <cfRule type="containsText" dxfId="2" priority="793" operator="between" text="库存为">
      <formula>NOT(ISERROR(SEARCH("库存为",AU324)))</formula>
    </cfRule>
  </conditionalFormatting>
  <conditionalFormatting sqref="AU325">
    <cfRule type="cellIs" dxfId="0" priority="3014" operator="lessThan">
      <formula>20</formula>
    </cfRule>
    <cfRule type="cellIs" dxfId="1" priority="1903" operator="greaterThan">
      <formula>120</formula>
    </cfRule>
    <cfRule type="containsText" dxfId="2" priority="792" operator="between" text="库存为">
      <formula>NOT(ISERROR(SEARCH("库存为",AU325)))</formula>
    </cfRule>
  </conditionalFormatting>
  <conditionalFormatting sqref="AU326">
    <cfRule type="cellIs" dxfId="0" priority="3013" operator="lessThan">
      <formula>20</formula>
    </cfRule>
    <cfRule type="cellIs" dxfId="1" priority="1902" operator="greaterThan">
      <formula>120</formula>
    </cfRule>
    <cfRule type="containsText" dxfId="2" priority="791" operator="between" text="库存为">
      <formula>NOT(ISERROR(SEARCH("库存为",AU326)))</formula>
    </cfRule>
  </conditionalFormatting>
  <conditionalFormatting sqref="AU327">
    <cfRule type="cellIs" dxfId="0" priority="3012" operator="lessThan">
      <formula>20</formula>
    </cfRule>
    <cfRule type="cellIs" dxfId="1" priority="1901" operator="greaterThan">
      <formula>120</formula>
    </cfRule>
    <cfRule type="containsText" dxfId="2" priority="790" operator="between" text="库存为">
      <formula>NOT(ISERROR(SEARCH("库存为",AU327)))</formula>
    </cfRule>
  </conditionalFormatting>
  <conditionalFormatting sqref="AU328">
    <cfRule type="cellIs" dxfId="0" priority="3011" operator="lessThan">
      <formula>20</formula>
    </cfRule>
    <cfRule type="cellIs" dxfId="1" priority="1900" operator="greaterThan">
      <formula>120</formula>
    </cfRule>
    <cfRule type="containsText" dxfId="2" priority="789" operator="between" text="库存为">
      <formula>NOT(ISERROR(SEARCH("库存为",AU328)))</formula>
    </cfRule>
  </conditionalFormatting>
  <conditionalFormatting sqref="AU329">
    <cfRule type="cellIs" dxfId="0" priority="3010" operator="lessThan">
      <formula>20</formula>
    </cfRule>
    <cfRule type="cellIs" dxfId="1" priority="1899" operator="greaterThan">
      <formula>120</formula>
    </cfRule>
    <cfRule type="containsText" dxfId="2" priority="788" operator="between" text="库存为">
      <formula>NOT(ISERROR(SEARCH("库存为",AU329)))</formula>
    </cfRule>
  </conditionalFormatting>
  <conditionalFormatting sqref="AU330">
    <cfRule type="cellIs" dxfId="0" priority="3009" operator="lessThan">
      <formula>20</formula>
    </cfRule>
    <cfRule type="cellIs" dxfId="1" priority="1898" operator="greaterThan">
      <formula>120</formula>
    </cfRule>
    <cfRule type="containsText" dxfId="2" priority="787" operator="between" text="库存为">
      <formula>NOT(ISERROR(SEARCH("库存为",AU330)))</formula>
    </cfRule>
  </conditionalFormatting>
  <conditionalFormatting sqref="AU331">
    <cfRule type="cellIs" dxfId="0" priority="3008" operator="lessThan">
      <formula>20</formula>
    </cfRule>
    <cfRule type="cellIs" dxfId="1" priority="1897" operator="greaterThan">
      <formula>120</formula>
    </cfRule>
    <cfRule type="containsText" dxfId="2" priority="786" operator="between" text="库存为">
      <formula>NOT(ISERROR(SEARCH("库存为",AU331)))</formula>
    </cfRule>
  </conditionalFormatting>
  <conditionalFormatting sqref="AU332">
    <cfRule type="cellIs" dxfId="0" priority="3007" operator="lessThan">
      <formula>20</formula>
    </cfRule>
    <cfRule type="cellIs" dxfId="1" priority="1896" operator="greaterThan">
      <formula>120</formula>
    </cfRule>
    <cfRule type="containsText" dxfId="2" priority="785" operator="between" text="库存为">
      <formula>NOT(ISERROR(SEARCH("库存为",AU332)))</formula>
    </cfRule>
  </conditionalFormatting>
  <conditionalFormatting sqref="AU333">
    <cfRule type="cellIs" dxfId="0" priority="3006" operator="lessThan">
      <formula>20</formula>
    </cfRule>
    <cfRule type="cellIs" dxfId="1" priority="1895" operator="greaterThan">
      <formula>120</formula>
    </cfRule>
    <cfRule type="containsText" dxfId="2" priority="784" operator="between" text="库存为">
      <formula>NOT(ISERROR(SEARCH("库存为",AU333)))</formula>
    </cfRule>
  </conditionalFormatting>
  <conditionalFormatting sqref="AU334">
    <cfRule type="cellIs" dxfId="0" priority="3005" operator="lessThan">
      <formula>20</formula>
    </cfRule>
    <cfRule type="cellIs" dxfId="1" priority="1894" operator="greaterThan">
      <formula>120</formula>
    </cfRule>
    <cfRule type="containsText" dxfId="2" priority="783" operator="between" text="库存为">
      <formula>NOT(ISERROR(SEARCH("库存为",AU334)))</formula>
    </cfRule>
  </conditionalFormatting>
  <conditionalFormatting sqref="AU335">
    <cfRule type="cellIs" dxfId="0" priority="3004" operator="lessThan">
      <formula>20</formula>
    </cfRule>
    <cfRule type="cellIs" dxfId="1" priority="1893" operator="greaterThan">
      <formula>120</formula>
    </cfRule>
    <cfRule type="containsText" dxfId="2" priority="782" operator="between" text="库存为">
      <formula>NOT(ISERROR(SEARCH("库存为",AU335)))</formula>
    </cfRule>
  </conditionalFormatting>
  <conditionalFormatting sqref="AU336">
    <cfRule type="cellIs" dxfId="0" priority="3003" operator="lessThan">
      <formula>20</formula>
    </cfRule>
    <cfRule type="cellIs" dxfId="1" priority="1892" operator="greaterThan">
      <formula>120</formula>
    </cfRule>
    <cfRule type="containsText" dxfId="2" priority="781" operator="between" text="库存为">
      <formula>NOT(ISERROR(SEARCH("库存为",AU336)))</formula>
    </cfRule>
  </conditionalFormatting>
  <conditionalFormatting sqref="AU337">
    <cfRule type="cellIs" dxfId="0" priority="3002" operator="lessThan">
      <formula>20</formula>
    </cfRule>
    <cfRule type="cellIs" dxfId="1" priority="1891" operator="greaterThan">
      <formula>120</formula>
    </cfRule>
    <cfRule type="containsText" dxfId="2" priority="780" operator="between" text="库存为">
      <formula>NOT(ISERROR(SEARCH("库存为",AU337)))</formula>
    </cfRule>
  </conditionalFormatting>
  <conditionalFormatting sqref="AU338">
    <cfRule type="cellIs" dxfId="0" priority="3001" operator="lessThan">
      <formula>20</formula>
    </cfRule>
    <cfRule type="cellIs" dxfId="1" priority="1890" operator="greaterThan">
      <formula>120</formula>
    </cfRule>
    <cfRule type="containsText" dxfId="2" priority="779" operator="between" text="库存为">
      <formula>NOT(ISERROR(SEARCH("库存为",AU338)))</formula>
    </cfRule>
  </conditionalFormatting>
  <conditionalFormatting sqref="AU339">
    <cfRule type="cellIs" dxfId="0" priority="3000" operator="lessThan">
      <formula>20</formula>
    </cfRule>
    <cfRule type="cellIs" dxfId="1" priority="1889" operator="greaterThan">
      <formula>120</formula>
    </cfRule>
    <cfRule type="containsText" dxfId="2" priority="778" operator="between" text="库存为">
      <formula>NOT(ISERROR(SEARCH("库存为",AU339)))</formula>
    </cfRule>
  </conditionalFormatting>
  <conditionalFormatting sqref="AU340">
    <cfRule type="cellIs" dxfId="0" priority="2999" operator="lessThan">
      <formula>20</formula>
    </cfRule>
    <cfRule type="cellIs" dxfId="1" priority="1888" operator="greaterThan">
      <formula>120</formula>
    </cfRule>
    <cfRule type="containsText" dxfId="2" priority="777" operator="between" text="库存为">
      <formula>NOT(ISERROR(SEARCH("库存为",AU340)))</formula>
    </cfRule>
  </conditionalFormatting>
  <conditionalFormatting sqref="AU341">
    <cfRule type="cellIs" dxfId="0" priority="2998" operator="lessThan">
      <formula>20</formula>
    </cfRule>
    <cfRule type="cellIs" dxfId="1" priority="1887" operator="greaterThan">
      <formula>120</formula>
    </cfRule>
    <cfRule type="containsText" dxfId="2" priority="776" operator="between" text="库存为">
      <formula>NOT(ISERROR(SEARCH("库存为",AU341)))</formula>
    </cfRule>
  </conditionalFormatting>
  <conditionalFormatting sqref="AU342">
    <cfRule type="cellIs" dxfId="0" priority="2997" operator="lessThan">
      <formula>20</formula>
    </cfRule>
    <cfRule type="cellIs" dxfId="1" priority="1886" operator="greaterThan">
      <formula>120</formula>
    </cfRule>
    <cfRule type="containsText" dxfId="2" priority="775" operator="between" text="库存为">
      <formula>NOT(ISERROR(SEARCH("库存为",AU342)))</formula>
    </cfRule>
  </conditionalFormatting>
  <conditionalFormatting sqref="AU343">
    <cfRule type="cellIs" dxfId="0" priority="2996" operator="lessThan">
      <formula>20</formula>
    </cfRule>
    <cfRule type="cellIs" dxfId="1" priority="1885" operator="greaterThan">
      <formula>120</formula>
    </cfRule>
    <cfRule type="containsText" dxfId="2" priority="774" operator="between" text="库存为">
      <formula>NOT(ISERROR(SEARCH("库存为",AU343)))</formula>
    </cfRule>
  </conditionalFormatting>
  <conditionalFormatting sqref="AU344">
    <cfRule type="cellIs" dxfId="0" priority="2995" operator="lessThan">
      <formula>20</formula>
    </cfRule>
    <cfRule type="cellIs" dxfId="1" priority="1884" operator="greaterThan">
      <formula>120</formula>
    </cfRule>
    <cfRule type="containsText" dxfId="2" priority="773" operator="between" text="库存为">
      <formula>NOT(ISERROR(SEARCH("库存为",AU344)))</formula>
    </cfRule>
  </conditionalFormatting>
  <conditionalFormatting sqref="AU345">
    <cfRule type="cellIs" dxfId="0" priority="2994" operator="lessThan">
      <formula>20</formula>
    </cfRule>
    <cfRule type="cellIs" dxfId="1" priority="1883" operator="greaterThan">
      <formula>120</formula>
    </cfRule>
    <cfRule type="containsText" dxfId="2" priority="772" operator="between" text="库存为">
      <formula>NOT(ISERROR(SEARCH("库存为",AU345)))</formula>
    </cfRule>
  </conditionalFormatting>
  <conditionalFormatting sqref="AU346">
    <cfRule type="cellIs" dxfId="0" priority="2993" operator="lessThan">
      <formula>20</formula>
    </cfRule>
    <cfRule type="cellIs" dxfId="1" priority="1882" operator="greaterThan">
      <formula>120</formula>
    </cfRule>
    <cfRule type="containsText" dxfId="2" priority="771" operator="between" text="库存为">
      <formula>NOT(ISERROR(SEARCH("库存为",AU346)))</formula>
    </cfRule>
  </conditionalFormatting>
  <conditionalFormatting sqref="AU347">
    <cfRule type="cellIs" dxfId="0" priority="2992" operator="lessThan">
      <formula>20</formula>
    </cfRule>
    <cfRule type="cellIs" dxfId="1" priority="1881" operator="greaterThan">
      <formula>120</formula>
    </cfRule>
    <cfRule type="containsText" dxfId="2" priority="770" operator="between" text="库存为">
      <formula>NOT(ISERROR(SEARCH("库存为",AU347)))</formula>
    </cfRule>
  </conditionalFormatting>
  <conditionalFormatting sqref="AU348">
    <cfRule type="cellIs" dxfId="0" priority="2991" operator="lessThan">
      <formula>20</formula>
    </cfRule>
    <cfRule type="cellIs" dxfId="1" priority="1880" operator="greaterThan">
      <formula>120</formula>
    </cfRule>
    <cfRule type="containsText" dxfId="2" priority="769" operator="between" text="库存为">
      <formula>NOT(ISERROR(SEARCH("库存为",AU348)))</formula>
    </cfRule>
  </conditionalFormatting>
  <conditionalFormatting sqref="AU349">
    <cfRule type="cellIs" dxfId="0" priority="2990" operator="lessThan">
      <formula>20</formula>
    </cfRule>
    <cfRule type="cellIs" dxfId="1" priority="1879" operator="greaterThan">
      <formula>120</formula>
    </cfRule>
    <cfRule type="containsText" dxfId="2" priority="768" operator="between" text="库存为">
      <formula>NOT(ISERROR(SEARCH("库存为",AU349)))</formula>
    </cfRule>
  </conditionalFormatting>
  <conditionalFormatting sqref="AU350">
    <cfRule type="cellIs" dxfId="0" priority="2989" operator="lessThan">
      <formula>20</formula>
    </cfRule>
    <cfRule type="cellIs" dxfId="1" priority="1878" operator="greaterThan">
      <formula>120</formula>
    </cfRule>
    <cfRule type="containsText" dxfId="2" priority="767" operator="between" text="库存为">
      <formula>NOT(ISERROR(SEARCH("库存为",AU350)))</formula>
    </cfRule>
  </conditionalFormatting>
  <conditionalFormatting sqref="AU351">
    <cfRule type="cellIs" dxfId="0" priority="2988" operator="lessThan">
      <formula>20</formula>
    </cfRule>
    <cfRule type="cellIs" dxfId="1" priority="1877" operator="greaterThan">
      <formula>120</formula>
    </cfRule>
    <cfRule type="containsText" dxfId="2" priority="766" operator="between" text="库存为">
      <formula>NOT(ISERROR(SEARCH("库存为",AU351)))</formula>
    </cfRule>
  </conditionalFormatting>
  <conditionalFormatting sqref="AU352">
    <cfRule type="cellIs" dxfId="0" priority="2987" operator="lessThan">
      <formula>20</formula>
    </cfRule>
    <cfRule type="cellIs" dxfId="1" priority="1876" operator="greaterThan">
      <formula>120</formula>
    </cfRule>
    <cfRule type="containsText" dxfId="2" priority="765" operator="between" text="库存为">
      <formula>NOT(ISERROR(SEARCH("库存为",AU352)))</formula>
    </cfRule>
  </conditionalFormatting>
  <conditionalFormatting sqref="AU353">
    <cfRule type="cellIs" dxfId="0" priority="2986" operator="lessThan">
      <formula>20</formula>
    </cfRule>
    <cfRule type="cellIs" dxfId="1" priority="1875" operator="greaterThan">
      <formula>120</formula>
    </cfRule>
    <cfRule type="containsText" dxfId="2" priority="764" operator="between" text="库存为">
      <formula>NOT(ISERROR(SEARCH("库存为",AU353)))</formula>
    </cfRule>
  </conditionalFormatting>
  <conditionalFormatting sqref="AU354">
    <cfRule type="cellIs" dxfId="0" priority="2985" operator="lessThan">
      <formula>20</formula>
    </cfRule>
    <cfRule type="cellIs" dxfId="1" priority="1874" operator="greaterThan">
      <formula>120</formula>
    </cfRule>
    <cfRule type="containsText" dxfId="2" priority="763" operator="between" text="库存为">
      <formula>NOT(ISERROR(SEARCH("库存为",AU354)))</formula>
    </cfRule>
  </conditionalFormatting>
  <conditionalFormatting sqref="AU355">
    <cfRule type="cellIs" dxfId="0" priority="2984" operator="lessThan">
      <formula>20</formula>
    </cfRule>
    <cfRule type="cellIs" dxfId="1" priority="1873" operator="greaterThan">
      <formula>120</formula>
    </cfRule>
    <cfRule type="containsText" dxfId="2" priority="762" operator="between" text="库存为">
      <formula>NOT(ISERROR(SEARCH("库存为",AU355)))</formula>
    </cfRule>
  </conditionalFormatting>
  <conditionalFormatting sqref="AU356">
    <cfRule type="cellIs" dxfId="0" priority="2983" operator="lessThan">
      <formula>20</formula>
    </cfRule>
    <cfRule type="cellIs" dxfId="1" priority="1872" operator="greaterThan">
      <formula>120</formula>
    </cfRule>
    <cfRule type="containsText" dxfId="2" priority="761" operator="between" text="库存为">
      <formula>NOT(ISERROR(SEARCH("库存为",AU356)))</formula>
    </cfRule>
  </conditionalFormatting>
  <conditionalFormatting sqref="AU357">
    <cfRule type="cellIs" dxfId="0" priority="2982" operator="lessThan">
      <formula>20</formula>
    </cfRule>
    <cfRule type="cellIs" dxfId="1" priority="1871" operator="greaterThan">
      <formula>120</formula>
    </cfRule>
    <cfRule type="containsText" dxfId="2" priority="760" operator="between" text="库存为">
      <formula>NOT(ISERROR(SEARCH("库存为",AU357)))</formula>
    </cfRule>
  </conditionalFormatting>
  <conditionalFormatting sqref="AU358">
    <cfRule type="cellIs" dxfId="0" priority="2981" operator="lessThan">
      <formula>20</formula>
    </cfRule>
    <cfRule type="cellIs" dxfId="1" priority="1870" operator="greaterThan">
      <formula>120</formula>
    </cfRule>
    <cfRule type="containsText" dxfId="2" priority="759" operator="between" text="库存为">
      <formula>NOT(ISERROR(SEARCH("库存为",AU358)))</formula>
    </cfRule>
  </conditionalFormatting>
  <conditionalFormatting sqref="AU359">
    <cfRule type="cellIs" dxfId="0" priority="2980" operator="lessThan">
      <formula>20</formula>
    </cfRule>
    <cfRule type="cellIs" dxfId="1" priority="1869" operator="greaterThan">
      <formula>120</formula>
    </cfRule>
    <cfRule type="containsText" dxfId="2" priority="758" operator="between" text="库存为">
      <formula>NOT(ISERROR(SEARCH("库存为",AU359)))</formula>
    </cfRule>
  </conditionalFormatting>
  <conditionalFormatting sqref="AU360">
    <cfRule type="cellIs" dxfId="0" priority="2979" operator="lessThan">
      <formula>20</formula>
    </cfRule>
    <cfRule type="cellIs" dxfId="1" priority="1868" operator="greaterThan">
      <formula>120</formula>
    </cfRule>
    <cfRule type="containsText" dxfId="2" priority="757" operator="between" text="库存为">
      <formula>NOT(ISERROR(SEARCH("库存为",AU360)))</formula>
    </cfRule>
  </conditionalFormatting>
  <conditionalFormatting sqref="AU361">
    <cfRule type="cellIs" dxfId="0" priority="2978" operator="lessThan">
      <formula>20</formula>
    </cfRule>
    <cfRule type="cellIs" dxfId="1" priority="1867" operator="greaterThan">
      <formula>120</formula>
    </cfRule>
    <cfRule type="containsText" dxfId="2" priority="756" operator="between" text="库存为">
      <formula>NOT(ISERROR(SEARCH("库存为",AU361)))</formula>
    </cfRule>
  </conditionalFormatting>
  <conditionalFormatting sqref="AU362">
    <cfRule type="cellIs" dxfId="0" priority="2977" operator="lessThan">
      <formula>20</formula>
    </cfRule>
    <cfRule type="cellIs" dxfId="1" priority="1866" operator="greaterThan">
      <formula>120</formula>
    </cfRule>
    <cfRule type="containsText" dxfId="2" priority="755" operator="between" text="库存为">
      <formula>NOT(ISERROR(SEARCH("库存为",AU362)))</formula>
    </cfRule>
  </conditionalFormatting>
  <conditionalFormatting sqref="AU363">
    <cfRule type="cellIs" dxfId="0" priority="2976" operator="lessThan">
      <formula>20</formula>
    </cfRule>
    <cfRule type="cellIs" dxfId="1" priority="1865" operator="greaterThan">
      <formula>120</formula>
    </cfRule>
    <cfRule type="containsText" dxfId="2" priority="754" operator="between" text="库存为">
      <formula>NOT(ISERROR(SEARCH("库存为",AU363)))</formula>
    </cfRule>
  </conditionalFormatting>
  <conditionalFormatting sqref="AU364">
    <cfRule type="cellIs" dxfId="0" priority="2975" operator="lessThan">
      <formula>20</formula>
    </cfRule>
    <cfRule type="cellIs" dxfId="1" priority="1864" operator="greaterThan">
      <formula>120</formula>
    </cfRule>
    <cfRule type="containsText" dxfId="2" priority="753" operator="between" text="库存为">
      <formula>NOT(ISERROR(SEARCH("库存为",AU364)))</formula>
    </cfRule>
  </conditionalFormatting>
  <conditionalFormatting sqref="AU365">
    <cfRule type="cellIs" dxfId="0" priority="2974" operator="lessThan">
      <formula>20</formula>
    </cfRule>
    <cfRule type="cellIs" dxfId="1" priority="1863" operator="greaterThan">
      <formula>120</formula>
    </cfRule>
    <cfRule type="containsText" dxfId="2" priority="752" operator="between" text="库存为">
      <formula>NOT(ISERROR(SEARCH("库存为",AU365)))</formula>
    </cfRule>
  </conditionalFormatting>
  <conditionalFormatting sqref="AU366">
    <cfRule type="cellIs" dxfId="0" priority="2973" operator="lessThan">
      <formula>20</formula>
    </cfRule>
    <cfRule type="cellIs" dxfId="1" priority="1862" operator="greaterThan">
      <formula>120</formula>
    </cfRule>
    <cfRule type="containsText" dxfId="2" priority="751" operator="between" text="库存为">
      <formula>NOT(ISERROR(SEARCH("库存为",AU366)))</formula>
    </cfRule>
  </conditionalFormatting>
  <conditionalFormatting sqref="AU367">
    <cfRule type="cellIs" dxfId="0" priority="2972" operator="lessThan">
      <formula>20</formula>
    </cfRule>
    <cfRule type="cellIs" dxfId="1" priority="1861" operator="greaterThan">
      <formula>120</formula>
    </cfRule>
    <cfRule type="containsText" dxfId="2" priority="750" operator="between" text="库存为">
      <formula>NOT(ISERROR(SEARCH("库存为",AU367)))</formula>
    </cfRule>
  </conditionalFormatting>
  <conditionalFormatting sqref="AU368">
    <cfRule type="cellIs" dxfId="0" priority="2971" operator="lessThan">
      <formula>20</formula>
    </cfRule>
    <cfRule type="cellIs" dxfId="1" priority="1860" operator="greaterThan">
      <formula>120</formula>
    </cfRule>
    <cfRule type="containsText" dxfId="2" priority="749" operator="between" text="库存为">
      <formula>NOT(ISERROR(SEARCH("库存为",AU368)))</formula>
    </cfRule>
  </conditionalFormatting>
  <conditionalFormatting sqref="AU369">
    <cfRule type="cellIs" dxfId="0" priority="2970" operator="lessThan">
      <formula>20</formula>
    </cfRule>
    <cfRule type="cellIs" dxfId="1" priority="1859" operator="greaterThan">
      <formula>120</formula>
    </cfRule>
    <cfRule type="containsText" dxfId="2" priority="748" operator="between" text="库存为">
      <formula>NOT(ISERROR(SEARCH("库存为",AU369)))</formula>
    </cfRule>
  </conditionalFormatting>
  <conditionalFormatting sqref="AU370">
    <cfRule type="cellIs" dxfId="0" priority="2969" operator="lessThan">
      <formula>20</formula>
    </cfRule>
    <cfRule type="cellIs" dxfId="1" priority="1858" operator="greaterThan">
      <formula>120</formula>
    </cfRule>
    <cfRule type="containsText" dxfId="2" priority="747" operator="between" text="库存为">
      <formula>NOT(ISERROR(SEARCH("库存为",AU370)))</formula>
    </cfRule>
  </conditionalFormatting>
  <conditionalFormatting sqref="AU371">
    <cfRule type="cellIs" dxfId="0" priority="2968" operator="lessThan">
      <formula>20</formula>
    </cfRule>
    <cfRule type="cellIs" dxfId="1" priority="1857" operator="greaterThan">
      <formula>120</formula>
    </cfRule>
    <cfRule type="containsText" dxfId="2" priority="746" operator="between" text="库存为">
      <formula>NOT(ISERROR(SEARCH("库存为",AU371)))</formula>
    </cfRule>
  </conditionalFormatting>
  <conditionalFormatting sqref="AU372">
    <cfRule type="cellIs" dxfId="0" priority="2967" operator="lessThan">
      <formula>20</formula>
    </cfRule>
    <cfRule type="cellIs" dxfId="1" priority="1856" operator="greaterThan">
      <formula>120</formula>
    </cfRule>
    <cfRule type="containsText" dxfId="2" priority="745" operator="between" text="库存为">
      <formula>NOT(ISERROR(SEARCH("库存为",AU372)))</formula>
    </cfRule>
  </conditionalFormatting>
  <conditionalFormatting sqref="AU373">
    <cfRule type="cellIs" dxfId="0" priority="2966" operator="lessThan">
      <formula>20</formula>
    </cfRule>
    <cfRule type="cellIs" dxfId="1" priority="1855" operator="greaterThan">
      <formula>120</formula>
    </cfRule>
    <cfRule type="containsText" dxfId="2" priority="744" operator="between" text="库存为">
      <formula>NOT(ISERROR(SEARCH("库存为",AU373)))</formula>
    </cfRule>
  </conditionalFormatting>
  <conditionalFormatting sqref="AU374">
    <cfRule type="cellIs" dxfId="0" priority="2965" operator="lessThan">
      <formula>20</formula>
    </cfRule>
    <cfRule type="cellIs" dxfId="1" priority="1854" operator="greaterThan">
      <formula>120</formula>
    </cfRule>
    <cfRule type="containsText" dxfId="2" priority="743" operator="between" text="库存为">
      <formula>NOT(ISERROR(SEARCH("库存为",AU374)))</formula>
    </cfRule>
  </conditionalFormatting>
  <conditionalFormatting sqref="AU375">
    <cfRule type="cellIs" dxfId="0" priority="2964" operator="lessThan">
      <formula>20</formula>
    </cfRule>
    <cfRule type="cellIs" dxfId="1" priority="1853" operator="greaterThan">
      <formula>120</formula>
    </cfRule>
    <cfRule type="containsText" dxfId="2" priority="742" operator="between" text="库存为">
      <formula>NOT(ISERROR(SEARCH("库存为",AU375)))</formula>
    </cfRule>
  </conditionalFormatting>
  <conditionalFormatting sqref="AU376">
    <cfRule type="cellIs" dxfId="0" priority="2963" operator="lessThan">
      <formula>20</formula>
    </cfRule>
    <cfRule type="cellIs" dxfId="1" priority="1852" operator="greaterThan">
      <formula>120</formula>
    </cfRule>
    <cfRule type="containsText" dxfId="2" priority="741" operator="between" text="库存为">
      <formula>NOT(ISERROR(SEARCH("库存为",AU376)))</formula>
    </cfRule>
  </conditionalFormatting>
  <conditionalFormatting sqref="AU377">
    <cfRule type="cellIs" dxfId="0" priority="2962" operator="lessThan">
      <formula>20</formula>
    </cfRule>
    <cfRule type="cellIs" dxfId="1" priority="1851" operator="greaterThan">
      <formula>120</formula>
    </cfRule>
    <cfRule type="containsText" dxfId="2" priority="740" operator="between" text="库存为">
      <formula>NOT(ISERROR(SEARCH("库存为",AU377)))</formula>
    </cfRule>
  </conditionalFormatting>
  <conditionalFormatting sqref="AU378">
    <cfRule type="cellIs" dxfId="0" priority="2961" operator="lessThan">
      <formula>20</formula>
    </cfRule>
    <cfRule type="cellIs" dxfId="1" priority="1850" operator="greaterThan">
      <formula>120</formula>
    </cfRule>
    <cfRule type="containsText" dxfId="2" priority="739" operator="between" text="库存为">
      <formula>NOT(ISERROR(SEARCH("库存为",AU378)))</formula>
    </cfRule>
  </conditionalFormatting>
  <conditionalFormatting sqref="AU379">
    <cfRule type="cellIs" dxfId="0" priority="2960" operator="lessThan">
      <formula>20</formula>
    </cfRule>
    <cfRule type="cellIs" dxfId="1" priority="1849" operator="greaterThan">
      <formula>120</formula>
    </cfRule>
    <cfRule type="containsText" dxfId="2" priority="738" operator="between" text="库存为">
      <formula>NOT(ISERROR(SEARCH("库存为",AU379)))</formula>
    </cfRule>
  </conditionalFormatting>
  <conditionalFormatting sqref="AU380">
    <cfRule type="cellIs" dxfId="0" priority="2959" operator="lessThan">
      <formula>20</formula>
    </cfRule>
    <cfRule type="cellIs" dxfId="1" priority="1848" operator="greaterThan">
      <formula>120</formula>
    </cfRule>
    <cfRule type="containsText" dxfId="2" priority="737" operator="between" text="库存为">
      <formula>NOT(ISERROR(SEARCH("库存为",AU380)))</formula>
    </cfRule>
  </conditionalFormatting>
  <conditionalFormatting sqref="AU381">
    <cfRule type="cellIs" dxfId="0" priority="2958" operator="lessThan">
      <formula>20</formula>
    </cfRule>
    <cfRule type="cellIs" dxfId="1" priority="1847" operator="greaterThan">
      <formula>120</formula>
    </cfRule>
    <cfRule type="containsText" dxfId="2" priority="736" operator="between" text="库存为">
      <formula>NOT(ISERROR(SEARCH("库存为",AU381)))</formula>
    </cfRule>
  </conditionalFormatting>
  <conditionalFormatting sqref="AU382">
    <cfRule type="cellIs" dxfId="0" priority="2957" operator="lessThan">
      <formula>20</formula>
    </cfRule>
    <cfRule type="cellIs" dxfId="1" priority="1846" operator="greaterThan">
      <formula>120</formula>
    </cfRule>
    <cfRule type="containsText" dxfId="2" priority="735" operator="between" text="库存为">
      <formula>NOT(ISERROR(SEARCH("库存为",AU382)))</formula>
    </cfRule>
  </conditionalFormatting>
  <conditionalFormatting sqref="AU383">
    <cfRule type="cellIs" dxfId="0" priority="2956" operator="lessThan">
      <formula>20</formula>
    </cfRule>
    <cfRule type="cellIs" dxfId="1" priority="1845" operator="greaterThan">
      <formula>120</formula>
    </cfRule>
    <cfRule type="containsText" dxfId="2" priority="734" operator="between" text="库存为">
      <formula>NOT(ISERROR(SEARCH("库存为",AU383)))</formula>
    </cfRule>
  </conditionalFormatting>
  <conditionalFormatting sqref="AU384">
    <cfRule type="cellIs" dxfId="0" priority="2955" operator="lessThan">
      <formula>20</formula>
    </cfRule>
    <cfRule type="cellIs" dxfId="1" priority="1844" operator="greaterThan">
      <formula>120</formula>
    </cfRule>
    <cfRule type="containsText" dxfId="2" priority="733" operator="between" text="库存为">
      <formula>NOT(ISERROR(SEARCH("库存为",AU384)))</formula>
    </cfRule>
  </conditionalFormatting>
  <conditionalFormatting sqref="AU385">
    <cfRule type="cellIs" dxfId="0" priority="2954" operator="lessThan">
      <formula>20</formula>
    </cfRule>
    <cfRule type="cellIs" dxfId="1" priority="1843" operator="greaterThan">
      <formula>120</formula>
    </cfRule>
    <cfRule type="containsText" dxfId="2" priority="732" operator="between" text="库存为">
      <formula>NOT(ISERROR(SEARCH("库存为",AU385)))</formula>
    </cfRule>
  </conditionalFormatting>
  <conditionalFormatting sqref="AU386">
    <cfRule type="cellIs" dxfId="0" priority="2953" operator="lessThan">
      <formula>20</formula>
    </cfRule>
    <cfRule type="cellIs" dxfId="1" priority="1842" operator="greaterThan">
      <formula>120</formula>
    </cfRule>
    <cfRule type="containsText" dxfId="2" priority="731" operator="between" text="库存为">
      <formula>NOT(ISERROR(SEARCH("库存为",AU386)))</formula>
    </cfRule>
  </conditionalFormatting>
  <conditionalFormatting sqref="AU387">
    <cfRule type="cellIs" dxfId="0" priority="2952" operator="lessThan">
      <formula>20</formula>
    </cfRule>
    <cfRule type="cellIs" dxfId="1" priority="1841" operator="greaterThan">
      <formula>120</formula>
    </cfRule>
    <cfRule type="containsText" dxfId="2" priority="730" operator="between" text="库存为">
      <formula>NOT(ISERROR(SEARCH("库存为",AU387)))</formula>
    </cfRule>
  </conditionalFormatting>
  <conditionalFormatting sqref="AU388">
    <cfRule type="cellIs" dxfId="0" priority="2951" operator="lessThan">
      <formula>20</formula>
    </cfRule>
    <cfRule type="cellIs" dxfId="1" priority="1840" operator="greaterThan">
      <formula>120</formula>
    </cfRule>
    <cfRule type="containsText" dxfId="2" priority="729" operator="between" text="库存为">
      <formula>NOT(ISERROR(SEARCH("库存为",AU388)))</formula>
    </cfRule>
  </conditionalFormatting>
  <conditionalFormatting sqref="AU389">
    <cfRule type="cellIs" dxfId="0" priority="2950" operator="lessThan">
      <formula>20</formula>
    </cfRule>
    <cfRule type="cellIs" dxfId="1" priority="1839" operator="greaterThan">
      <formula>120</formula>
    </cfRule>
    <cfRule type="containsText" dxfId="2" priority="728" operator="between" text="库存为">
      <formula>NOT(ISERROR(SEARCH("库存为",AU389)))</formula>
    </cfRule>
  </conditionalFormatting>
  <conditionalFormatting sqref="AU390">
    <cfRule type="cellIs" dxfId="0" priority="2949" operator="lessThan">
      <formula>20</formula>
    </cfRule>
    <cfRule type="cellIs" dxfId="1" priority="1838" operator="greaterThan">
      <formula>120</formula>
    </cfRule>
    <cfRule type="containsText" dxfId="2" priority="727" operator="between" text="库存为">
      <formula>NOT(ISERROR(SEARCH("库存为",AU390)))</formula>
    </cfRule>
  </conditionalFormatting>
  <conditionalFormatting sqref="AU391">
    <cfRule type="cellIs" dxfId="0" priority="2948" operator="lessThan">
      <formula>20</formula>
    </cfRule>
    <cfRule type="cellIs" dxfId="1" priority="1837" operator="greaterThan">
      <formula>120</formula>
    </cfRule>
    <cfRule type="containsText" dxfId="2" priority="726" operator="between" text="库存为">
      <formula>NOT(ISERROR(SEARCH("库存为",AU391)))</formula>
    </cfRule>
  </conditionalFormatting>
  <conditionalFormatting sqref="AU392">
    <cfRule type="cellIs" dxfId="0" priority="2947" operator="lessThan">
      <formula>20</formula>
    </cfRule>
    <cfRule type="cellIs" dxfId="1" priority="1836" operator="greaterThan">
      <formula>120</formula>
    </cfRule>
    <cfRule type="containsText" dxfId="2" priority="725" operator="between" text="库存为">
      <formula>NOT(ISERROR(SEARCH("库存为",AU392)))</formula>
    </cfRule>
  </conditionalFormatting>
  <conditionalFormatting sqref="AU393">
    <cfRule type="cellIs" dxfId="0" priority="2946" operator="lessThan">
      <formula>20</formula>
    </cfRule>
    <cfRule type="cellIs" dxfId="1" priority="1835" operator="greaterThan">
      <formula>120</formula>
    </cfRule>
    <cfRule type="containsText" dxfId="2" priority="724" operator="between" text="库存为">
      <formula>NOT(ISERROR(SEARCH("库存为",AU393)))</formula>
    </cfRule>
  </conditionalFormatting>
  <conditionalFormatting sqref="AU394">
    <cfRule type="cellIs" dxfId="0" priority="2945" operator="lessThan">
      <formula>20</formula>
    </cfRule>
    <cfRule type="cellIs" dxfId="1" priority="1834" operator="greaterThan">
      <formula>120</formula>
    </cfRule>
    <cfRule type="containsText" dxfId="2" priority="723" operator="between" text="库存为">
      <formula>NOT(ISERROR(SEARCH("库存为",AU394)))</formula>
    </cfRule>
  </conditionalFormatting>
  <conditionalFormatting sqref="AU395">
    <cfRule type="cellIs" dxfId="0" priority="2944" operator="lessThan">
      <formula>20</formula>
    </cfRule>
    <cfRule type="cellIs" dxfId="1" priority="1833" operator="greaterThan">
      <formula>120</formula>
    </cfRule>
    <cfRule type="containsText" dxfId="2" priority="722" operator="between" text="库存为">
      <formula>NOT(ISERROR(SEARCH("库存为",AU395)))</formula>
    </cfRule>
  </conditionalFormatting>
  <conditionalFormatting sqref="AU396">
    <cfRule type="cellIs" dxfId="0" priority="2943" operator="lessThan">
      <formula>20</formula>
    </cfRule>
    <cfRule type="cellIs" dxfId="1" priority="1832" operator="greaterThan">
      <formula>120</formula>
    </cfRule>
    <cfRule type="containsText" dxfId="2" priority="721" operator="between" text="库存为">
      <formula>NOT(ISERROR(SEARCH("库存为",AU396)))</formula>
    </cfRule>
  </conditionalFormatting>
  <conditionalFormatting sqref="AU397">
    <cfRule type="cellIs" dxfId="0" priority="2942" operator="lessThan">
      <formula>20</formula>
    </cfRule>
    <cfRule type="cellIs" dxfId="1" priority="1831" operator="greaterThan">
      <formula>120</formula>
    </cfRule>
    <cfRule type="containsText" dxfId="2" priority="720" operator="between" text="库存为">
      <formula>NOT(ISERROR(SEARCH("库存为",AU397)))</formula>
    </cfRule>
  </conditionalFormatting>
  <conditionalFormatting sqref="AU398">
    <cfRule type="cellIs" dxfId="0" priority="2941" operator="lessThan">
      <formula>20</formula>
    </cfRule>
    <cfRule type="cellIs" dxfId="1" priority="1830" operator="greaterThan">
      <formula>120</formula>
    </cfRule>
    <cfRule type="containsText" dxfId="2" priority="719" operator="between" text="库存为">
      <formula>NOT(ISERROR(SEARCH("库存为",AU398)))</formula>
    </cfRule>
  </conditionalFormatting>
  <conditionalFormatting sqref="AU399">
    <cfRule type="cellIs" dxfId="0" priority="2940" operator="lessThan">
      <formula>20</formula>
    </cfRule>
    <cfRule type="cellIs" dxfId="1" priority="1829" operator="greaterThan">
      <formula>120</formula>
    </cfRule>
    <cfRule type="containsText" dxfId="2" priority="718" operator="between" text="库存为">
      <formula>NOT(ISERROR(SEARCH("库存为",AU399)))</formula>
    </cfRule>
  </conditionalFormatting>
  <conditionalFormatting sqref="AU400">
    <cfRule type="cellIs" dxfId="0" priority="2939" operator="lessThan">
      <formula>20</formula>
    </cfRule>
    <cfRule type="cellIs" dxfId="1" priority="1828" operator="greaterThan">
      <formula>120</formula>
    </cfRule>
    <cfRule type="containsText" dxfId="2" priority="717" operator="between" text="库存为">
      <formula>NOT(ISERROR(SEARCH("库存为",AU400)))</formula>
    </cfRule>
  </conditionalFormatting>
  <conditionalFormatting sqref="AU401">
    <cfRule type="cellIs" dxfId="0" priority="2938" operator="lessThan">
      <formula>20</formula>
    </cfRule>
    <cfRule type="cellIs" dxfId="1" priority="1827" operator="greaterThan">
      <formula>120</formula>
    </cfRule>
    <cfRule type="containsText" dxfId="2" priority="716" operator="between" text="库存为">
      <formula>NOT(ISERROR(SEARCH("库存为",AU401)))</formula>
    </cfRule>
  </conditionalFormatting>
  <conditionalFormatting sqref="AU402">
    <cfRule type="cellIs" dxfId="0" priority="2937" operator="lessThan">
      <formula>20</formula>
    </cfRule>
    <cfRule type="cellIs" dxfId="1" priority="1826" operator="greaterThan">
      <formula>120</formula>
    </cfRule>
    <cfRule type="containsText" dxfId="2" priority="715" operator="between" text="库存为">
      <formula>NOT(ISERROR(SEARCH("库存为",AU402)))</formula>
    </cfRule>
  </conditionalFormatting>
  <conditionalFormatting sqref="AU403">
    <cfRule type="cellIs" dxfId="0" priority="2936" operator="lessThan">
      <formula>20</formula>
    </cfRule>
    <cfRule type="cellIs" dxfId="1" priority="1825" operator="greaterThan">
      <formula>120</formula>
    </cfRule>
    <cfRule type="containsText" dxfId="2" priority="714" operator="between" text="库存为">
      <formula>NOT(ISERROR(SEARCH("库存为",AU403)))</formula>
    </cfRule>
  </conditionalFormatting>
  <conditionalFormatting sqref="AU404">
    <cfRule type="cellIs" dxfId="0" priority="2935" operator="lessThan">
      <formula>20</formula>
    </cfRule>
    <cfRule type="cellIs" dxfId="1" priority="1824" operator="greaterThan">
      <formula>120</formula>
    </cfRule>
    <cfRule type="containsText" dxfId="2" priority="713" operator="between" text="库存为">
      <formula>NOT(ISERROR(SEARCH("库存为",AU404)))</formula>
    </cfRule>
  </conditionalFormatting>
  <conditionalFormatting sqref="AU405">
    <cfRule type="cellIs" dxfId="0" priority="2934" operator="lessThan">
      <formula>20</formula>
    </cfRule>
    <cfRule type="cellIs" dxfId="1" priority="1823" operator="greaterThan">
      <formula>120</formula>
    </cfRule>
    <cfRule type="containsText" dxfId="2" priority="712" operator="between" text="库存为">
      <formula>NOT(ISERROR(SEARCH("库存为",AU405)))</formula>
    </cfRule>
  </conditionalFormatting>
  <conditionalFormatting sqref="AU406">
    <cfRule type="cellIs" dxfId="0" priority="2933" operator="lessThan">
      <formula>20</formula>
    </cfRule>
    <cfRule type="cellIs" dxfId="1" priority="1822" operator="greaterThan">
      <formula>120</formula>
    </cfRule>
    <cfRule type="containsText" dxfId="2" priority="711" operator="between" text="库存为">
      <formula>NOT(ISERROR(SEARCH("库存为",AU406)))</formula>
    </cfRule>
  </conditionalFormatting>
  <conditionalFormatting sqref="AU407">
    <cfRule type="cellIs" dxfId="0" priority="2932" operator="lessThan">
      <formula>20</formula>
    </cfRule>
    <cfRule type="cellIs" dxfId="1" priority="1821" operator="greaterThan">
      <formula>120</formula>
    </cfRule>
    <cfRule type="containsText" dxfId="2" priority="710" operator="between" text="库存为">
      <formula>NOT(ISERROR(SEARCH("库存为",AU407)))</formula>
    </cfRule>
  </conditionalFormatting>
  <conditionalFormatting sqref="AU408">
    <cfRule type="cellIs" dxfId="0" priority="2931" operator="lessThan">
      <formula>20</formula>
    </cfRule>
    <cfRule type="cellIs" dxfId="1" priority="1820" operator="greaterThan">
      <formula>120</formula>
    </cfRule>
    <cfRule type="containsText" dxfId="2" priority="709" operator="between" text="库存为">
      <formula>NOT(ISERROR(SEARCH("库存为",AU408)))</formula>
    </cfRule>
  </conditionalFormatting>
  <conditionalFormatting sqref="AU409">
    <cfRule type="cellIs" dxfId="0" priority="2930" operator="lessThan">
      <formula>20</formula>
    </cfRule>
    <cfRule type="cellIs" dxfId="1" priority="1819" operator="greaterThan">
      <formula>120</formula>
    </cfRule>
    <cfRule type="containsText" dxfId="2" priority="708" operator="between" text="库存为">
      <formula>NOT(ISERROR(SEARCH("库存为",AU409)))</formula>
    </cfRule>
  </conditionalFormatting>
  <conditionalFormatting sqref="AU410">
    <cfRule type="cellIs" dxfId="0" priority="2929" operator="lessThan">
      <formula>20</formula>
    </cfRule>
    <cfRule type="cellIs" dxfId="1" priority="1818" operator="greaterThan">
      <formula>120</formula>
    </cfRule>
    <cfRule type="containsText" dxfId="2" priority="707" operator="between" text="库存为">
      <formula>NOT(ISERROR(SEARCH("库存为",AU410)))</formula>
    </cfRule>
  </conditionalFormatting>
  <conditionalFormatting sqref="AU411">
    <cfRule type="cellIs" dxfId="0" priority="2928" operator="lessThan">
      <formula>20</formula>
    </cfRule>
    <cfRule type="cellIs" dxfId="1" priority="1817" operator="greaterThan">
      <formula>120</formula>
    </cfRule>
    <cfRule type="containsText" dxfId="2" priority="706" operator="between" text="库存为">
      <formula>NOT(ISERROR(SEARCH("库存为",AU411)))</formula>
    </cfRule>
  </conditionalFormatting>
  <conditionalFormatting sqref="AU412">
    <cfRule type="cellIs" dxfId="0" priority="2927" operator="lessThan">
      <formula>20</formula>
    </cfRule>
    <cfRule type="cellIs" dxfId="1" priority="1816" operator="greaterThan">
      <formula>120</formula>
    </cfRule>
    <cfRule type="containsText" dxfId="2" priority="705" operator="between" text="库存为">
      <formula>NOT(ISERROR(SEARCH("库存为",AU412)))</formula>
    </cfRule>
  </conditionalFormatting>
  <conditionalFormatting sqref="AU413">
    <cfRule type="cellIs" dxfId="0" priority="2926" operator="lessThan">
      <formula>20</formula>
    </cfRule>
    <cfRule type="cellIs" dxfId="1" priority="1815" operator="greaterThan">
      <formula>120</formula>
    </cfRule>
    <cfRule type="containsText" dxfId="2" priority="704" operator="between" text="库存为">
      <formula>NOT(ISERROR(SEARCH("库存为",AU413)))</formula>
    </cfRule>
  </conditionalFormatting>
  <conditionalFormatting sqref="AU414">
    <cfRule type="cellIs" dxfId="0" priority="2925" operator="lessThan">
      <formula>20</formula>
    </cfRule>
    <cfRule type="cellIs" dxfId="1" priority="1814" operator="greaterThan">
      <formula>120</formula>
    </cfRule>
    <cfRule type="containsText" dxfId="2" priority="703" operator="between" text="库存为">
      <formula>NOT(ISERROR(SEARCH("库存为",AU414)))</formula>
    </cfRule>
  </conditionalFormatting>
  <conditionalFormatting sqref="AU415">
    <cfRule type="cellIs" dxfId="0" priority="2924" operator="lessThan">
      <formula>20</formula>
    </cfRule>
    <cfRule type="cellIs" dxfId="1" priority="1813" operator="greaterThan">
      <formula>120</formula>
    </cfRule>
    <cfRule type="containsText" dxfId="2" priority="702" operator="between" text="库存为">
      <formula>NOT(ISERROR(SEARCH("库存为",AU415)))</formula>
    </cfRule>
  </conditionalFormatting>
  <conditionalFormatting sqref="AU416">
    <cfRule type="cellIs" dxfId="0" priority="2923" operator="lessThan">
      <formula>20</formula>
    </cfRule>
    <cfRule type="cellIs" dxfId="1" priority="1812" operator="greaterThan">
      <formula>120</formula>
    </cfRule>
    <cfRule type="containsText" dxfId="2" priority="701" operator="between" text="库存为">
      <formula>NOT(ISERROR(SEARCH("库存为",AU416)))</formula>
    </cfRule>
  </conditionalFormatting>
  <conditionalFormatting sqref="AU417">
    <cfRule type="cellIs" dxfId="0" priority="2922" operator="lessThan">
      <formula>20</formula>
    </cfRule>
    <cfRule type="cellIs" dxfId="1" priority="1811" operator="greaterThan">
      <formula>120</formula>
    </cfRule>
    <cfRule type="containsText" dxfId="2" priority="700" operator="between" text="库存为">
      <formula>NOT(ISERROR(SEARCH("库存为",AU417)))</formula>
    </cfRule>
  </conditionalFormatting>
  <conditionalFormatting sqref="AU418">
    <cfRule type="cellIs" dxfId="0" priority="2921" operator="lessThan">
      <formula>20</formula>
    </cfRule>
    <cfRule type="cellIs" dxfId="1" priority="1810" operator="greaterThan">
      <formula>120</formula>
    </cfRule>
    <cfRule type="containsText" dxfId="2" priority="699" operator="between" text="库存为">
      <formula>NOT(ISERROR(SEARCH("库存为",AU418)))</formula>
    </cfRule>
  </conditionalFormatting>
  <conditionalFormatting sqref="AU419">
    <cfRule type="cellIs" dxfId="0" priority="2920" operator="lessThan">
      <formula>20</formula>
    </cfRule>
    <cfRule type="cellIs" dxfId="1" priority="1809" operator="greaterThan">
      <formula>120</formula>
    </cfRule>
    <cfRule type="containsText" dxfId="2" priority="698" operator="between" text="库存为">
      <formula>NOT(ISERROR(SEARCH("库存为",AU419)))</formula>
    </cfRule>
  </conditionalFormatting>
  <conditionalFormatting sqref="AU420">
    <cfRule type="cellIs" dxfId="0" priority="2919" operator="lessThan">
      <formula>20</formula>
    </cfRule>
    <cfRule type="cellIs" dxfId="1" priority="1808" operator="greaterThan">
      <formula>120</formula>
    </cfRule>
    <cfRule type="containsText" dxfId="2" priority="697" operator="between" text="库存为">
      <formula>NOT(ISERROR(SEARCH("库存为",AU420)))</formula>
    </cfRule>
  </conditionalFormatting>
  <conditionalFormatting sqref="AU421">
    <cfRule type="cellIs" dxfId="0" priority="2918" operator="lessThan">
      <formula>20</formula>
    </cfRule>
    <cfRule type="cellIs" dxfId="1" priority="1807" operator="greaterThan">
      <formula>120</formula>
    </cfRule>
    <cfRule type="containsText" dxfId="2" priority="696" operator="between" text="库存为">
      <formula>NOT(ISERROR(SEARCH("库存为",AU421)))</formula>
    </cfRule>
  </conditionalFormatting>
  <conditionalFormatting sqref="AU422">
    <cfRule type="cellIs" dxfId="0" priority="2917" operator="lessThan">
      <formula>20</formula>
    </cfRule>
    <cfRule type="cellIs" dxfId="1" priority="1806" operator="greaterThan">
      <formula>120</formula>
    </cfRule>
    <cfRule type="containsText" dxfId="2" priority="695" operator="between" text="库存为">
      <formula>NOT(ISERROR(SEARCH("库存为",AU422)))</formula>
    </cfRule>
  </conditionalFormatting>
  <conditionalFormatting sqref="AU423">
    <cfRule type="cellIs" dxfId="0" priority="2916" operator="lessThan">
      <formula>20</formula>
    </cfRule>
    <cfRule type="cellIs" dxfId="1" priority="1805" operator="greaterThan">
      <formula>120</formula>
    </cfRule>
    <cfRule type="containsText" dxfId="2" priority="694" operator="between" text="库存为">
      <formula>NOT(ISERROR(SEARCH("库存为",AU423)))</formula>
    </cfRule>
  </conditionalFormatting>
  <conditionalFormatting sqref="AU424">
    <cfRule type="cellIs" dxfId="0" priority="2915" operator="lessThan">
      <formula>20</formula>
    </cfRule>
    <cfRule type="cellIs" dxfId="1" priority="1804" operator="greaterThan">
      <formula>120</formula>
    </cfRule>
    <cfRule type="containsText" dxfId="2" priority="693" operator="between" text="库存为">
      <formula>NOT(ISERROR(SEARCH("库存为",AU424)))</formula>
    </cfRule>
  </conditionalFormatting>
  <conditionalFormatting sqref="AU425">
    <cfRule type="cellIs" dxfId="0" priority="2914" operator="lessThan">
      <formula>20</formula>
    </cfRule>
    <cfRule type="cellIs" dxfId="1" priority="1803" operator="greaterThan">
      <formula>120</formula>
    </cfRule>
    <cfRule type="containsText" dxfId="2" priority="692" operator="between" text="库存为">
      <formula>NOT(ISERROR(SEARCH("库存为",AU425)))</formula>
    </cfRule>
  </conditionalFormatting>
  <conditionalFormatting sqref="AU426">
    <cfRule type="cellIs" dxfId="0" priority="2913" operator="lessThan">
      <formula>20</formula>
    </cfRule>
    <cfRule type="cellIs" dxfId="1" priority="1802" operator="greaterThan">
      <formula>120</formula>
    </cfRule>
    <cfRule type="containsText" dxfId="2" priority="691" operator="between" text="库存为">
      <formula>NOT(ISERROR(SEARCH("库存为",AU426)))</formula>
    </cfRule>
  </conditionalFormatting>
  <conditionalFormatting sqref="AU427">
    <cfRule type="cellIs" dxfId="0" priority="2912" operator="lessThan">
      <formula>20</formula>
    </cfRule>
    <cfRule type="cellIs" dxfId="1" priority="1801" operator="greaterThan">
      <formula>120</formula>
    </cfRule>
    <cfRule type="containsText" dxfId="2" priority="690" operator="between" text="库存为">
      <formula>NOT(ISERROR(SEARCH("库存为",AU427)))</formula>
    </cfRule>
  </conditionalFormatting>
  <conditionalFormatting sqref="AU428">
    <cfRule type="cellIs" dxfId="0" priority="2911" operator="lessThan">
      <formula>20</formula>
    </cfRule>
    <cfRule type="cellIs" dxfId="1" priority="1800" operator="greaterThan">
      <formula>120</formula>
    </cfRule>
    <cfRule type="containsText" dxfId="2" priority="689" operator="between" text="库存为">
      <formula>NOT(ISERROR(SEARCH("库存为",AU428)))</formula>
    </cfRule>
  </conditionalFormatting>
  <conditionalFormatting sqref="AU429">
    <cfRule type="cellIs" dxfId="0" priority="2910" operator="lessThan">
      <formula>20</formula>
    </cfRule>
    <cfRule type="cellIs" dxfId="1" priority="1799" operator="greaterThan">
      <formula>120</formula>
    </cfRule>
    <cfRule type="containsText" dxfId="2" priority="688" operator="between" text="库存为">
      <formula>NOT(ISERROR(SEARCH("库存为",AU429)))</formula>
    </cfRule>
  </conditionalFormatting>
  <conditionalFormatting sqref="AU430">
    <cfRule type="cellIs" dxfId="0" priority="2909" operator="lessThan">
      <formula>20</formula>
    </cfRule>
    <cfRule type="cellIs" dxfId="1" priority="1798" operator="greaterThan">
      <formula>120</formula>
    </cfRule>
    <cfRule type="containsText" dxfId="2" priority="687" operator="between" text="库存为">
      <formula>NOT(ISERROR(SEARCH("库存为",AU430)))</formula>
    </cfRule>
  </conditionalFormatting>
  <conditionalFormatting sqref="AU431">
    <cfRule type="cellIs" dxfId="0" priority="2908" operator="lessThan">
      <formula>20</formula>
    </cfRule>
    <cfRule type="cellIs" dxfId="1" priority="1797" operator="greaterThan">
      <formula>120</formula>
    </cfRule>
    <cfRule type="containsText" dxfId="2" priority="686" operator="between" text="库存为">
      <formula>NOT(ISERROR(SEARCH("库存为",AU431)))</formula>
    </cfRule>
  </conditionalFormatting>
  <conditionalFormatting sqref="AU432">
    <cfRule type="cellIs" dxfId="0" priority="2907" operator="lessThan">
      <formula>20</formula>
    </cfRule>
    <cfRule type="cellIs" dxfId="1" priority="1796" operator="greaterThan">
      <formula>120</formula>
    </cfRule>
    <cfRule type="containsText" dxfId="2" priority="685" operator="between" text="库存为">
      <formula>NOT(ISERROR(SEARCH("库存为",AU432)))</formula>
    </cfRule>
  </conditionalFormatting>
  <conditionalFormatting sqref="AU433">
    <cfRule type="cellIs" dxfId="0" priority="2906" operator="lessThan">
      <formula>20</formula>
    </cfRule>
    <cfRule type="cellIs" dxfId="1" priority="1795" operator="greaterThan">
      <formula>120</formula>
    </cfRule>
    <cfRule type="containsText" dxfId="2" priority="684" operator="between" text="库存为">
      <formula>NOT(ISERROR(SEARCH("库存为",AU433)))</formula>
    </cfRule>
  </conditionalFormatting>
  <conditionalFormatting sqref="AU434">
    <cfRule type="cellIs" dxfId="0" priority="2905" operator="lessThan">
      <formula>20</formula>
    </cfRule>
    <cfRule type="cellIs" dxfId="1" priority="1794" operator="greaterThan">
      <formula>120</formula>
    </cfRule>
    <cfRule type="containsText" dxfId="2" priority="683" operator="between" text="库存为">
      <formula>NOT(ISERROR(SEARCH("库存为",AU434)))</formula>
    </cfRule>
  </conditionalFormatting>
  <conditionalFormatting sqref="AU435">
    <cfRule type="cellIs" dxfId="0" priority="2904" operator="lessThan">
      <formula>20</formula>
    </cfRule>
    <cfRule type="cellIs" dxfId="1" priority="1793" operator="greaterThan">
      <formula>120</formula>
    </cfRule>
    <cfRule type="containsText" dxfId="2" priority="682" operator="between" text="库存为">
      <formula>NOT(ISERROR(SEARCH("库存为",AU435)))</formula>
    </cfRule>
  </conditionalFormatting>
  <conditionalFormatting sqref="AU436">
    <cfRule type="cellIs" dxfId="0" priority="2903" operator="lessThan">
      <formula>20</formula>
    </cfRule>
    <cfRule type="cellIs" dxfId="1" priority="1792" operator="greaterThan">
      <formula>120</formula>
    </cfRule>
    <cfRule type="containsText" dxfId="2" priority="681" operator="between" text="库存为">
      <formula>NOT(ISERROR(SEARCH("库存为",AU436)))</formula>
    </cfRule>
  </conditionalFormatting>
  <conditionalFormatting sqref="AU437">
    <cfRule type="cellIs" dxfId="0" priority="2902" operator="lessThan">
      <formula>20</formula>
    </cfRule>
    <cfRule type="cellIs" dxfId="1" priority="1791" operator="greaterThan">
      <formula>120</formula>
    </cfRule>
    <cfRule type="containsText" dxfId="2" priority="680" operator="between" text="库存为">
      <formula>NOT(ISERROR(SEARCH("库存为",AU437)))</formula>
    </cfRule>
  </conditionalFormatting>
  <conditionalFormatting sqref="AU438">
    <cfRule type="cellIs" dxfId="0" priority="2901" operator="lessThan">
      <formula>20</formula>
    </cfRule>
    <cfRule type="cellIs" dxfId="1" priority="1790" operator="greaterThan">
      <formula>120</formula>
    </cfRule>
    <cfRule type="containsText" dxfId="2" priority="679" operator="between" text="库存为">
      <formula>NOT(ISERROR(SEARCH("库存为",AU438)))</formula>
    </cfRule>
  </conditionalFormatting>
  <conditionalFormatting sqref="AU439">
    <cfRule type="cellIs" dxfId="0" priority="2900" operator="lessThan">
      <formula>20</formula>
    </cfRule>
    <cfRule type="cellIs" dxfId="1" priority="1789" operator="greaterThan">
      <formula>120</formula>
    </cfRule>
    <cfRule type="containsText" dxfId="2" priority="678" operator="between" text="库存为">
      <formula>NOT(ISERROR(SEARCH("库存为",AU439)))</formula>
    </cfRule>
  </conditionalFormatting>
  <conditionalFormatting sqref="AU440">
    <cfRule type="cellIs" dxfId="0" priority="2899" operator="lessThan">
      <formula>20</formula>
    </cfRule>
    <cfRule type="cellIs" dxfId="1" priority="1788" operator="greaterThan">
      <formula>120</formula>
    </cfRule>
    <cfRule type="containsText" dxfId="2" priority="677" operator="between" text="库存为">
      <formula>NOT(ISERROR(SEARCH("库存为",AU440)))</formula>
    </cfRule>
  </conditionalFormatting>
  <conditionalFormatting sqref="AU441">
    <cfRule type="cellIs" dxfId="0" priority="2898" operator="lessThan">
      <formula>20</formula>
    </cfRule>
    <cfRule type="cellIs" dxfId="1" priority="1787" operator="greaterThan">
      <formula>120</formula>
    </cfRule>
    <cfRule type="containsText" dxfId="2" priority="676" operator="between" text="库存为">
      <formula>NOT(ISERROR(SEARCH("库存为",AU441)))</formula>
    </cfRule>
  </conditionalFormatting>
  <conditionalFormatting sqref="AU442">
    <cfRule type="cellIs" dxfId="0" priority="2897" operator="lessThan">
      <formula>20</formula>
    </cfRule>
    <cfRule type="cellIs" dxfId="1" priority="1786" operator="greaterThan">
      <formula>120</formula>
    </cfRule>
    <cfRule type="containsText" dxfId="2" priority="675" operator="between" text="库存为">
      <formula>NOT(ISERROR(SEARCH("库存为",AU442)))</formula>
    </cfRule>
  </conditionalFormatting>
  <conditionalFormatting sqref="AU443">
    <cfRule type="cellIs" dxfId="0" priority="2896" operator="lessThan">
      <formula>20</formula>
    </cfRule>
    <cfRule type="cellIs" dxfId="1" priority="1785" operator="greaterThan">
      <formula>120</formula>
    </cfRule>
    <cfRule type="containsText" dxfId="2" priority="674" operator="between" text="库存为">
      <formula>NOT(ISERROR(SEARCH("库存为",AU443)))</formula>
    </cfRule>
  </conditionalFormatting>
  <conditionalFormatting sqref="AU444">
    <cfRule type="cellIs" dxfId="0" priority="2895" operator="lessThan">
      <formula>20</formula>
    </cfRule>
    <cfRule type="cellIs" dxfId="1" priority="1784" operator="greaterThan">
      <formula>120</formula>
    </cfRule>
    <cfRule type="containsText" dxfId="2" priority="673" operator="between" text="库存为">
      <formula>NOT(ISERROR(SEARCH("库存为",AU444)))</formula>
    </cfRule>
  </conditionalFormatting>
  <conditionalFormatting sqref="AU445">
    <cfRule type="cellIs" dxfId="0" priority="2894" operator="lessThan">
      <formula>20</formula>
    </cfRule>
    <cfRule type="cellIs" dxfId="1" priority="1783" operator="greaterThan">
      <formula>120</formula>
    </cfRule>
    <cfRule type="containsText" dxfId="2" priority="672" operator="between" text="库存为">
      <formula>NOT(ISERROR(SEARCH("库存为",AU445)))</formula>
    </cfRule>
  </conditionalFormatting>
  <conditionalFormatting sqref="AU446">
    <cfRule type="cellIs" dxfId="0" priority="2893" operator="lessThan">
      <formula>20</formula>
    </cfRule>
    <cfRule type="cellIs" dxfId="1" priority="1782" operator="greaterThan">
      <formula>120</formula>
    </cfRule>
    <cfRule type="containsText" dxfId="2" priority="671" operator="between" text="库存为">
      <formula>NOT(ISERROR(SEARCH("库存为",AU446)))</formula>
    </cfRule>
  </conditionalFormatting>
  <conditionalFormatting sqref="AU447">
    <cfRule type="cellIs" dxfId="0" priority="2892" operator="lessThan">
      <formula>20</formula>
    </cfRule>
    <cfRule type="cellIs" dxfId="1" priority="1781" operator="greaterThan">
      <formula>120</formula>
    </cfRule>
    <cfRule type="containsText" dxfId="2" priority="670" operator="between" text="库存为">
      <formula>NOT(ISERROR(SEARCH("库存为",AU447)))</formula>
    </cfRule>
  </conditionalFormatting>
  <conditionalFormatting sqref="AU448">
    <cfRule type="cellIs" dxfId="0" priority="2891" operator="lessThan">
      <formula>20</formula>
    </cfRule>
    <cfRule type="cellIs" dxfId="1" priority="1780" operator="greaterThan">
      <formula>120</formula>
    </cfRule>
    <cfRule type="containsText" dxfId="2" priority="669" operator="between" text="库存为">
      <formula>NOT(ISERROR(SEARCH("库存为",AU448)))</formula>
    </cfRule>
  </conditionalFormatting>
  <conditionalFormatting sqref="AU449">
    <cfRule type="cellIs" dxfId="0" priority="2890" operator="lessThan">
      <formula>20</formula>
    </cfRule>
    <cfRule type="cellIs" dxfId="1" priority="1779" operator="greaterThan">
      <formula>120</formula>
    </cfRule>
    <cfRule type="containsText" dxfId="2" priority="668" operator="between" text="库存为">
      <formula>NOT(ISERROR(SEARCH("库存为",AU449)))</formula>
    </cfRule>
  </conditionalFormatting>
  <conditionalFormatting sqref="AU450">
    <cfRule type="cellIs" dxfId="0" priority="2889" operator="lessThan">
      <formula>20</formula>
    </cfRule>
    <cfRule type="cellIs" dxfId="1" priority="1778" operator="greaterThan">
      <formula>120</formula>
    </cfRule>
    <cfRule type="containsText" dxfId="2" priority="667" operator="between" text="库存为">
      <formula>NOT(ISERROR(SEARCH("库存为",AU450)))</formula>
    </cfRule>
  </conditionalFormatting>
  <conditionalFormatting sqref="AU451">
    <cfRule type="cellIs" dxfId="0" priority="2888" operator="lessThan">
      <formula>20</formula>
    </cfRule>
    <cfRule type="cellIs" dxfId="1" priority="1777" operator="greaterThan">
      <formula>120</formula>
    </cfRule>
    <cfRule type="containsText" dxfId="2" priority="666" operator="between" text="库存为">
      <formula>NOT(ISERROR(SEARCH("库存为",AU451)))</formula>
    </cfRule>
  </conditionalFormatting>
  <conditionalFormatting sqref="AU452">
    <cfRule type="cellIs" dxfId="0" priority="2887" operator="lessThan">
      <formula>20</formula>
    </cfRule>
    <cfRule type="cellIs" dxfId="1" priority="1776" operator="greaterThan">
      <formula>120</formula>
    </cfRule>
    <cfRule type="containsText" dxfId="2" priority="665" operator="between" text="库存为">
      <formula>NOT(ISERROR(SEARCH("库存为",AU452)))</formula>
    </cfRule>
  </conditionalFormatting>
  <conditionalFormatting sqref="AU453">
    <cfRule type="cellIs" dxfId="0" priority="2886" operator="lessThan">
      <formula>20</formula>
    </cfRule>
    <cfRule type="cellIs" dxfId="1" priority="1775" operator="greaterThan">
      <formula>120</formula>
    </cfRule>
    <cfRule type="containsText" dxfId="2" priority="664" operator="between" text="库存为">
      <formula>NOT(ISERROR(SEARCH("库存为",AU453)))</formula>
    </cfRule>
  </conditionalFormatting>
  <conditionalFormatting sqref="AU454">
    <cfRule type="cellIs" dxfId="0" priority="2885" operator="lessThan">
      <formula>20</formula>
    </cfRule>
    <cfRule type="cellIs" dxfId="1" priority="1774" operator="greaterThan">
      <formula>120</formula>
    </cfRule>
    <cfRule type="containsText" dxfId="2" priority="663" operator="between" text="库存为">
      <formula>NOT(ISERROR(SEARCH("库存为",AU454)))</formula>
    </cfRule>
  </conditionalFormatting>
  <conditionalFormatting sqref="AU455">
    <cfRule type="cellIs" dxfId="0" priority="2884" operator="lessThan">
      <formula>20</formula>
    </cfRule>
    <cfRule type="cellIs" dxfId="1" priority="1773" operator="greaterThan">
      <formula>120</formula>
    </cfRule>
    <cfRule type="containsText" dxfId="2" priority="662" operator="between" text="库存为">
      <formula>NOT(ISERROR(SEARCH("库存为",AU455)))</formula>
    </cfRule>
  </conditionalFormatting>
  <conditionalFormatting sqref="AU456">
    <cfRule type="cellIs" dxfId="0" priority="2883" operator="lessThan">
      <formula>20</formula>
    </cfRule>
    <cfRule type="cellIs" dxfId="1" priority="1772" operator="greaterThan">
      <formula>120</formula>
    </cfRule>
    <cfRule type="containsText" dxfId="2" priority="661" operator="between" text="库存为">
      <formula>NOT(ISERROR(SEARCH("库存为",AU456)))</formula>
    </cfRule>
  </conditionalFormatting>
  <conditionalFormatting sqref="AU457">
    <cfRule type="cellIs" dxfId="0" priority="2882" operator="lessThan">
      <formula>20</formula>
    </cfRule>
    <cfRule type="cellIs" dxfId="1" priority="1771" operator="greaterThan">
      <formula>120</formula>
    </cfRule>
    <cfRule type="containsText" dxfId="2" priority="660" operator="between" text="库存为">
      <formula>NOT(ISERROR(SEARCH("库存为",AU457)))</formula>
    </cfRule>
  </conditionalFormatting>
  <conditionalFormatting sqref="AU458">
    <cfRule type="cellIs" dxfId="0" priority="2881" operator="lessThan">
      <formula>20</formula>
    </cfRule>
    <cfRule type="cellIs" dxfId="1" priority="1770" operator="greaterThan">
      <formula>120</formula>
    </cfRule>
    <cfRule type="containsText" dxfId="2" priority="659" operator="between" text="库存为">
      <formula>NOT(ISERROR(SEARCH("库存为",AU458)))</formula>
    </cfRule>
  </conditionalFormatting>
  <conditionalFormatting sqref="AU459">
    <cfRule type="cellIs" dxfId="0" priority="2880" operator="lessThan">
      <formula>20</formula>
    </cfRule>
    <cfRule type="cellIs" dxfId="1" priority="1769" operator="greaterThan">
      <formula>120</formula>
    </cfRule>
    <cfRule type="containsText" dxfId="2" priority="658" operator="between" text="库存为">
      <formula>NOT(ISERROR(SEARCH("库存为",AU459)))</formula>
    </cfRule>
  </conditionalFormatting>
  <conditionalFormatting sqref="AU460">
    <cfRule type="cellIs" dxfId="0" priority="2879" operator="lessThan">
      <formula>20</formula>
    </cfRule>
    <cfRule type="cellIs" dxfId="1" priority="1768" operator="greaterThan">
      <formula>120</formula>
    </cfRule>
    <cfRule type="containsText" dxfId="2" priority="657" operator="between" text="库存为">
      <formula>NOT(ISERROR(SEARCH("库存为",AU460)))</formula>
    </cfRule>
  </conditionalFormatting>
  <conditionalFormatting sqref="AU461">
    <cfRule type="cellIs" dxfId="0" priority="2878" operator="lessThan">
      <formula>20</formula>
    </cfRule>
    <cfRule type="cellIs" dxfId="1" priority="1767" operator="greaterThan">
      <formula>120</formula>
    </cfRule>
    <cfRule type="containsText" dxfId="2" priority="656" operator="between" text="库存为">
      <formula>NOT(ISERROR(SEARCH("库存为",AU461)))</formula>
    </cfRule>
  </conditionalFormatting>
  <conditionalFormatting sqref="AU462">
    <cfRule type="cellIs" dxfId="0" priority="2877" operator="lessThan">
      <formula>20</formula>
    </cfRule>
    <cfRule type="cellIs" dxfId="1" priority="1766" operator="greaterThan">
      <formula>120</formula>
    </cfRule>
    <cfRule type="containsText" dxfId="2" priority="655" operator="between" text="库存为">
      <formula>NOT(ISERROR(SEARCH("库存为",AU462)))</formula>
    </cfRule>
  </conditionalFormatting>
  <conditionalFormatting sqref="AU463">
    <cfRule type="cellIs" dxfId="0" priority="2876" operator="lessThan">
      <formula>20</formula>
    </cfRule>
    <cfRule type="cellIs" dxfId="1" priority="1765" operator="greaterThan">
      <formula>120</formula>
    </cfRule>
    <cfRule type="containsText" dxfId="2" priority="654" operator="between" text="库存为">
      <formula>NOT(ISERROR(SEARCH("库存为",AU463)))</formula>
    </cfRule>
  </conditionalFormatting>
  <conditionalFormatting sqref="AU464">
    <cfRule type="cellIs" dxfId="0" priority="2875" operator="lessThan">
      <formula>20</formula>
    </cfRule>
    <cfRule type="cellIs" dxfId="1" priority="1764" operator="greaterThan">
      <formula>120</formula>
    </cfRule>
    <cfRule type="containsText" dxfId="2" priority="653" operator="between" text="库存为">
      <formula>NOT(ISERROR(SEARCH("库存为",AU464)))</formula>
    </cfRule>
  </conditionalFormatting>
  <conditionalFormatting sqref="AU465">
    <cfRule type="cellIs" dxfId="0" priority="2874" operator="lessThan">
      <formula>20</formula>
    </cfRule>
    <cfRule type="cellIs" dxfId="1" priority="1763" operator="greaterThan">
      <formula>120</formula>
    </cfRule>
    <cfRule type="containsText" dxfId="2" priority="652" operator="between" text="库存为">
      <formula>NOT(ISERROR(SEARCH("库存为",AU465)))</formula>
    </cfRule>
  </conditionalFormatting>
  <conditionalFormatting sqref="AU466">
    <cfRule type="cellIs" dxfId="0" priority="2873" operator="lessThan">
      <formula>20</formula>
    </cfRule>
    <cfRule type="cellIs" dxfId="1" priority="1762" operator="greaterThan">
      <formula>120</formula>
    </cfRule>
    <cfRule type="containsText" dxfId="2" priority="651" operator="between" text="库存为">
      <formula>NOT(ISERROR(SEARCH("库存为",AU466)))</formula>
    </cfRule>
  </conditionalFormatting>
  <conditionalFormatting sqref="AU467">
    <cfRule type="cellIs" dxfId="0" priority="2872" operator="lessThan">
      <formula>20</formula>
    </cfRule>
    <cfRule type="cellIs" dxfId="1" priority="1761" operator="greaterThan">
      <formula>120</formula>
    </cfRule>
    <cfRule type="containsText" dxfId="2" priority="650" operator="between" text="库存为">
      <formula>NOT(ISERROR(SEARCH("库存为",AU467)))</formula>
    </cfRule>
  </conditionalFormatting>
  <conditionalFormatting sqref="AU468">
    <cfRule type="cellIs" dxfId="0" priority="2871" operator="lessThan">
      <formula>20</formula>
    </cfRule>
    <cfRule type="cellIs" dxfId="1" priority="1760" operator="greaterThan">
      <formula>120</formula>
    </cfRule>
    <cfRule type="containsText" dxfId="2" priority="649" operator="between" text="库存为">
      <formula>NOT(ISERROR(SEARCH("库存为",AU468)))</formula>
    </cfRule>
  </conditionalFormatting>
  <conditionalFormatting sqref="AU469">
    <cfRule type="cellIs" dxfId="0" priority="2870" operator="lessThan">
      <formula>20</formula>
    </cfRule>
    <cfRule type="cellIs" dxfId="1" priority="1759" operator="greaterThan">
      <formula>120</formula>
    </cfRule>
    <cfRule type="containsText" dxfId="2" priority="648" operator="between" text="库存为">
      <formula>NOT(ISERROR(SEARCH("库存为",AU469)))</formula>
    </cfRule>
  </conditionalFormatting>
  <conditionalFormatting sqref="AU470">
    <cfRule type="cellIs" dxfId="0" priority="2869" operator="lessThan">
      <formula>20</formula>
    </cfRule>
    <cfRule type="cellIs" dxfId="1" priority="1758" operator="greaterThan">
      <formula>120</formula>
    </cfRule>
    <cfRule type="containsText" dxfId="2" priority="647" operator="between" text="库存为">
      <formula>NOT(ISERROR(SEARCH("库存为",AU470)))</formula>
    </cfRule>
  </conditionalFormatting>
  <conditionalFormatting sqref="AU471">
    <cfRule type="cellIs" dxfId="0" priority="2868" operator="lessThan">
      <formula>20</formula>
    </cfRule>
    <cfRule type="cellIs" dxfId="1" priority="1757" operator="greaterThan">
      <formula>120</formula>
    </cfRule>
    <cfRule type="containsText" dxfId="2" priority="646" operator="between" text="库存为">
      <formula>NOT(ISERROR(SEARCH("库存为",AU471)))</formula>
    </cfRule>
  </conditionalFormatting>
  <conditionalFormatting sqref="AU472">
    <cfRule type="cellIs" dxfId="0" priority="2867" operator="lessThan">
      <formula>20</formula>
    </cfRule>
    <cfRule type="cellIs" dxfId="1" priority="1756" operator="greaterThan">
      <formula>120</formula>
    </cfRule>
    <cfRule type="containsText" dxfId="2" priority="645" operator="between" text="库存为">
      <formula>NOT(ISERROR(SEARCH("库存为",AU472)))</formula>
    </cfRule>
  </conditionalFormatting>
  <conditionalFormatting sqref="AU473">
    <cfRule type="cellIs" dxfId="0" priority="2866" operator="lessThan">
      <formula>20</formula>
    </cfRule>
    <cfRule type="cellIs" dxfId="1" priority="1755" operator="greaterThan">
      <formula>120</formula>
    </cfRule>
    <cfRule type="containsText" dxfId="2" priority="644" operator="between" text="库存为">
      <formula>NOT(ISERROR(SEARCH("库存为",AU473)))</formula>
    </cfRule>
  </conditionalFormatting>
  <conditionalFormatting sqref="AU474">
    <cfRule type="cellIs" dxfId="0" priority="2865" operator="lessThan">
      <formula>20</formula>
    </cfRule>
    <cfRule type="cellIs" dxfId="1" priority="1754" operator="greaterThan">
      <formula>120</formula>
    </cfRule>
    <cfRule type="containsText" dxfId="2" priority="643" operator="between" text="库存为">
      <formula>NOT(ISERROR(SEARCH("库存为",AU474)))</formula>
    </cfRule>
  </conditionalFormatting>
  <conditionalFormatting sqref="AU475">
    <cfRule type="cellIs" dxfId="0" priority="2864" operator="lessThan">
      <formula>20</formula>
    </cfRule>
    <cfRule type="cellIs" dxfId="1" priority="1753" operator="greaterThan">
      <formula>120</formula>
    </cfRule>
    <cfRule type="containsText" dxfId="2" priority="642" operator="between" text="库存为">
      <formula>NOT(ISERROR(SEARCH("库存为",AU475)))</formula>
    </cfRule>
  </conditionalFormatting>
  <conditionalFormatting sqref="AU476">
    <cfRule type="cellIs" dxfId="0" priority="2863" operator="lessThan">
      <formula>20</formula>
    </cfRule>
    <cfRule type="cellIs" dxfId="1" priority="1752" operator="greaterThan">
      <formula>120</formula>
    </cfRule>
    <cfRule type="containsText" dxfId="2" priority="641" operator="between" text="库存为">
      <formula>NOT(ISERROR(SEARCH("库存为",AU476)))</formula>
    </cfRule>
  </conditionalFormatting>
  <conditionalFormatting sqref="AU477">
    <cfRule type="cellIs" dxfId="0" priority="2862" operator="lessThan">
      <formula>20</formula>
    </cfRule>
    <cfRule type="cellIs" dxfId="1" priority="1751" operator="greaterThan">
      <formula>120</formula>
    </cfRule>
    <cfRule type="containsText" dxfId="2" priority="640" operator="between" text="库存为">
      <formula>NOT(ISERROR(SEARCH("库存为",AU477)))</formula>
    </cfRule>
  </conditionalFormatting>
  <conditionalFormatting sqref="AU478">
    <cfRule type="cellIs" dxfId="0" priority="2861" operator="lessThan">
      <formula>20</formula>
    </cfRule>
    <cfRule type="cellIs" dxfId="1" priority="1750" operator="greaterThan">
      <formula>120</formula>
    </cfRule>
    <cfRule type="containsText" dxfId="2" priority="639" operator="between" text="库存为">
      <formula>NOT(ISERROR(SEARCH("库存为",AU478)))</formula>
    </cfRule>
  </conditionalFormatting>
  <conditionalFormatting sqref="AU479">
    <cfRule type="cellIs" dxfId="0" priority="2860" operator="lessThan">
      <formula>20</formula>
    </cfRule>
    <cfRule type="cellIs" dxfId="1" priority="1749" operator="greaterThan">
      <formula>120</formula>
    </cfRule>
    <cfRule type="containsText" dxfId="2" priority="638" operator="between" text="库存为">
      <formula>NOT(ISERROR(SEARCH("库存为",AU479)))</formula>
    </cfRule>
  </conditionalFormatting>
  <conditionalFormatting sqref="AU480">
    <cfRule type="cellIs" dxfId="0" priority="2859" operator="lessThan">
      <formula>20</formula>
    </cfRule>
    <cfRule type="cellIs" dxfId="1" priority="1748" operator="greaterThan">
      <formula>120</formula>
    </cfRule>
    <cfRule type="containsText" dxfId="2" priority="637" operator="between" text="库存为">
      <formula>NOT(ISERROR(SEARCH("库存为",AU480)))</formula>
    </cfRule>
  </conditionalFormatting>
  <conditionalFormatting sqref="AU481">
    <cfRule type="cellIs" dxfId="0" priority="2858" operator="lessThan">
      <formula>20</formula>
    </cfRule>
    <cfRule type="cellIs" dxfId="1" priority="1747" operator="greaterThan">
      <formula>120</formula>
    </cfRule>
    <cfRule type="containsText" dxfId="2" priority="636" operator="between" text="库存为">
      <formula>NOT(ISERROR(SEARCH("库存为",AU481)))</formula>
    </cfRule>
  </conditionalFormatting>
  <conditionalFormatting sqref="AU482">
    <cfRule type="cellIs" dxfId="0" priority="2857" operator="lessThan">
      <formula>20</formula>
    </cfRule>
    <cfRule type="cellIs" dxfId="1" priority="1746" operator="greaterThan">
      <formula>120</formula>
    </cfRule>
    <cfRule type="containsText" dxfId="2" priority="635" operator="between" text="库存为">
      <formula>NOT(ISERROR(SEARCH("库存为",AU482)))</formula>
    </cfRule>
  </conditionalFormatting>
  <conditionalFormatting sqref="AU483">
    <cfRule type="cellIs" dxfId="0" priority="2856" operator="lessThan">
      <formula>20</formula>
    </cfRule>
    <cfRule type="cellIs" dxfId="1" priority="1745" operator="greaterThan">
      <formula>120</formula>
    </cfRule>
    <cfRule type="containsText" dxfId="2" priority="634" operator="between" text="库存为">
      <formula>NOT(ISERROR(SEARCH("库存为",AU483)))</formula>
    </cfRule>
  </conditionalFormatting>
  <conditionalFormatting sqref="AU484">
    <cfRule type="cellIs" dxfId="0" priority="2855" operator="lessThan">
      <formula>20</formula>
    </cfRule>
    <cfRule type="cellIs" dxfId="1" priority="1744" operator="greaterThan">
      <formula>120</formula>
    </cfRule>
    <cfRule type="containsText" dxfId="2" priority="633" operator="between" text="库存为">
      <formula>NOT(ISERROR(SEARCH("库存为",AU484)))</formula>
    </cfRule>
  </conditionalFormatting>
  <conditionalFormatting sqref="AU485">
    <cfRule type="cellIs" dxfId="0" priority="2854" operator="lessThan">
      <formula>20</formula>
    </cfRule>
    <cfRule type="cellIs" dxfId="1" priority="1743" operator="greaterThan">
      <formula>120</formula>
    </cfRule>
    <cfRule type="containsText" dxfId="2" priority="632" operator="between" text="库存为">
      <formula>NOT(ISERROR(SEARCH("库存为",AU485)))</formula>
    </cfRule>
  </conditionalFormatting>
  <conditionalFormatting sqref="AU486">
    <cfRule type="cellIs" dxfId="0" priority="2853" operator="lessThan">
      <formula>20</formula>
    </cfRule>
    <cfRule type="cellIs" dxfId="1" priority="1742" operator="greaterThan">
      <formula>120</formula>
    </cfRule>
    <cfRule type="containsText" dxfId="2" priority="631" operator="between" text="库存为">
      <formula>NOT(ISERROR(SEARCH("库存为",AU486)))</formula>
    </cfRule>
  </conditionalFormatting>
  <conditionalFormatting sqref="AU487">
    <cfRule type="cellIs" dxfId="0" priority="2852" operator="lessThan">
      <formula>20</formula>
    </cfRule>
    <cfRule type="cellIs" dxfId="1" priority="1741" operator="greaterThan">
      <formula>120</formula>
    </cfRule>
    <cfRule type="containsText" dxfId="2" priority="630" operator="between" text="库存为">
      <formula>NOT(ISERROR(SEARCH("库存为",AU487)))</formula>
    </cfRule>
  </conditionalFormatting>
  <conditionalFormatting sqref="AU488">
    <cfRule type="cellIs" dxfId="0" priority="2851" operator="lessThan">
      <formula>20</formula>
    </cfRule>
    <cfRule type="cellIs" dxfId="1" priority="1740" operator="greaterThan">
      <formula>120</formula>
    </cfRule>
    <cfRule type="containsText" dxfId="2" priority="629" operator="between" text="库存为">
      <formula>NOT(ISERROR(SEARCH("库存为",AU488)))</formula>
    </cfRule>
  </conditionalFormatting>
  <conditionalFormatting sqref="AU489">
    <cfRule type="cellIs" dxfId="0" priority="2850" operator="lessThan">
      <formula>20</formula>
    </cfRule>
    <cfRule type="cellIs" dxfId="1" priority="1739" operator="greaterThan">
      <formula>120</formula>
    </cfRule>
    <cfRule type="containsText" dxfId="2" priority="628" operator="between" text="库存为">
      <formula>NOT(ISERROR(SEARCH("库存为",AU489)))</formula>
    </cfRule>
  </conditionalFormatting>
  <conditionalFormatting sqref="AU490">
    <cfRule type="cellIs" dxfId="0" priority="2849" operator="lessThan">
      <formula>20</formula>
    </cfRule>
    <cfRule type="cellIs" dxfId="1" priority="1738" operator="greaterThan">
      <formula>120</formula>
    </cfRule>
    <cfRule type="containsText" dxfId="2" priority="627" operator="between" text="库存为">
      <formula>NOT(ISERROR(SEARCH("库存为",AU490)))</formula>
    </cfRule>
  </conditionalFormatting>
  <conditionalFormatting sqref="AU491">
    <cfRule type="cellIs" dxfId="0" priority="2848" operator="lessThan">
      <formula>20</formula>
    </cfRule>
    <cfRule type="cellIs" dxfId="1" priority="1737" operator="greaterThan">
      <formula>120</formula>
    </cfRule>
    <cfRule type="containsText" dxfId="2" priority="626" operator="between" text="库存为">
      <formula>NOT(ISERROR(SEARCH("库存为",AU491)))</formula>
    </cfRule>
  </conditionalFormatting>
  <conditionalFormatting sqref="AU492">
    <cfRule type="cellIs" dxfId="0" priority="2847" operator="lessThan">
      <formula>20</formula>
    </cfRule>
    <cfRule type="cellIs" dxfId="1" priority="1736" operator="greaterThan">
      <formula>120</formula>
    </cfRule>
    <cfRule type="containsText" dxfId="2" priority="625" operator="between" text="库存为">
      <formula>NOT(ISERROR(SEARCH("库存为",AU492)))</formula>
    </cfRule>
  </conditionalFormatting>
  <conditionalFormatting sqref="AU493">
    <cfRule type="cellIs" dxfId="0" priority="2846" operator="lessThan">
      <formula>20</formula>
    </cfRule>
    <cfRule type="cellIs" dxfId="1" priority="1735" operator="greaterThan">
      <formula>120</formula>
    </cfRule>
    <cfRule type="containsText" dxfId="2" priority="624" operator="between" text="库存为">
      <formula>NOT(ISERROR(SEARCH("库存为",AU493)))</formula>
    </cfRule>
  </conditionalFormatting>
  <conditionalFormatting sqref="AU494">
    <cfRule type="cellIs" dxfId="0" priority="2845" operator="lessThan">
      <formula>20</formula>
    </cfRule>
    <cfRule type="cellIs" dxfId="1" priority="1734" operator="greaterThan">
      <formula>120</formula>
    </cfRule>
    <cfRule type="containsText" dxfId="2" priority="623" operator="between" text="库存为">
      <formula>NOT(ISERROR(SEARCH("库存为",AU494)))</formula>
    </cfRule>
  </conditionalFormatting>
  <conditionalFormatting sqref="AU495">
    <cfRule type="cellIs" dxfId="0" priority="2844" operator="lessThan">
      <formula>20</formula>
    </cfRule>
    <cfRule type="cellIs" dxfId="1" priority="1733" operator="greaterThan">
      <formula>120</formula>
    </cfRule>
    <cfRule type="containsText" dxfId="2" priority="622" operator="between" text="库存为">
      <formula>NOT(ISERROR(SEARCH("库存为",AU495)))</formula>
    </cfRule>
  </conditionalFormatting>
  <conditionalFormatting sqref="AU496">
    <cfRule type="cellIs" dxfId="0" priority="2843" operator="lessThan">
      <formula>20</formula>
    </cfRule>
    <cfRule type="cellIs" dxfId="1" priority="1732" operator="greaterThan">
      <formula>120</formula>
    </cfRule>
    <cfRule type="containsText" dxfId="2" priority="621" operator="between" text="库存为">
      <formula>NOT(ISERROR(SEARCH("库存为",AU496)))</formula>
    </cfRule>
  </conditionalFormatting>
  <conditionalFormatting sqref="AU497">
    <cfRule type="cellIs" dxfId="0" priority="2842" operator="lessThan">
      <formula>20</formula>
    </cfRule>
    <cfRule type="cellIs" dxfId="1" priority="1731" operator="greaterThan">
      <formula>120</formula>
    </cfRule>
    <cfRule type="containsText" dxfId="2" priority="620" operator="between" text="库存为">
      <formula>NOT(ISERROR(SEARCH("库存为",AU497)))</formula>
    </cfRule>
  </conditionalFormatting>
  <conditionalFormatting sqref="AU498">
    <cfRule type="cellIs" dxfId="0" priority="2841" operator="lessThan">
      <formula>20</formula>
    </cfRule>
    <cfRule type="cellIs" dxfId="1" priority="1730" operator="greaterThan">
      <formula>120</formula>
    </cfRule>
    <cfRule type="containsText" dxfId="2" priority="619" operator="between" text="库存为">
      <formula>NOT(ISERROR(SEARCH("库存为",AU498)))</formula>
    </cfRule>
  </conditionalFormatting>
  <conditionalFormatting sqref="AU499">
    <cfRule type="cellIs" dxfId="0" priority="2840" operator="lessThan">
      <formula>20</formula>
    </cfRule>
    <cfRule type="cellIs" dxfId="1" priority="1729" operator="greaterThan">
      <formula>120</formula>
    </cfRule>
    <cfRule type="containsText" dxfId="2" priority="618" operator="between" text="库存为">
      <formula>NOT(ISERROR(SEARCH("库存为",AU499)))</formula>
    </cfRule>
  </conditionalFormatting>
  <conditionalFormatting sqref="AU500">
    <cfRule type="cellIs" dxfId="0" priority="2839" operator="lessThan">
      <formula>20</formula>
    </cfRule>
    <cfRule type="cellIs" dxfId="1" priority="1728" operator="greaterThan">
      <formula>120</formula>
    </cfRule>
    <cfRule type="containsText" dxfId="2" priority="617" operator="between" text="库存为">
      <formula>NOT(ISERROR(SEARCH("库存为",AU500)))</formula>
    </cfRule>
  </conditionalFormatting>
  <conditionalFormatting sqref="AU501">
    <cfRule type="cellIs" dxfId="0" priority="2838" operator="lessThan">
      <formula>20</formula>
    </cfRule>
    <cfRule type="cellIs" dxfId="1" priority="1727" operator="greaterThan">
      <formula>120</formula>
    </cfRule>
    <cfRule type="containsText" dxfId="2" priority="616" operator="between" text="库存为">
      <formula>NOT(ISERROR(SEARCH("库存为",AU501)))</formula>
    </cfRule>
  </conditionalFormatting>
  <conditionalFormatting sqref="AU502">
    <cfRule type="cellIs" dxfId="0" priority="2837" operator="lessThan">
      <formula>20</formula>
    </cfRule>
    <cfRule type="cellIs" dxfId="1" priority="1726" operator="greaterThan">
      <formula>120</formula>
    </cfRule>
    <cfRule type="containsText" dxfId="2" priority="615" operator="between" text="库存为">
      <formula>NOT(ISERROR(SEARCH("库存为",AU502)))</formula>
    </cfRule>
  </conditionalFormatting>
  <conditionalFormatting sqref="AU503">
    <cfRule type="cellIs" dxfId="0" priority="2836" operator="lessThan">
      <formula>20</formula>
    </cfRule>
    <cfRule type="cellIs" dxfId="1" priority="1725" operator="greaterThan">
      <formula>120</formula>
    </cfRule>
    <cfRule type="containsText" dxfId="2" priority="614" operator="between" text="库存为">
      <formula>NOT(ISERROR(SEARCH("库存为",AU503)))</formula>
    </cfRule>
  </conditionalFormatting>
  <conditionalFormatting sqref="AU504">
    <cfRule type="cellIs" dxfId="0" priority="2835" operator="lessThan">
      <formula>20</formula>
    </cfRule>
    <cfRule type="cellIs" dxfId="1" priority="1724" operator="greaterThan">
      <formula>120</formula>
    </cfRule>
    <cfRule type="containsText" dxfId="2" priority="613" operator="between" text="库存为">
      <formula>NOT(ISERROR(SEARCH("库存为",AU504)))</formula>
    </cfRule>
  </conditionalFormatting>
  <conditionalFormatting sqref="AU505">
    <cfRule type="cellIs" dxfId="0" priority="2834" operator="lessThan">
      <formula>20</formula>
    </cfRule>
    <cfRule type="cellIs" dxfId="1" priority="1723" operator="greaterThan">
      <formula>120</formula>
    </cfRule>
    <cfRule type="containsText" dxfId="2" priority="612" operator="between" text="库存为">
      <formula>NOT(ISERROR(SEARCH("库存为",AU505)))</formula>
    </cfRule>
  </conditionalFormatting>
  <conditionalFormatting sqref="AU506">
    <cfRule type="cellIs" dxfId="0" priority="2833" operator="lessThan">
      <formula>20</formula>
    </cfRule>
    <cfRule type="cellIs" dxfId="1" priority="1722" operator="greaterThan">
      <formula>120</formula>
    </cfRule>
    <cfRule type="containsText" dxfId="2" priority="611" operator="between" text="库存为">
      <formula>NOT(ISERROR(SEARCH("库存为",AU506)))</formula>
    </cfRule>
  </conditionalFormatting>
  <conditionalFormatting sqref="AU507">
    <cfRule type="cellIs" dxfId="0" priority="2832" operator="lessThan">
      <formula>20</formula>
    </cfRule>
    <cfRule type="cellIs" dxfId="1" priority="1721" operator="greaterThan">
      <formula>120</formula>
    </cfRule>
    <cfRule type="containsText" dxfId="2" priority="610" operator="between" text="库存为">
      <formula>NOT(ISERROR(SEARCH("库存为",AU507)))</formula>
    </cfRule>
  </conditionalFormatting>
  <conditionalFormatting sqref="AU508">
    <cfRule type="cellIs" dxfId="0" priority="2831" operator="lessThan">
      <formula>20</formula>
    </cfRule>
    <cfRule type="cellIs" dxfId="1" priority="1720" operator="greaterThan">
      <formula>120</formula>
    </cfRule>
    <cfRule type="containsText" dxfId="2" priority="609" operator="between" text="库存为">
      <formula>NOT(ISERROR(SEARCH("库存为",AU508)))</formula>
    </cfRule>
  </conditionalFormatting>
  <conditionalFormatting sqref="AU509">
    <cfRule type="cellIs" dxfId="0" priority="2830" operator="lessThan">
      <formula>20</formula>
    </cfRule>
    <cfRule type="cellIs" dxfId="1" priority="1719" operator="greaterThan">
      <formula>120</formula>
    </cfRule>
    <cfRule type="containsText" dxfId="2" priority="608" operator="between" text="库存为">
      <formula>NOT(ISERROR(SEARCH("库存为",AU509)))</formula>
    </cfRule>
  </conditionalFormatting>
  <conditionalFormatting sqref="AU510">
    <cfRule type="cellIs" dxfId="0" priority="2829" operator="lessThan">
      <formula>20</formula>
    </cfRule>
    <cfRule type="cellIs" dxfId="1" priority="1718" operator="greaterThan">
      <formula>120</formula>
    </cfRule>
    <cfRule type="containsText" dxfId="2" priority="607" operator="between" text="库存为">
      <formula>NOT(ISERROR(SEARCH("库存为",AU510)))</formula>
    </cfRule>
  </conditionalFormatting>
  <conditionalFormatting sqref="AU511">
    <cfRule type="cellIs" dxfId="0" priority="2828" operator="lessThan">
      <formula>20</formula>
    </cfRule>
    <cfRule type="cellIs" dxfId="1" priority="1717" operator="greaterThan">
      <formula>120</formula>
    </cfRule>
    <cfRule type="containsText" dxfId="2" priority="606" operator="between" text="库存为">
      <formula>NOT(ISERROR(SEARCH("库存为",AU511)))</formula>
    </cfRule>
  </conditionalFormatting>
  <conditionalFormatting sqref="AU512">
    <cfRule type="cellIs" dxfId="0" priority="2827" operator="lessThan">
      <formula>20</formula>
    </cfRule>
    <cfRule type="cellIs" dxfId="1" priority="1716" operator="greaterThan">
      <formula>120</formula>
    </cfRule>
    <cfRule type="containsText" dxfId="2" priority="605" operator="between" text="库存为">
      <formula>NOT(ISERROR(SEARCH("库存为",AU512)))</formula>
    </cfRule>
  </conditionalFormatting>
  <conditionalFormatting sqref="AU513">
    <cfRule type="cellIs" dxfId="0" priority="2826" operator="lessThan">
      <formula>20</formula>
    </cfRule>
    <cfRule type="cellIs" dxfId="1" priority="1715" operator="greaterThan">
      <formula>120</formula>
    </cfRule>
    <cfRule type="containsText" dxfId="2" priority="604" operator="between" text="库存为">
      <formula>NOT(ISERROR(SEARCH("库存为",AU513)))</formula>
    </cfRule>
  </conditionalFormatting>
  <conditionalFormatting sqref="AU514">
    <cfRule type="cellIs" dxfId="0" priority="2825" operator="lessThan">
      <formula>20</formula>
    </cfRule>
    <cfRule type="cellIs" dxfId="1" priority="1714" operator="greaterThan">
      <formula>120</formula>
    </cfRule>
    <cfRule type="containsText" dxfId="2" priority="603" operator="between" text="库存为">
      <formula>NOT(ISERROR(SEARCH("库存为",AU514)))</formula>
    </cfRule>
  </conditionalFormatting>
  <conditionalFormatting sqref="AU515">
    <cfRule type="cellIs" dxfId="0" priority="2824" operator="lessThan">
      <formula>20</formula>
    </cfRule>
    <cfRule type="cellIs" dxfId="1" priority="1713" operator="greaterThan">
      <formula>120</formula>
    </cfRule>
    <cfRule type="containsText" dxfId="2" priority="602" operator="between" text="库存为">
      <formula>NOT(ISERROR(SEARCH("库存为",AU515)))</formula>
    </cfRule>
  </conditionalFormatting>
  <conditionalFormatting sqref="AU516">
    <cfRule type="cellIs" dxfId="0" priority="2823" operator="lessThan">
      <formula>20</formula>
    </cfRule>
    <cfRule type="cellIs" dxfId="1" priority="1712" operator="greaterThan">
      <formula>120</formula>
    </cfRule>
    <cfRule type="containsText" dxfId="2" priority="601" operator="between" text="库存为">
      <formula>NOT(ISERROR(SEARCH("库存为",AU516)))</formula>
    </cfRule>
  </conditionalFormatting>
  <conditionalFormatting sqref="AU517">
    <cfRule type="cellIs" dxfId="0" priority="2822" operator="lessThan">
      <formula>20</formula>
    </cfRule>
    <cfRule type="cellIs" dxfId="1" priority="1711" operator="greaterThan">
      <formula>120</formula>
    </cfRule>
    <cfRule type="containsText" dxfId="2" priority="600" operator="between" text="库存为">
      <formula>NOT(ISERROR(SEARCH("库存为",AU517)))</formula>
    </cfRule>
  </conditionalFormatting>
  <conditionalFormatting sqref="AU518">
    <cfRule type="cellIs" dxfId="0" priority="2821" operator="lessThan">
      <formula>20</formula>
    </cfRule>
    <cfRule type="cellIs" dxfId="1" priority="1710" operator="greaterThan">
      <formula>120</formula>
    </cfRule>
    <cfRule type="containsText" dxfId="2" priority="599" operator="between" text="库存为">
      <formula>NOT(ISERROR(SEARCH("库存为",AU518)))</formula>
    </cfRule>
  </conditionalFormatting>
  <conditionalFormatting sqref="AU519">
    <cfRule type="cellIs" dxfId="0" priority="2820" operator="lessThan">
      <formula>20</formula>
    </cfRule>
    <cfRule type="cellIs" dxfId="1" priority="1709" operator="greaterThan">
      <formula>120</formula>
    </cfRule>
    <cfRule type="containsText" dxfId="2" priority="598" operator="between" text="库存为">
      <formula>NOT(ISERROR(SEARCH("库存为",AU519)))</formula>
    </cfRule>
  </conditionalFormatting>
  <conditionalFormatting sqref="AU520">
    <cfRule type="cellIs" dxfId="0" priority="2819" operator="lessThan">
      <formula>20</formula>
    </cfRule>
    <cfRule type="cellIs" dxfId="1" priority="1708" operator="greaterThan">
      <formula>120</formula>
    </cfRule>
    <cfRule type="containsText" dxfId="2" priority="597" operator="between" text="库存为">
      <formula>NOT(ISERROR(SEARCH("库存为",AU520)))</formula>
    </cfRule>
  </conditionalFormatting>
  <conditionalFormatting sqref="AU521">
    <cfRule type="cellIs" dxfId="0" priority="2818" operator="lessThan">
      <formula>20</formula>
    </cfRule>
    <cfRule type="cellIs" dxfId="1" priority="1707" operator="greaterThan">
      <formula>120</formula>
    </cfRule>
    <cfRule type="containsText" dxfId="2" priority="596" operator="between" text="库存为">
      <formula>NOT(ISERROR(SEARCH("库存为",AU521)))</formula>
    </cfRule>
  </conditionalFormatting>
  <conditionalFormatting sqref="AU522">
    <cfRule type="cellIs" dxfId="0" priority="2817" operator="lessThan">
      <formula>20</formula>
    </cfRule>
    <cfRule type="cellIs" dxfId="1" priority="1706" operator="greaterThan">
      <formula>120</formula>
    </cfRule>
    <cfRule type="containsText" dxfId="2" priority="595" operator="between" text="库存为">
      <formula>NOT(ISERROR(SEARCH("库存为",AU522)))</formula>
    </cfRule>
  </conditionalFormatting>
  <conditionalFormatting sqref="AU523">
    <cfRule type="cellIs" dxfId="0" priority="2816" operator="lessThan">
      <formula>20</formula>
    </cfRule>
    <cfRule type="cellIs" dxfId="1" priority="1705" operator="greaterThan">
      <formula>120</formula>
    </cfRule>
    <cfRule type="containsText" dxfId="2" priority="594" operator="between" text="库存为">
      <formula>NOT(ISERROR(SEARCH("库存为",AU523)))</formula>
    </cfRule>
  </conditionalFormatting>
  <conditionalFormatting sqref="AU524">
    <cfRule type="cellIs" dxfId="0" priority="2815" operator="lessThan">
      <formula>20</formula>
    </cfRule>
    <cfRule type="cellIs" dxfId="1" priority="1704" operator="greaterThan">
      <formula>120</formula>
    </cfRule>
    <cfRule type="containsText" dxfId="2" priority="593" operator="between" text="库存为">
      <formula>NOT(ISERROR(SEARCH("库存为",AU524)))</formula>
    </cfRule>
  </conditionalFormatting>
  <conditionalFormatting sqref="AU525">
    <cfRule type="cellIs" dxfId="0" priority="2814" operator="lessThan">
      <formula>20</formula>
    </cfRule>
    <cfRule type="cellIs" dxfId="1" priority="1703" operator="greaterThan">
      <formula>120</formula>
    </cfRule>
    <cfRule type="containsText" dxfId="2" priority="592" operator="between" text="库存为">
      <formula>NOT(ISERROR(SEARCH("库存为",AU525)))</formula>
    </cfRule>
  </conditionalFormatting>
  <conditionalFormatting sqref="AU526">
    <cfRule type="cellIs" dxfId="0" priority="2813" operator="lessThan">
      <formula>20</formula>
    </cfRule>
    <cfRule type="cellIs" dxfId="1" priority="1702" operator="greaterThan">
      <formula>120</formula>
    </cfRule>
    <cfRule type="containsText" dxfId="2" priority="591" operator="between" text="库存为">
      <formula>NOT(ISERROR(SEARCH("库存为",AU526)))</formula>
    </cfRule>
  </conditionalFormatting>
  <conditionalFormatting sqref="AU527">
    <cfRule type="cellIs" dxfId="0" priority="2812" operator="lessThan">
      <formula>20</formula>
    </cfRule>
    <cfRule type="cellIs" dxfId="1" priority="1701" operator="greaterThan">
      <formula>120</formula>
    </cfRule>
    <cfRule type="containsText" dxfId="2" priority="590" operator="between" text="库存为">
      <formula>NOT(ISERROR(SEARCH("库存为",AU527)))</formula>
    </cfRule>
  </conditionalFormatting>
  <conditionalFormatting sqref="AU528">
    <cfRule type="cellIs" dxfId="0" priority="2811" operator="lessThan">
      <formula>20</formula>
    </cfRule>
    <cfRule type="cellIs" dxfId="1" priority="1700" operator="greaterThan">
      <formula>120</formula>
    </cfRule>
    <cfRule type="containsText" dxfId="2" priority="589" operator="between" text="库存为">
      <formula>NOT(ISERROR(SEARCH("库存为",AU528)))</formula>
    </cfRule>
  </conditionalFormatting>
  <conditionalFormatting sqref="AU529">
    <cfRule type="cellIs" dxfId="0" priority="2810" operator="lessThan">
      <formula>20</formula>
    </cfRule>
    <cfRule type="cellIs" dxfId="1" priority="1699" operator="greaterThan">
      <formula>120</formula>
    </cfRule>
    <cfRule type="containsText" dxfId="2" priority="588" operator="between" text="库存为">
      <formula>NOT(ISERROR(SEARCH("库存为",AU529)))</formula>
    </cfRule>
  </conditionalFormatting>
  <conditionalFormatting sqref="AU530">
    <cfRule type="cellIs" dxfId="0" priority="2809" operator="lessThan">
      <formula>20</formula>
    </cfRule>
    <cfRule type="cellIs" dxfId="1" priority="1698" operator="greaterThan">
      <formula>120</formula>
    </cfRule>
    <cfRule type="containsText" dxfId="2" priority="587" operator="between" text="库存为">
      <formula>NOT(ISERROR(SEARCH("库存为",AU530)))</formula>
    </cfRule>
  </conditionalFormatting>
  <conditionalFormatting sqref="AU531">
    <cfRule type="cellIs" dxfId="0" priority="2808" operator="lessThan">
      <formula>20</formula>
    </cfRule>
    <cfRule type="cellIs" dxfId="1" priority="1697" operator="greaterThan">
      <formula>120</formula>
    </cfRule>
    <cfRule type="containsText" dxfId="2" priority="586" operator="between" text="库存为">
      <formula>NOT(ISERROR(SEARCH("库存为",AU531)))</formula>
    </cfRule>
  </conditionalFormatting>
  <conditionalFormatting sqref="AU532">
    <cfRule type="cellIs" dxfId="0" priority="2807" operator="lessThan">
      <formula>20</formula>
    </cfRule>
    <cfRule type="cellIs" dxfId="1" priority="1696" operator="greaterThan">
      <formula>120</formula>
    </cfRule>
    <cfRule type="containsText" dxfId="2" priority="585" operator="between" text="库存为">
      <formula>NOT(ISERROR(SEARCH("库存为",AU532)))</formula>
    </cfRule>
  </conditionalFormatting>
  <conditionalFormatting sqref="AU533">
    <cfRule type="cellIs" dxfId="0" priority="2806" operator="lessThan">
      <formula>20</formula>
    </cfRule>
    <cfRule type="cellIs" dxfId="1" priority="1695" operator="greaterThan">
      <formula>120</formula>
    </cfRule>
    <cfRule type="containsText" dxfId="2" priority="584" operator="between" text="库存为">
      <formula>NOT(ISERROR(SEARCH("库存为",AU533)))</formula>
    </cfRule>
  </conditionalFormatting>
  <conditionalFormatting sqref="AU534">
    <cfRule type="cellIs" dxfId="0" priority="2805" operator="lessThan">
      <formula>20</formula>
    </cfRule>
    <cfRule type="cellIs" dxfId="1" priority="1694" operator="greaterThan">
      <formula>120</formula>
    </cfRule>
    <cfRule type="containsText" dxfId="2" priority="583" operator="between" text="库存为">
      <formula>NOT(ISERROR(SEARCH("库存为",AU534)))</formula>
    </cfRule>
  </conditionalFormatting>
  <conditionalFormatting sqref="AU535">
    <cfRule type="cellIs" dxfId="0" priority="2804" operator="lessThan">
      <formula>20</formula>
    </cfRule>
    <cfRule type="cellIs" dxfId="1" priority="1693" operator="greaterThan">
      <formula>120</formula>
    </cfRule>
    <cfRule type="containsText" dxfId="2" priority="582" operator="between" text="库存为">
      <formula>NOT(ISERROR(SEARCH("库存为",AU535)))</formula>
    </cfRule>
  </conditionalFormatting>
  <conditionalFormatting sqref="AU536">
    <cfRule type="cellIs" dxfId="0" priority="2803" operator="lessThan">
      <formula>20</formula>
    </cfRule>
    <cfRule type="cellIs" dxfId="1" priority="1692" operator="greaterThan">
      <formula>120</formula>
    </cfRule>
    <cfRule type="containsText" dxfId="2" priority="581" operator="between" text="库存为">
      <formula>NOT(ISERROR(SEARCH("库存为",AU536)))</formula>
    </cfRule>
  </conditionalFormatting>
  <conditionalFormatting sqref="AU537">
    <cfRule type="cellIs" dxfId="0" priority="2802" operator="lessThan">
      <formula>20</formula>
    </cfRule>
    <cfRule type="cellIs" dxfId="1" priority="1691" operator="greaterThan">
      <formula>120</formula>
    </cfRule>
    <cfRule type="containsText" dxfId="2" priority="580" operator="between" text="库存为">
      <formula>NOT(ISERROR(SEARCH("库存为",AU537)))</formula>
    </cfRule>
  </conditionalFormatting>
  <conditionalFormatting sqref="AU538">
    <cfRule type="cellIs" dxfId="0" priority="2801" operator="lessThan">
      <formula>20</formula>
    </cfRule>
    <cfRule type="cellIs" dxfId="1" priority="1690" operator="greaterThan">
      <formula>120</formula>
    </cfRule>
    <cfRule type="containsText" dxfId="2" priority="579" operator="between" text="库存为">
      <formula>NOT(ISERROR(SEARCH("库存为",AU538)))</formula>
    </cfRule>
  </conditionalFormatting>
  <conditionalFormatting sqref="AU539">
    <cfRule type="cellIs" dxfId="0" priority="2800" operator="lessThan">
      <formula>20</formula>
    </cfRule>
    <cfRule type="cellIs" dxfId="1" priority="1689" operator="greaterThan">
      <formula>120</formula>
    </cfRule>
    <cfRule type="containsText" dxfId="2" priority="578" operator="between" text="库存为">
      <formula>NOT(ISERROR(SEARCH("库存为",AU539)))</formula>
    </cfRule>
  </conditionalFormatting>
  <conditionalFormatting sqref="AU540">
    <cfRule type="cellIs" dxfId="0" priority="2799" operator="lessThan">
      <formula>20</formula>
    </cfRule>
    <cfRule type="cellIs" dxfId="1" priority="1688" operator="greaterThan">
      <formula>120</formula>
    </cfRule>
    <cfRule type="containsText" dxfId="2" priority="577" operator="between" text="库存为">
      <formula>NOT(ISERROR(SEARCH("库存为",AU540)))</formula>
    </cfRule>
  </conditionalFormatting>
  <conditionalFormatting sqref="AU541">
    <cfRule type="cellIs" dxfId="0" priority="2798" operator="lessThan">
      <formula>20</formula>
    </cfRule>
    <cfRule type="cellIs" dxfId="1" priority="1687" operator="greaterThan">
      <formula>120</formula>
    </cfRule>
    <cfRule type="containsText" dxfId="2" priority="576" operator="between" text="库存为">
      <formula>NOT(ISERROR(SEARCH("库存为",AU541)))</formula>
    </cfRule>
  </conditionalFormatting>
  <conditionalFormatting sqref="AU542">
    <cfRule type="cellIs" dxfId="0" priority="2797" operator="lessThan">
      <formula>20</formula>
    </cfRule>
    <cfRule type="cellIs" dxfId="1" priority="1686" operator="greaterThan">
      <formula>120</formula>
    </cfRule>
    <cfRule type="containsText" dxfId="2" priority="575" operator="between" text="库存为">
      <formula>NOT(ISERROR(SEARCH("库存为",AU542)))</formula>
    </cfRule>
  </conditionalFormatting>
  <conditionalFormatting sqref="AU543">
    <cfRule type="cellIs" dxfId="0" priority="2796" operator="lessThan">
      <formula>20</formula>
    </cfRule>
    <cfRule type="cellIs" dxfId="1" priority="1685" operator="greaterThan">
      <formula>120</formula>
    </cfRule>
    <cfRule type="containsText" dxfId="2" priority="574" operator="between" text="库存为">
      <formula>NOT(ISERROR(SEARCH("库存为",AU543)))</formula>
    </cfRule>
  </conditionalFormatting>
  <conditionalFormatting sqref="AU544">
    <cfRule type="cellIs" dxfId="0" priority="2795" operator="lessThan">
      <formula>20</formula>
    </cfRule>
    <cfRule type="cellIs" dxfId="1" priority="1684" operator="greaterThan">
      <formula>120</formula>
    </cfRule>
    <cfRule type="containsText" dxfId="2" priority="573" operator="between" text="库存为">
      <formula>NOT(ISERROR(SEARCH("库存为",AU544)))</formula>
    </cfRule>
  </conditionalFormatting>
  <conditionalFormatting sqref="AU545">
    <cfRule type="cellIs" dxfId="0" priority="2794" operator="lessThan">
      <formula>20</formula>
    </cfRule>
    <cfRule type="cellIs" dxfId="1" priority="1683" operator="greaterThan">
      <formula>120</formula>
    </cfRule>
    <cfRule type="containsText" dxfId="2" priority="572" operator="between" text="库存为">
      <formula>NOT(ISERROR(SEARCH("库存为",AU545)))</formula>
    </cfRule>
  </conditionalFormatting>
  <conditionalFormatting sqref="AU546">
    <cfRule type="cellIs" dxfId="0" priority="2793" operator="lessThan">
      <formula>20</formula>
    </cfRule>
    <cfRule type="cellIs" dxfId="1" priority="1682" operator="greaterThan">
      <formula>120</formula>
    </cfRule>
    <cfRule type="containsText" dxfId="2" priority="571" operator="between" text="库存为">
      <formula>NOT(ISERROR(SEARCH("库存为",AU546)))</formula>
    </cfRule>
  </conditionalFormatting>
  <conditionalFormatting sqref="AU547">
    <cfRule type="cellIs" dxfId="0" priority="2792" operator="lessThan">
      <formula>20</formula>
    </cfRule>
    <cfRule type="cellIs" dxfId="1" priority="1681" operator="greaterThan">
      <formula>120</formula>
    </cfRule>
    <cfRule type="containsText" dxfId="2" priority="570" operator="between" text="库存为">
      <formula>NOT(ISERROR(SEARCH("库存为",AU547)))</formula>
    </cfRule>
  </conditionalFormatting>
  <conditionalFormatting sqref="AU548">
    <cfRule type="cellIs" dxfId="0" priority="2791" operator="lessThan">
      <formula>20</formula>
    </cfRule>
    <cfRule type="cellIs" dxfId="1" priority="1680" operator="greaterThan">
      <formula>120</formula>
    </cfRule>
    <cfRule type="containsText" dxfId="2" priority="569" operator="between" text="库存为">
      <formula>NOT(ISERROR(SEARCH("库存为",AU548)))</formula>
    </cfRule>
  </conditionalFormatting>
  <conditionalFormatting sqref="AU549">
    <cfRule type="cellIs" dxfId="0" priority="2790" operator="lessThan">
      <formula>20</formula>
    </cfRule>
    <cfRule type="cellIs" dxfId="1" priority="1679" operator="greaterThan">
      <formula>120</formula>
    </cfRule>
    <cfRule type="containsText" dxfId="2" priority="568" operator="between" text="库存为">
      <formula>NOT(ISERROR(SEARCH("库存为",AU549)))</formula>
    </cfRule>
  </conditionalFormatting>
  <conditionalFormatting sqref="AU550">
    <cfRule type="cellIs" dxfId="0" priority="2789" operator="lessThan">
      <formula>20</formula>
    </cfRule>
    <cfRule type="cellIs" dxfId="1" priority="1678" operator="greaterThan">
      <formula>120</formula>
    </cfRule>
    <cfRule type="containsText" dxfId="2" priority="567" operator="between" text="库存为">
      <formula>NOT(ISERROR(SEARCH("库存为",AU550)))</formula>
    </cfRule>
  </conditionalFormatting>
  <conditionalFormatting sqref="AU551">
    <cfRule type="cellIs" dxfId="0" priority="2788" operator="lessThan">
      <formula>20</formula>
    </cfRule>
    <cfRule type="cellIs" dxfId="1" priority="1677" operator="greaterThan">
      <formula>120</formula>
    </cfRule>
    <cfRule type="containsText" dxfId="2" priority="566" operator="between" text="库存为">
      <formula>NOT(ISERROR(SEARCH("库存为",AU551)))</formula>
    </cfRule>
  </conditionalFormatting>
  <conditionalFormatting sqref="AU552">
    <cfRule type="cellIs" dxfId="0" priority="2787" operator="lessThan">
      <formula>20</formula>
    </cfRule>
    <cfRule type="cellIs" dxfId="1" priority="1676" operator="greaterThan">
      <formula>120</formula>
    </cfRule>
    <cfRule type="containsText" dxfId="2" priority="565" operator="between" text="库存为">
      <formula>NOT(ISERROR(SEARCH("库存为",AU552)))</formula>
    </cfRule>
  </conditionalFormatting>
  <conditionalFormatting sqref="AU553">
    <cfRule type="cellIs" dxfId="0" priority="2786" operator="lessThan">
      <formula>20</formula>
    </cfRule>
    <cfRule type="cellIs" dxfId="1" priority="1675" operator="greaterThan">
      <formula>120</formula>
    </cfRule>
    <cfRule type="containsText" dxfId="2" priority="564" operator="between" text="库存为">
      <formula>NOT(ISERROR(SEARCH("库存为",AU553)))</formula>
    </cfRule>
  </conditionalFormatting>
  <conditionalFormatting sqref="AU554">
    <cfRule type="cellIs" dxfId="0" priority="2785" operator="lessThan">
      <formula>20</formula>
    </cfRule>
    <cfRule type="cellIs" dxfId="1" priority="1674" operator="greaterThan">
      <formula>120</formula>
    </cfRule>
    <cfRule type="containsText" dxfId="2" priority="563" operator="between" text="库存为">
      <formula>NOT(ISERROR(SEARCH("库存为",AU554)))</formula>
    </cfRule>
  </conditionalFormatting>
  <conditionalFormatting sqref="AU555">
    <cfRule type="cellIs" dxfId="0" priority="2784" operator="lessThan">
      <formula>20</formula>
    </cfRule>
    <cfRule type="cellIs" dxfId="1" priority="1673" operator="greaterThan">
      <formula>120</formula>
    </cfRule>
    <cfRule type="containsText" dxfId="2" priority="562" operator="between" text="库存为">
      <formula>NOT(ISERROR(SEARCH("库存为",AU555)))</formula>
    </cfRule>
  </conditionalFormatting>
  <conditionalFormatting sqref="AU556">
    <cfRule type="cellIs" dxfId="0" priority="2783" operator="lessThan">
      <formula>20</formula>
    </cfRule>
    <cfRule type="cellIs" dxfId="1" priority="1672" operator="greaterThan">
      <formula>120</formula>
    </cfRule>
    <cfRule type="containsText" dxfId="2" priority="561" operator="between" text="库存为">
      <formula>NOT(ISERROR(SEARCH("库存为",AU556)))</formula>
    </cfRule>
  </conditionalFormatting>
  <conditionalFormatting sqref="AU557">
    <cfRule type="cellIs" dxfId="0" priority="2782" operator="lessThan">
      <formula>20</formula>
    </cfRule>
    <cfRule type="cellIs" dxfId="1" priority="1671" operator="greaterThan">
      <formula>120</formula>
    </cfRule>
    <cfRule type="containsText" dxfId="2" priority="560" operator="between" text="库存为">
      <formula>NOT(ISERROR(SEARCH("库存为",AU557)))</formula>
    </cfRule>
  </conditionalFormatting>
  <conditionalFormatting sqref="AU558">
    <cfRule type="cellIs" dxfId="0" priority="2781" operator="lessThan">
      <formula>20</formula>
    </cfRule>
    <cfRule type="cellIs" dxfId="1" priority="1670" operator="greaterThan">
      <formula>120</formula>
    </cfRule>
    <cfRule type="containsText" dxfId="2" priority="559" operator="between" text="库存为">
      <formula>NOT(ISERROR(SEARCH("库存为",AU558)))</formula>
    </cfRule>
  </conditionalFormatting>
  <conditionalFormatting sqref="AU559">
    <cfRule type="cellIs" dxfId="0" priority="2780" operator="lessThan">
      <formula>20</formula>
    </cfRule>
    <cfRule type="cellIs" dxfId="1" priority="1669" operator="greaterThan">
      <formula>120</formula>
    </cfRule>
    <cfRule type="containsText" dxfId="2" priority="558" operator="between" text="库存为">
      <formula>NOT(ISERROR(SEARCH("库存为",AU559)))</formula>
    </cfRule>
  </conditionalFormatting>
  <conditionalFormatting sqref="AU560">
    <cfRule type="cellIs" dxfId="0" priority="2779" operator="lessThan">
      <formula>20</formula>
    </cfRule>
    <cfRule type="cellIs" dxfId="1" priority="1668" operator="greaterThan">
      <formula>120</formula>
    </cfRule>
    <cfRule type="containsText" dxfId="2" priority="557" operator="between" text="库存为">
      <formula>NOT(ISERROR(SEARCH("库存为",AU560)))</formula>
    </cfRule>
  </conditionalFormatting>
  <conditionalFormatting sqref="AU561">
    <cfRule type="cellIs" dxfId="0" priority="2778" operator="lessThan">
      <formula>20</formula>
    </cfRule>
    <cfRule type="cellIs" dxfId="1" priority="1667" operator="greaterThan">
      <formula>120</formula>
    </cfRule>
    <cfRule type="containsText" dxfId="2" priority="556" operator="between" text="库存为">
      <formula>NOT(ISERROR(SEARCH("库存为",AU561)))</formula>
    </cfRule>
  </conditionalFormatting>
  <conditionalFormatting sqref="AU562">
    <cfRule type="cellIs" dxfId="0" priority="2777" operator="lessThan">
      <formula>20</formula>
    </cfRule>
    <cfRule type="cellIs" dxfId="1" priority="1666" operator="greaterThan">
      <formula>120</formula>
    </cfRule>
    <cfRule type="containsText" dxfId="2" priority="555" operator="between" text="库存为">
      <formula>NOT(ISERROR(SEARCH("库存为",AU562)))</formula>
    </cfRule>
  </conditionalFormatting>
  <conditionalFormatting sqref="AU563">
    <cfRule type="cellIs" dxfId="0" priority="2776" operator="lessThan">
      <formula>20</formula>
    </cfRule>
    <cfRule type="cellIs" dxfId="1" priority="1665" operator="greaterThan">
      <formula>120</formula>
    </cfRule>
    <cfRule type="containsText" dxfId="2" priority="554" operator="between" text="库存为">
      <formula>NOT(ISERROR(SEARCH("库存为",AU563)))</formula>
    </cfRule>
  </conditionalFormatting>
  <conditionalFormatting sqref="AU564">
    <cfRule type="cellIs" dxfId="0" priority="2775" operator="lessThan">
      <formula>20</formula>
    </cfRule>
    <cfRule type="cellIs" dxfId="1" priority="1664" operator="greaterThan">
      <formula>120</formula>
    </cfRule>
    <cfRule type="containsText" dxfId="2" priority="553" operator="between" text="库存为">
      <formula>NOT(ISERROR(SEARCH("库存为",AU564)))</formula>
    </cfRule>
  </conditionalFormatting>
  <conditionalFormatting sqref="AU565">
    <cfRule type="cellIs" dxfId="0" priority="2774" operator="lessThan">
      <formula>20</formula>
    </cfRule>
    <cfRule type="cellIs" dxfId="1" priority="1663" operator="greaterThan">
      <formula>120</formula>
    </cfRule>
    <cfRule type="containsText" dxfId="2" priority="552" operator="between" text="库存为">
      <formula>NOT(ISERROR(SEARCH("库存为",AU565)))</formula>
    </cfRule>
  </conditionalFormatting>
  <conditionalFormatting sqref="AU566">
    <cfRule type="cellIs" dxfId="0" priority="2773" operator="lessThan">
      <formula>20</formula>
    </cfRule>
    <cfRule type="cellIs" dxfId="1" priority="1662" operator="greaterThan">
      <formula>120</formula>
    </cfRule>
    <cfRule type="containsText" dxfId="2" priority="551" operator="between" text="库存为">
      <formula>NOT(ISERROR(SEARCH("库存为",AU566)))</formula>
    </cfRule>
  </conditionalFormatting>
  <conditionalFormatting sqref="AU567">
    <cfRule type="cellIs" dxfId="0" priority="2772" operator="lessThan">
      <formula>20</formula>
    </cfRule>
    <cfRule type="cellIs" dxfId="1" priority="1661" operator="greaterThan">
      <formula>120</formula>
    </cfRule>
    <cfRule type="containsText" dxfId="2" priority="550" operator="between" text="库存为">
      <formula>NOT(ISERROR(SEARCH("库存为",AU567)))</formula>
    </cfRule>
  </conditionalFormatting>
  <conditionalFormatting sqref="AU568">
    <cfRule type="cellIs" dxfId="0" priority="2771" operator="lessThan">
      <formula>20</formula>
    </cfRule>
    <cfRule type="cellIs" dxfId="1" priority="1660" operator="greaterThan">
      <formula>120</formula>
    </cfRule>
    <cfRule type="containsText" dxfId="2" priority="549" operator="between" text="库存为">
      <formula>NOT(ISERROR(SEARCH("库存为",AU568)))</formula>
    </cfRule>
  </conditionalFormatting>
  <conditionalFormatting sqref="AU569">
    <cfRule type="cellIs" dxfId="0" priority="2770" operator="lessThan">
      <formula>20</formula>
    </cfRule>
    <cfRule type="cellIs" dxfId="1" priority="1659" operator="greaterThan">
      <formula>120</formula>
    </cfRule>
    <cfRule type="containsText" dxfId="2" priority="548" operator="between" text="库存为">
      <formula>NOT(ISERROR(SEARCH("库存为",AU569)))</formula>
    </cfRule>
  </conditionalFormatting>
  <conditionalFormatting sqref="AU570">
    <cfRule type="cellIs" dxfId="0" priority="2769" operator="lessThan">
      <formula>20</formula>
    </cfRule>
    <cfRule type="cellIs" dxfId="1" priority="1658" operator="greaterThan">
      <formula>120</formula>
    </cfRule>
    <cfRule type="containsText" dxfId="2" priority="547" operator="between" text="库存为">
      <formula>NOT(ISERROR(SEARCH("库存为",AU570)))</formula>
    </cfRule>
  </conditionalFormatting>
  <conditionalFormatting sqref="AU571">
    <cfRule type="cellIs" dxfId="0" priority="2768" operator="lessThan">
      <formula>20</formula>
    </cfRule>
    <cfRule type="cellIs" dxfId="1" priority="1657" operator="greaterThan">
      <formula>120</formula>
    </cfRule>
    <cfRule type="containsText" dxfId="2" priority="546" operator="between" text="库存为">
      <formula>NOT(ISERROR(SEARCH("库存为",AU571)))</formula>
    </cfRule>
  </conditionalFormatting>
  <conditionalFormatting sqref="AU572">
    <cfRule type="cellIs" dxfId="0" priority="2767" operator="lessThan">
      <formula>20</formula>
    </cfRule>
    <cfRule type="cellIs" dxfId="1" priority="1656" operator="greaterThan">
      <formula>120</formula>
    </cfRule>
    <cfRule type="containsText" dxfId="2" priority="545" operator="between" text="库存为">
      <formula>NOT(ISERROR(SEARCH("库存为",AU572)))</formula>
    </cfRule>
  </conditionalFormatting>
  <conditionalFormatting sqref="AU573">
    <cfRule type="cellIs" dxfId="0" priority="2766" operator="lessThan">
      <formula>20</formula>
    </cfRule>
    <cfRule type="cellIs" dxfId="1" priority="1655" operator="greaterThan">
      <formula>120</formula>
    </cfRule>
    <cfRule type="containsText" dxfId="2" priority="544" operator="between" text="库存为">
      <formula>NOT(ISERROR(SEARCH("库存为",AU573)))</formula>
    </cfRule>
  </conditionalFormatting>
  <conditionalFormatting sqref="AU574">
    <cfRule type="cellIs" dxfId="0" priority="2765" operator="lessThan">
      <formula>20</formula>
    </cfRule>
    <cfRule type="cellIs" dxfId="1" priority="1654" operator="greaterThan">
      <formula>120</formula>
    </cfRule>
    <cfRule type="containsText" dxfId="2" priority="543" operator="between" text="库存为">
      <formula>NOT(ISERROR(SEARCH("库存为",AU574)))</formula>
    </cfRule>
  </conditionalFormatting>
  <conditionalFormatting sqref="AU575">
    <cfRule type="cellIs" dxfId="0" priority="2764" operator="lessThan">
      <formula>20</formula>
    </cfRule>
    <cfRule type="cellIs" dxfId="1" priority="1653" operator="greaterThan">
      <formula>120</formula>
    </cfRule>
    <cfRule type="containsText" dxfId="2" priority="542" operator="between" text="库存为">
      <formula>NOT(ISERROR(SEARCH("库存为",AU575)))</formula>
    </cfRule>
  </conditionalFormatting>
  <conditionalFormatting sqref="AU576">
    <cfRule type="cellIs" dxfId="0" priority="2763" operator="lessThan">
      <formula>20</formula>
    </cfRule>
    <cfRule type="cellIs" dxfId="1" priority="1652" operator="greaterThan">
      <formula>120</formula>
    </cfRule>
    <cfRule type="containsText" dxfId="2" priority="541" operator="between" text="库存为">
      <formula>NOT(ISERROR(SEARCH("库存为",AU576)))</formula>
    </cfRule>
  </conditionalFormatting>
  <conditionalFormatting sqref="AU577">
    <cfRule type="cellIs" dxfId="0" priority="2762" operator="lessThan">
      <formula>20</formula>
    </cfRule>
    <cfRule type="cellIs" dxfId="1" priority="1651" operator="greaterThan">
      <formula>120</formula>
    </cfRule>
    <cfRule type="containsText" dxfId="2" priority="540" operator="between" text="库存为">
      <formula>NOT(ISERROR(SEARCH("库存为",AU577)))</formula>
    </cfRule>
  </conditionalFormatting>
  <conditionalFormatting sqref="AU578">
    <cfRule type="cellIs" dxfId="0" priority="2761" operator="lessThan">
      <formula>20</formula>
    </cfRule>
    <cfRule type="cellIs" dxfId="1" priority="1650" operator="greaterThan">
      <formula>120</formula>
    </cfRule>
    <cfRule type="containsText" dxfId="2" priority="539" operator="between" text="库存为">
      <formula>NOT(ISERROR(SEARCH("库存为",AU578)))</formula>
    </cfRule>
  </conditionalFormatting>
  <conditionalFormatting sqref="AU579">
    <cfRule type="cellIs" dxfId="0" priority="2760" operator="lessThan">
      <formula>20</formula>
    </cfRule>
    <cfRule type="cellIs" dxfId="1" priority="1649" operator="greaterThan">
      <formula>120</formula>
    </cfRule>
    <cfRule type="containsText" dxfId="2" priority="538" operator="between" text="库存为">
      <formula>NOT(ISERROR(SEARCH("库存为",AU579)))</formula>
    </cfRule>
  </conditionalFormatting>
  <conditionalFormatting sqref="AU580">
    <cfRule type="cellIs" dxfId="0" priority="2759" operator="lessThan">
      <formula>20</formula>
    </cfRule>
    <cfRule type="cellIs" dxfId="1" priority="1648" operator="greaterThan">
      <formula>120</formula>
    </cfRule>
    <cfRule type="containsText" dxfId="2" priority="537" operator="between" text="库存为">
      <formula>NOT(ISERROR(SEARCH("库存为",AU580)))</formula>
    </cfRule>
  </conditionalFormatting>
  <conditionalFormatting sqref="AU581">
    <cfRule type="cellIs" dxfId="0" priority="2758" operator="lessThan">
      <formula>20</formula>
    </cfRule>
    <cfRule type="cellIs" dxfId="1" priority="1647" operator="greaterThan">
      <formula>120</formula>
    </cfRule>
    <cfRule type="containsText" dxfId="2" priority="536" operator="between" text="库存为">
      <formula>NOT(ISERROR(SEARCH("库存为",AU581)))</formula>
    </cfRule>
  </conditionalFormatting>
  <conditionalFormatting sqref="AU582">
    <cfRule type="cellIs" dxfId="0" priority="2757" operator="lessThan">
      <formula>20</formula>
    </cfRule>
    <cfRule type="cellIs" dxfId="1" priority="1646" operator="greaterThan">
      <formula>120</formula>
    </cfRule>
    <cfRule type="containsText" dxfId="2" priority="535" operator="between" text="库存为">
      <formula>NOT(ISERROR(SEARCH("库存为",AU582)))</formula>
    </cfRule>
  </conditionalFormatting>
  <conditionalFormatting sqref="AU583">
    <cfRule type="cellIs" dxfId="0" priority="2756" operator="lessThan">
      <formula>20</formula>
    </cfRule>
    <cfRule type="cellIs" dxfId="1" priority="1645" operator="greaterThan">
      <formula>120</formula>
    </cfRule>
    <cfRule type="containsText" dxfId="2" priority="534" operator="between" text="库存为">
      <formula>NOT(ISERROR(SEARCH("库存为",AU583)))</formula>
    </cfRule>
  </conditionalFormatting>
  <conditionalFormatting sqref="AU584">
    <cfRule type="cellIs" dxfId="0" priority="2755" operator="lessThan">
      <formula>20</formula>
    </cfRule>
    <cfRule type="cellIs" dxfId="1" priority="1644" operator="greaterThan">
      <formula>120</formula>
    </cfRule>
    <cfRule type="containsText" dxfId="2" priority="533" operator="between" text="库存为">
      <formula>NOT(ISERROR(SEARCH("库存为",AU584)))</formula>
    </cfRule>
  </conditionalFormatting>
  <conditionalFormatting sqref="AU585">
    <cfRule type="cellIs" dxfId="0" priority="2754" operator="lessThan">
      <formula>20</formula>
    </cfRule>
    <cfRule type="cellIs" dxfId="1" priority="1643" operator="greaterThan">
      <formula>120</formula>
    </cfRule>
    <cfRule type="containsText" dxfId="2" priority="532" operator="between" text="库存为">
      <formula>NOT(ISERROR(SEARCH("库存为",AU585)))</formula>
    </cfRule>
  </conditionalFormatting>
  <conditionalFormatting sqref="AU586">
    <cfRule type="cellIs" dxfId="0" priority="2753" operator="lessThan">
      <formula>20</formula>
    </cfRule>
    <cfRule type="cellIs" dxfId="1" priority="1642" operator="greaterThan">
      <formula>120</formula>
    </cfRule>
    <cfRule type="containsText" dxfId="2" priority="531" operator="between" text="库存为">
      <formula>NOT(ISERROR(SEARCH("库存为",AU586)))</formula>
    </cfRule>
  </conditionalFormatting>
  <conditionalFormatting sqref="AU587">
    <cfRule type="cellIs" dxfId="0" priority="2752" operator="lessThan">
      <formula>20</formula>
    </cfRule>
    <cfRule type="cellIs" dxfId="1" priority="1641" operator="greaterThan">
      <formula>120</formula>
    </cfRule>
    <cfRule type="containsText" dxfId="2" priority="530" operator="between" text="库存为">
      <formula>NOT(ISERROR(SEARCH("库存为",AU587)))</formula>
    </cfRule>
  </conditionalFormatting>
  <conditionalFormatting sqref="AU588">
    <cfRule type="cellIs" dxfId="0" priority="2751" operator="lessThan">
      <formula>20</formula>
    </cfRule>
    <cfRule type="cellIs" dxfId="1" priority="1640" operator="greaterThan">
      <formula>120</formula>
    </cfRule>
    <cfRule type="containsText" dxfId="2" priority="529" operator="between" text="库存为">
      <formula>NOT(ISERROR(SEARCH("库存为",AU588)))</formula>
    </cfRule>
  </conditionalFormatting>
  <conditionalFormatting sqref="AU589">
    <cfRule type="cellIs" dxfId="0" priority="2750" operator="lessThan">
      <formula>20</formula>
    </cfRule>
    <cfRule type="cellIs" dxfId="1" priority="1639" operator="greaterThan">
      <formula>120</formula>
    </cfRule>
    <cfRule type="containsText" dxfId="2" priority="528" operator="between" text="库存为">
      <formula>NOT(ISERROR(SEARCH("库存为",AU589)))</formula>
    </cfRule>
  </conditionalFormatting>
  <conditionalFormatting sqref="AU590">
    <cfRule type="cellIs" dxfId="0" priority="2749" operator="lessThan">
      <formula>20</formula>
    </cfRule>
    <cfRule type="cellIs" dxfId="1" priority="1638" operator="greaterThan">
      <formula>120</formula>
    </cfRule>
    <cfRule type="containsText" dxfId="2" priority="527" operator="between" text="库存为">
      <formula>NOT(ISERROR(SEARCH("库存为",AU590)))</formula>
    </cfRule>
  </conditionalFormatting>
  <conditionalFormatting sqref="AU591">
    <cfRule type="cellIs" dxfId="0" priority="2748" operator="lessThan">
      <formula>20</formula>
    </cfRule>
    <cfRule type="cellIs" dxfId="1" priority="1637" operator="greaterThan">
      <formula>120</formula>
    </cfRule>
    <cfRule type="containsText" dxfId="2" priority="526" operator="between" text="库存为">
      <formula>NOT(ISERROR(SEARCH("库存为",AU591)))</formula>
    </cfRule>
  </conditionalFormatting>
  <conditionalFormatting sqref="AU592">
    <cfRule type="cellIs" dxfId="0" priority="2747" operator="lessThan">
      <formula>20</formula>
    </cfRule>
    <cfRule type="cellIs" dxfId="1" priority="1636" operator="greaterThan">
      <formula>120</formula>
    </cfRule>
    <cfRule type="containsText" dxfId="2" priority="525" operator="between" text="库存为">
      <formula>NOT(ISERROR(SEARCH("库存为",AU592)))</formula>
    </cfRule>
  </conditionalFormatting>
  <conditionalFormatting sqref="AU593">
    <cfRule type="cellIs" dxfId="0" priority="2746" operator="lessThan">
      <formula>20</formula>
    </cfRule>
    <cfRule type="cellIs" dxfId="1" priority="1635" operator="greaterThan">
      <formula>120</formula>
    </cfRule>
    <cfRule type="containsText" dxfId="2" priority="524" operator="between" text="库存为">
      <formula>NOT(ISERROR(SEARCH("库存为",AU593)))</formula>
    </cfRule>
  </conditionalFormatting>
  <conditionalFormatting sqref="AU594">
    <cfRule type="cellIs" dxfId="0" priority="2745" operator="lessThan">
      <formula>20</formula>
    </cfRule>
    <cfRule type="cellIs" dxfId="1" priority="1634" operator="greaterThan">
      <formula>120</formula>
    </cfRule>
    <cfRule type="containsText" dxfId="2" priority="523" operator="between" text="库存为">
      <formula>NOT(ISERROR(SEARCH("库存为",AU594)))</formula>
    </cfRule>
  </conditionalFormatting>
  <conditionalFormatting sqref="AU595">
    <cfRule type="cellIs" dxfId="0" priority="2744" operator="lessThan">
      <formula>20</formula>
    </cfRule>
    <cfRule type="cellIs" dxfId="1" priority="1633" operator="greaterThan">
      <formula>120</formula>
    </cfRule>
    <cfRule type="containsText" dxfId="2" priority="522" operator="between" text="库存为">
      <formula>NOT(ISERROR(SEARCH("库存为",AU595)))</formula>
    </cfRule>
  </conditionalFormatting>
  <conditionalFormatting sqref="AU596">
    <cfRule type="cellIs" dxfId="0" priority="2743" operator="lessThan">
      <formula>20</formula>
    </cfRule>
    <cfRule type="cellIs" dxfId="1" priority="1632" operator="greaterThan">
      <formula>120</formula>
    </cfRule>
    <cfRule type="containsText" dxfId="2" priority="521" operator="between" text="库存为">
      <formula>NOT(ISERROR(SEARCH("库存为",AU596)))</formula>
    </cfRule>
  </conditionalFormatting>
  <conditionalFormatting sqref="AU597">
    <cfRule type="cellIs" dxfId="0" priority="2742" operator="lessThan">
      <formula>20</formula>
    </cfRule>
    <cfRule type="cellIs" dxfId="1" priority="1631" operator="greaterThan">
      <formula>120</formula>
    </cfRule>
    <cfRule type="containsText" dxfId="2" priority="520" operator="between" text="库存为">
      <formula>NOT(ISERROR(SEARCH("库存为",AU597)))</formula>
    </cfRule>
  </conditionalFormatting>
  <conditionalFormatting sqref="AU598">
    <cfRule type="cellIs" dxfId="0" priority="2741" operator="lessThan">
      <formula>20</formula>
    </cfRule>
    <cfRule type="cellIs" dxfId="1" priority="1630" operator="greaterThan">
      <formula>120</formula>
    </cfRule>
    <cfRule type="containsText" dxfId="2" priority="519" operator="between" text="库存为">
      <formula>NOT(ISERROR(SEARCH("库存为",AU598)))</formula>
    </cfRule>
  </conditionalFormatting>
  <conditionalFormatting sqref="AU599">
    <cfRule type="cellIs" dxfId="0" priority="2740" operator="lessThan">
      <formula>20</formula>
    </cfRule>
    <cfRule type="cellIs" dxfId="1" priority="1629" operator="greaterThan">
      <formula>120</formula>
    </cfRule>
    <cfRule type="containsText" dxfId="2" priority="518" operator="between" text="库存为">
      <formula>NOT(ISERROR(SEARCH("库存为",AU599)))</formula>
    </cfRule>
  </conditionalFormatting>
  <conditionalFormatting sqref="AU600">
    <cfRule type="cellIs" dxfId="0" priority="2739" operator="lessThan">
      <formula>20</formula>
    </cfRule>
    <cfRule type="cellIs" dxfId="1" priority="1628" operator="greaterThan">
      <formula>120</formula>
    </cfRule>
    <cfRule type="containsText" dxfId="2" priority="517" operator="between" text="库存为">
      <formula>NOT(ISERROR(SEARCH("库存为",AU600)))</formula>
    </cfRule>
  </conditionalFormatting>
  <conditionalFormatting sqref="AU601">
    <cfRule type="cellIs" dxfId="0" priority="2738" operator="lessThan">
      <formula>20</formula>
    </cfRule>
    <cfRule type="cellIs" dxfId="1" priority="1627" operator="greaterThan">
      <formula>120</formula>
    </cfRule>
    <cfRule type="containsText" dxfId="2" priority="516" operator="between" text="库存为">
      <formula>NOT(ISERROR(SEARCH("库存为",AU601)))</formula>
    </cfRule>
  </conditionalFormatting>
  <conditionalFormatting sqref="AU602">
    <cfRule type="cellIs" dxfId="0" priority="2737" operator="lessThan">
      <formula>20</formula>
    </cfRule>
    <cfRule type="cellIs" dxfId="1" priority="1626" operator="greaterThan">
      <formula>120</formula>
    </cfRule>
    <cfRule type="containsText" dxfId="2" priority="515" operator="between" text="库存为">
      <formula>NOT(ISERROR(SEARCH("库存为",AU602)))</formula>
    </cfRule>
  </conditionalFormatting>
  <conditionalFormatting sqref="AU603">
    <cfRule type="cellIs" dxfId="0" priority="2736" operator="lessThan">
      <formula>20</formula>
    </cfRule>
    <cfRule type="cellIs" dxfId="1" priority="1625" operator="greaterThan">
      <formula>120</formula>
    </cfRule>
    <cfRule type="containsText" dxfId="2" priority="514" operator="between" text="库存为">
      <formula>NOT(ISERROR(SEARCH("库存为",AU603)))</formula>
    </cfRule>
  </conditionalFormatting>
  <conditionalFormatting sqref="AU604">
    <cfRule type="cellIs" dxfId="0" priority="2735" operator="lessThan">
      <formula>20</formula>
    </cfRule>
    <cfRule type="cellIs" dxfId="1" priority="1624" operator="greaterThan">
      <formula>120</formula>
    </cfRule>
    <cfRule type="containsText" dxfId="2" priority="513" operator="between" text="库存为">
      <formula>NOT(ISERROR(SEARCH("库存为",AU604)))</formula>
    </cfRule>
  </conditionalFormatting>
  <conditionalFormatting sqref="AU605">
    <cfRule type="cellIs" dxfId="0" priority="2734" operator="lessThan">
      <formula>20</formula>
    </cfRule>
    <cfRule type="cellIs" dxfId="1" priority="1623" operator="greaterThan">
      <formula>120</formula>
    </cfRule>
    <cfRule type="containsText" dxfId="2" priority="512" operator="between" text="库存为">
      <formula>NOT(ISERROR(SEARCH("库存为",AU605)))</formula>
    </cfRule>
  </conditionalFormatting>
  <conditionalFormatting sqref="AU606">
    <cfRule type="cellIs" dxfId="0" priority="2733" operator="lessThan">
      <formula>20</formula>
    </cfRule>
    <cfRule type="cellIs" dxfId="1" priority="1622" operator="greaterThan">
      <formula>120</formula>
    </cfRule>
    <cfRule type="containsText" dxfId="2" priority="511" operator="between" text="库存为">
      <formula>NOT(ISERROR(SEARCH("库存为",AU606)))</formula>
    </cfRule>
  </conditionalFormatting>
  <conditionalFormatting sqref="AU607">
    <cfRule type="cellIs" dxfId="0" priority="2732" operator="lessThan">
      <formula>20</formula>
    </cfRule>
    <cfRule type="cellIs" dxfId="1" priority="1621" operator="greaterThan">
      <formula>120</formula>
    </cfRule>
    <cfRule type="containsText" dxfId="2" priority="510" operator="between" text="库存为">
      <formula>NOT(ISERROR(SEARCH("库存为",AU607)))</formula>
    </cfRule>
  </conditionalFormatting>
  <conditionalFormatting sqref="AU608">
    <cfRule type="cellIs" dxfId="0" priority="2731" operator="lessThan">
      <formula>20</formula>
    </cfRule>
    <cfRule type="cellIs" dxfId="1" priority="1620" operator="greaterThan">
      <formula>120</formula>
    </cfRule>
    <cfRule type="containsText" dxfId="2" priority="509" operator="between" text="库存为">
      <formula>NOT(ISERROR(SEARCH("库存为",AU608)))</formula>
    </cfRule>
  </conditionalFormatting>
  <conditionalFormatting sqref="AU609">
    <cfRule type="cellIs" dxfId="0" priority="2730" operator="lessThan">
      <formula>20</formula>
    </cfRule>
    <cfRule type="cellIs" dxfId="1" priority="1619" operator="greaterThan">
      <formula>120</formula>
    </cfRule>
    <cfRule type="containsText" dxfId="2" priority="508" operator="between" text="库存为">
      <formula>NOT(ISERROR(SEARCH("库存为",AU609)))</formula>
    </cfRule>
  </conditionalFormatting>
  <conditionalFormatting sqref="AU610">
    <cfRule type="cellIs" dxfId="0" priority="2729" operator="lessThan">
      <formula>20</formula>
    </cfRule>
    <cfRule type="cellIs" dxfId="1" priority="1618" operator="greaterThan">
      <formula>120</formula>
    </cfRule>
    <cfRule type="containsText" dxfId="2" priority="507" operator="between" text="库存为">
      <formula>NOT(ISERROR(SEARCH("库存为",AU610)))</formula>
    </cfRule>
  </conditionalFormatting>
  <conditionalFormatting sqref="AU611">
    <cfRule type="cellIs" dxfId="0" priority="2728" operator="lessThan">
      <formula>20</formula>
    </cfRule>
    <cfRule type="cellIs" dxfId="1" priority="1617" operator="greaterThan">
      <formula>120</formula>
    </cfRule>
    <cfRule type="containsText" dxfId="2" priority="506" operator="between" text="库存为">
      <formula>NOT(ISERROR(SEARCH("库存为",AU611)))</formula>
    </cfRule>
  </conditionalFormatting>
  <conditionalFormatting sqref="AU612">
    <cfRule type="cellIs" dxfId="0" priority="2727" operator="lessThan">
      <formula>20</formula>
    </cfRule>
    <cfRule type="cellIs" dxfId="1" priority="1616" operator="greaterThan">
      <formula>120</formula>
    </cfRule>
    <cfRule type="containsText" dxfId="2" priority="505" operator="between" text="库存为">
      <formula>NOT(ISERROR(SEARCH("库存为",AU612)))</formula>
    </cfRule>
  </conditionalFormatting>
  <conditionalFormatting sqref="AU613">
    <cfRule type="cellIs" dxfId="0" priority="2726" operator="lessThan">
      <formula>20</formula>
    </cfRule>
    <cfRule type="cellIs" dxfId="1" priority="1615" operator="greaterThan">
      <formula>120</formula>
    </cfRule>
    <cfRule type="containsText" dxfId="2" priority="504" operator="between" text="库存为">
      <formula>NOT(ISERROR(SEARCH("库存为",AU613)))</formula>
    </cfRule>
  </conditionalFormatting>
  <conditionalFormatting sqref="AU614">
    <cfRule type="cellIs" dxfId="0" priority="2725" operator="lessThan">
      <formula>20</formula>
    </cfRule>
    <cfRule type="cellIs" dxfId="1" priority="1614" operator="greaterThan">
      <formula>120</formula>
    </cfRule>
    <cfRule type="containsText" dxfId="2" priority="503" operator="between" text="库存为">
      <formula>NOT(ISERROR(SEARCH("库存为",AU614)))</formula>
    </cfRule>
  </conditionalFormatting>
  <conditionalFormatting sqref="AU615">
    <cfRule type="cellIs" dxfId="0" priority="2724" operator="lessThan">
      <formula>20</formula>
    </cfRule>
    <cfRule type="cellIs" dxfId="1" priority="1613" operator="greaterThan">
      <formula>120</formula>
    </cfRule>
    <cfRule type="containsText" dxfId="2" priority="502" operator="between" text="库存为">
      <formula>NOT(ISERROR(SEARCH("库存为",AU615)))</formula>
    </cfRule>
  </conditionalFormatting>
  <conditionalFormatting sqref="AU616">
    <cfRule type="cellIs" dxfId="0" priority="2723" operator="lessThan">
      <formula>20</formula>
    </cfRule>
    <cfRule type="cellIs" dxfId="1" priority="1612" operator="greaterThan">
      <formula>120</formula>
    </cfRule>
    <cfRule type="containsText" dxfId="2" priority="501" operator="between" text="库存为">
      <formula>NOT(ISERROR(SEARCH("库存为",AU616)))</formula>
    </cfRule>
  </conditionalFormatting>
  <conditionalFormatting sqref="AU617">
    <cfRule type="cellIs" dxfId="0" priority="2722" operator="lessThan">
      <formula>20</formula>
    </cfRule>
    <cfRule type="cellIs" dxfId="1" priority="1611" operator="greaterThan">
      <formula>120</formula>
    </cfRule>
    <cfRule type="containsText" dxfId="2" priority="500" operator="between" text="库存为">
      <formula>NOT(ISERROR(SEARCH("库存为",AU617)))</formula>
    </cfRule>
  </conditionalFormatting>
  <conditionalFormatting sqref="AU618">
    <cfRule type="cellIs" dxfId="0" priority="2721" operator="lessThan">
      <formula>20</formula>
    </cfRule>
    <cfRule type="cellIs" dxfId="1" priority="1610" operator="greaterThan">
      <formula>120</formula>
    </cfRule>
    <cfRule type="containsText" dxfId="2" priority="499" operator="between" text="库存为">
      <formula>NOT(ISERROR(SEARCH("库存为",AU618)))</formula>
    </cfRule>
  </conditionalFormatting>
  <conditionalFormatting sqref="AU619">
    <cfRule type="cellIs" dxfId="0" priority="2720" operator="lessThan">
      <formula>20</formula>
    </cfRule>
    <cfRule type="cellIs" dxfId="1" priority="1609" operator="greaterThan">
      <formula>120</formula>
    </cfRule>
    <cfRule type="containsText" dxfId="2" priority="498" operator="between" text="库存为">
      <formula>NOT(ISERROR(SEARCH("库存为",AU619)))</formula>
    </cfRule>
  </conditionalFormatting>
  <conditionalFormatting sqref="AU620">
    <cfRule type="cellIs" dxfId="0" priority="2719" operator="lessThan">
      <formula>20</formula>
    </cfRule>
    <cfRule type="cellIs" dxfId="1" priority="1608" operator="greaterThan">
      <formula>120</formula>
    </cfRule>
    <cfRule type="containsText" dxfId="2" priority="497" operator="between" text="库存为">
      <formula>NOT(ISERROR(SEARCH("库存为",AU620)))</formula>
    </cfRule>
  </conditionalFormatting>
  <conditionalFormatting sqref="AU621">
    <cfRule type="cellIs" dxfId="0" priority="2718" operator="lessThan">
      <formula>20</formula>
    </cfRule>
    <cfRule type="cellIs" dxfId="1" priority="1607" operator="greaterThan">
      <formula>120</formula>
    </cfRule>
    <cfRule type="containsText" dxfId="2" priority="496" operator="between" text="库存为">
      <formula>NOT(ISERROR(SEARCH("库存为",AU621)))</formula>
    </cfRule>
  </conditionalFormatting>
  <conditionalFormatting sqref="AU622">
    <cfRule type="cellIs" dxfId="0" priority="2717" operator="lessThan">
      <formula>20</formula>
    </cfRule>
    <cfRule type="cellIs" dxfId="1" priority="1606" operator="greaterThan">
      <formula>120</formula>
    </cfRule>
    <cfRule type="containsText" dxfId="2" priority="495" operator="between" text="库存为">
      <formula>NOT(ISERROR(SEARCH("库存为",AU622)))</formula>
    </cfRule>
  </conditionalFormatting>
  <conditionalFormatting sqref="AU623">
    <cfRule type="cellIs" dxfId="0" priority="2716" operator="lessThan">
      <formula>20</formula>
    </cfRule>
    <cfRule type="cellIs" dxfId="1" priority="1605" operator="greaterThan">
      <formula>120</formula>
    </cfRule>
    <cfRule type="containsText" dxfId="2" priority="494" operator="between" text="库存为">
      <formula>NOT(ISERROR(SEARCH("库存为",AU623)))</formula>
    </cfRule>
  </conditionalFormatting>
  <conditionalFormatting sqref="AU624">
    <cfRule type="cellIs" dxfId="0" priority="2715" operator="lessThan">
      <formula>20</formula>
    </cfRule>
    <cfRule type="cellIs" dxfId="1" priority="1604" operator="greaterThan">
      <formula>120</formula>
    </cfRule>
    <cfRule type="containsText" dxfId="2" priority="493" operator="between" text="库存为">
      <formula>NOT(ISERROR(SEARCH("库存为",AU624)))</formula>
    </cfRule>
  </conditionalFormatting>
  <conditionalFormatting sqref="AU625">
    <cfRule type="cellIs" dxfId="0" priority="2714" operator="lessThan">
      <formula>20</formula>
    </cfRule>
    <cfRule type="cellIs" dxfId="1" priority="1603" operator="greaterThan">
      <formula>120</formula>
    </cfRule>
    <cfRule type="containsText" dxfId="2" priority="492" operator="between" text="库存为">
      <formula>NOT(ISERROR(SEARCH("库存为",AU625)))</formula>
    </cfRule>
  </conditionalFormatting>
  <conditionalFormatting sqref="AU626">
    <cfRule type="cellIs" dxfId="0" priority="2713" operator="lessThan">
      <formula>20</formula>
    </cfRule>
    <cfRule type="cellIs" dxfId="1" priority="1602" operator="greaterThan">
      <formula>120</formula>
    </cfRule>
    <cfRule type="containsText" dxfId="2" priority="491" operator="between" text="库存为">
      <formula>NOT(ISERROR(SEARCH("库存为",AU626)))</formula>
    </cfRule>
  </conditionalFormatting>
  <conditionalFormatting sqref="AU627">
    <cfRule type="cellIs" dxfId="0" priority="2712" operator="lessThan">
      <formula>20</formula>
    </cfRule>
    <cfRule type="cellIs" dxfId="1" priority="1601" operator="greaterThan">
      <formula>120</formula>
    </cfRule>
    <cfRule type="containsText" dxfId="2" priority="490" operator="between" text="库存为">
      <formula>NOT(ISERROR(SEARCH("库存为",AU627)))</formula>
    </cfRule>
  </conditionalFormatting>
  <conditionalFormatting sqref="AU628">
    <cfRule type="cellIs" dxfId="0" priority="2711" operator="lessThan">
      <formula>20</formula>
    </cfRule>
    <cfRule type="cellIs" dxfId="1" priority="1600" operator="greaterThan">
      <formula>120</formula>
    </cfRule>
    <cfRule type="containsText" dxfId="2" priority="489" operator="between" text="库存为">
      <formula>NOT(ISERROR(SEARCH("库存为",AU628)))</formula>
    </cfRule>
  </conditionalFormatting>
  <conditionalFormatting sqref="AU629">
    <cfRule type="cellIs" dxfId="0" priority="2710" operator="lessThan">
      <formula>20</formula>
    </cfRule>
    <cfRule type="cellIs" dxfId="1" priority="1599" operator="greaterThan">
      <formula>120</formula>
    </cfRule>
    <cfRule type="containsText" dxfId="2" priority="488" operator="between" text="库存为">
      <formula>NOT(ISERROR(SEARCH("库存为",AU629)))</formula>
    </cfRule>
  </conditionalFormatting>
  <conditionalFormatting sqref="AU630">
    <cfRule type="cellIs" dxfId="0" priority="2709" operator="lessThan">
      <formula>20</formula>
    </cfRule>
    <cfRule type="cellIs" dxfId="1" priority="1598" operator="greaterThan">
      <formula>120</formula>
    </cfRule>
    <cfRule type="containsText" dxfId="2" priority="487" operator="between" text="库存为">
      <formula>NOT(ISERROR(SEARCH("库存为",AU630)))</formula>
    </cfRule>
  </conditionalFormatting>
  <conditionalFormatting sqref="AU631">
    <cfRule type="cellIs" dxfId="0" priority="2708" operator="lessThan">
      <formula>20</formula>
    </cfRule>
    <cfRule type="cellIs" dxfId="1" priority="1597" operator="greaterThan">
      <formula>120</formula>
    </cfRule>
    <cfRule type="containsText" dxfId="2" priority="486" operator="between" text="库存为">
      <formula>NOT(ISERROR(SEARCH("库存为",AU631)))</formula>
    </cfRule>
  </conditionalFormatting>
  <conditionalFormatting sqref="AU632">
    <cfRule type="cellIs" dxfId="0" priority="2707" operator="lessThan">
      <formula>20</formula>
    </cfRule>
    <cfRule type="cellIs" dxfId="1" priority="1596" operator="greaterThan">
      <formula>120</formula>
    </cfRule>
    <cfRule type="containsText" dxfId="2" priority="485" operator="between" text="库存为">
      <formula>NOT(ISERROR(SEARCH("库存为",AU632)))</formula>
    </cfRule>
  </conditionalFormatting>
  <conditionalFormatting sqref="AU633">
    <cfRule type="cellIs" dxfId="0" priority="2706" operator="lessThan">
      <formula>20</formula>
    </cfRule>
    <cfRule type="cellIs" dxfId="1" priority="1595" operator="greaterThan">
      <formula>120</formula>
    </cfRule>
    <cfRule type="containsText" dxfId="2" priority="484" operator="between" text="库存为">
      <formula>NOT(ISERROR(SEARCH("库存为",AU633)))</formula>
    </cfRule>
  </conditionalFormatting>
  <conditionalFormatting sqref="AU634">
    <cfRule type="cellIs" dxfId="0" priority="2705" operator="lessThan">
      <formula>20</formula>
    </cfRule>
    <cfRule type="cellIs" dxfId="1" priority="1594" operator="greaterThan">
      <formula>120</formula>
    </cfRule>
    <cfRule type="containsText" dxfId="2" priority="483" operator="between" text="库存为">
      <formula>NOT(ISERROR(SEARCH("库存为",AU634)))</formula>
    </cfRule>
  </conditionalFormatting>
  <conditionalFormatting sqref="AU635">
    <cfRule type="cellIs" dxfId="0" priority="2704" operator="lessThan">
      <formula>20</formula>
    </cfRule>
    <cfRule type="cellIs" dxfId="1" priority="1593" operator="greaterThan">
      <formula>120</formula>
    </cfRule>
    <cfRule type="containsText" dxfId="2" priority="482" operator="between" text="库存为">
      <formula>NOT(ISERROR(SEARCH("库存为",AU635)))</formula>
    </cfRule>
  </conditionalFormatting>
  <conditionalFormatting sqref="AU636">
    <cfRule type="cellIs" dxfId="0" priority="2703" operator="lessThan">
      <formula>20</formula>
    </cfRule>
    <cfRule type="cellIs" dxfId="1" priority="1592" operator="greaterThan">
      <formula>120</formula>
    </cfRule>
    <cfRule type="containsText" dxfId="2" priority="481" operator="between" text="库存为">
      <formula>NOT(ISERROR(SEARCH("库存为",AU636)))</formula>
    </cfRule>
  </conditionalFormatting>
  <conditionalFormatting sqref="AU637">
    <cfRule type="cellIs" dxfId="0" priority="2702" operator="lessThan">
      <formula>20</formula>
    </cfRule>
    <cfRule type="cellIs" dxfId="1" priority="1591" operator="greaterThan">
      <formula>120</formula>
    </cfRule>
    <cfRule type="containsText" dxfId="2" priority="480" operator="between" text="库存为">
      <formula>NOT(ISERROR(SEARCH("库存为",AU637)))</formula>
    </cfRule>
  </conditionalFormatting>
  <conditionalFormatting sqref="AU638">
    <cfRule type="cellIs" dxfId="0" priority="2701" operator="lessThan">
      <formula>20</formula>
    </cfRule>
    <cfRule type="cellIs" dxfId="1" priority="1590" operator="greaterThan">
      <formula>120</formula>
    </cfRule>
    <cfRule type="containsText" dxfId="2" priority="479" operator="between" text="库存为">
      <formula>NOT(ISERROR(SEARCH("库存为",AU638)))</formula>
    </cfRule>
  </conditionalFormatting>
  <conditionalFormatting sqref="AU639">
    <cfRule type="cellIs" dxfId="0" priority="2700" operator="lessThan">
      <formula>20</formula>
    </cfRule>
    <cfRule type="cellIs" dxfId="1" priority="1589" operator="greaterThan">
      <formula>120</formula>
    </cfRule>
    <cfRule type="containsText" dxfId="2" priority="478" operator="between" text="库存为">
      <formula>NOT(ISERROR(SEARCH("库存为",AU639)))</formula>
    </cfRule>
  </conditionalFormatting>
  <conditionalFormatting sqref="AU640">
    <cfRule type="cellIs" dxfId="0" priority="2699" operator="lessThan">
      <formula>20</formula>
    </cfRule>
    <cfRule type="cellIs" dxfId="1" priority="1588" operator="greaterThan">
      <formula>120</formula>
    </cfRule>
    <cfRule type="containsText" dxfId="2" priority="477" operator="between" text="库存为">
      <formula>NOT(ISERROR(SEARCH("库存为",AU640)))</formula>
    </cfRule>
  </conditionalFormatting>
  <conditionalFormatting sqref="AU641">
    <cfRule type="cellIs" dxfId="0" priority="2698" operator="lessThan">
      <formula>20</formula>
    </cfRule>
    <cfRule type="cellIs" dxfId="1" priority="1587" operator="greaterThan">
      <formula>120</formula>
    </cfRule>
    <cfRule type="containsText" dxfId="2" priority="476" operator="between" text="库存为">
      <formula>NOT(ISERROR(SEARCH("库存为",AU641)))</formula>
    </cfRule>
  </conditionalFormatting>
  <conditionalFormatting sqref="AU642">
    <cfRule type="cellIs" dxfId="0" priority="2697" operator="lessThan">
      <formula>20</formula>
    </cfRule>
    <cfRule type="cellIs" dxfId="1" priority="1586" operator="greaterThan">
      <formula>120</formula>
    </cfRule>
    <cfRule type="containsText" dxfId="2" priority="475" operator="between" text="库存为">
      <formula>NOT(ISERROR(SEARCH("库存为",AU642)))</formula>
    </cfRule>
  </conditionalFormatting>
  <conditionalFormatting sqref="AU643">
    <cfRule type="cellIs" dxfId="0" priority="2696" operator="lessThan">
      <formula>20</formula>
    </cfRule>
    <cfRule type="cellIs" dxfId="1" priority="1585" operator="greaterThan">
      <formula>120</formula>
    </cfRule>
    <cfRule type="containsText" dxfId="2" priority="474" operator="between" text="库存为">
      <formula>NOT(ISERROR(SEARCH("库存为",AU643)))</formula>
    </cfRule>
  </conditionalFormatting>
  <conditionalFormatting sqref="AU644">
    <cfRule type="cellIs" dxfId="0" priority="2695" operator="lessThan">
      <formula>20</formula>
    </cfRule>
    <cfRule type="cellIs" dxfId="1" priority="1584" operator="greaterThan">
      <formula>120</formula>
    </cfRule>
    <cfRule type="containsText" dxfId="2" priority="473" operator="between" text="库存为">
      <formula>NOT(ISERROR(SEARCH("库存为",AU644)))</formula>
    </cfRule>
  </conditionalFormatting>
  <conditionalFormatting sqref="AU645">
    <cfRule type="cellIs" dxfId="0" priority="2694" operator="lessThan">
      <formula>20</formula>
    </cfRule>
    <cfRule type="cellIs" dxfId="1" priority="1583" operator="greaterThan">
      <formula>120</formula>
    </cfRule>
    <cfRule type="containsText" dxfId="2" priority="472" operator="between" text="库存为">
      <formula>NOT(ISERROR(SEARCH("库存为",AU645)))</formula>
    </cfRule>
  </conditionalFormatting>
  <conditionalFormatting sqref="AU646">
    <cfRule type="cellIs" dxfId="0" priority="2693" operator="lessThan">
      <formula>20</formula>
    </cfRule>
    <cfRule type="cellIs" dxfId="1" priority="1582" operator="greaterThan">
      <formula>120</formula>
    </cfRule>
    <cfRule type="containsText" dxfId="2" priority="471" operator="between" text="库存为">
      <formula>NOT(ISERROR(SEARCH("库存为",AU646)))</formula>
    </cfRule>
  </conditionalFormatting>
  <conditionalFormatting sqref="AU647">
    <cfRule type="cellIs" dxfId="0" priority="2692" operator="lessThan">
      <formula>20</formula>
    </cfRule>
    <cfRule type="cellIs" dxfId="1" priority="1581" operator="greaterThan">
      <formula>120</formula>
    </cfRule>
    <cfRule type="containsText" dxfId="2" priority="470" operator="between" text="库存为">
      <formula>NOT(ISERROR(SEARCH("库存为",AU647)))</formula>
    </cfRule>
  </conditionalFormatting>
  <conditionalFormatting sqref="AU648">
    <cfRule type="cellIs" dxfId="0" priority="2691" operator="lessThan">
      <formula>20</formula>
    </cfRule>
    <cfRule type="cellIs" dxfId="1" priority="1580" operator="greaterThan">
      <formula>120</formula>
    </cfRule>
    <cfRule type="containsText" dxfId="2" priority="469" operator="between" text="库存为">
      <formula>NOT(ISERROR(SEARCH("库存为",AU648)))</formula>
    </cfRule>
  </conditionalFormatting>
  <conditionalFormatting sqref="AU649">
    <cfRule type="cellIs" dxfId="0" priority="2690" operator="lessThan">
      <formula>20</formula>
    </cfRule>
    <cfRule type="cellIs" dxfId="1" priority="1579" operator="greaterThan">
      <formula>120</formula>
    </cfRule>
    <cfRule type="containsText" dxfId="2" priority="468" operator="between" text="库存为">
      <formula>NOT(ISERROR(SEARCH("库存为",AU649)))</formula>
    </cfRule>
  </conditionalFormatting>
  <conditionalFormatting sqref="AU650">
    <cfRule type="cellIs" dxfId="0" priority="2689" operator="lessThan">
      <formula>20</formula>
    </cfRule>
    <cfRule type="cellIs" dxfId="1" priority="1578" operator="greaterThan">
      <formula>120</formula>
    </cfRule>
    <cfRule type="containsText" dxfId="2" priority="467" operator="between" text="库存为">
      <formula>NOT(ISERROR(SEARCH("库存为",AU650)))</formula>
    </cfRule>
  </conditionalFormatting>
  <conditionalFormatting sqref="AU651">
    <cfRule type="cellIs" dxfId="0" priority="2688" operator="lessThan">
      <formula>20</formula>
    </cfRule>
    <cfRule type="cellIs" dxfId="1" priority="1577" operator="greaterThan">
      <formula>120</formula>
    </cfRule>
    <cfRule type="containsText" dxfId="2" priority="466" operator="between" text="库存为">
      <formula>NOT(ISERROR(SEARCH("库存为",AU651)))</formula>
    </cfRule>
  </conditionalFormatting>
  <conditionalFormatting sqref="AU652">
    <cfRule type="cellIs" dxfId="0" priority="2687" operator="lessThan">
      <formula>20</formula>
    </cfRule>
    <cfRule type="cellIs" dxfId="1" priority="1576" operator="greaterThan">
      <formula>120</formula>
    </cfRule>
    <cfRule type="containsText" dxfId="2" priority="465" operator="between" text="库存为">
      <formula>NOT(ISERROR(SEARCH("库存为",AU652)))</formula>
    </cfRule>
  </conditionalFormatting>
  <conditionalFormatting sqref="AU653">
    <cfRule type="cellIs" dxfId="0" priority="2686" operator="lessThan">
      <formula>20</formula>
    </cfRule>
    <cfRule type="cellIs" dxfId="1" priority="1575" operator="greaterThan">
      <formula>120</formula>
    </cfRule>
    <cfRule type="containsText" dxfId="2" priority="464" operator="between" text="库存为">
      <formula>NOT(ISERROR(SEARCH("库存为",AU653)))</formula>
    </cfRule>
  </conditionalFormatting>
  <conditionalFormatting sqref="AU654">
    <cfRule type="cellIs" dxfId="0" priority="2685" operator="lessThan">
      <formula>20</formula>
    </cfRule>
    <cfRule type="cellIs" dxfId="1" priority="1574" operator="greaterThan">
      <formula>120</formula>
    </cfRule>
    <cfRule type="containsText" dxfId="2" priority="463" operator="between" text="库存为">
      <formula>NOT(ISERROR(SEARCH("库存为",AU654)))</formula>
    </cfRule>
  </conditionalFormatting>
  <conditionalFormatting sqref="AU655">
    <cfRule type="cellIs" dxfId="0" priority="2684" operator="lessThan">
      <formula>20</formula>
    </cfRule>
    <cfRule type="cellIs" dxfId="1" priority="1573" operator="greaterThan">
      <formula>120</formula>
    </cfRule>
    <cfRule type="containsText" dxfId="2" priority="462" operator="between" text="库存为">
      <formula>NOT(ISERROR(SEARCH("库存为",AU655)))</formula>
    </cfRule>
  </conditionalFormatting>
  <conditionalFormatting sqref="AU656">
    <cfRule type="cellIs" dxfId="0" priority="2683" operator="lessThan">
      <formula>20</formula>
    </cfRule>
    <cfRule type="cellIs" dxfId="1" priority="1572" operator="greaterThan">
      <formula>120</formula>
    </cfRule>
    <cfRule type="containsText" dxfId="2" priority="461" operator="between" text="库存为">
      <formula>NOT(ISERROR(SEARCH("库存为",AU656)))</formula>
    </cfRule>
  </conditionalFormatting>
  <conditionalFormatting sqref="AU657">
    <cfRule type="cellIs" dxfId="0" priority="2682" operator="lessThan">
      <formula>20</formula>
    </cfRule>
    <cfRule type="cellIs" dxfId="1" priority="1571" operator="greaterThan">
      <formula>120</formula>
    </cfRule>
    <cfRule type="containsText" dxfId="2" priority="460" operator="between" text="库存为">
      <formula>NOT(ISERROR(SEARCH("库存为",AU657)))</formula>
    </cfRule>
  </conditionalFormatting>
  <conditionalFormatting sqref="AU658">
    <cfRule type="cellIs" dxfId="0" priority="2681" operator="lessThan">
      <formula>20</formula>
    </cfRule>
    <cfRule type="cellIs" dxfId="1" priority="1570" operator="greaterThan">
      <formula>120</formula>
    </cfRule>
    <cfRule type="containsText" dxfId="2" priority="459" operator="between" text="库存为">
      <formula>NOT(ISERROR(SEARCH("库存为",AU658)))</formula>
    </cfRule>
  </conditionalFormatting>
  <conditionalFormatting sqref="AU659">
    <cfRule type="cellIs" dxfId="0" priority="2680" operator="lessThan">
      <formula>20</formula>
    </cfRule>
    <cfRule type="cellIs" dxfId="1" priority="1569" operator="greaterThan">
      <formula>120</formula>
    </cfRule>
    <cfRule type="containsText" dxfId="2" priority="458" operator="between" text="库存为">
      <formula>NOT(ISERROR(SEARCH("库存为",AU659)))</formula>
    </cfRule>
  </conditionalFormatting>
  <conditionalFormatting sqref="AU660">
    <cfRule type="cellIs" dxfId="0" priority="2679" operator="lessThan">
      <formula>20</formula>
    </cfRule>
    <cfRule type="cellIs" dxfId="1" priority="1568" operator="greaterThan">
      <formula>120</formula>
    </cfRule>
    <cfRule type="containsText" dxfId="2" priority="457" operator="between" text="库存为">
      <formula>NOT(ISERROR(SEARCH("库存为",AU660)))</formula>
    </cfRule>
  </conditionalFormatting>
  <conditionalFormatting sqref="AU661">
    <cfRule type="cellIs" dxfId="0" priority="2678" operator="lessThan">
      <formula>20</formula>
    </cfRule>
    <cfRule type="cellIs" dxfId="1" priority="1567" operator="greaterThan">
      <formula>120</formula>
    </cfRule>
    <cfRule type="containsText" dxfId="2" priority="456" operator="between" text="库存为">
      <formula>NOT(ISERROR(SEARCH("库存为",AU661)))</formula>
    </cfRule>
  </conditionalFormatting>
  <conditionalFormatting sqref="AU662">
    <cfRule type="cellIs" dxfId="0" priority="2677" operator="lessThan">
      <formula>20</formula>
    </cfRule>
    <cfRule type="cellIs" dxfId="1" priority="1566" operator="greaterThan">
      <formula>120</formula>
    </cfRule>
    <cfRule type="containsText" dxfId="2" priority="455" operator="between" text="库存为">
      <formula>NOT(ISERROR(SEARCH("库存为",AU662)))</formula>
    </cfRule>
  </conditionalFormatting>
  <conditionalFormatting sqref="AU663">
    <cfRule type="cellIs" dxfId="0" priority="2676" operator="lessThan">
      <formula>20</formula>
    </cfRule>
    <cfRule type="cellIs" dxfId="1" priority="1565" operator="greaterThan">
      <formula>120</formula>
    </cfRule>
    <cfRule type="containsText" dxfId="2" priority="454" operator="between" text="库存为">
      <formula>NOT(ISERROR(SEARCH("库存为",AU663)))</formula>
    </cfRule>
  </conditionalFormatting>
  <conditionalFormatting sqref="AU664">
    <cfRule type="cellIs" dxfId="0" priority="2675" operator="lessThan">
      <formula>20</formula>
    </cfRule>
    <cfRule type="cellIs" dxfId="1" priority="1564" operator="greaterThan">
      <formula>120</formula>
    </cfRule>
    <cfRule type="containsText" dxfId="2" priority="453" operator="between" text="库存为">
      <formula>NOT(ISERROR(SEARCH("库存为",AU664)))</formula>
    </cfRule>
  </conditionalFormatting>
  <conditionalFormatting sqref="AU665">
    <cfRule type="cellIs" dxfId="0" priority="2674" operator="lessThan">
      <formula>20</formula>
    </cfRule>
    <cfRule type="cellIs" dxfId="1" priority="1563" operator="greaterThan">
      <formula>120</formula>
    </cfRule>
    <cfRule type="containsText" dxfId="2" priority="452" operator="between" text="库存为">
      <formula>NOT(ISERROR(SEARCH("库存为",AU665)))</formula>
    </cfRule>
  </conditionalFormatting>
  <conditionalFormatting sqref="AU666">
    <cfRule type="cellIs" dxfId="0" priority="2673" operator="lessThan">
      <formula>20</formula>
    </cfRule>
    <cfRule type="cellIs" dxfId="1" priority="1562" operator="greaterThan">
      <formula>120</formula>
    </cfRule>
    <cfRule type="containsText" dxfId="2" priority="451" operator="between" text="库存为">
      <formula>NOT(ISERROR(SEARCH("库存为",AU666)))</formula>
    </cfRule>
  </conditionalFormatting>
  <conditionalFormatting sqref="AU667">
    <cfRule type="cellIs" dxfId="0" priority="2672" operator="lessThan">
      <formula>20</formula>
    </cfRule>
    <cfRule type="cellIs" dxfId="1" priority="1561" operator="greaterThan">
      <formula>120</formula>
    </cfRule>
    <cfRule type="containsText" dxfId="2" priority="450" operator="between" text="库存为">
      <formula>NOT(ISERROR(SEARCH("库存为",AU667)))</formula>
    </cfRule>
  </conditionalFormatting>
  <conditionalFormatting sqref="AU668">
    <cfRule type="cellIs" dxfId="0" priority="2671" operator="lessThan">
      <formula>20</formula>
    </cfRule>
    <cfRule type="cellIs" dxfId="1" priority="1560" operator="greaterThan">
      <formula>120</formula>
    </cfRule>
    <cfRule type="containsText" dxfId="2" priority="449" operator="between" text="库存为">
      <formula>NOT(ISERROR(SEARCH("库存为",AU668)))</formula>
    </cfRule>
  </conditionalFormatting>
  <conditionalFormatting sqref="AU669">
    <cfRule type="cellIs" dxfId="0" priority="2670" operator="lessThan">
      <formula>20</formula>
    </cfRule>
    <cfRule type="cellIs" dxfId="1" priority="1559" operator="greaterThan">
      <formula>120</formula>
    </cfRule>
    <cfRule type="containsText" dxfId="2" priority="448" operator="between" text="库存为">
      <formula>NOT(ISERROR(SEARCH("库存为",AU669)))</formula>
    </cfRule>
  </conditionalFormatting>
  <conditionalFormatting sqref="AU670">
    <cfRule type="cellIs" dxfId="0" priority="2669" operator="lessThan">
      <formula>20</formula>
    </cfRule>
    <cfRule type="cellIs" dxfId="1" priority="1558" operator="greaterThan">
      <formula>120</formula>
    </cfRule>
    <cfRule type="containsText" dxfId="2" priority="447" operator="between" text="库存为">
      <formula>NOT(ISERROR(SEARCH("库存为",AU670)))</formula>
    </cfRule>
  </conditionalFormatting>
  <conditionalFormatting sqref="AU671">
    <cfRule type="cellIs" dxfId="0" priority="2668" operator="lessThan">
      <formula>20</formula>
    </cfRule>
    <cfRule type="cellIs" dxfId="1" priority="1557" operator="greaterThan">
      <formula>120</formula>
    </cfRule>
    <cfRule type="containsText" dxfId="2" priority="446" operator="between" text="库存为">
      <formula>NOT(ISERROR(SEARCH("库存为",AU671)))</formula>
    </cfRule>
  </conditionalFormatting>
  <conditionalFormatting sqref="AU672">
    <cfRule type="cellIs" dxfId="0" priority="2667" operator="lessThan">
      <formula>20</formula>
    </cfRule>
    <cfRule type="cellIs" dxfId="1" priority="1556" operator="greaterThan">
      <formula>120</formula>
    </cfRule>
    <cfRule type="containsText" dxfId="2" priority="445" operator="between" text="库存为">
      <formula>NOT(ISERROR(SEARCH("库存为",AU672)))</formula>
    </cfRule>
  </conditionalFormatting>
  <conditionalFormatting sqref="AU673">
    <cfRule type="cellIs" dxfId="0" priority="2666" operator="lessThan">
      <formula>20</formula>
    </cfRule>
    <cfRule type="cellIs" dxfId="1" priority="1555" operator="greaterThan">
      <formula>120</formula>
    </cfRule>
    <cfRule type="containsText" dxfId="2" priority="444" operator="between" text="库存为">
      <formula>NOT(ISERROR(SEARCH("库存为",AU673)))</formula>
    </cfRule>
  </conditionalFormatting>
  <conditionalFormatting sqref="AU674">
    <cfRule type="cellIs" dxfId="0" priority="2665" operator="lessThan">
      <formula>20</formula>
    </cfRule>
    <cfRule type="cellIs" dxfId="1" priority="1554" operator="greaterThan">
      <formula>120</formula>
    </cfRule>
    <cfRule type="containsText" dxfId="2" priority="443" operator="between" text="库存为">
      <formula>NOT(ISERROR(SEARCH("库存为",AU674)))</formula>
    </cfRule>
  </conditionalFormatting>
  <conditionalFormatting sqref="AU675">
    <cfRule type="cellIs" dxfId="0" priority="2664" operator="lessThan">
      <formula>20</formula>
    </cfRule>
    <cfRule type="cellIs" dxfId="1" priority="1553" operator="greaterThan">
      <formula>120</formula>
    </cfRule>
    <cfRule type="containsText" dxfId="2" priority="442" operator="between" text="库存为">
      <formula>NOT(ISERROR(SEARCH("库存为",AU675)))</formula>
    </cfRule>
  </conditionalFormatting>
  <conditionalFormatting sqref="AU676">
    <cfRule type="cellIs" dxfId="0" priority="2663" operator="lessThan">
      <formula>20</formula>
    </cfRule>
    <cfRule type="cellIs" dxfId="1" priority="1552" operator="greaterThan">
      <formula>120</formula>
    </cfRule>
    <cfRule type="containsText" dxfId="2" priority="441" operator="between" text="库存为">
      <formula>NOT(ISERROR(SEARCH("库存为",AU676)))</formula>
    </cfRule>
  </conditionalFormatting>
  <conditionalFormatting sqref="AU677">
    <cfRule type="cellIs" dxfId="0" priority="2662" operator="lessThan">
      <formula>20</formula>
    </cfRule>
    <cfRule type="cellIs" dxfId="1" priority="1551" operator="greaterThan">
      <formula>120</formula>
    </cfRule>
    <cfRule type="containsText" dxfId="2" priority="440" operator="between" text="库存为">
      <formula>NOT(ISERROR(SEARCH("库存为",AU677)))</formula>
    </cfRule>
  </conditionalFormatting>
  <conditionalFormatting sqref="AU678">
    <cfRule type="cellIs" dxfId="0" priority="2661" operator="lessThan">
      <formula>20</formula>
    </cfRule>
    <cfRule type="cellIs" dxfId="1" priority="1550" operator="greaterThan">
      <formula>120</formula>
    </cfRule>
    <cfRule type="containsText" dxfId="2" priority="439" operator="between" text="库存为">
      <formula>NOT(ISERROR(SEARCH("库存为",AU678)))</formula>
    </cfRule>
  </conditionalFormatting>
  <conditionalFormatting sqref="AU679">
    <cfRule type="cellIs" dxfId="0" priority="2660" operator="lessThan">
      <formula>20</formula>
    </cfRule>
    <cfRule type="cellIs" dxfId="1" priority="1549" operator="greaterThan">
      <formula>120</formula>
    </cfRule>
    <cfRule type="containsText" dxfId="2" priority="438" operator="between" text="库存为">
      <formula>NOT(ISERROR(SEARCH("库存为",AU679)))</formula>
    </cfRule>
  </conditionalFormatting>
  <conditionalFormatting sqref="AU680">
    <cfRule type="cellIs" dxfId="0" priority="2659" operator="lessThan">
      <formula>20</formula>
    </cfRule>
    <cfRule type="cellIs" dxfId="1" priority="1548" operator="greaterThan">
      <formula>120</formula>
    </cfRule>
    <cfRule type="containsText" dxfId="2" priority="437" operator="between" text="库存为">
      <formula>NOT(ISERROR(SEARCH("库存为",AU680)))</formula>
    </cfRule>
  </conditionalFormatting>
  <conditionalFormatting sqref="AU681">
    <cfRule type="cellIs" dxfId="0" priority="2658" operator="lessThan">
      <formula>20</formula>
    </cfRule>
    <cfRule type="cellIs" dxfId="1" priority="1547" operator="greaterThan">
      <formula>120</formula>
    </cfRule>
    <cfRule type="containsText" dxfId="2" priority="436" operator="between" text="库存为">
      <formula>NOT(ISERROR(SEARCH("库存为",AU681)))</formula>
    </cfRule>
  </conditionalFormatting>
  <conditionalFormatting sqref="AU682">
    <cfRule type="cellIs" dxfId="0" priority="2657" operator="lessThan">
      <formula>20</formula>
    </cfRule>
    <cfRule type="cellIs" dxfId="1" priority="1546" operator="greaterThan">
      <formula>120</formula>
    </cfRule>
    <cfRule type="containsText" dxfId="2" priority="435" operator="between" text="库存为">
      <formula>NOT(ISERROR(SEARCH("库存为",AU682)))</formula>
    </cfRule>
  </conditionalFormatting>
  <conditionalFormatting sqref="AU683">
    <cfRule type="cellIs" dxfId="0" priority="2656" operator="lessThan">
      <formula>20</formula>
    </cfRule>
    <cfRule type="cellIs" dxfId="1" priority="1545" operator="greaterThan">
      <formula>120</formula>
    </cfRule>
    <cfRule type="containsText" dxfId="2" priority="434" operator="between" text="库存为">
      <formula>NOT(ISERROR(SEARCH("库存为",AU683)))</formula>
    </cfRule>
  </conditionalFormatting>
  <conditionalFormatting sqref="AU684">
    <cfRule type="cellIs" dxfId="0" priority="2655" operator="lessThan">
      <formula>20</formula>
    </cfRule>
    <cfRule type="cellIs" dxfId="1" priority="1544" operator="greaterThan">
      <formula>120</formula>
    </cfRule>
    <cfRule type="containsText" dxfId="2" priority="433" operator="between" text="库存为">
      <formula>NOT(ISERROR(SEARCH("库存为",AU684)))</formula>
    </cfRule>
  </conditionalFormatting>
  <conditionalFormatting sqref="AU685">
    <cfRule type="cellIs" dxfId="0" priority="2654" operator="lessThan">
      <formula>20</formula>
    </cfRule>
    <cfRule type="cellIs" dxfId="1" priority="1543" operator="greaterThan">
      <formula>120</formula>
    </cfRule>
    <cfRule type="containsText" dxfId="2" priority="432" operator="between" text="库存为">
      <formula>NOT(ISERROR(SEARCH("库存为",AU685)))</formula>
    </cfRule>
  </conditionalFormatting>
  <conditionalFormatting sqref="AU686">
    <cfRule type="cellIs" dxfId="0" priority="2653" operator="lessThan">
      <formula>20</formula>
    </cfRule>
    <cfRule type="cellIs" dxfId="1" priority="1542" operator="greaterThan">
      <formula>120</formula>
    </cfRule>
    <cfRule type="containsText" dxfId="2" priority="431" operator="between" text="库存为">
      <formula>NOT(ISERROR(SEARCH("库存为",AU686)))</formula>
    </cfRule>
  </conditionalFormatting>
  <conditionalFormatting sqref="AU687">
    <cfRule type="cellIs" dxfId="0" priority="2652" operator="lessThan">
      <formula>20</formula>
    </cfRule>
    <cfRule type="cellIs" dxfId="1" priority="1541" operator="greaterThan">
      <formula>120</formula>
    </cfRule>
    <cfRule type="containsText" dxfId="2" priority="430" operator="between" text="库存为">
      <formula>NOT(ISERROR(SEARCH("库存为",AU687)))</formula>
    </cfRule>
  </conditionalFormatting>
  <conditionalFormatting sqref="AU688">
    <cfRule type="cellIs" dxfId="0" priority="2651" operator="lessThan">
      <formula>20</formula>
    </cfRule>
    <cfRule type="cellIs" dxfId="1" priority="1540" operator="greaterThan">
      <formula>120</formula>
    </cfRule>
    <cfRule type="containsText" dxfId="2" priority="429" operator="between" text="库存为">
      <formula>NOT(ISERROR(SEARCH("库存为",AU688)))</formula>
    </cfRule>
  </conditionalFormatting>
  <conditionalFormatting sqref="AU689">
    <cfRule type="cellIs" dxfId="0" priority="2650" operator="lessThan">
      <formula>20</formula>
    </cfRule>
    <cfRule type="cellIs" dxfId="1" priority="1539" operator="greaterThan">
      <formula>120</formula>
    </cfRule>
    <cfRule type="containsText" dxfId="2" priority="428" operator="between" text="库存为">
      <formula>NOT(ISERROR(SEARCH("库存为",AU689)))</formula>
    </cfRule>
  </conditionalFormatting>
  <conditionalFormatting sqref="AU690">
    <cfRule type="cellIs" dxfId="0" priority="2649" operator="lessThan">
      <formula>20</formula>
    </cfRule>
    <cfRule type="cellIs" dxfId="1" priority="1538" operator="greaterThan">
      <formula>120</formula>
    </cfRule>
    <cfRule type="containsText" dxfId="2" priority="427" operator="between" text="库存为">
      <formula>NOT(ISERROR(SEARCH("库存为",AU690)))</formula>
    </cfRule>
  </conditionalFormatting>
  <conditionalFormatting sqref="AU691">
    <cfRule type="cellIs" dxfId="0" priority="2648" operator="lessThan">
      <formula>20</formula>
    </cfRule>
    <cfRule type="cellIs" dxfId="1" priority="1537" operator="greaterThan">
      <formula>120</formula>
    </cfRule>
    <cfRule type="containsText" dxfId="2" priority="426" operator="between" text="库存为">
      <formula>NOT(ISERROR(SEARCH("库存为",AU691)))</formula>
    </cfRule>
  </conditionalFormatting>
  <conditionalFormatting sqref="AU692">
    <cfRule type="cellIs" dxfId="0" priority="2647" operator="lessThan">
      <formula>20</formula>
    </cfRule>
    <cfRule type="cellIs" dxfId="1" priority="1536" operator="greaterThan">
      <formula>120</formula>
    </cfRule>
    <cfRule type="containsText" dxfId="2" priority="425" operator="between" text="库存为">
      <formula>NOT(ISERROR(SEARCH("库存为",AU692)))</formula>
    </cfRule>
  </conditionalFormatting>
  <conditionalFormatting sqref="AU693">
    <cfRule type="cellIs" dxfId="0" priority="2646" operator="lessThan">
      <formula>20</formula>
    </cfRule>
    <cfRule type="cellIs" dxfId="1" priority="1535" operator="greaterThan">
      <formula>120</formula>
    </cfRule>
    <cfRule type="containsText" dxfId="2" priority="424" operator="between" text="库存为">
      <formula>NOT(ISERROR(SEARCH("库存为",AU693)))</formula>
    </cfRule>
  </conditionalFormatting>
  <conditionalFormatting sqref="AU694">
    <cfRule type="cellIs" dxfId="0" priority="2645" operator="lessThan">
      <formula>20</formula>
    </cfRule>
    <cfRule type="cellIs" dxfId="1" priority="1534" operator="greaterThan">
      <formula>120</formula>
    </cfRule>
    <cfRule type="containsText" dxfId="2" priority="423" operator="between" text="库存为">
      <formula>NOT(ISERROR(SEARCH("库存为",AU694)))</formula>
    </cfRule>
  </conditionalFormatting>
  <conditionalFormatting sqref="AU695">
    <cfRule type="cellIs" dxfId="0" priority="2644" operator="lessThan">
      <formula>20</formula>
    </cfRule>
    <cfRule type="cellIs" dxfId="1" priority="1533" operator="greaterThan">
      <formula>120</formula>
    </cfRule>
    <cfRule type="containsText" dxfId="2" priority="422" operator="between" text="库存为">
      <formula>NOT(ISERROR(SEARCH("库存为",AU695)))</formula>
    </cfRule>
  </conditionalFormatting>
  <conditionalFormatting sqref="AU696">
    <cfRule type="cellIs" dxfId="0" priority="2643" operator="lessThan">
      <formula>20</formula>
    </cfRule>
    <cfRule type="cellIs" dxfId="1" priority="1532" operator="greaterThan">
      <formula>120</formula>
    </cfRule>
    <cfRule type="containsText" dxfId="2" priority="421" operator="between" text="库存为">
      <formula>NOT(ISERROR(SEARCH("库存为",AU696)))</formula>
    </cfRule>
  </conditionalFormatting>
  <conditionalFormatting sqref="AU697">
    <cfRule type="cellIs" dxfId="0" priority="2642" operator="lessThan">
      <formula>20</formula>
    </cfRule>
    <cfRule type="cellIs" dxfId="1" priority="1531" operator="greaterThan">
      <formula>120</formula>
    </cfRule>
    <cfRule type="containsText" dxfId="2" priority="420" operator="between" text="库存为">
      <formula>NOT(ISERROR(SEARCH("库存为",AU697)))</formula>
    </cfRule>
  </conditionalFormatting>
  <conditionalFormatting sqref="AU698">
    <cfRule type="cellIs" dxfId="0" priority="2641" operator="lessThan">
      <formula>20</formula>
    </cfRule>
    <cfRule type="cellIs" dxfId="1" priority="1530" operator="greaterThan">
      <formula>120</formula>
    </cfRule>
    <cfRule type="containsText" dxfId="2" priority="419" operator="between" text="库存为">
      <formula>NOT(ISERROR(SEARCH("库存为",AU698)))</formula>
    </cfRule>
  </conditionalFormatting>
  <conditionalFormatting sqref="AU699">
    <cfRule type="cellIs" dxfId="0" priority="2640" operator="lessThan">
      <formula>20</formula>
    </cfRule>
    <cfRule type="cellIs" dxfId="1" priority="1529" operator="greaterThan">
      <formula>120</formula>
    </cfRule>
    <cfRule type="containsText" dxfId="2" priority="418" operator="between" text="库存为">
      <formula>NOT(ISERROR(SEARCH("库存为",AU699)))</formula>
    </cfRule>
  </conditionalFormatting>
  <conditionalFormatting sqref="AU700">
    <cfRule type="cellIs" dxfId="0" priority="2639" operator="lessThan">
      <formula>20</formula>
    </cfRule>
    <cfRule type="cellIs" dxfId="1" priority="1528" operator="greaterThan">
      <formula>120</formula>
    </cfRule>
    <cfRule type="containsText" dxfId="2" priority="417" operator="between" text="库存为">
      <formula>NOT(ISERROR(SEARCH("库存为",AU700)))</formula>
    </cfRule>
  </conditionalFormatting>
  <conditionalFormatting sqref="AU701">
    <cfRule type="cellIs" dxfId="0" priority="2638" operator="lessThan">
      <formula>20</formula>
    </cfRule>
    <cfRule type="cellIs" dxfId="1" priority="1527" operator="greaterThan">
      <formula>120</formula>
    </cfRule>
    <cfRule type="containsText" dxfId="2" priority="416" operator="between" text="库存为">
      <formula>NOT(ISERROR(SEARCH("库存为",AU701)))</formula>
    </cfRule>
  </conditionalFormatting>
  <conditionalFormatting sqref="AU702">
    <cfRule type="cellIs" dxfId="0" priority="2637" operator="lessThan">
      <formula>20</formula>
    </cfRule>
    <cfRule type="cellIs" dxfId="1" priority="1526" operator="greaterThan">
      <formula>120</formula>
    </cfRule>
    <cfRule type="containsText" dxfId="2" priority="415" operator="between" text="库存为">
      <formula>NOT(ISERROR(SEARCH("库存为",AU702)))</formula>
    </cfRule>
  </conditionalFormatting>
  <conditionalFormatting sqref="AU703">
    <cfRule type="cellIs" dxfId="0" priority="2636" operator="lessThan">
      <formula>20</formula>
    </cfRule>
    <cfRule type="cellIs" dxfId="1" priority="1525" operator="greaterThan">
      <formula>120</formula>
    </cfRule>
    <cfRule type="containsText" dxfId="2" priority="414" operator="between" text="库存为">
      <formula>NOT(ISERROR(SEARCH("库存为",AU703)))</formula>
    </cfRule>
  </conditionalFormatting>
  <conditionalFormatting sqref="AU704">
    <cfRule type="cellIs" dxfId="0" priority="2635" operator="lessThan">
      <formula>20</formula>
    </cfRule>
    <cfRule type="cellIs" dxfId="1" priority="1524" operator="greaterThan">
      <formula>120</formula>
    </cfRule>
    <cfRule type="containsText" dxfId="2" priority="413" operator="between" text="库存为">
      <formula>NOT(ISERROR(SEARCH("库存为",AU704)))</formula>
    </cfRule>
  </conditionalFormatting>
  <conditionalFormatting sqref="AU705">
    <cfRule type="cellIs" dxfId="0" priority="2634" operator="lessThan">
      <formula>20</formula>
    </cfRule>
    <cfRule type="cellIs" dxfId="1" priority="1523" operator="greaterThan">
      <formula>120</formula>
    </cfRule>
    <cfRule type="containsText" dxfId="2" priority="412" operator="between" text="库存为">
      <formula>NOT(ISERROR(SEARCH("库存为",AU705)))</formula>
    </cfRule>
  </conditionalFormatting>
  <conditionalFormatting sqref="AU706">
    <cfRule type="cellIs" dxfId="0" priority="2633" operator="lessThan">
      <formula>20</formula>
    </cfRule>
    <cfRule type="cellIs" dxfId="1" priority="1522" operator="greaterThan">
      <formula>120</formula>
    </cfRule>
    <cfRule type="containsText" dxfId="2" priority="411" operator="between" text="库存为">
      <formula>NOT(ISERROR(SEARCH("库存为",AU706)))</formula>
    </cfRule>
  </conditionalFormatting>
  <conditionalFormatting sqref="AU707">
    <cfRule type="cellIs" dxfId="0" priority="2632" operator="lessThan">
      <formula>20</formula>
    </cfRule>
    <cfRule type="cellIs" dxfId="1" priority="1521" operator="greaterThan">
      <formula>120</formula>
    </cfRule>
    <cfRule type="containsText" dxfId="2" priority="410" operator="between" text="库存为">
      <formula>NOT(ISERROR(SEARCH("库存为",AU707)))</formula>
    </cfRule>
  </conditionalFormatting>
  <conditionalFormatting sqref="AU708">
    <cfRule type="cellIs" dxfId="0" priority="2631" operator="lessThan">
      <formula>20</formula>
    </cfRule>
    <cfRule type="cellIs" dxfId="1" priority="1520" operator="greaterThan">
      <formula>120</formula>
    </cfRule>
    <cfRule type="containsText" dxfId="2" priority="409" operator="between" text="库存为">
      <formula>NOT(ISERROR(SEARCH("库存为",AU708)))</formula>
    </cfRule>
  </conditionalFormatting>
  <conditionalFormatting sqref="AU709">
    <cfRule type="cellIs" dxfId="0" priority="2630" operator="lessThan">
      <formula>20</formula>
    </cfRule>
    <cfRule type="cellIs" dxfId="1" priority="1519" operator="greaterThan">
      <formula>120</formula>
    </cfRule>
    <cfRule type="containsText" dxfId="2" priority="408" operator="between" text="库存为">
      <formula>NOT(ISERROR(SEARCH("库存为",AU709)))</formula>
    </cfRule>
  </conditionalFormatting>
  <conditionalFormatting sqref="AU710">
    <cfRule type="cellIs" dxfId="0" priority="2629" operator="lessThan">
      <formula>20</formula>
    </cfRule>
    <cfRule type="cellIs" dxfId="1" priority="1518" operator="greaterThan">
      <formula>120</formula>
    </cfRule>
    <cfRule type="containsText" dxfId="2" priority="407" operator="between" text="库存为">
      <formula>NOT(ISERROR(SEARCH("库存为",AU710)))</formula>
    </cfRule>
  </conditionalFormatting>
  <conditionalFormatting sqref="AU711">
    <cfRule type="cellIs" dxfId="0" priority="2628" operator="lessThan">
      <formula>20</formula>
    </cfRule>
    <cfRule type="cellIs" dxfId="1" priority="1517" operator="greaterThan">
      <formula>120</formula>
    </cfRule>
    <cfRule type="containsText" dxfId="2" priority="406" operator="between" text="库存为">
      <formula>NOT(ISERROR(SEARCH("库存为",AU711)))</formula>
    </cfRule>
  </conditionalFormatting>
  <conditionalFormatting sqref="AU712">
    <cfRule type="cellIs" dxfId="0" priority="2627" operator="lessThan">
      <formula>20</formula>
    </cfRule>
    <cfRule type="cellIs" dxfId="1" priority="1516" operator="greaterThan">
      <formula>120</formula>
    </cfRule>
    <cfRule type="containsText" dxfId="2" priority="405" operator="between" text="库存为">
      <formula>NOT(ISERROR(SEARCH("库存为",AU712)))</formula>
    </cfRule>
  </conditionalFormatting>
  <conditionalFormatting sqref="AU713">
    <cfRule type="cellIs" dxfId="0" priority="2626" operator="lessThan">
      <formula>20</formula>
    </cfRule>
    <cfRule type="cellIs" dxfId="1" priority="1515" operator="greaterThan">
      <formula>120</formula>
    </cfRule>
    <cfRule type="containsText" dxfId="2" priority="404" operator="between" text="库存为">
      <formula>NOT(ISERROR(SEARCH("库存为",AU713)))</formula>
    </cfRule>
  </conditionalFormatting>
  <conditionalFormatting sqref="AU714">
    <cfRule type="cellIs" dxfId="0" priority="2625" operator="lessThan">
      <formula>20</formula>
    </cfRule>
    <cfRule type="cellIs" dxfId="1" priority="1514" operator="greaterThan">
      <formula>120</formula>
    </cfRule>
    <cfRule type="containsText" dxfId="2" priority="403" operator="between" text="库存为">
      <formula>NOT(ISERROR(SEARCH("库存为",AU714)))</formula>
    </cfRule>
  </conditionalFormatting>
  <conditionalFormatting sqref="AU715">
    <cfRule type="cellIs" dxfId="0" priority="2624" operator="lessThan">
      <formula>20</formula>
    </cfRule>
    <cfRule type="cellIs" dxfId="1" priority="1513" operator="greaterThan">
      <formula>120</formula>
    </cfRule>
    <cfRule type="containsText" dxfId="2" priority="402" operator="between" text="库存为">
      <formula>NOT(ISERROR(SEARCH("库存为",AU715)))</formula>
    </cfRule>
  </conditionalFormatting>
  <conditionalFormatting sqref="AU716">
    <cfRule type="cellIs" dxfId="0" priority="2623" operator="lessThan">
      <formula>20</formula>
    </cfRule>
    <cfRule type="cellIs" dxfId="1" priority="1512" operator="greaterThan">
      <formula>120</formula>
    </cfRule>
    <cfRule type="containsText" dxfId="2" priority="401" operator="between" text="库存为">
      <formula>NOT(ISERROR(SEARCH("库存为",AU716)))</formula>
    </cfRule>
  </conditionalFormatting>
  <conditionalFormatting sqref="AU717">
    <cfRule type="cellIs" dxfId="0" priority="2622" operator="lessThan">
      <formula>20</formula>
    </cfRule>
    <cfRule type="cellIs" dxfId="1" priority="1511" operator="greaterThan">
      <formula>120</formula>
    </cfRule>
    <cfRule type="containsText" dxfId="2" priority="400" operator="between" text="库存为">
      <formula>NOT(ISERROR(SEARCH("库存为",AU717)))</formula>
    </cfRule>
  </conditionalFormatting>
  <conditionalFormatting sqref="AU718">
    <cfRule type="cellIs" dxfId="0" priority="2621" operator="lessThan">
      <formula>20</formula>
    </cfRule>
    <cfRule type="cellIs" dxfId="1" priority="1510" operator="greaterThan">
      <formula>120</formula>
    </cfRule>
    <cfRule type="containsText" dxfId="2" priority="399" operator="between" text="库存为">
      <formula>NOT(ISERROR(SEARCH("库存为",AU718)))</formula>
    </cfRule>
  </conditionalFormatting>
  <conditionalFormatting sqref="AU719">
    <cfRule type="cellIs" dxfId="0" priority="2620" operator="lessThan">
      <formula>20</formula>
    </cfRule>
    <cfRule type="cellIs" dxfId="1" priority="1509" operator="greaterThan">
      <formula>120</formula>
    </cfRule>
    <cfRule type="containsText" dxfId="2" priority="398" operator="between" text="库存为">
      <formula>NOT(ISERROR(SEARCH("库存为",AU719)))</formula>
    </cfRule>
  </conditionalFormatting>
  <conditionalFormatting sqref="AU720">
    <cfRule type="cellIs" dxfId="0" priority="2619" operator="lessThan">
      <formula>20</formula>
    </cfRule>
    <cfRule type="cellIs" dxfId="1" priority="1508" operator="greaterThan">
      <formula>120</formula>
    </cfRule>
    <cfRule type="containsText" dxfId="2" priority="397" operator="between" text="库存为">
      <formula>NOT(ISERROR(SEARCH("库存为",AU720)))</formula>
    </cfRule>
  </conditionalFormatting>
  <conditionalFormatting sqref="AU721">
    <cfRule type="cellIs" dxfId="0" priority="2618" operator="lessThan">
      <formula>20</formula>
    </cfRule>
    <cfRule type="cellIs" dxfId="1" priority="1507" operator="greaterThan">
      <formula>120</formula>
    </cfRule>
    <cfRule type="containsText" dxfId="2" priority="396" operator="between" text="库存为">
      <formula>NOT(ISERROR(SEARCH("库存为",AU721)))</formula>
    </cfRule>
  </conditionalFormatting>
  <conditionalFormatting sqref="AU722">
    <cfRule type="cellIs" dxfId="0" priority="2617" operator="lessThan">
      <formula>20</formula>
    </cfRule>
    <cfRule type="cellIs" dxfId="1" priority="1506" operator="greaterThan">
      <formula>120</formula>
    </cfRule>
    <cfRule type="containsText" dxfId="2" priority="395" operator="between" text="库存为">
      <formula>NOT(ISERROR(SEARCH("库存为",AU722)))</formula>
    </cfRule>
  </conditionalFormatting>
  <conditionalFormatting sqref="AU723">
    <cfRule type="cellIs" dxfId="0" priority="2616" operator="lessThan">
      <formula>20</formula>
    </cfRule>
    <cfRule type="cellIs" dxfId="1" priority="1505" operator="greaterThan">
      <formula>120</formula>
    </cfRule>
    <cfRule type="containsText" dxfId="2" priority="394" operator="between" text="库存为">
      <formula>NOT(ISERROR(SEARCH("库存为",AU723)))</formula>
    </cfRule>
  </conditionalFormatting>
  <conditionalFormatting sqref="AU724">
    <cfRule type="cellIs" dxfId="0" priority="2615" operator="lessThan">
      <formula>20</formula>
    </cfRule>
    <cfRule type="cellIs" dxfId="1" priority="1504" operator="greaterThan">
      <formula>120</formula>
    </cfRule>
    <cfRule type="containsText" dxfId="2" priority="393" operator="between" text="库存为">
      <formula>NOT(ISERROR(SEARCH("库存为",AU724)))</formula>
    </cfRule>
  </conditionalFormatting>
  <conditionalFormatting sqref="AU725">
    <cfRule type="cellIs" dxfId="0" priority="2614" operator="lessThan">
      <formula>20</formula>
    </cfRule>
    <cfRule type="cellIs" dxfId="1" priority="1503" operator="greaterThan">
      <formula>120</formula>
    </cfRule>
    <cfRule type="containsText" dxfId="2" priority="392" operator="between" text="库存为">
      <formula>NOT(ISERROR(SEARCH("库存为",AU725)))</formula>
    </cfRule>
  </conditionalFormatting>
  <conditionalFormatting sqref="AU726">
    <cfRule type="cellIs" dxfId="0" priority="2613" operator="lessThan">
      <formula>20</formula>
    </cfRule>
    <cfRule type="cellIs" dxfId="1" priority="1502" operator="greaterThan">
      <formula>120</formula>
    </cfRule>
    <cfRule type="containsText" dxfId="2" priority="391" operator="between" text="库存为">
      <formula>NOT(ISERROR(SEARCH("库存为",AU726)))</formula>
    </cfRule>
  </conditionalFormatting>
  <conditionalFormatting sqref="AU727">
    <cfRule type="cellIs" dxfId="0" priority="2612" operator="lessThan">
      <formula>20</formula>
    </cfRule>
    <cfRule type="cellIs" dxfId="1" priority="1501" operator="greaterThan">
      <formula>120</formula>
    </cfRule>
    <cfRule type="containsText" dxfId="2" priority="390" operator="between" text="库存为">
      <formula>NOT(ISERROR(SEARCH("库存为",AU727)))</formula>
    </cfRule>
  </conditionalFormatting>
  <conditionalFormatting sqref="AU728">
    <cfRule type="cellIs" dxfId="0" priority="2611" operator="lessThan">
      <formula>20</formula>
    </cfRule>
    <cfRule type="cellIs" dxfId="1" priority="1500" operator="greaterThan">
      <formula>120</formula>
    </cfRule>
    <cfRule type="containsText" dxfId="2" priority="389" operator="between" text="库存为">
      <formula>NOT(ISERROR(SEARCH("库存为",AU728)))</formula>
    </cfRule>
  </conditionalFormatting>
  <conditionalFormatting sqref="AU729">
    <cfRule type="cellIs" dxfId="0" priority="2610" operator="lessThan">
      <formula>20</formula>
    </cfRule>
    <cfRule type="cellIs" dxfId="1" priority="1499" operator="greaterThan">
      <formula>120</formula>
    </cfRule>
    <cfRule type="containsText" dxfId="2" priority="388" operator="between" text="库存为">
      <formula>NOT(ISERROR(SEARCH("库存为",AU729)))</formula>
    </cfRule>
  </conditionalFormatting>
  <conditionalFormatting sqref="AU730">
    <cfRule type="cellIs" dxfId="0" priority="2609" operator="lessThan">
      <formula>20</formula>
    </cfRule>
    <cfRule type="cellIs" dxfId="1" priority="1498" operator="greaterThan">
      <formula>120</formula>
    </cfRule>
    <cfRule type="containsText" dxfId="2" priority="387" operator="between" text="库存为">
      <formula>NOT(ISERROR(SEARCH("库存为",AU730)))</formula>
    </cfRule>
  </conditionalFormatting>
  <conditionalFormatting sqref="AU731">
    <cfRule type="cellIs" dxfId="0" priority="2608" operator="lessThan">
      <formula>20</formula>
    </cfRule>
    <cfRule type="cellIs" dxfId="1" priority="1497" operator="greaterThan">
      <formula>120</formula>
    </cfRule>
    <cfRule type="containsText" dxfId="2" priority="386" operator="between" text="库存为">
      <formula>NOT(ISERROR(SEARCH("库存为",AU731)))</formula>
    </cfRule>
  </conditionalFormatting>
  <conditionalFormatting sqref="AU732">
    <cfRule type="cellIs" dxfId="0" priority="2607" operator="lessThan">
      <formula>20</formula>
    </cfRule>
    <cfRule type="cellIs" dxfId="1" priority="1496" operator="greaterThan">
      <formula>120</formula>
    </cfRule>
    <cfRule type="containsText" dxfId="2" priority="385" operator="between" text="库存为">
      <formula>NOT(ISERROR(SEARCH("库存为",AU732)))</formula>
    </cfRule>
  </conditionalFormatting>
  <conditionalFormatting sqref="AU733">
    <cfRule type="cellIs" dxfId="0" priority="2606" operator="lessThan">
      <formula>20</formula>
    </cfRule>
    <cfRule type="cellIs" dxfId="1" priority="1495" operator="greaterThan">
      <formula>120</formula>
    </cfRule>
    <cfRule type="containsText" dxfId="2" priority="384" operator="between" text="库存为">
      <formula>NOT(ISERROR(SEARCH("库存为",AU733)))</formula>
    </cfRule>
  </conditionalFormatting>
  <conditionalFormatting sqref="AU734">
    <cfRule type="cellIs" dxfId="0" priority="2605" operator="lessThan">
      <formula>20</formula>
    </cfRule>
    <cfRule type="cellIs" dxfId="1" priority="1494" operator="greaterThan">
      <formula>120</formula>
    </cfRule>
    <cfRule type="containsText" dxfId="2" priority="383" operator="between" text="库存为">
      <formula>NOT(ISERROR(SEARCH("库存为",AU734)))</formula>
    </cfRule>
  </conditionalFormatting>
  <conditionalFormatting sqref="AU735">
    <cfRule type="cellIs" dxfId="0" priority="2604" operator="lessThan">
      <formula>20</formula>
    </cfRule>
    <cfRule type="cellIs" dxfId="1" priority="1493" operator="greaterThan">
      <formula>120</formula>
    </cfRule>
    <cfRule type="containsText" dxfId="2" priority="382" operator="between" text="库存为">
      <formula>NOT(ISERROR(SEARCH("库存为",AU735)))</formula>
    </cfRule>
  </conditionalFormatting>
  <conditionalFormatting sqref="AU736">
    <cfRule type="cellIs" dxfId="0" priority="2603" operator="lessThan">
      <formula>20</formula>
    </cfRule>
    <cfRule type="cellIs" dxfId="1" priority="1492" operator="greaterThan">
      <formula>120</formula>
    </cfRule>
    <cfRule type="containsText" dxfId="2" priority="381" operator="between" text="库存为">
      <formula>NOT(ISERROR(SEARCH("库存为",AU736)))</formula>
    </cfRule>
  </conditionalFormatting>
  <conditionalFormatting sqref="AU737">
    <cfRule type="cellIs" dxfId="0" priority="2602" operator="lessThan">
      <formula>20</formula>
    </cfRule>
    <cfRule type="cellIs" dxfId="1" priority="1491" operator="greaterThan">
      <formula>120</formula>
    </cfRule>
    <cfRule type="containsText" dxfId="2" priority="380" operator="between" text="库存为">
      <formula>NOT(ISERROR(SEARCH("库存为",AU737)))</formula>
    </cfRule>
  </conditionalFormatting>
  <conditionalFormatting sqref="AU738">
    <cfRule type="cellIs" dxfId="0" priority="2601" operator="lessThan">
      <formula>20</formula>
    </cfRule>
    <cfRule type="cellIs" dxfId="1" priority="1490" operator="greaterThan">
      <formula>120</formula>
    </cfRule>
    <cfRule type="containsText" dxfId="2" priority="379" operator="between" text="库存为">
      <formula>NOT(ISERROR(SEARCH("库存为",AU738)))</formula>
    </cfRule>
  </conditionalFormatting>
  <conditionalFormatting sqref="AU739">
    <cfRule type="cellIs" dxfId="0" priority="2600" operator="lessThan">
      <formula>20</formula>
    </cfRule>
    <cfRule type="cellIs" dxfId="1" priority="1489" operator="greaterThan">
      <formula>120</formula>
    </cfRule>
    <cfRule type="containsText" dxfId="2" priority="378" operator="between" text="库存为">
      <formula>NOT(ISERROR(SEARCH("库存为",AU739)))</formula>
    </cfRule>
  </conditionalFormatting>
  <conditionalFormatting sqref="AU740">
    <cfRule type="cellIs" dxfId="0" priority="2599" operator="lessThan">
      <formula>20</formula>
    </cfRule>
    <cfRule type="cellIs" dxfId="1" priority="1488" operator="greaterThan">
      <formula>120</formula>
    </cfRule>
    <cfRule type="containsText" dxfId="2" priority="377" operator="between" text="库存为">
      <formula>NOT(ISERROR(SEARCH("库存为",AU740)))</formula>
    </cfRule>
  </conditionalFormatting>
  <conditionalFormatting sqref="AU741">
    <cfRule type="cellIs" dxfId="0" priority="2598" operator="lessThan">
      <formula>20</formula>
    </cfRule>
    <cfRule type="cellIs" dxfId="1" priority="1487" operator="greaterThan">
      <formula>120</formula>
    </cfRule>
    <cfRule type="containsText" dxfId="2" priority="376" operator="between" text="库存为">
      <formula>NOT(ISERROR(SEARCH("库存为",AU741)))</formula>
    </cfRule>
  </conditionalFormatting>
  <conditionalFormatting sqref="AU742">
    <cfRule type="cellIs" dxfId="0" priority="2597" operator="lessThan">
      <formula>20</formula>
    </cfRule>
    <cfRule type="cellIs" dxfId="1" priority="1486" operator="greaterThan">
      <formula>120</formula>
    </cfRule>
    <cfRule type="containsText" dxfId="2" priority="375" operator="between" text="库存为">
      <formula>NOT(ISERROR(SEARCH("库存为",AU742)))</formula>
    </cfRule>
  </conditionalFormatting>
  <conditionalFormatting sqref="AU743">
    <cfRule type="cellIs" dxfId="0" priority="2596" operator="lessThan">
      <formula>20</formula>
    </cfRule>
    <cfRule type="cellIs" dxfId="1" priority="1485" operator="greaterThan">
      <formula>120</formula>
    </cfRule>
    <cfRule type="containsText" dxfId="2" priority="374" operator="between" text="库存为">
      <formula>NOT(ISERROR(SEARCH("库存为",AU743)))</formula>
    </cfRule>
  </conditionalFormatting>
  <conditionalFormatting sqref="AU744">
    <cfRule type="cellIs" dxfId="0" priority="2595" operator="lessThan">
      <formula>20</formula>
    </cfRule>
    <cfRule type="cellIs" dxfId="1" priority="1484" operator="greaterThan">
      <formula>120</formula>
    </cfRule>
    <cfRule type="containsText" dxfId="2" priority="373" operator="between" text="库存为">
      <formula>NOT(ISERROR(SEARCH("库存为",AU744)))</formula>
    </cfRule>
  </conditionalFormatting>
  <conditionalFormatting sqref="AU745">
    <cfRule type="cellIs" dxfId="0" priority="2594" operator="lessThan">
      <formula>20</formula>
    </cfRule>
    <cfRule type="cellIs" dxfId="1" priority="1483" operator="greaterThan">
      <formula>120</formula>
    </cfRule>
    <cfRule type="containsText" dxfId="2" priority="372" operator="between" text="库存为">
      <formula>NOT(ISERROR(SEARCH("库存为",AU745)))</formula>
    </cfRule>
  </conditionalFormatting>
  <conditionalFormatting sqref="AU746">
    <cfRule type="cellIs" dxfId="0" priority="2593" operator="lessThan">
      <formula>20</formula>
    </cfRule>
    <cfRule type="cellIs" dxfId="1" priority="1482" operator="greaterThan">
      <formula>120</formula>
    </cfRule>
    <cfRule type="containsText" dxfId="2" priority="371" operator="between" text="库存为">
      <formula>NOT(ISERROR(SEARCH("库存为",AU746)))</formula>
    </cfRule>
  </conditionalFormatting>
  <conditionalFormatting sqref="AU747">
    <cfRule type="cellIs" dxfId="0" priority="2592" operator="lessThan">
      <formula>20</formula>
    </cfRule>
    <cfRule type="cellIs" dxfId="1" priority="1481" operator="greaterThan">
      <formula>120</formula>
    </cfRule>
    <cfRule type="containsText" dxfId="2" priority="370" operator="between" text="库存为">
      <formula>NOT(ISERROR(SEARCH("库存为",AU747)))</formula>
    </cfRule>
  </conditionalFormatting>
  <conditionalFormatting sqref="AU748">
    <cfRule type="cellIs" dxfId="0" priority="2591" operator="lessThan">
      <formula>20</formula>
    </cfRule>
    <cfRule type="cellIs" dxfId="1" priority="1480" operator="greaterThan">
      <formula>120</formula>
    </cfRule>
    <cfRule type="containsText" dxfId="2" priority="369" operator="between" text="库存为">
      <formula>NOT(ISERROR(SEARCH("库存为",AU748)))</formula>
    </cfRule>
  </conditionalFormatting>
  <conditionalFormatting sqref="AU749">
    <cfRule type="cellIs" dxfId="0" priority="2590" operator="lessThan">
      <formula>20</formula>
    </cfRule>
    <cfRule type="cellIs" dxfId="1" priority="1479" operator="greaterThan">
      <formula>120</formula>
    </cfRule>
    <cfRule type="containsText" dxfId="2" priority="368" operator="between" text="库存为">
      <formula>NOT(ISERROR(SEARCH("库存为",AU749)))</formula>
    </cfRule>
  </conditionalFormatting>
  <conditionalFormatting sqref="AU750">
    <cfRule type="cellIs" dxfId="0" priority="2589" operator="lessThan">
      <formula>20</formula>
    </cfRule>
    <cfRule type="cellIs" dxfId="1" priority="1478" operator="greaterThan">
      <formula>120</formula>
    </cfRule>
    <cfRule type="containsText" dxfId="2" priority="367" operator="between" text="库存为">
      <formula>NOT(ISERROR(SEARCH("库存为",AU750)))</formula>
    </cfRule>
  </conditionalFormatting>
  <conditionalFormatting sqref="AU751">
    <cfRule type="cellIs" dxfId="0" priority="2588" operator="lessThan">
      <formula>20</formula>
    </cfRule>
    <cfRule type="cellIs" dxfId="1" priority="1477" operator="greaterThan">
      <formula>120</formula>
    </cfRule>
    <cfRule type="containsText" dxfId="2" priority="366" operator="between" text="库存为">
      <formula>NOT(ISERROR(SEARCH("库存为",AU751)))</formula>
    </cfRule>
  </conditionalFormatting>
  <conditionalFormatting sqref="AU752">
    <cfRule type="cellIs" dxfId="0" priority="2587" operator="lessThan">
      <formula>20</formula>
    </cfRule>
    <cfRule type="cellIs" dxfId="1" priority="1476" operator="greaterThan">
      <formula>120</formula>
    </cfRule>
    <cfRule type="containsText" dxfId="2" priority="365" operator="between" text="库存为">
      <formula>NOT(ISERROR(SEARCH("库存为",AU752)))</formula>
    </cfRule>
  </conditionalFormatting>
  <conditionalFormatting sqref="AU753">
    <cfRule type="cellIs" dxfId="0" priority="2586" operator="lessThan">
      <formula>20</formula>
    </cfRule>
    <cfRule type="cellIs" dxfId="1" priority="1475" operator="greaterThan">
      <formula>120</formula>
    </cfRule>
    <cfRule type="containsText" dxfId="2" priority="364" operator="between" text="库存为">
      <formula>NOT(ISERROR(SEARCH("库存为",AU753)))</formula>
    </cfRule>
  </conditionalFormatting>
  <conditionalFormatting sqref="AU754">
    <cfRule type="cellIs" dxfId="0" priority="2585" operator="lessThan">
      <formula>20</formula>
    </cfRule>
    <cfRule type="cellIs" dxfId="1" priority="1474" operator="greaterThan">
      <formula>120</formula>
    </cfRule>
    <cfRule type="containsText" dxfId="2" priority="363" operator="between" text="库存为">
      <formula>NOT(ISERROR(SEARCH("库存为",AU754)))</formula>
    </cfRule>
  </conditionalFormatting>
  <conditionalFormatting sqref="AU755">
    <cfRule type="cellIs" dxfId="0" priority="2584" operator="lessThan">
      <formula>20</formula>
    </cfRule>
    <cfRule type="cellIs" dxfId="1" priority="1473" operator="greaterThan">
      <formula>120</formula>
    </cfRule>
    <cfRule type="containsText" dxfId="2" priority="362" operator="between" text="库存为">
      <formula>NOT(ISERROR(SEARCH("库存为",AU755)))</formula>
    </cfRule>
  </conditionalFormatting>
  <conditionalFormatting sqref="AU756">
    <cfRule type="cellIs" dxfId="0" priority="2583" operator="lessThan">
      <formula>20</formula>
    </cfRule>
    <cfRule type="cellIs" dxfId="1" priority="1472" operator="greaterThan">
      <formula>120</formula>
    </cfRule>
    <cfRule type="containsText" dxfId="2" priority="361" operator="between" text="库存为">
      <formula>NOT(ISERROR(SEARCH("库存为",AU756)))</formula>
    </cfRule>
  </conditionalFormatting>
  <conditionalFormatting sqref="AU757">
    <cfRule type="cellIs" dxfId="0" priority="2582" operator="lessThan">
      <formula>20</formula>
    </cfRule>
    <cfRule type="cellIs" dxfId="1" priority="1471" operator="greaterThan">
      <formula>120</formula>
    </cfRule>
    <cfRule type="containsText" dxfId="2" priority="360" operator="between" text="库存为">
      <formula>NOT(ISERROR(SEARCH("库存为",AU757)))</formula>
    </cfRule>
  </conditionalFormatting>
  <conditionalFormatting sqref="AU758">
    <cfRule type="cellIs" dxfId="0" priority="2581" operator="lessThan">
      <formula>20</formula>
    </cfRule>
    <cfRule type="cellIs" dxfId="1" priority="1470" operator="greaterThan">
      <formula>120</formula>
    </cfRule>
    <cfRule type="containsText" dxfId="2" priority="359" operator="between" text="库存为">
      <formula>NOT(ISERROR(SEARCH("库存为",AU758)))</formula>
    </cfRule>
  </conditionalFormatting>
  <conditionalFormatting sqref="AU759">
    <cfRule type="cellIs" dxfId="0" priority="2580" operator="lessThan">
      <formula>20</formula>
    </cfRule>
    <cfRule type="cellIs" dxfId="1" priority="1469" operator="greaterThan">
      <formula>120</formula>
    </cfRule>
    <cfRule type="containsText" dxfId="2" priority="358" operator="between" text="库存为">
      <formula>NOT(ISERROR(SEARCH("库存为",AU759)))</formula>
    </cfRule>
  </conditionalFormatting>
  <conditionalFormatting sqref="AU760">
    <cfRule type="cellIs" dxfId="0" priority="2579" operator="lessThan">
      <formula>20</formula>
    </cfRule>
    <cfRule type="cellIs" dxfId="1" priority="1468" operator="greaterThan">
      <formula>120</formula>
    </cfRule>
    <cfRule type="containsText" dxfId="2" priority="357" operator="between" text="库存为">
      <formula>NOT(ISERROR(SEARCH("库存为",AU760)))</formula>
    </cfRule>
  </conditionalFormatting>
  <conditionalFormatting sqref="AU761">
    <cfRule type="cellIs" dxfId="0" priority="2578" operator="lessThan">
      <formula>20</formula>
    </cfRule>
    <cfRule type="cellIs" dxfId="1" priority="1467" operator="greaterThan">
      <formula>120</formula>
    </cfRule>
    <cfRule type="containsText" dxfId="2" priority="356" operator="between" text="库存为">
      <formula>NOT(ISERROR(SEARCH("库存为",AU761)))</formula>
    </cfRule>
  </conditionalFormatting>
  <conditionalFormatting sqref="AU762">
    <cfRule type="cellIs" dxfId="0" priority="2577" operator="lessThan">
      <formula>20</formula>
    </cfRule>
    <cfRule type="cellIs" dxfId="1" priority="1466" operator="greaterThan">
      <formula>120</formula>
    </cfRule>
    <cfRule type="containsText" dxfId="2" priority="355" operator="between" text="库存为">
      <formula>NOT(ISERROR(SEARCH("库存为",AU762)))</formula>
    </cfRule>
  </conditionalFormatting>
  <conditionalFormatting sqref="AU763">
    <cfRule type="cellIs" dxfId="0" priority="2576" operator="lessThan">
      <formula>20</formula>
    </cfRule>
    <cfRule type="cellIs" dxfId="1" priority="1465" operator="greaterThan">
      <formula>120</formula>
    </cfRule>
    <cfRule type="containsText" dxfId="2" priority="354" operator="between" text="库存为">
      <formula>NOT(ISERROR(SEARCH("库存为",AU763)))</formula>
    </cfRule>
  </conditionalFormatting>
  <conditionalFormatting sqref="AU764">
    <cfRule type="cellIs" dxfId="0" priority="2575" operator="lessThan">
      <formula>20</formula>
    </cfRule>
    <cfRule type="cellIs" dxfId="1" priority="1464" operator="greaterThan">
      <formula>120</formula>
    </cfRule>
    <cfRule type="containsText" dxfId="2" priority="353" operator="between" text="库存为">
      <formula>NOT(ISERROR(SEARCH("库存为",AU764)))</formula>
    </cfRule>
  </conditionalFormatting>
  <conditionalFormatting sqref="AU765">
    <cfRule type="cellIs" dxfId="0" priority="2574" operator="lessThan">
      <formula>20</formula>
    </cfRule>
    <cfRule type="cellIs" dxfId="1" priority="1463" operator="greaterThan">
      <formula>120</formula>
    </cfRule>
    <cfRule type="containsText" dxfId="2" priority="352" operator="between" text="库存为">
      <formula>NOT(ISERROR(SEARCH("库存为",AU765)))</formula>
    </cfRule>
  </conditionalFormatting>
  <conditionalFormatting sqref="AU766">
    <cfRule type="cellIs" dxfId="0" priority="2573" operator="lessThan">
      <formula>20</formula>
    </cfRule>
    <cfRule type="cellIs" dxfId="1" priority="1462" operator="greaterThan">
      <formula>120</formula>
    </cfRule>
    <cfRule type="containsText" dxfId="2" priority="351" operator="between" text="库存为">
      <formula>NOT(ISERROR(SEARCH("库存为",AU766)))</formula>
    </cfRule>
  </conditionalFormatting>
  <conditionalFormatting sqref="AU767">
    <cfRule type="cellIs" dxfId="0" priority="2572" operator="lessThan">
      <formula>20</formula>
    </cfRule>
    <cfRule type="cellIs" dxfId="1" priority="1461" operator="greaterThan">
      <formula>120</formula>
    </cfRule>
    <cfRule type="containsText" dxfId="2" priority="350" operator="between" text="库存为">
      <formula>NOT(ISERROR(SEARCH("库存为",AU767)))</formula>
    </cfRule>
  </conditionalFormatting>
  <conditionalFormatting sqref="AU768">
    <cfRule type="cellIs" dxfId="0" priority="2571" operator="lessThan">
      <formula>20</formula>
    </cfRule>
    <cfRule type="cellIs" dxfId="1" priority="1460" operator="greaterThan">
      <formula>120</formula>
    </cfRule>
    <cfRule type="containsText" dxfId="2" priority="349" operator="between" text="库存为">
      <formula>NOT(ISERROR(SEARCH("库存为",AU768)))</formula>
    </cfRule>
  </conditionalFormatting>
  <conditionalFormatting sqref="AU769">
    <cfRule type="cellIs" dxfId="0" priority="2570" operator="lessThan">
      <formula>20</formula>
    </cfRule>
    <cfRule type="cellIs" dxfId="1" priority="1459" operator="greaterThan">
      <formula>120</formula>
    </cfRule>
    <cfRule type="containsText" dxfId="2" priority="348" operator="between" text="库存为">
      <formula>NOT(ISERROR(SEARCH("库存为",AU769)))</formula>
    </cfRule>
  </conditionalFormatting>
  <conditionalFormatting sqref="AU770">
    <cfRule type="cellIs" dxfId="0" priority="2569" operator="lessThan">
      <formula>20</formula>
    </cfRule>
    <cfRule type="cellIs" dxfId="1" priority="1458" operator="greaterThan">
      <formula>120</formula>
    </cfRule>
    <cfRule type="containsText" dxfId="2" priority="347" operator="between" text="库存为">
      <formula>NOT(ISERROR(SEARCH("库存为",AU770)))</formula>
    </cfRule>
  </conditionalFormatting>
  <conditionalFormatting sqref="AU771">
    <cfRule type="cellIs" dxfId="0" priority="2568" operator="lessThan">
      <formula>20</formula>
    </cfRule>
    <cfRule type="cellIs" dxfId="1" priority="1457" operator="greaterThan">
      <formula>120</formula>
    </cfRule>
    <cfRule type="containsText" dxfId="2" priority="346" operator="between" text="库存为">
      <formula>NOT(ISERROR(SEARCH("库存为",AU771)))</formula>
    </cfRule>
  </conditionalFormatting>
  <conditionalFormatting sqref="AU772">
    <cfRule type="cellIs" dxfId="0" priority="2567" operator="lessThan">
      <formula>20</formula>
    </cfRule>
    <cfRule type="cellIs" dxfId="1" priority="1456" operator="greaterThan">
      <formula>120</formula>
    </cfRule>
    <cfRule type="containsText" dxfId="2" priority="345" operator="between" text="库存为">
      <formula>NOT(ISERROR(SEARCH("库存为",AU772)))</formula>
    </cfRule>
  </conditionalFormatting>
  <conditionalFormatting sqref="AU773">
    <cfRule type="cellIs" dxfId="0" priority="2566" operator="lessThan">
      <formula>20</formula>
    </cfRule>
    <cfRule type="cellIs" dxfId="1" priority="1455" operator="greaterThan">
      <formula>120</formula>
    </cfRule>
    <cfRule type="containsText" dxfId="2" priority="344" operator="between" text="库存为">
      <formula>NOT(ISERROR(SEARCH("库存为",AU773)))</formula>
    </cfRule>
  </conditionalFormatting>
  <conditionalFormatting sqref="AU774">
    <cfRule type="cellIs" dxfId="0" priority="2565" operator="lessThan">
      <formula>20</formula>
    </cfRule>
    <cfRule type="cellIs" dxfId="1" priority="1454" operator="greaterThan">
      <formula>120</formula>
    </cfRule>
    <cfRule type="containsText" dxfId="2" priority="343" operator="between" text="库存为">
      <formula>NOT(ISERROR(SEARCH("库存为",AU774)))</formula>
    </cfRule>
  </conditionalFormatting>
  <conditionalFormatting sqref="AU775">
    <cfRule type="cellIs" dxfId="0" priority="2564" operator="lessThan">
      <formula>20</formula>
    </cfRule>
    <cfRule type="cellIs" dxfId="1" priority="1453" operator="greaterThan">
      <formula>120</formula>
    </cfRule>
    <cfRule type="containsText" dxfId="2" priority="342" operator="between" text="库存为">
      <formula>NOT(ISERROR(SEARCH("库存为",AU775)))</formula>
    </cfRule>
  </conditionalFormatting>
  <conditionalFormatting sqref="AU776">
    <cfRule type="cellIs" dxfId="0" priority="2563" operator="lessThan">
      <formula>20</formula>
    </cfRule>
    <cfRule type="cellIs" dxfId="1" priority="1452" operator="greaterThan">
      <formula>120</formula>
    </cfRule>
    <cfRule type="containsText" dxfId="2" priority="341" operator="between" text="库存为">
      <formula>NOT(ISERROR(SEARCH("库存为",AU776)))</formula>
    </cfRule>
  </conditionalFormatting>
  <conditionalFormatting sqref="AU777">
    <cfRule type="cellIs" dxfId="0" priority="2562" operator="lessThan">
      <formula>20</formula>
    </cfRule>
    <cfRule type="cellIs" dxfId="1" priority="1451" operator="greaterThan">
      <formula>120</formula>
    </cfRule>
    <cfRule type="containsText" dxfId="2" priority="340" operator="between" text="库存为">
      <formula>NOT(ISERROR(SEARCH("库存为",AU777)))</formula>
    </cfRule>
  </conditionalFormatting>
  <conditionalFormatting sqref="AU778">
    <cfRule type="cellIs" dxfId="0" priority="2561" operator="lessThan">
      <formula>20</formula>
    </cfRule>
    <cfRule type="cellIs" dxfId="1" priority="1450" operator="greaterThan">
      <formula>120</formula>
    </cfRule>
    <cfRule type="containsText" dxfId="2" priority="339" operator="between" text="库存为">
      <formula>NOT(ISERROR(SEARCH("库存为",AU778)))</formula>
    </cfRule>
  </conditionalFormatting>
  <conditionalFormatting sqref="AU779">
    <cfRule type="cellIs" dxfId="0" priority="2560" operator="lessThan">
      <formula>20</formula>
    </cfRule>
    <cfRule type="cellIs" dxfId="1" priority="1449" operator="greaterThan">
      <formula>120</formula>
    </cfRule>
    <cfRule type="containsText" dxfId="2" priority="338" operator="between" text="库存为">
      <formula>NOT(ISERROR(SEARCH("库存为",AU779)))</formula>
    </cfRule>
  </conditionalFormatting>
  <conditionalFormatting sqref="AU780">
    <cfRule type="cellIs" dxfId="0" priority="2559" operator="lessThan">
      <formula>20</formula>
    </cfRule>
    <cfRule type="cellIs" dxfId="1" priority="1448" operator="greaterThan">
      <formula>120</formula>
    </cfRule>
    <cfRule type="containsText" dxfId="2" priority="337" operator="between" text="库存为">
      <formula>NOT(ISERROR(SEARCH("库存为",AU780)))</formula>
    </cfRule>
  </conditionalFormatting>
  <conditionalFormatting sqref="AU781">
    <cfRule type="cellIs" dxfId="0" priority="2558" operator="lessThan">
      <formula>20</formula>
    </cfRule>
    <cfRule type="cellIs" dxfId="1" priority="1447" operator="greaterThan">
      <formula>120</formula>
    </cfRule>
    <cfRule type="containsText" dxfId="2" priority="336" operator="between" text="库存为">
      <formula>NOT(ISERROR(SEARCH("库存为",AU781)))</formula>
    </cfRule>
  </conditionalFormatting>
  <conditionalFormatting sqref="AU782">
    <cfRule type="cellIs" dxfId="0" priority="2557" operator="lessThan">
      <formula>20</formula>
    </cfRule>
    <cfRule type="cellIs" dxfId="1" priority="1446" operator="greaterThan">
      <formula>120</formula>
    </cfRule>
    <cfRule type="containsText" dxfId="2" priority="335" operator="between" text="库存为">
      <formula>NOT(ISERROR(SEARCH("库存为",AU782)))</formula>
    </cfRule>
  </conditionalFormatting>
  <conditionalFormatting sqref="AU783">
    <cfRule type="cellIs" dxfId="0" priority="2556" operator="lessThan">
      <formula>20</formula>
    </cfRule>
    <cfRule type="cellIs" dxfId="1" priority="1445" operator="greaterThan">
      <formula>120</formula>
    </cfRule>
    <cfRule type="containsText" dxfId="2" priority="334" operator="between" text="库存为">
      <formula>NOT(ISERROR(SEARCH("库存为",AU783)))</formula>
    </cfRule>
  </conditionalFormatting>
  <conditionalFormatting sqref="AU784">
    <cfRule type="cellIs" dxfId="0" priority="2555" operator="lessThan">
      <formula>20</formula>
    </cfRule>
    <cfRule type="cellIs" dxfId="1" priority="1444" operator="greaterThan">
      <formula>120</formula>
    </cfRule>
    <cfRule type="containsText" dxfId="2" priority="333" operator="between" text="库存为">
      <formula>NOT(ISERROR(SEARCH("库存为",AU784)))</formula>
    </cfRule>
  </conditionalFormatting>
  <conditionalFormatting sqref="AU785">
    <cfRule type="cellIs" dxfId="0" priority="2554" operator="lessThan">
      <formula>20</formula>
    </cfRule>
    <cfRule type="cellIs" dxfId="1" priority="1443" operator="greaterThan">
      <formula>120</formula>
    </cfRule>
    <cfRule type="containsText" dxfId="2" priority="332" operator="between" text="库存为">
      <formula>NOT(ISERROR(SEARCH("库存为",AU785)))</formula>
    </cfRule>
  </conditionalFormatting>
  <conditionalFormatting sqref="AU786">
    <cfRule type="cellIs" dxfId="0" priority="2553" operator="lessThan">
      <formula>20</formula>
    </cfRule>
    <cfRule type="cellIs" dxfId="1" priority="1442" operator="greaterThan">
      <formula>120</formula>
    </cfRule>
    <cfRule type="containsText" dxfId="2" priority="331" operator="between" text="库存为">
      <formula>NOT(ISERROR(SEARCH("库存为",AU786)))</formula>
    </cfRule>
  </conditionalFormatting>
  <conditionalFormatting sqref="AU787">
    <cfRule type="cellIs" dxfId="0" priority="2552" operator="lessThan">
      <formula>20</formula>
    </cfRule>
    <cfRule type="cellIs" dxfId="1" priority="1441" operator="greaterThan">
      <formula>120</formula>
    </cfRule>
    <cfRule type="containsText" dxfId="2" priority="330" operator="between" text="库存为">
      <formula>NOT(ISERROR(SEARCH("库存为",AU787)))</formula>
    </cfRule>
  </conditionalFormatting>
  <conditionalFormatting sqref="AU788">
    <cfRule type="cellIs" dxfId="0" priority="2551" operator="lessThan">
      <formula>20</formula>
    </cfRule>
    <cfRule type="cellIs" dxfId="1" priority="1440" operator="greaterThan">
      <formula>120</formula>
    </cfRule>
    <cfRule type="containsText" dxfId="2" priority="329" operator="between" text="库存为">
      <formula>NOT(ISERROR(SEARCH("库存为",AU788)))</formula>
    </cfRule>
  </conditionalFormatting>
  <conditionalFormatting sqref="AU789">
    <cfRule type="cellIs" dxfId="0" priority="2550" operator="lessThan">
      <formula>20</formula>
    </cfRule>
    <cfRule type="cellIs" dxfId="1" priority="1439" operator="greaterThan">
      <formula>120</formula>
    </cfRule>
    <cfRule type="containsText" dxfId="2" priority="328" operator="between" text="库存为">
      <formula>NOT(ISERROR(SEARCH("库存为",AU789)))</formula>
    </cfRule>
  </conditionalFormatting>
  <conditionalFormatting sqref="AU790">
    <cfRule type="cellIs" dxfId="0" priority="2549" operator="lessThan">
      <formula>20</formula>
    </cfRule>
    <cfRule type="cellIs" dxfId="1" priority="1438" operator="greaterThan">
      <formula>120</formula>
    </cfRule>
    <cfRule type="containsText" dxfId="2" priority="327" operator="between" text="库存为">
      <formula>NOT(ISERROR(SEARCH("库存为",AU790)))</formula>
    </cfRule>
  </conditionalFormatting>
  <conditionalFormatting sqref="AU791">
    <cfRule type="cellIs" dxfId="0" priority="2548" operator="lessThan">
      <formula>20</formula>
    </cfRule>
    <cfRule type="cellIs" dxfId="1" priority="1437" operator="greaterThan">
      <formula>120</formula>
    </cfRule>
    <cfRule type="containsText" dxfId="2" priority="326" operator="between" text="库存为">
      <formula>NOT(ISERROR(SEARCH("库存为",AU791)))</formula>
    </cfRule>
  </conditionalFormatting>
  <conditionalFormatting sqref="AU792">
    <cfRule type="cellIs" dxfId="0" priority="2547" operator="lessThan">
      <formula>20</formula>
    </cfRule>
    <cfRule type="cellIs" dxfId="1" priority="1436" operator="greaterThan">
      <formula>120</formula>
    </cfRule>
    <cfRule type="containsText" dxfId="2" priority="325" operator="between" text="库存为">
      <formula>NOT(ISERROR(SEARCH("库存为",AU792)))</formula>
    </cfRule>
  </conditionalFormatting>
  <conditionalFormatting sqref="AU793">
    <cfRule type="cellIs" dxfId="0" priority="2546" operator="lessThan">
      <formula>20</formula>
    </cfRule>
    <cfRule type="cellIs" dxfId="1" priority="1435" operator="greaterThan">
      <formula>120</formula>
    </cfRule>
    <cfRule type="containsText" dxfId="2" priority="324" operator="between" text="库存为">
      <formula>NOT(ISERROR(SEARCH("库存为",AU793)))</formula>
    </cfRule>
  </conditionalFormatting>
  <conditionalFormatting sqref="AU794">
    <cfRule type="cellIs" dxfId="0" priority="2545" operator="lessThan">
      <formula>20</formula>
    </cfRule>
    <cfRule type="cellIs" dxfId="1" priority="1434" operator="greaterThan">
      <formula>120</formula>
    </cfRule>
    <cfRule type="containsText" dxfId="2" priority="323" operator="between" text="库存为">
      <formula>NOT(ISERROR(SEARCH("库存为",AU794)))</formula>
    </cfRule>
  </conditionalFormatting>
  <conditionalFormatting sqref="AU795">
    <cfRule type="cellIs" dxfId="0" priority="2544" operator="lessThan">
      <formula>20</formula>
    </cfRule>
    <cfRule type="cellIs" dxfId="1" priority="1433" operator="greaterThan">
      <formula>120</formula>
    </cfRule>
    <cfRule type="containsText" dxfId="2" priority="322" operator="between" text="库存为">
      <formula>NOT(ISERROR(SEARCH("库存为",AU795)))</formula>
    </cfRule>
  </conditionalFormatting>
  <conditionalFormatting sqref="AU796">
    <cfRule type="cellIs" dxfId="0" priority="2543" operator="lessThan">
      <formula>20</formula>
    </cfRule>
    <cfRule type="cellIs" dxfId="1" priority="1432" operator="greaterThan">
      <formula>120</formula>
    </cfRule>
    <cfRule type="containsText" dxfId="2" priority="321" operator="between" text="库存为">
      <formula>NOT(ISERROR(SEARCH("库存为",AU796)))</formula>
    </cfRule>
  </conditionalFormatting>
  <conditionalFormatting sqref="AU797">
    <cfRule type="cellIs" dxfId="0" priority="2542" operator="lessThan">
      <formula>20</formula>
    </cfRule>
    <cfRule type="cellIs" dxfId="1" priority="1431" operator="greaterThan">
      <formula>120</formula>
    </cfRule>
    <cfRule type="containsText" dxfId="2" priority="320" operator="between" text="库存为">
      <formula>NOT(ISERROR(SEARCH("库存为",AU797)))</formula>
    </cfRule>
  </conditionalFormatting>
  <conditionalFormatting sqref="AU798">
    <cfRule type="cellIs" dxfId="0" priority="2541" operator="lessThan">
      <formula>20</formula>
    </cfRule>
    <cfRule type="cellIs" dxfId="1" priority="1430" operator="greaterThan">
      <formula>120</formula>
    </cfRule>
    <cfRule type="containsText" dxfId="2" priority="319" operator="between" text="库存为">
      <formula>NOT(ISERROR(SEARCH("库存为",AU798)))</formula>
    </cfRule>
  </conditionalFormatting>
  <conditionalFormatting sqref="AU799">
    <cfRule type="cellIs" dxfId="0" priority="2540" operator="lessThan">
      <formula>20</formula>
    </cfRule>
    <cfRule type="cellIs" dxfId="1" priority="1429" operator="greaterThan">
      <formula>120</formula>
    </cfRule>
    <cfRule type="containsText" dxfId="2" priority="318" operator="between" text="库存为">
      <formula>NOT(ISERROR(SEARCH("库存为",AU799)))</formula>
    </cfRule>
  </conditionalFormatting>
  <conditionalFormatting sqref="AU800">
    <cfRule type="cellIs" dxfId="0" priority="2539" operator="lessThan">
      <formula>20</formula>
    </cfRule>
    <cfRule type="cellIs" dxfId="1" priority="1428" operator="greaterThan">
      <formula>120</formula>
    </cfRule>
    <cfRule type="containsText" dxfId="2" priority="317" operator="between" text="库存为">
      <formula>NOT(ISERROR(SEARCH("库存为",AU800)))</formula>
    </cfRule>
  </conditionalFormatting>
  <conditionalFormatting sqref="AU801">
    <cfRule type="cellIs" dxfId="0" priority="2538" operator="lessThan">
      <formula>20</formula>
    </cfRule>
    <cfRule type="cellIs" dxfId="1" priority="1427" operator="greaterThan">
      <formula>120</formula>
    </cfRule>
    <cfRule type="containsText" dxfId="2" priority="316" operator="between" text="库存为">
      <formula>NOT(ISERROR(SEARCH("库存为",AU801)))</formula>
    </cfRule>
  </conditionalFormatting>
  <conditionalFormatting sqref="AU802">
    <cfRule type="cellIs" dxfId="0" priority="2537" operator="lessThan">
      <formula>20</formula>
    </cfRule>
    <cfRule type="cellIs" dxfId="1" priority="1426" operator="greaterThan">
      <formula>120</formula>
    </cfRule>
    <cfRule type="containsText" dxfId="2" priority="315" operator="between" text="库存为">
      <formula>NOT(ISERROR(SEARCH("库存为",AU802)))</formula>
    </cfRule>
  </conditionalFormatting>
  <conditionalFormatting sqref="AU803">
    <cfRule type="cellIs" dxfId="0" priority="2536" operator="lessThan">
      <formula>20</formula>
    </cfRule>
    <cfRule type="cellIs" dxfId="1" priority="1425" operator="greaterThan">
      <formula>120</formula>
    </cfRule>
    <cfRule type="containsText" dxfId="2" priority="314" operator="between" text="库存为">
      <formula>NOT(ISERROR(SEARCH("库存为",AU803)))</formula>
    </cfRule>
  </conditionalFormatting>
  <conditionalFormatting sqref="AU804">
    <cfRule type="cellIs" dxfId="0" priority="2535" operator="lessThan">
      <formula>20</formula>
    </cfRule>
    <cfRule type="cellIs" dxfId="1" priority="1424" operator="greaterThan">
      <formula>120</formula>
    </cfRule>
    <cfRule type="containsText" dxfId="2" priority="313" operator="between" text="库存为">
      <formula>NOT(ISERROR(SEARCH("库存为",AU804)))</formula>
    </cfRule>
  </conditionalFormatting>
  <conditionalFormatting sqref="AU805">
    <cfRule type="cellIs" dxfId="0" priority="2534" operator="lessThan">
      <formula>20</formula>
    </cfRule>
    <cfRule type="cellIs" dxfId="1" priority="1423" operator="greaterThan">
      <formula>120</formula>
    </cfRule>
    <cfRule type="containsText" dxfId="2" priority="312" operator="between" text="库存为">
      <formula>NOT(ISERROR(SEARCH("库存为",AU805)))</formula>
    </cfRule>
  </conditionalFormatting>
  <conditionalFormatting sqref="AU806">
    <cfRule type="cellIs" dxfId="0" priority="2533" operator="lessThan">
      <formula>20</formula>
    </cfRule>
    <cfRule type="cellIs" dxfId="1" priority="1422" operator="greaterThan">
      <formula>120</formula>
    </cfRule>
    <cfRule type="containsText" dxfId="2" priority="311" operator="between" text="库存为">
      <formula>NOT(ISERROR(SEARCH("库存为",AU806)))</formula>
    </cfRule>
  </conditionalFormatting>
  <conditionalFormatting sqref="AU807">
    <cfRule type="cellIs" dxfId="0" priority="2532" operator="lessThan">
      <formula>20</formula>
    </cfRule>
    <cfRule type="cellIs" dxfId="1" priority="1421" operator="greaterThan">
      <formula>120</formula>
    </cfRule>
    <cfRule type="containsText" dxfId="2" priority="310" operator="between" text="库存为">
      <formula>NOT(ISERROR(SEARCH("库存为",AU807)))</formula>
    </cfRule>
  </conditionalFormatting>
  <conditionalFormatting sqref="AU808">
    <cfRule type="cellIs" dxfId="0" priority="2531" operator="lessThan">
      <formula>20</formula>
    </cfRule>
    <cfRule type="cellIs" dxfId="1" priority="1420" operator="greaterThan">
      <formula>120</formula>
    </cfRule>
    <cfRule type="containsText" dxfId="2" priority="309" operator="between" text="库存为">
      <formula>NOT(ISERROR(SEARCH("库存为",AU808)))</formula>
    </cfRule>
  </conditionalFormatting>
  <conditionalFormatting sqref="AU809">
    <cfRule type="cellIs" dxfId="0" priority="2530" operator="lessThan">
      <formula>20</formula>
    </cfRule>
    <cfRule type="cellIs" dxfId="1" priority="1419" operator="greaterThan">
      <formula>120</formula>
    </cfRule>
    <cfRule type="containsText" dxfId="2" priority="308" operator="between" text="库存为">
      <formula>NOT(ISERROR(SEARCH("库存为",AU809)))</formula>
    </cfRule>
  </conditionalFormatting>
  <conditionalFormatting sqref="AU810">
    <cfRule type="cellIs" dxfId="0" priority="2529" operator="lessThan">
      <formula>20</formula>
    </cfRule>
    <cfRule type="cellIs" dxfId="1" priority="1418" operator="greaterThan">
      <formula>120</formula>
    </cfRule>
    <cfRule type="containsText" dxfId="2" priority="307" operator="between" text="库存为">
      <formula>NOT(ISERROR(SEARCH("库存为",AU810)))</formula>
    </cfRule>
  </conditionalFormatting>
  <conditionalFormatting sqref="AU811">
    <cfRule type="cellIs" dxfId="0" priority="2528" operator="lessThan">
      <formula>20</formula>
    </cfRule>
    <cfRule type="cellIs" dxfId="1" priority="1417" operator="greaterThan">
      <formula>120</formula>
    </cfRule>
    <cfRule type="containsText" dxfId="2" priority="306" operator="between" text="库存为">
      <formula>NOT(ISERROR(SEARCH("库存为",AU811)))</formula>
    </cfRule>
  </conditionalFormatting>
  <conditionalFormatting sqref="AU812">
    <cfRule type="cellIs" dxfId="0" priority="2527" operator="lessThan">
      <formula>20</formula>
    </cfRule>
    <cfRule type="cellIs" dxfId="1" priority="1416" operator="greaterThan">
      <formula>120</formula>
    </cfRule>
    <cfRule type="containsText" dxfId="2" priority="305" operator="between" text="库存为">
      <formula>NOT(ISERROR(SEARCH("库存为",AU812)))</formula>
    </cfRule>
  </conditionalFormatting>
  <conditionalFormatting sqref="AU813">
    <cfRule type="cellIs" dxfId="0" priority="2526" operator="lessThan">
      <formula>20</formula>
    </cfRule>
    <cfRule type="cellIs" dxfId="1" priority="1415" operator="greaterThan">
      <formula>120</formula>
    </cfRule>
    <cfRule type="containsText" dxfId="2" priority="304" operator="between" text="库存为">
      <formula>NOT(ISERROR(SEARCH("库存为",AU813)))</formula>
    </cfRule>
  </conditionalFormatting>
  <conditionalFormatting sqref="AU814">
    <cfRule type="cellIs" dxfId="0" priority="2525" operator="lessThan">
      <formula>20</formula>
    </cfRule>
    <cfRule type="cellIs" dxfId="1" priority="1414" operator="greaterThan">
      <formula>120</formula>
    </cfRule>
    <cfRule type="containsText" dxfId="2" priority="303" operator="between" text="库存为">
      <formula>NOT(ISERROR(SEARCH("库存为",AU814)))</formula>
    </cfRule>
  </conditionalFormatting>
  <conditionalFormatting sqref="AU815">
    <cfRule type="cellIs" dxfId="0" priority="2524" operator="lessThan">
      <formula>20</formula>
    </cfRule>
    <cfRule type="cellIs" dxfId="1" priority="1413" operator="greaterThan">
      <formula>120</formula>
    </cfRule>
    <cfRule type="containsText" dxfId="2" priority="302" operator="between" text="库存为">
      <formula>NOT(ISERROR(SEARCH("库存为",AU815)))</formula>
    </cfRule>
  </conditionalFormatting>
  <conditionalFormatting sqref="AU816">
    <cfRule type="cellIs" dxfId="0" priority="2523" operator="lessThan">
      <formula>20</formula>
    </cfRule>
    <cfRule type="cellIs" dxfId="1" priority="1412" operator="greaterThan">
      <formula>120</formula>
    </cfRule>
    <cfRule type="containsText" dxfId="2" priority="301" operator="between" text="库存为">
      <formula>NOT(ISERROR(SEARCH("库存为",AU816)))</formula>
    </cfRule>
  </conditionalFormatting>
  <conditionalFormatting sqref="AU817">
    <cfRule type="cellIs" dxfId="0" priority="2522" operator="lessThan">
      <formula>20</formula>
    </cfRule>
    <cfRule type="cellIs" dxfId="1" priority="1411" operator="greaterThan">
      <formula>120</formula>
    </cfRule>
    <cfRule type="containsText" dxfId="2" priority="300" operator="between" text="库存为">
      <formula>NOT(ISERROR(SEARCH("库存为",AU817)))</formula>
    </cfRule>
  </conditionalFormatting>
  <conditionalFormatting sqref="AU818">
    <cfRule type="cellIs" dxfId="0" priority="2521" operator="lessThan">
      <formula>20</formula>
    </cfRule>
    <cfRule type="cellIs" dxfId="1" priority="1410" operator="greaterThan">
      <formula>120</formula>
    </cfRule>
    <cfRule type="containsText" dxfId="2" priority="299" operator="between" text="库存为">
      <formula>NOT(ISERROR(SEARCH("库存为",AU818)))</formula>
    </cfRule>
  </conditionalFormatting>
  <conditionalFormatting sqref="AU819">
    <cfRule type="cellIs" dxfId="0" priority="2520" operator="lessThan">
      <formula>20</formula>
    </cfRule>
    <cfRule type="cellIs" dxfId="1" priority="1409" operator="greaterThan">
      <formula>120</formula>
    </cfRule>
    <cfRule type="containsText" dxfId="2" priority="298" operator="between" text="库存为">
      <formula>NOT(ISERROR(SEARCH("库存为",AU819)))</formula>
    </cfRule>
  </conditionalFormatting>
  <conditionalFormatting sqref="AU820">
    <cfRule type="cellIs" dxfId="0" priority="2519" operator="lessThan">
      <formula>20</formula>
    </cfRule>
    <cfRule type="cellIs" dxfId="1" priority="1408" operator="greaterThan">
      <formula>120</formula>
    </cfRule>
    <cfRule type="containsText" dxfId="2" priority="297" operator="between" text="库存为">
      <formula>NOT(ISERROR(SEARCH("库存为",AU820)))</formula>
    </cfRule>
  </conditionalFormatting>
  <conditionalFormatting sqref="AU821">
    <cfRule type="cellIs" dxfId="0" priority="2518" operator="lessThan">
      <formula>20</formula>
    </cfRule>
    <cfRule type="cellIs" dxfId="1" priority="1407" operator="greaterThan">
      <formula>120</formula>
    </cfRule>
    <cfRule type="containsText" dxfId="2" priority="296" operator="between" text="库存为">
      <formula>NOT(ISERROR(SEARCH("库存为",AU821)))</formula>
    </cfRule>
  </conditionalFormatting>
  <conditionalFormatting sqref="AU822">
    <cfRule type="cellIs" dxfId="0" priority="2517" operator="lessThan">
      <formula>20</formula>
    </cfRule>
    <cfRule type="cellIs" dxfId="1" priority="1406" operator="greaterThan">
      <formula>120</formula>
    </cfRule>
    <cfRule type="containsText" dxfId="2" priority="295" operator="between" text="库存为">
      <formula>NOT(ISERROR(SEARCH("库存为",AU822)))</formula>
    </cfRule>
  </conditionalFormatting>
  <conditionalFormatting sqref="AU823">
    <cfRule type="cellIs" dxfId="0" priority="2516" operator="lessThan">
      <formula>20</formula>
    </cfRule>
    <cfRule type="cellIs" dxfId="1" priority="1405" operator="greaterThan">
      <formula>120</formula>
    </cfRule>
    <cfRule type="containsText" dxfId="2" priority="294" operator="between" text="库存为">
      <formula>NOT(ISERROR(SEARCH("库存为",AU823)))</formula>
    </cfRule>
  </conditionalFormatting>
  <conditionalFormatting sqref="AU824">
    <cfRule type="cellIs" dxfId="0" priority="2515" operator="lessThan">
      <formula>20</formula>
    </cfRule>
    <cfRule type="cellIs" dxfId="1" priority="1404" operator="greaterThan">
      <formula>120</formula>
    </cfRule>
    <cfRule type="containsText" dxfId="2" priority="293" operator="between" text="库存为">
      <formula>NOT(ISERROR(SEARCH("库存为",AU824)))</formula>
    </cfRule>
  </conditionalFormatting>
  <conditionalFormatting sqref="AU825">
    <cfRule type="cellIs" dxfId="0" priority="2514" operator="lessThan">
      <formula>20</formula>
    </cfRule>
    <cfRule type="cellIs" dxfId="1" priority="1403" operator="greaterThan">
      <formula>120</formula>
    </cfRule>
    <cfRule type="containsText" dxfId="2" priority="292" operator="between" text="库存为">
      <formula>NOT(ISERROR(SEARCH("库存为",AU825)))</formula>
    </cfRule>
  </conditionalFormatting>
  <conditionalFormatting sqref="AU826">
    <cfRule type="cellIs" dxfId="0" priority="2513" operator="lessThan">
      <formula>20</formula>
    </cfRule>
    <cfRule type="cellIs" dxfId="1" priority="1402" operator="greaterThan">
      <formula>120</formula>
    </cfRule>
    <cfRule type="containsText" dxfId="2" priority="291" operator="between" text="库存为">
      <formula>NOT(ISERROR(SEARCH("库存为",AU826)))</formula>
    </cfRule>
  </conditionalFormatting>
  <conditionalFormatting sqref="AU827">
    <cfRule type="cellIs" dxfId="0" priority="2512" operator="lessThan">
      <formula>20</formula>
    </cfRule>
    <cfRule type="cellIs" dxfId="1" priority="1401" operator="greaterThan">
      <formula>120</formula>
    </cfRule>
    <cfRule type="containsText" dxfId="2" priority="290" operator="between" text="库存为">
      <formula>NOT(ISERROR(SEARCH("库存为",AU827)))</formula>
    </cfRule>
  </conditionalFormatting>
  <conditionalFormatting sqref="AU828">
    <cfRule type="cellIs" dxfId="0" priority="2511" operator="lessThan">
      <formula>20</formula>
    </cfRule>
    <cfRule type="cellIs" dxfId="1" priority="1400" operator="greaterThan">
      <formula>120</formula>
    </cfRule>
    <cfRule type="containsText" dxfId="2" priority="289" operator="between" text="库存为">
      <formula>NOT(ISERROR(SEARCH("库存为",AU828)))</formula>
    </cfRule>
  </conditionalFormatting>
  <conditionalFormatting sqref="AU829">
    <cfRule type="cellIs" dxfId="0" priority="2510" operator="lessThan">
      <formula>20</formula>
    </cfRule>
    <cfRule type="cellIs" dxfId="1" priority="1399" operator="greaterThan">
      <formula>120</formula>
    </cfRule>
    <cfRule type="containsText" dxfId="2" priority="288" operator="between" text="库存为">
      <formula>NOT(ISERROR(SEARCH("库存为",AU829)))</formula>
    </cfRule>
  </conditionalFormatting>
  <conditionalFormatting sqref="AU830">
    <cfRule type="cellIs" dxfId="0" priority="2509" operator="lessThan">
      <formula>20</formula>
    </cfRule>
    <cfRule type="cellIs" dxfId="1" priority="1398" operator="greaterThan">
      <formula>120</formula>
    </cfRule>
    <cfRule type="containsText" dxfId="2" priority="287" operator="between" text="库存为">
      <formula>NOT(ISERROR(SEARCH("库存为",AU830)))</formula>
    </cfRule>
  </conditionalFormatting>
  <conditionalFormatting sqref="AU831">
    <cfRule type="cellIs" dxfId="0" priority="2508" operator="lessThan">
      <formula>20</formula>
    </cfRule>
    <cfRule type="cellIs" dxfId="1" priority="1397" operator="greaterThan">
      <formula>120</formula>
    </cfRule>
    <cfRule type="containsText" dxfId="2" priority="286" operator="between" text="库存为">
      <formula>NOT(ISERROR(SEARCH("库存为",AU831)))</formula>
    </cfRule>
  </conditionalFormatting>
  <conditionalFormatting sqref="AU832">
    <cfRule type="cellIs" dxfId="0" priority="2507" operator="lessThan">
      <formula>20</formula>
    </cfRule>
    <cfRule type="cellIs" dxfId="1" priority="1396" operator="greaterThan">
      <formula>120</formula>
    </cfRule>
    <cfRule type="containsText" dxfId="2" priority="285" operator="between" text="库存为">
      <formula>NOT(ISERROR(SEARCH("库存为",AU832)))</formula>
    </cfRule>
  </conditionalFormatting>
  <conditionalFormatting sqref="AU833">
    <cfRule type="cellIs" dxfId="0" priority="2506" operator="lessThan">
      <formula>20</formula>
    </cfRule>
    <cfRule type="cellIs" dxfId="1" priority="1395" operator="greaterThan">
      <formula>120</formula>
    </cfRule>
    <cfRule type="containsText" dxfId="2" priority="284" operator="between" text="库存为">
      <formula>NOT(ISERROR(SEARCH("库存为",AU833)))</formula>
    </cfRule>
  </conditionalFormatting>
  <conditionalFormatting sqref="AU834">
    <cfRule type="cellIs" dxfId="0" priority="2505" operator="lessThan">
      <formula>20</formula>
    </cfRule>
    <cfRule type="cellIs" dxfId="1" priority="1394" operator="greaterThan">
      <formula>120</formula>
    </cfRule>
    <cfRule type="containsText" dxfId="2" priority="283" operator="between" text="库存为">
      <formula>NOT(ISERROR(SEARCH("库存为",AU834)))</formula>
    </cfRule>
  </conditionalFormatting>
  <conditionalFormatting sqref="AU835">
    <cfRule type="cellIs" dxfId="0" priority="2504" operator="lessThan">
      <formula>20</formula>
    </cfRule>
    <cfRule type="cellIs" dxfId="1" priority="1393" operator="greaterThan">
      <formula>120</formula>
    </cfRule>
    <cfRule type="containsText" dxfId="2" priority="282" operator="between" text="库存为">
      <formula>NOT(ISERROR(SEARCH("库存为",AU835)))</formula>
    </cfRule>
  </conditionalFormatting>
  <conditionalFormatting sqref="AU836">
    <cfRule type="cellIs" dxfId="0" priority="2503" operator="lessThan">
      <formula>20</formula>
    </cfRule>
    <cfRule type="cellIs" dxfId="1" priority="1392" operator="greaterThan">
      <formula>120</formula>
    </cfRule>
    <cfRule type="containsText" dxfId="2" priority="281" operator="between" text="库存为">
      <formula>NOT(ISERROR(SEARCH("库存为",AU836)))</formula>
    </cfRule>
  </conditionalFormatting>
  <conditionalFormatting sqref="AU837">
    <cfRule type="cellIs" dxfId="0" priority="2502" operator="lessThan">
      <formula>20</formula>
    </cfRule>
    <cfRule type="cellIs" dxfId="1" priority="1391" operator="greaterThan">
      <formula>120</formula>
    </cfRule>
    <cfRule type="containsText" dxfId="2" priority="280" operator="between" text="库存为">
      <formula>NOT(ISERROR(SEARCH("库存为",AU837)))</formula>
    </cfRule>
  </conditionalFormatting>
  <conditionalFormatting sqref="AU838">
    <cfRule type="cellIs" dxfId="0" priority="2501" operator="lessThan">
      <formula>20</formula>
    </cfRule>
    <cfRule type="cellIs" dxfId="1" priority="1390" operator="greaterThan">
      <formula>120</formula>
    </cfRule>
    <cfRule type="containsText" dxfId="2" priority="279" operator="between" text="库存为">
      <formula>NOT(ISERROR(SEARCH("库存为",AU838)))</formula>
    </cfRule>
  </conditionalFormatting>
  <conditionalFormatting sqref="AU839">
    <cfRule type="cellIs" dxfId="0" priority="2500" operator="lessThan">
      <formula>20</formula>
    </cfRule>
    <cfRule type="cellIs" dxfId="1" priority="1389" operator="greaterThan">
      <formula>120</formula>
    </cfRule>
    <cfRule type="containsText" dxfId="2" priority="278" operator="between" text="库存为">
      <formula>NOT(ISERROR(SEARCH("库存为",AU839)))</formula>
    </cfRule>
  </conditionalFormatting>
  <conditionalFormatting sqref="AU840">
    <cfRule type="cellIs" dxfId="0" priority="2499" operator="lessThan">
      <formula>20</formula>
    </cfRule>
    <cfRule type="cellIs" dxfId="1" priority="1388" operator="greaterThan">
      <formula>120</formula>
    </cfRule>
    <cfRule type="containsText" dxfId="2" priority="277" operator="between" text="库存为">
      <formula>NOT(ISERROR(SEARCH("库存为",AU840)))</formula>
    </cfRule>
  </conditionalFormatting>
  <conditionalFormatting sqref="AU841">
    <cfRule type="cellIs" dxfId="0" priority="2498" operator="lessThan">
      <formula>20</formula>
    </cfRule>
    <cfRule type="cellIs" dxfId="1" priority="1387" operator="greaterThan">
      <formula>120</formula>
    </cfRule>
    <cfRule type="containsText" dxfId="2" priority="276" operator="between" text="库存为">
      <formula>NOT(ISERROR(SEARCH("库存为",AU841)))</formula>
    </cfRule>
  </conditionalFormatting>
  <conditionalFormatting sqref="AU842">
    <cfRule type="cellIs" dxfId="0" priority="2497" operator="lessThan">
      <formula>20</formula>
    </cfRule>
    <cfRule type="cellIs" dxfId="1" priority="1386" operator="greaterThan">
      <formula>120</formula>
    </cfRule>
    <cfRule type="containsText" dxfId="2" priority="275" operator="between" text="库存为">
      <formula>NOT(ISERROR(SEARCH("库存为",AU842)))</formula>
    </cfRule>
  </conditionalFormatting>
  <conditionalFormatting sqref="AU843">
    <cfRule type="cellIs" dxfId="0" priority="2496" operator="lessThan">
      <formula>20</formula>
    </cfRule>
    <cfRule type="cellIs" dxfId="1" priority="1385" operator="greaterThan">
      <formula>120</formula>
    </cfRule>
    <cfRule type="containsText" dxfId="2" priority="274" operator="between" text="库存为">
      <formula>NOT(ISERROR(SEARCH("库存为",AU843)))</formula>
    </cfRule>
  </conditionalFormatting>
  <conditionalFormatting sqref="AU844">
    <cfRule type="cellIs" dxfId="0" priority="2495" operator="lessThan">
      <formula>20</formula>
    </cfRule>
    <cfRule type="cellIs" dxfId="1" priority="1384" operator="greaterThan">
      <formula>120</formula>
    </cfRule>
    <cfRule type="containsText" dxfId="2" priority="273" operator="between" text="库存为">
      <formula>NOT(ISERROR(SEARCH("库存为",AU844)))</formula>
    </cfRule>
  </conditionalFormatting>
  <conditionalFormatting sqref="AU845">
    <cfRule type="cellIs" dxfId="0" priority="2494" operator="lessThan">
      <formula>20</formula>
    </cfRule>
    <cfRule type="cellIs" dxfId="1" priority="1383" operator="greaterThan">
      <formula>120</formula>
    </cfRule>
    <cfRule type="containsText" dxfId="2" priority="272" operator="between" text="库存为">
      <formula>NOT(ISERROR(SEARCH("库存为",AU845)))</formula>
    </cfRule>
  </conditionalFormatting>
  <conditionalFormatting sqref="AU846">
    <cfRule type="cellIs" dxfId="0" priority="2493" operator="lessThan">
      <formula>20</formula>
    </cfRule>
    <cfRule type="cellIs" dxfId="1" priority="1382" operator="greaterThan">
      <formula>120</formula>
    </cfRule>
    <cfRule type="containsText" dxfId="2" priority="271" operator="between" text="库存为">
      <formula>NOT(ISERROR(SEARCH("库存为",AU846)))</formula>
    </cfRule>
  </conditionalFormatting>
  <conditionalFormatting sqref="AU847">
    <cfRule type="cellIs" dxfId="0" priority="2492" operator="lessThan">
      <formula>20</formula>
    </cfRule>
    <cfRule type="cellIs" dxfId="1" priority="1381" operator="greaterThan">
      <formula>120</formula>
    </cfRule>
    <cfRule type="containsText" dxfId="2" priority="270" operator="between" text="库存为">
      <formula>NOT(ISERROR(SEARCH("库存为",AU847)))</formula>
    </cfRule>
  </conditionalFormatting>
  <conditionalFormatting sqref="AU848">
    <cfRule type="cellIs" dxfId="0" priority="2491" operator="lessThan">
      <formula>20</formula>
    </cfRule>
    <cfRule type="cellIs" dxfId="1" priority="1380" operator="greaterThan">
      <formula>120</formula>
    </cfRule>
    <cfRule type="containsText" dxfId="2" priority="269" operator="between" text="库存为">
      <formula>NOT(ISERROR(SEARCH("库存为",AU848)))</formula>
    </cfRule>
  </conditionalFormatting>
  <conditionalFormatting sqref="AU849">
    <cfRule type="cellIs" dxfId="0" priority="2490" operator="lessThan">
      <formula>20</formula>
    </cfRule>
    <cfRule type="cellIs" dxfId="1" priority="1379" operator="greaterThan">
      <formula>120</formula>
    </cfRule>
    <cfRule type="containsText" dxfId="2" priority="268" operator="between" text="库存为">
      <formula>NOT(ISERROR(SEARCH("库存为",AU849)))</formula>
    </cfRule>
  </conditionalFormatting>
  <conditionalFormatting sqref="AU850">
    <cfRule type="cellIs" dxfId="0" priority="2489" operator="lessThan">
      <formula>20</formula>
    </cfRule>
    <cfRule type="cellIs" dxfId="1" priority="1378" operator="greaterThan">
      <formula>120</formula>
    </cfRule>
    <cfRule type="containsText" dxfId="2" priority="267" operator="between" text="库存为">
      <formula>NOT(ISERROR(SEARCH("库存为",AU850)))</formula>
    </cfRule>
  </conditionalFormatting>
  <conditionalFormatting sqref="AU851">
    <cfRule type="cellIs" dxfId="0" priority="2488" operator="lessThan">
      <formula>20</formula>
    </cfRule>
    <cfRule type="cellIs" dxfId="1" priority="1377" operator="greaterThan">
      <formula>120</formula>
    </cfRule>
    <cfRule type="containsText" dxfId="2" priority="266" operator="between" text="库存为">
      <formula>NOT(ISERROR(SEARCH("库存为",AU851)))</formula>
    </cfRule>
  </conditionalFormatting>
  <conditionalFormatting sqref="AU852">
    <cfRule type="cellIs" dxfId="0" priority="2487" operator="lessThan">
      <formula>20</formula>
    </cfRule>
    <cfRule type="cellIs" dxfId="1" priority="1376" operator="greaterThan">
      <formula>120</formula>
    </cfRule>
    <cfRule type="containsText" dxfId="2" priority="265" operator="between" text="库存为">
      <formula>NOT(ISERROR(SEARCH("库存为",AU852)))</formula>
    </cfRule>
  </conditionalFormatting>
  <conditionalFormatting sqref="AU853">
    <cfRule type="cellIs" dxfId="0" priority="2486" operator="lessThan">
      <formula>20</formula>
    </cfRule>
    <cfRule type="cellIs" dxfId="1" priority="1375" operator="greaterThan">
      <formula>120</formula>
    </cfRule>
    <cfRule type="containsText" dxfId="2" priority="264" operator="between" text="库存为">
      <formula>NOT(ISERROR(SEARCH("库存为",AU853)))</formula>
    </cfRule>
  </conditionalFormatting>
  <conditionalFormatting sqref="AU854">
    <cfRule type="cellIs" dxfId="0" priority="2485" operator="lessThan">
      <formula>20</formula>
    </cfRule>
    <cfRule type="cellIs" dxfId="1" priority="1374" operator="greaterThan">
      <formula>120</formula>
    </cfRule>
    <cfRule type="containsText" dxfId="2" priority="263" operator="between" text="库存为">
      <formula>NOT(ISERROR(SEARCH("库存为",AU854)))</formula>
    </cfRule>
  </conditionalFormatting>
  <conditionalFormatting sqref="AU855">
    <cfRule type="cellIs" dxfId="0" priority="2484" operator="lessThan">
      <formula>20</formula>
    </cfRule>
    <cfRule type="cellIs" dxfId="1" priority="1373" operator="greaterThan">
      <formula>120</formula>
    </cfRule>
    <cfRule type="containsText" dxfId="2" priority="262" operator="between" text="库存为">
      <formula>NOT(ISERROR(SEARCH("库存为",AU855)))</formula>
    </cfRule>
  </conditionalFormatting>
  <conditionalFormatting sqref="AU856">
    <cfRule type="cellIs" dxfId="0" priority="2483" operator="lessThan">
      <formula>20</formula>
    </cfRule>
    <cfRule type="cellIs" dxfId="1" priority="1372" operator="greaterThan">
      <formula>120</formula>
    </cfRule>
    <cfRule type="containsText" dxfId="2" priority="261" operator="between" text="库存为">
      <formula>NOT(ISERROR(SEARCH("库存为",AU856)))</formula>
    </cfRule>
  </conditionalFormatting>
  <conditionalFormatting sqref="AU857">
    <cfRule type="cellIs" dxfId="0" priority="2482" operator="lessThan">
      <formula>20</formula>
    </cfRule>
    <cfRule type="cellIs" dxfId="1" priority="1371" operator="greaterThan">
      <formula>120</formula>
    </cfRule>
    <cfRule type="containsText" dxfId="2" priority="260" operator="between" text="库存为">
      <formula>NOT(ISERROR(SEARCH("库存为",AU857)))</formula>
    </cfRule>
  </conditionalFormatting>
  <conditionalFormatting sqref="AU858">
    <cfRule type="cellIs" dxfId="0" priority="2481" operator="lessThan">
      <formula>20</formula>
    </cfRule>
    <cfRule type="cellIs" dxfId="1" priority="1370" operator="greaterThan">
      <formula>120</formula>
    </cfRule>
    <cfRule type="containsText" dxfId="2" priority="259" operator="between" text="库存为">
      <formula>NOT(ISERROR(SEARCH("库存为",AU858)))</formula>
    </cfRule>
  </conditionalFormatting>
  <conditionalFormatting sqref="AU859">
    <cfRule type="cellIs" dxfId="0" priority="2480" operator="lessThan">
      <formula>20</formula>
    </cfRule>
    <cfRule type="cellIs" dxfId="1" priority="1369" operator="greaterThan">
      <formula>120</formula>
    </cfRule>
    <cfRule type="containsText" dxfId="2" priority="258" operator="between" text="库存为">
      <formula>NOT(ISERROR(SEARCH("库存为",AU859)))</formula>
    </cfRule>
  </conditionalFormatting>
  <conditionalFormatting sqref="AU860">
    <cfRule type="cellIs" dxfId="0" priority="2479" operator="lessThan">
      <formula>20</formula>
    </cfRule>
    <cfRule type="cellIs" dxfId="1" priority="1368" operator="greaterThan">
      <formula>120</formula>
    </cfRule>
    <cfRule type="containsText" dxfId="2" priority="257" operator="between" text="库存为">
      <formula>NOT(ISERROR(SEARCH("库存为",AU860)))</formula>
    </cfRule>
  </conditionalFormatting>
  <conditionalFormatting sqref="AU861">
    <cfRule type="cellIs" dxfId="0" priority="2478" operator="lessThan">
      <formula>20</formula>
    </cfRule>
    <cfRule type="cellIs" dxfId="1" priority="1367" operator="greaterThan">
      <formula>120</formula>
    </cfRule>
    <cfRule type="containsText" dxfId="2" priority="256" operator="between" text="库存为">
      <formula>NOT(ISERROR(SEARCH("库存为",AU861)))</formula>
    </cfRule>
  </conditionalFormatting>
  <conditionalFormatting sqref="AU862">
    <cfRule type="cellIs" dxfId="0" priority="2477" operator="lessThan">
      <formula>20</formula>
    </cfRule>
    <cfRule type="cellIs" dxfId="1" priority="1366" operator="greaterThan">
      <formula>120</formula>
    </cfRule>
    <cfRule type="containsText" dxfId="2" priority="255" operator="between" text="库存为">
      <formula>NOT(ISERROR(SEARCH("库存为",AU862)))</formula>
    </cfRule>
  </conditionalFormatting>
  <conditionalFormatting sqref="AU863">
    <cfRule type="cellIs" dxfId="0" priority="2476" operator="lessThan">
      <formula>20</formula>
    </cfRule>
    <cfRule type="cellIs" dxfId="1" priority="1365" operator="greaterThan">
      <formula>120</formula>
    </cfRule>
    <cfRule type="containsText" dxfId="2" priority="254" operator="between" text="库存为">
      <formula>NOT(ISERROR(SEARCH("库存为",AU863)))</formula>
    </cfRule>
  </conditionalFormatting>
  <conditionalFormatting sqref="AU864">
    <cfRule type="cellIs" dxfId="0" priority="2475" operator="lessThan">
      <formula>20</formula>
    </cfRule>
    <cfRule type="cellIs" dxfId="1" priority="1364" operator="greaterThan">
      <formula>120</formula>
    </cfRule>
    <cfRule type="containsText" dxfId="2" priority="253" operator="between" text="库存为">
      <formula>NOT(ISERROR(SEARCH("库存为",AU864)))</formula>
    </cfRule>
  </conditionalFormatting>
  <conditionalFormatting sqref="AU865">
    <cfRule type="cellIs" dxfId="0" priority="2474" operator="lessThan">
      <formula>20</formula>
    </cfRule>
    <cfRule type="cellIs" dxfId="1" priority="1363" operator="greaterThan">
      <formula>120</formula>
    </cfRule>
    <cfRule type="containsText" dxfId="2" priority="252" operator="between" text="库存为">
      <formula>NOT(ISERROR(SEARCH("库存为",AU865)))</formula>
    </cfRule>
  </conditionalFormatting>
  <conditionalFormatting sqref="AU866">
    <cfRule type="cellIs" dxfId="0" priority="2473" operator="lessThan">
      <formula>20</formula>
    </cfRule>
    <cfRule type="cellIs" dxfId="1" priority="1362" operator="greaterThan">
      <formula>120</formula>
    </cfRule>
    <cfRule type="containsText" dxfId="2" priority="251" operator="between" text="库存为">
      <formula>NOT(ISERROR(SEARCH("库存为",AU866)))</formula>
    </cfRule>
  </conditionalFormatting>
  <conditionalFormatting sqref="AU867">
    <cfRule type="cellIs" dxfId="0" priority="2472" operator="lessThan">
      <formula>20</formula>
    </cfRule>
    <cfRule type="cellIs" dxfId="1" priority="1361" operator="greaterThan">
      <formula>120</formula>
    </cfRule>
    <cfRule type="containsText" dxfId="2" priority="250" operator="between" text="库存为">
      <formula>NOT(ISERROR(SEARCH("库存为",AU867)))</formula>
    </cfRule>
  </conditionalFormatting>
  <conditionalFormatting sqref="AU868">
    <cfRule type="cellIs" dxfId="0" priority="2471" operator="lessThan">
      <formula>20</formula>
    </cfRule>
    <cfRule type="cellIs" dxfId="1" priority="1360" operator="greaterThan">
      <formula>120</formula>
    </cfRule>
    <cfRule type="containsText" dxfId="2" priority="249" operator="between" text="库存为">
      <formula>NOT(ISERROR(SEARCH("库存为",AU868)))</formula>
    </cfRule>
  </conditionalFormatting>
  <conditionalFormatting sqref="AU869">
    <cfRule type="cellIs" dxfId="0" priority="2470" operator="lessThan">
      <formula>20</formula>
    </cfRule>
    <cfRule type="cellIs" dxfId="1" priority="1359" operator="greaterThan">
      <formula>120</formula>
    </cfRule>
    <cfRule type="containsText" dxfId="2" priority="248" operator="between" text="库存为">
      <formula>NOT(ISERROR(SEARCH("库存为",AU869)))</formula>
    </cfRule>
  </conditionalFormatting>
  <conditionalFormatting sqref="AU870">
    <cfRule type="cellIs" dxfId="0" priority="2469" operator="lessThan">
      <formula>20</formula>
    </cfRule>
    <cfRule type="cellIs" dxfId="1" priority="1358" operator="greaterThan">
      <formula>120</formula>
    </cfRule>
    <cfRule type="containsText" dxfId="2" priority="247" operator="between" text="库存为">
      <formula>NOT(ISERROR(SEARCH("库存为",AU870)))</formula>
    </cfRule>
  </conditionalFormatting>
  <conditionalFormatting sqref="AU871">
    <cfRule type="cellIs" dxfId="0" priority="2468" operator="lessThan">
      <formula>20</formula>
    </cfRule>
    <cfRule type="cellIs" dxfId="1" priority="1357" operator="greaterThan">
      <formula>120</formula>
    </cfRule>
    <cfRule type="containsText" dxfId="2" priority="246" operator="between" text="库存为">
      <formula>NOT(ISERROR(SEARCH("库存为",AU871)))</formula>
    </cfRule>
  </conditionalFormatting>
  <conditionalFormatting sqref="AU872">
    <cfRule type="cellIs" dxfId="0" priority="2467" operator="lessThan">
      <formula>20</formula>
    </cfRule>
    <cfRule type="cellIs" dxfId="1" priority="1356" operator="greaterThan">
      <formula>120</formula>
    </cfRule>
    <cfRule type="containsText" dxfId="2" priority="245" operator="between" text="库存为">
      <formula>NOT(ISERROR(SEARCH("库存为",AU872)))</formula>
    </cfRule>
  </conditionalFormatting>
  <conditionalFormatting sqref="AU873">
    <cfRule type="cellIs" dxfId="0" priority="2466" operator="lessThan">
      <formula>20</formula>
    </cfRule>
    <cfRule type="cellIs" dxfId="1" priority="1355" operator="greaterThan">
      <formula>120</formula>
    </cfRule>
    <cfRule type="containsText" dxfId="2" priority="244" operator="between" text="库存为">
      <formula>NOT(ISERROR(SEARCH("库存为",AU873)))</formula>
    </cfRule>
  </conditionalFormatting>
  <conditionalFormatting sqref="AU874">
    <cfRule type="cellIs" dxfId="0" priority="2465" operator="lessThan">
      <formula>20</formula>
    </cfRule>
    <cfRule type="cellIs" dxfId="1" priority="1354" operator="greaterThan">
      <formula>120</formula>
    </cfRule>
    <cfRule type="containsText" dxfId="2" priority="243" operator="between" text="库存为">
      <formula>NOT(ISERROR(SEARCH("库存为",AU874)))</formula>
    </cfRule>
  </conditionalFormatting>
  <conditionalFormatting sqref="AU875">
    <cfRule type="cellIs" dxfId="0" priority="2464" operator="lessThan">
      <formula>20</formula>
    </cfRule>
    <cfRule type="cellIs" dxfId="1" priority="1353" operator="greaterThan">
      <formula>120</formula>
    </cfRule>
    <cfRule type="containsText" dxfId="2" priority="242" operator="between" text="库存为">
      <formula>NOT(ISERROR(SEARCH("库存为",AU875)))</formula>
    </cfRule>
  </conditionalFormatting>
  <conditionalFormatting sqref="AU876">
    <cfRule type="cellIs" dxfId="0" priority="2463" operator="lessThan">
      <formula>20</formula>
    </cfRule>
    <cfRule type="cellIs" dxfId="1" priority="1352" operator="greaterThan">
      <formula>120</formula>
    </cfRule>
    <cfRule type="containsText" dxfId="2" priority="241" operator="between" text="库存为">
      <formula>NOT(ISERROR(SEARCH("库存为",AU876)))</formula>
    </cfRule>
  </conditionalFormatting>
  <conditionalFormatting sqref="AU877">
    <cfRule type="cellIs" dxfId="0" priority="2462" operator="lessThan">
      <formula>20</formula>
    </cfRule>
    <cfRule type="cellIs" dxfId="1" priority="1351" operator="greaterThan">
      <formula>120</formula>
    </cfRule>
    <cfRule type="containsText" dxfId="2" priority="240" operator="between" text="库存为">
      <formula>NOT(ISERROR(SEARCH("库存为",AU877)))</formula>
    </cfRule>
  </conditionalFormatting>
  <conditionalFormatting sqref="AU878">
    <cfRule type="cellIs" dxfId="0" priority="2461" operator="lessThan">
      <formula>20</formula>
    </cfRule>
    <cfRule type="cellIs" dxfId="1" priority="1350" operator="greaterThan">
      <formula>120</formula>
    </cfRule>
    <cfRule type="containsText" dxfId="2" priority="239" operator="between" text="库存为">
      <formula>NOT(ISERROR(SEARCH("库存为",AU878)))</formula>
    </cfRule>
  </conditionalFormatting>
  <conditionalFormatting sqref="AU879">
    <cfRule type="cellIs" dxfId="0" priority="2460" operator="lessThan">
      <formula>20</formula>
    </cfRule>
    <cfRule type="cellIs" dxfId="1" priority="1349" operator="greaterThan">
      <formula>120</formula>
    </cfRule>
    <cfRule type="containsText" dxfId="2" priority="238" operator="between" text="库存为">
      <formula>NOT(ISERROR(SEARCH("库存为",AU879)))</formula>
    </cfRule>
  </conditionalFormatting>
  <conditionalFormatting sqref="AU880">
    <cfRule type="cellIs" dxfId="0" priority="2459" operator="lessThan">
      <formula>20</formula>
    </cfRule>
    <cfRule type="cellIs" dxfId="1" priority="1348" operator="greaterThan">
      <formula>120</formula>
    </cfRule>
    <cfRule type="containsText" dxfId="2" priority="237" operator="between" text="库存为">
      <formula>NOT(ISERROR(SEARCH("库存为",AU880)))</formula>
    </cfRule>
  </conditionalFormatting>
  <conditionalFormatting sqref="AU881">
    <cfRule type="cellIs" dxfId="0" priority="2458" operator="lessThan">
      <formula>20</formula>
    </cfRule>
    <cfRule type="cellIs" dxfId="1" priority="1347" operator="greaterThan">
      <formula>120</formula>
    </cfRule>
    <cfRule type="containsText" dxfId="2" priority="236" operator="between" text="库存为">
      <formula>NOT(ISERROR(SEARCH("库存为",AU881)))</formula>
    </cfRule>
  </conditionalFormatting>
  <conditionalFormatting sqref="AU882">
    <cfRule type="cellIs" dxfId="0" priority="2457" operator="lessThan">
      <formula>20</formula>
    </cfRule>
    <cfRule type="cellIs" dxfId="1" priority="1346" operator="greaterThan">
      <formula>120</formula>
    </cfRule>
    <cfRule type="containsText" dxfId="2" priority="235" operator="between" text="库存为">
      <formula>NOT(ISERROR(SEARCH("库存为",AU882)))</formula>
    </cfRule>
  </conditionalFormatting>
  <conditionalFormatting sqref="AU883">
    <cfRule type="cellIs" dxfId="0" priority="2456" operator="lessThan">
      <formula>20</formula>
    </cfRule>
    <cfRule type="cellIs" dxfId="1" priority="1345" operator="greaterThan">
      <formula>120</formula>
    </cfRule>
    <cfRule type="containsText" dxfId="2" priority="234" operator="between" text="库存为">
      <formula>NOT(ISERROR(SEARCH("库存为",AU883)))</formula>
    </cfRule>
  </conditionalFormatting>
  <conditionalFormatting sqref="AU884">
    <cfRule type="cellIs" dxfId="0" priority="2455" operator="lessThan">
      <formula>20</formula>
    </cfRule>
    <cfRule type="cellIs" dxfId="1" priority="1344" operator="greaterThan">
      <formula>120</formula>
    </cfRule>
    <cfRule type="containsText" dxfId="2" priority="233" operator="between" text="库存为">
      <formula>NOT(ISERROR(SEARCH("库存为",AU884)))</formula>
    </cfRule>
  </conditionalFormatting>
  <conditionalFormatting sqref="AU885">
    <cfRule type="cellIs" dxfId="0" priority="2454" operator="lessThan">
      <formula>20</formula>
    </cfRule>
    <cfRule type="cellIs" dxfId="1" priority="1343" operator="greaterThan">
      <formula>120</formula>
    </cfRule>
    <cfRule type="containsText" dxfId="2" priority="232" operator="between" text="库存为">
      <formula>NOT(ISERROR(SEARCH("库存为",AU885)))</formula>
    </cfRule>
  </conditionalFormatting>
  <conditionalFormatting sqref="AU886">
    <cfRule type="cellIs" dxfId="0" priority="2453" operator="lessThan">
      <formula>20</formula>
    </cfRule>
    <cfRule type="cellIs" dxfId="1" priority="1342" operator="greaterThan">
      <formula>120</formula>
    </cfRule>
    <cfRule type="containsText" dxfId="2" priority="231" operator="between" text="库存为">
      <formula>NOT(ISERROR(SEARCH("库存为",AU886)))</formula>
    </cfRule>
  </conditionalFormatting>
  <conditionalFormatting sqref="AU887">
    <cfRule type="cellIs" dxfId="0" priority="2452" operator="lessThan">
      <formula>20</formula>
    </cfRule>
    <cfRule type="cellIs" dxfId="1" priority="1341" operator="greaterThan">
      <formula>120</formula>
    </cfRule>
    <cfRule type="containsText" dxfId="2" priority="230" operator="between" text="库存为">
      <formula>NOT(ISERROR(SEARCH("库存为",AU887)))</formula>
    </cfRule>
  </conditionalFormatting>
  <conditionalFormatting sqref="AU888">
    <cfRule type="cellIs" dxfId="0" priority="2451" operator="lessThan">
      <formula>20</formula>
    </cfRule>
    <cfRule type="cellIs" dxfId="1" priority="1340" operator="greaterThan">
      <formula>120</formula>
    </cfRule>
    <cfRule type="containsText" dxfId="2" priority="229" operator="between" text="库存为">
      <formula>NOT(ISERROR(SEARCH("库存为",AU888)))</formula>
    </cfRule>
  </conditionalFormatting>
  <conditionalFormatting sqref="AU889">
    <cfRule type="cellIs" dxfId="0" priority="2450" operator="lessThan">
      <formula>20</formula>
    </cfRule>
    <cfRule type="cellIs" dxfId="1" priority="1339" operator="greaterThan">
      <formula>120</formula>
    </cfRule>
    <cfRule type="containsText" dxfId="2" priority="228" operator="between" text="库存为">
      <formula>NOT(ISERROR(SEARCH("库存为",AU889)))</formula>
    </cfRule>
  </conditionalFormatting>
  <conditionalFormatting sqref="AU890">
    <cfRule type="cellIs" dxfId="0" priority="2449" operator="lessThan">
      <formula>20</formula>
    </cfRule>
    <cfRule type="cellIs" dxfId="1" priority="1338" operator="greaterThan">
      <formula>120</formula>
    </cfRule>
    <cfRule type="containsText" dxfId="2" priority="227" operator="between" text="库存为">
      <formula>NOT(ISERROR(SEARCH("库存为",AU890)))</formula>
    </cfRule>
  </conditionalFormatting>
  <conditionalFormatting sqref="AU891">
    <cfRule type="cellIs" dxfId="0" priority="2448" operator="lessThan">
      <formula>20</formula>
    </cfRule>
    <cfRule type="cellIs" dxfId="1" priority="1337" operator="greaterThan">
      <formula>120</formula>
    </cfRule>
    <cfRule type="containsText" dxfId="2" priority="226" operator="between" text="库存为">
      <formula>NOT(ISERROR(SEARCH("库存为",AU891)))</formula>
    </cfRule>
  </conditionalFormatting>
  <conditionalFormatting sqref="AU892">
    <cfRule type="cellIs" dxfId="0" priority="2447" operator="lessThan">
      <formula>20</formula>
    </cfRule>
    <cfRule type="cellIs" dxfId="1" priority="1336" operator="greaterThan">
      <formula>120</formula>
    </cfRule>
    <cfRule type="containsText" dxfId="2" priority="225" operator="between" text="库存为">
      <formula>NOT(ISERROR(SEARCH("库存为",AU892)))</formula>
    </cfRule>
  </conditionalFormatting>
  <conditionalFormatting sqref="AU893">
    <cfRule type="cellIs" dxfId="0" priority="2446" operator="lessThan">
      <formula>20</formula>
    </cfRule>
    <cfRule type="cellIs" dxfId="1" priority="1335" operator="greaterThan">
      <formula>120</formula>
    </cfRule>
    <cfRule type="containsText" dxfId="2" priority="224" operator="between" text="库存为">
      <formula>NOT(ISERROR(SEARCH("库存为",AU893)))</formula>
    </cfRule>
  </conditionalFormatting>
  <conditionalFormatting sqref="AU894">
    <cfRule type="cellIs" dxfId="0" priority="2445" operator="lessThan">
      <formula>20</formula>
    </cfRule>
    <cfRule type="cellIs" dxfId="1" priority="1334" operator="greaterThan">
      <formula>120</formula>
    </cfRule>
    <cfRule type="containsText" dxfId="2" priority="223" operator="between" text="库存为">
      <formula>NOT(ISERROR(SEARCH("库存为",AU894)))</formula>
    </cfRule>
  </conditionalFormatting>
  <conditionalFormatting sqref="AU895">
    <cfRule type="cellIs" dxfId="0" priority="2444" operator="lessThan">
      <formula>20</formula>
    </cfRule>
    <cfRule type="cellIs" dxfId="1" priority="1333" operator="greaterThan">
      <formula>120</formula>
    </cfRule>
    <cfRule type="containsText" dxfId="2" priority="222" operator="between" text="库存为">
      <formula>NOT(ISERROR(SEARCH("库存为",AU895)))</formula>
    </cfRule>
  </conditionalFormatting>
  <conditionalFormatting sqref="AU896">
    <cfRule type="cellIs" dxfId="0" priority="2443" operator="lessThan">
      <formula>20</formula>
    </cfRule>
    <cfRule type="cellIs" dxfId="1" priority="1332" operator="greaterThan">
      <formula>120</formula>
    </cfRule>
    <cfRule type="containsText" dxfId="2" priority="221" operator="between" text="库存为">
      <formula>NOT(ISERROR(SEARCH("库存为",AU896)))</formula>
    </cfRule>
  </conditionalFormatting>
  <conditionalFormatting sqref="AU897">
    <cfRule type="cellIs" dxfId="0" priority="2442" operator="lessThan">
      <formula>20</formula>
    </cfRule>
    <cfRule type="cellIs" dxfId="1" priority="1331" operator="greaterThan">
      <formula>120</formula>
    </cfRule>
    <cfRule type="containsText" dxfId="2" priority="220" operator="between" text="库存为">
      <formula>NOT(ISERROR(SEARCH("库存为",AU897)))</formula>
    </cfRule>
  </conditionalFormatting>
  <conditionalFormatting sqref="AU898">
    <cfRule type="cellIs" dxfId="0" priority="2441" operator="lessThan">
      <formula>20</formula>
    </cfRule>
    <cfRule type="cellIs" dxfId="1" priority="1330" operator="greaterThan">
      <formula>120</formula>
    </cfRule>
    <cfRule type="containsText" dxfId="2" priority="219" operator="between" text="库存为">
      <formula>NOT(ISERROR(SEARCH("库存为",AU898)))</formula>
    </cfRule>
  </conditionalFormatting>
  <conditionalFormatting sqref="AU899">
    <cfRule type="cellIs" dxfId="0" priority="2440" operator="lessThan">
      <formula>20</formula>
    </cfRule>
    <cfRule type="cellIs" dxfId="1" priority="1329" operator="greaterThan">
      <formula>120</formula>
    </cfRule>
    <cfRule type="containsText" dxfId="2" priority="218" operator="between" text="库存为">
      <formula>NOT(ISERROR(SEARCH("库存为",AU899)))</formula>
    </cfRule>
  </conditionalFormatting>
  <conditionalFormatting sqref="AU900">
    <cfRule type="cellIs" dxfId="0" priority="2439" operator="lessThan">
      <formula>20</formula>
    </cfRule>
    <cfRule type="cellIs" dxfId="1" priority="1328" operator="greaterThan">
      <formula>120</formula>
    </cfRule>
    <cfRule type="containsText" dxfId="2" priority="217" operator="between" text="库存为">
      <formula>NOT(ISERROR(SEARCH("库存为",AU900)))</formula>
    </cfRule>
  </conditionalFormatting>
  <conditionalFormatting sqref="AU901">
    <cfRule type="cellIs" dxfId="0" priority="2438" operator="lessThan">
      <formula>20</formula>
    </cfRule>
    <cfRule type="cellIs" dxfId="1" priority="1327" operator="greaterThan">
      <formula>120</formula>
    </cfRule>
    <cfRule type="containsText" dxfId="2" priority="216" operator="between" text="库存为">
      <formula>NOT(ISERROR(SEARCH("库存为",AU901)))</formula>
    </cfRule>
  </conditionalFormatting>
  <conditionalFormatting sqref="AU902">
    <cfRule type="cellIs" dxfId="0" priority="2437" operator="lessThan">
      <formula>20</formula>
    </cfRule>
    <cfRule type="cellIs" dxfId="1" priority="1326" operator="greaterThan">
      <formula>120</formula>
    </cfRule>
    <cfRule type="containsText" dxfId="2" priority="215" operator="between" text="库存为">
      <formula>NOT(ISERROR(SEARCH("库存为",AU902)))</formula>
    </cfRule>
  </conditionalFormatting>
  <conditionalFormatting sqref="AU903">
    <cfRule type="cellIs" dxfId="0" priority="2436" operator="lessThan">
      <formula>20</formula>
    </cfRule>
    <cfRule type="cellIs" dxfId="1" priority="1325" operator="greaterThan">
      <formula>120</formula>
    </cfRule>
    <cfRule type="containsText" dxfId="2" priority="214" operator="between" text="库存为">
      <formula>NOT(ISERROR(SEARCH("库存为",AU903)))</formula>
    </cfRule>
  </conditionalFormatting>
  <conditionalFormatting sqref="AU904">
    <cfRule type="cellIs" dxfId="0" priority="2435" operator="lessThan">
      <formula>20</formula>
    </cfRule>
    <cfRule type="cellIs" dxfId="1" priority="1324" operator="greaterThan">
      <formula>120</formula>
    </cfRule>
    <cfRule type="containsText" dxfId="2" priority="213" operator="between" text="库存为">
      <formula>NOT(ISERROR(SEARCH("库存为",AU904)))</formula>
    </cfRule>
  </conditionalFormatting>
  <conditionalFormatting sqref="AU905">
    <cfRule type="cellIs" dxfId="0" priority="2434" operator="lessThan">
      <formula>20</formula>
    </cfRule>
    <cfRule type="cellIs" dxfId="1" priority="1323" operator="greaterThan">
      <formula>120</formula>
    </cfRule>
    <cfRule type="containsText" dxfId="2" priority="212" operator="between" text="库存为">
      <formula>NOT(ISERROR(SEARCH("库存为",AU905)))</formula>
    </cfRule>
  </conditionalFormatting>
  <conditionalFormatting sqref="AU906">
    <cfRule type="cellIs" dxfId="0" priority="2433" operator="lessThan">
      <formula>20</formula>
    </cfRule>
    <cfRule type="cellIs" dxfId="1" priority="1322" operator="greaterThan">
      <formula>120</formula>
    </cfRule>
    <cfRule type="containsText" dxfId="2" priority="211" operator="between" text="库存为">
      <formula>NOT(ISERROR(SEARCH("库存为",AU906)))</formula>
    </cfRule>
  </conditionalFormatting>
  <conditionalFormatting sqref="AU907">
    <cfRule type="cellIs" dxfId="0" priority="2432" operator="lessThan">
      <formula>20</formula>
    </cfRule>
    <cfRule type="cellIs" dxfId="1" priority="1321" operator="greaterThan">
      <formula>120</formula>
    </cfRule>
    <cfRule type="containsText" dxfId="2" priority="210" operator="between" text="库存为">
      <formula>NOT(ISERROR(SEARCH("库存为",AU907)))</formula>
    </cfRule>
  </conditionalFormatting>
  <conditionalFormatting sqref="AU908">
    <cfRule type="cellIs" dxfId="0" priority="2431" operator="lessThan">
      <formula>20</formula>
    </cfRule>
    <cfRule type="cellIs" dxfId="1" priority="1320" operator="greaterThan">
      <formula>120</formula>
    </cfRule>
    <cfRule type="containsText" dxfId="2" priority="209" operator="between" text="库存为">
      <formula>NOT(ISERROR(SEARCH("库存为",AU908)))</formula>
    </cfRule>
  </conditionalFormatting>
  <conditionalFormatting sqref="AU909">
    <cfRule type="cellIs" dxfId="0" priority="2430" operator="lessThan">
      <formula>20</formula>
    </cfRule>
    <cfRule type="cellIs" dxfId="1" priority="1319" operator="greaterThan">
      <formula>120</formula>
    </cfRule>
    <cfRule type="containsText" dxfId="2" priority="208" operator="between" text="库存为">
      <formula>NOT(ISERROR(SEARCH("库存为",AU909)))</formula>
    </cfRule>
  </conditionalFormatting>
  <conditionalFormatting sqref="AU910">
    <cfRule type="cellIs" dxfId="0" priority="2429" operator="lessThan">
      <formula>20</formula>
    </cfRule>
    <cfRule type="cellIs" dxfId="1" priority="1318" operator="greaterThan">
      <formula>120</formula>
    </cfRule>
    <cfRule type="containsText" dxfId="2" priority="207" operator="between" text="库存为">
      <formula>NOT(ISERROR(SEARCH("库存为",AU910)))</formula>
    </cfRule>
  </conditionalFormatting>
  <conditionalFormatting sqref="AU911">
    <cfRule type="cellIs" dxfId="0" priority="2428" operator="lessThan">
      <formula>20</formula>
    </cfRule>
    <cfRule type="cellIs" dxfId="1" priority="1317" operator="greaterThan">
      <formula>120</formula>
    </cfRule>
    <cfRule type="containsText" dxfId="2" priority="206" operator="between" text="库存为">
      <formula>NOT(ISERROR(SEARCH("库存为",AU911)))</formula>
    </cfRule>
  </conditionalFormatting>
  <conditionalFormatting sqref="AU912">
    <cfRule type="cellIs" dxfId="0" priority="2427" operator="lessThan">
      <formula>20</formula>
    </cfRule>
    <cfRule type="cellIs" dxfId="1" priority="1316" operator="greaterThan">
      <formula>120</formula>
    </cfRule>
    <cfRule type="containsText" dxfId="2" priority="205" operator="between" text="库存为">
      <formula>NOT(ISERROR(SEARCH("库存为",AU912)))</formula>
    </cfRule>
  </conditionalFormatting>
  <conditionalFormatting sqref="AU913">
    <cfRule type="cellIs" dxfId="0" priority="2426" operator="lessThan">
      <formula>20</formula>
    </cfRule>
    <cfRule type="cellIs" dxfId="1" priority="1315" operator="greaterThan">
      <formula>120</formula>
    </cfRule>
    <cfRule type="containsText" dxfId="2" priority="204" operator="between" text="库存为">
      <formula>NOT(ISERROR(SEARCH("库存为",AU913)))</formula>
    </cfRule>
  </conditionalFormatting>
  <conditionalFormatting sqref="AU914">
    <cfRule type="cellIs" dxfId="0" priority="2425" operator="lessThan">
      <formula>20</formula>
    </cfRule>
    <cfRule type="cellIs" dxfId="1" priority="1314" operator="greaterThan">
      <formula>120</formula>
    </cfRule>
    <cfRule type="containsText" dxfId="2" priority="203" operator="between" text="库存为">
      <formula>NOT(ISERROR(SEARCH("库存为",AU914)))</formula>
    </cfRule>
  </conditionalFormatting>
  <conditionalFormatting sqref="AU915">
    <cfRule type="cellIs" dxfId="0" priority="2424" operator="lessThan">
      <formula>20</formula>
    </cfRule>
    <cfRule type="cellIs" dxfId="1" priority="1313" operator="greaterThan">
      <formula>120</formula>
    </cfRule>
    <cfRule type="containsText" dxfId="2" priority="202" operator="between" text="库存为">
      <formula>NOT(ISERROR(SEARCH("库存为",AU915)))</formula>
    </cfRule>
  </conditionalFormatting>
  <conditionalFormatting sqref="AU916">
    <cfRule type="cellIs" dxfId="0" priority="2423" operator="lessThan">
      <formula>20</formula>
    </cfRule>
    <cfRule type="cellIs" dxfId="1" priority="1312" operator="greaterThan">
      <formula>120</formula>
    </cfRule>
    <cfRule type="containsText" dxfId="2" priority="201" operator="between" text="库存为">
      <formula>NOT(ISERROR(SEARCH("库存为",AU916)))</formula>
    </cfRule>
  </conditionalFormatting>
  <conditionalFormatting sqref="AU917">
    <cfRule type="cellIs" dxfId="0" priority="2422" operator="lessThan">
      <formula>20</formula>
    </cfRule>
    <cfRule type="cellIs" dxfId="1" priority="1311" operator="greaterThan">
      <formula>120</formula>
    </cfRule>
    <cfRule type="containsText" dxfId="2" priority="200" operator="between" text="库存为">
      <formula>NOT(ISERROR(SEARCH("库存为",AU917)))</formula>
    </cfRule>
  </conditionalFormatting>
  <conditionalFormatting sqref="AU918">
    <cfRule type="cellIs" dxfId="0" priority="2421" operator="lessThan">
      <formula>20</formula>
    </cfRule>
    <cfRule type="cellIs" dxfId="1" priority="1310" operator="greaterThan">
      <formula>120</formula>
    </cfRule>
    <cfRule type="containsText" dxfId="2" priority="199" operator="between" text="库存为">
      <formula>NOT(ISERROR(SEARCH("库存为",AU918)))</formula>
    </cfRule>
  </conditionalFormatting>
  <conditionalFormatting sqref="AU919">
    <cfRule type="cellIs" dxfId="0" priority="2420" operator="lessThan">
      <formula>20</formula>
    </cfRule>
    <cfRule type="cellIs" dxfId="1" priority="1309" operator="greaterThan">
      <formula>120</formula>
    </cfRule>
    <cfRule type="containsText" dxfId="2" priority="198" operator="between" text="库存为">
      <formula>NOT(ISERROR(SEARCH("库存为",AU919)))</formula>
    </cfRule>
  </conditionalFormatting>
  <conditionalFormatting sqref="AU920">
    <cfRule type="cellIs" dxfId="0" priority="2419" operator="lessThan">
      <formula>20</formula>
    </cfRule>
    <cfRule type="cellIs" dxfId="1" priority="1308" operator="greaterThan">
      <formula>120</formula>
    </cfRule>
    <cfRule type="containsText" dxfId="2" priority="197" operator="between" text="库存为">
      <formula>NOT(ISERROR(SEARCH("库存为",AU920)))</formula>
    </cfRule>
  </conditionalFormatting>
  <conditionalFormatting sqref="AU921">
    <cfRule type="cellIs" dxfId="0" priority="2418" operator="lessThan">
      <formula>20</formula>
    </cfRule>
    <cfRule type="cellIs" dxfId="1" priority="1307" operator="greaterThan">
      <formula>120</formula>
    </cfRule>
    <cfRule type="containsText" dxfId="2" priority="196" operator="between" text="库存为">
      <formula>NOT(ISERROR(SEARCH("库存为",AU921)))</formula>
    </cfRule>
  </conditionalFormatting>
  <conditionalFormatting sqref="AU922">
    <cfRule type="cellIs" dxfId="0" priority="2417" operator="lessThan">
      <formula>20</formula>
    </cfRule>
    <cfRule type="cellIs" dxfId="1" priority="1306" operator="greaterThan">
      <formula>120</formula>
    </cfRule>
    <cfRule type="containsText" dxfId="2" priority="195" operator="between" text="库存为">
      <formula>NOT(ISERROR(SEARCH("库存为",AU922)))</formula>
    </cfRule>
  </conditionalFormatting>
  <conditionalFormatting sqref="AU923">
    <cfRule type="cellIs" dxfId="0" priority="2416" operator="lessThan">
      <formula>20</formula>
    </cfRule>
    <cfRule type="cellIs" dxfId="1" priority="1305" operator="greaterThan">
      <formula>120</formula>
    </cfRule>
    <cfRule type="containsText" dxfId="2" priority="194" operator="between" text="库存为">
      <formula>NOT(ISERROR(SEARCH("库存为",AU923)))</formula>
    </cfRule>
  </conditionalFormatting>
  <conditionalFormatting sqref="AU924">
    <cfRule type="cellIs" dxfId="0" priority="2415" operator="lessThan">
      <formula>20</formula>
    </cfRule>
    <cfRule type="cellIs" dxfId="1" priority="1304" operator="greaterThan">
      <formula>120</formula>
    </cfRule>
    <cfRule type="containsText" dxfId="2" priority="193" operator="between" text="库存为">
      <formula>NOT(ISERROR(SEARCH("库存为",AU924)))</formula>
    </cfRule>
  </conditionalFormatting>
  <conditionalFormatting sqref="AU925">
    <cfRule type="cellIs" dxfId="0" priority="2414" operator="lessThan">
      <formula>20</formula>
    </cfRule>
    <cfRule type="cellIs" dxfId="1" priority="1303" operator="greaterThan">
      <formula>120</formula>
    </cfRule>
    <cfRule type="containsText" dxfId="2" priority="192" operator="between" text="库存为">
      <formula>NOT(ISERROR(SEARCH("库存为",AU925)))</formula>
    </cfRule>
  </conditionalFormatting>
  <conditionalFormatting sqref="AU926">
    <cfRule type="cellIs" dxfId="0" priority="2413" operator="lessThan">
      <formula>20</formula>
    </cfRule>
    <cfRule type="cellIs" dxfId="1" priority="1302" operator="greaterThan">
      <formula>120</formula>
    </cfRule>
    <cfRule type="containsText" dxfId="2" priority="191" operator="between" text="库存为">
      <formula>NOT(ISERROR(SEARCH("库存为",AU926)))</formula>
    </cfRule>
  </conditionalFormatting>
  <conditionalFormatting sqref="AU927">
    <cfRule type="cellIs" dxfId="0" priority="2412" operator="lessThan">
      <formula>20</formula>
    </cfRule>
    <cfRule type="cellIs" dxfId="1" priority="1301" operator="greaterThan">
      <formula>120</formula>
    </cfRule>
    <cfRule type="containsText" dxfId="2" priority="190" operator="between" text="库存为">
      <formula>NOT(ISERROR(SEARCH("库存为",AU927)))</formula>
    </cfRule>
  </conditionalFormatting>
  <conditionalFormatting sqref="AU928">
    <cfRule type="cellIs" dxfId="0" priority="2411" operator="lessThan">
      <formula>20</formula>
    </cfRule>
    <cfRule type="cellIs" dxfId="1" priority="1300" operator="greaterThan">
      <formula>120</formula>
    </cfRule>
    <cfRule type="containsText" dxfId="2" priority="189" operator="between" text="库存为">
      <formula>NOT(ISERROR(SEARCH("库存为",AU928)))</formula>
    </cfRule>
  </conditionalFormatting>
  <conditionalFormatting sqref="AU929">
    <cfRule type="cellIs" dxfId="0" priority="2410" operator="lessThan">
      <formula>20</formula>
    </cfRule>
    <cfRule type="cellIs" dxfId="1" priority="1299" operator="greaterThan">
      <formula>120</formula>
    </cfRule>
    <cfRule type="containsText" dxfId="2" priority="188" operator="between" text="库存为">
      <formula>NOT(ISERROR(SEARCH("库存为",AU929)))</formula>
    </cfRule>
  </conditionalFormatting>
  <conditionalFormatting sqref="AU930">
    <cfRule type="cellIs" dxfId="0" priority="2409" operator="lessThan">
      <formula>20</formula>
    </cfRule>
    <cfRule type="cellIs" dxfId="1" priority="1298" operator="greaterThan">
      <formula>120</formula>
    </cfRule>
    <cfRule type="containsText" dxfId="2" priority="187" operator="between" text="库存为">
      <formula>NOT(ISERROR(SEARCH("库存为",AU930)))</formula>
    </cfRule>
  </conditionalFormatting>
  <conditionalFormatting sqref="AU931">
    <cfRule type="cellIs" dxfId="0" priority="2408" operator="lessThan">
      <formula>20</formula>
    </cfRule>
    <cfRule type="cellIs" dxfId="1" priority="1297" operator="greaterThan">
      <formula>120</formula>
    </cfRule>
    <cfRule type="containsText" dxfId="2" priority="186" operator="between" text="库存为">
      <formula>NOT(ISERROR(SEARCH("库存为",AU931)))</formula>
    </cfRule>
  </conditionalFormatting>
  <conditionalFormatting sqref="AU932">
    <cfRule type="cellIs" dxfId="0" priority="2407" operator="lessThan">
      <formula>20</formula>
    </cfRule>
    <cfRule type="cellIs" dxfId="1" priority="1296" operator="greaterThan">
      <formula>120</formula>
    </cfRule>
    <cfRule type="containsText" dxfId="2" priority="185" operator="between" text="库存为">
      <formula>NOT(ISERROR(SEARCH("库存为",AU932)))</formula>
    </cfRule>
  </conditionalFormatting>
  <conditionalFormatting sqref="AU933">
    <cfRule type="cellIs" dxfId="0" priority="2406" operator="lessThan">
      <formula>20</formula>
    </cfRule>
    <cfRule type="cellIs" dxfId="1" priority="1295" operator="greaterThan">
      <formula>120</formula>
    </cfRule>
    <cfRule type="containsText" dxfId="2" priority="184" operator="between" text="库存为">
      <formula>NOT(ISERROR(SEARCH("库存为",AU933)))</formula>
    </cfRule>
  </conditionalFormatting>
  <conditionalFormatting sqref="AU934">
    <cfRule type="cellIs" dxfId="0" priority="2405" operator="lessThan">
      <formula>20</formula>
    </cfRule>
    <cfRule type="cellIs" dxfId="1" priority="1294" operator="greaterThan">
      <formula>120</formula>
    </cfRule>
    <cfRule type="containsText" dxfId="2" priority="183" operator="between" text="库存为">
      <formula>NOT(ISERROR(SEARCH("库存为",AU934)))</formula>
    </cfRule>
  </conditionalFormatting>
  <conditionalFormatting sqref="AU935">
    <cfRule type="cellIs" dxfId="0" priority="2404" operator="lessThan">
      <formula>20</formula>
    </cfRule>
    <cfRule type="cellIs" dxfId="1" priority="1293" operator="greaterThan">
      <formula>120</formula>
    </cfRule>
    <cfRule type="containsText" dxfId="2" priority="182" operator="between" text="库存为">
      <formula>NOT(ISERROR(SEARCH("库存为",AU935)))</formula>
    </cfRule>
  </conditionalFormatting>
  <conditionalFormatting sqref="AU936">
    <cfRule type="cellIs" dxfId="0" priority="2403" operator="lessThan">
      <formula>20</formula>
    </cfRule>
    <cfRule type="cellIs" dxfId="1" priority="1292" operator="greaterThan">
      <formula>120</formula>
    </cfRule>
    <cfRule type="containsText" dxfId="2" priority="181" operator="between" text="库存为">
      <formula>NOT(ISERROR(SEARCH("库存为",AU936)))</formula>
    </cfRule>
  </conditionalFormatting>
  <conditionalFormatting sqref="AU937">
    <cfRule type="cellIs" dxfId="0" priority="2402" operator="lessThan">
      <formula>20</formula>
    </cfRule>
    <cfRule type="cellIs" dxfId="1" priority="1291" operator="greaterThan">
      <formula>120</formula>
    </cfRule>
    <cfRule type="containsText" dxfId="2" priority="180" operator="between" text="库存为">
      <formula>NOT(ISERROR(SEARCH("库存为",AU937)))</formula>
    </cfRule>
  </conditionalFormatting>
  <conditionalFormatting sqref="AU938">
    <cfRule type="cellIs" dxfId="0" priority="2401" operator="lessThan">
      <formula>20</formula>
    </cfRule>
    <cfRule type="cellIs" dxfId="1" priority="1290" operator="greaterThan">
      <formula>120</formula>
    </cfRule>
    <cfRule type="containsText" dxfId="2" priority="179" operator="between" text="库存为">
      <formula>NOT(ISERROR(SEARCH("库存为",AU938)))</formula>
    </cfRule>
  </conditionalFormatting>
  <conditionalFormatting sqref="AU939">
    <cfRule type="cellIs" dxfId="0" priority="2400" operator="lessThan">
      <formula>20</formula>
    </cfRule>
    <cfRule type="cellIs" dxfId="1" priority="1289" operator="greaterThan">
      <formula>120</formula>
    </cfRule>
    <cfRule type="containsText" dxfId="2" priority="178" operator="between" text="库存为">
      <formula>NOT(ISERROR(SEARCH("库存为",AU939)))</formula>
    </cfRule>
  </conditionalFormatting>
  <conditionalFormatting sqref="AU940">
    <cfRule type="cellIs" dxfId="0" priority="2399" operator="lessThan">
      <formula>20</formula>
    </cfRule>
    <cfRule type="cellIs" dxfId="1" priority="1288" operator="greaterThan">
      <formula>120</formula>
    </cfRule>
    <cfRule type="containsText" dxfId="2" priority="177" operator="between" text="库存为">
      <formula>NOT(ISERROR(SEARCH("库存为",AU940)))</formula>
    </cfRule>
  </conditionalFormatting>
  <conditionalFormatting sqref="AU941">
    <cfRule type="cellIs" dxfId="0" priority="2398" operator="lessThan">
      <formula>20</formula>
    </cfRule>
    <cfRule type="cellIs" dxfId="1" priority="1287" operator="greaterThan">
      <formula>120</formula>
    </cfRule>
    <cfRule type="containsText" dxfId="2" priority="176" operator="between" text="库存为">
      <formula>NOT(ISERROR(SEARCH("库存为",AU941)))</formula>
    </cfRule>
  </conditionalFormatting>
  <conditionalFormatting sqref="AU942">
    <cfRule type="cellIs" dxfId="0" priority="2397" operator="lessThan">
      <formula>20</formula>
    </cfRule>
    <cfRule type="cellIs" dxfId="1" priority="1286" operator="greaterThan">
      <formula>120</formula>
    </cfRule>
    <cfRule type="containsText" dxfId="2" priority="175" operator="between" text="库存为">
      <formula>NOT(ISERROR(SEARCH("库存为",AU942)))</formula>
    </cfRule>
  </conditionalFormatting>
  <conditionalFormatting sqref="AU943">
    <cfRule type="cellIs" dxfId="0" priority="2396" operator="lessThan">
      <formula>20</formula>
    </cfRule>
    <cfRule type="cellIs" dxfId="1" priority="1285" operator="greaterThan">
      <formula>120</formula>
    </cfRule>
    <cfRule type="containsText" dxfId="2" priority="174" operator="between" text="库存为">
      <formula>NOT(ISERROR(SEARCH("库存为",AU943)))</formula>
    </cfRule>
  </conditionalFormatting>
  <conditionalFormatting sqref="AU944">
    <cfRule type="cellIs" dxfId="0" priority="2395" operator="lessThan">
      <formula>20</formula>
    </cfRule>
    <cfRule type="cellIs" dxfId="1" priority="1284" operator="greaterThan">
      <formula>120</formula>
    </cfRule>
    <cfRule type="containsText" dxfId="2" priority="173" operator="between" text="库存为">
      <formula>NOT(ISERROR(SEARCH("库存为",AU944)))</formula>
    </cfRule>
  </conditionalFormatting>
  <conditionalFormatting sqref="AU945">
    <cfRule type="cellIs" dxfId="0" priority="2394" operator="lessThan">
      <formula>20</formula>
    </cfRule>
    <cfRule type="cellIs" dxfId="1" priority="1283" operator="greaterThan">
      <formula>120</formula>
    </cfRule>
    <cfRule type="containsText" dxfId="2" priority="172" operator="between" text="库存为">
      <formula>NOT(ISERROR(SEARCH("库存为",AU945)))</formula>
    </cfRule>
  </conditionalFormatting>
  <conditionalFormatting sqref="AU946">
    <cfRule type="cellIs" dxfId="0" priority="2393" operator="lessThan">
      <formula>20</formula>
    </cfRule>
    <cfRule type="cellIs" dxfId="1" priority="1282" operator="greaterThan">
      <formula>120</formula>
    </cfRule>
    <cfRule type="containsText" dxfId="2" priority="171" operator="between" text="库存为">
      <formula>NOT(ISERROR(SEARCH("库存为",AU946)))</formula>
    </cfRule>
  </conditionalFormatting>
  <conditionalFormatting sqref="AU947">
    <cfRule type="cellIs" dxfId="0" priority="2392" operator="lessThan">
      <formula>20</formula>
    </cfRule>
    <cfRule type="cellIs" dxfId="1" priority="1281" operator="greaterThan">
      <formula>120</formula>
    </cfRule>
    <cfRule type="containsText" dxfId="2" priority="170" operator="between" text="库存为">
      <formula>NOT(ISERROR(SEARCH("库存为",AU947)))</formula>
    </cfRule>
  </conditionalFormatting>
  <conditionalFormatting sqref="AU948">
    <cfRule type="cellIs" dxfId="0" priority="2391" operator="lessThan">
      <formula>20</formula>
    </cfRule>
    <cfRule type="cellIs" dxfId="1" priority="1280" operator="greaterThan">
      <formula>120</formula>
    </cfRule>
    <cfRule type="containsText" dxfId="2" priority="169" operator="between" text="库存为">
      <formula>NOT(ISERROR(SEARCH("库存为",AU948)))</formula>
    </cfRule>
  </conditionalFormatting>
  <conditionalFormatting sqref="AU949">
    <cfRule type="cellIs" dxfId="0" priority="2390" operator="lessThan">
      <formula>20</formula>
    </cfRule>
    <cfRule type="cellIs" dxfId="1" priority="1279" operator="greaterThan">
      <formula>120</formula>
    </cfRule>
    <cfRule type="containsText" dxfId="2" priority="168" operator="between" text="库存为">
      <formula>NOT(ISERROR(SEARCH("库存为",AU949)))</formula>
    </cfRule>
  </conditionalFormatting>
  <conditionalFormatting sqref="AU950">
    <cfRule type="cellIs" dxfId="0" priority="2389" operator="lessThan">
      <formula>20</formula>
    </cfRule>
    <cfRule type="cellIs" dxfId="1" priority="1278" operator="greaterThan">
      <formula>120</formula>
    </cfRule>
    <cfRule type="containsText" dxfId="2" priority="167" operator="between" text="库存为">
      <formula>NOT(ISERROR(SEARCH("库存为",AU950)))</formula>
    </cfRule>
  </conditionalFormatting>
  <conditionalFormatting sqref="AU951">
    <cfRule type="cellIs" dxfId="0" priority="2388" operator="lessThan">
      <formula>20</formula>
    </cfRule>
    <cfRule type="cellIs" dxfId="1" priority="1277" operator="greaterThan">
      <formula>120</formula>
    </cfRule>
    <cfRule type="containsText" dxfId="2" priority="166" operator="between" text="库存为">
      <formula>NOT(ISERROR(SEARCH("库存为",AU951)))</formula>
    </cfRule>
  </conditionalFormatting>
  <conditionalFormatting sqref="AU952">
    <cfRule type="cellIs" dxfId="0" priority="2387" operator="lessThan">
      <formula>20</formula>
    </cfRule>
    <cfRule type="cellIs" dxfId="1" priority="1276" operator="greaterThan">
      <formula>120</formula>
    </cfRule>
    <cfRule type="containsText" dxfId="2" priority="165" operator="between" text="库存为">
      <formula>NOT(ISERROR(SEARCH("库存为",AU952)))</formula>
    </cfRule>
  </conditionalFormatting>
  <conditionalFormatting sqref="AU953">
    <cfRule type="cellIs" dxfId="0" priority="2386" operator="lessThan">
      <formula>20</formula>
    </cfRule>
    <cfRule type="cellIs" dxfId="1" priority="1275" operator="greaterThan">
      <formula>120</formula>
    </cfRule>
    <cfRule type="containsText" dxfId="2" priority="164" operator="between" text="库存为">
      <formula>NOT(ISERROR(SEARCH("库存为",AU953)))</formula>
    </cfRule>
  </conditionalFormatting>
  <conditionalFormatting sqref="AU954">
    <cfRule type="cellIs" dxfId="0" priority="2385" operator="lessThan">
      <formula>20</formula>
    </cfRule>
    <cfRule type="cellIs" dxfId="1" priority="1274" operator="greaterThan">
      <formula>120</formula>
    </cfRule>
    <cfRule type="containsText" dxfId="2" priority="163" operator="between" text="库存为">
      <formula>NOT(ISERROR(SEARCH("库存为",AU954)))</formula>
    </cfRule>
  </conditionalFormatting>
  <conditionalFormatting sqref="AU955">
    <cfRule type="cellIs" dxfId="0" priority="2384" operator="lessThan">
      <formula>20</formula>
    </cfRule>
    <cfRule type="cellIs" dxfId="1" priority="1273" operator="greaterThan">
      <formula>120</formula>
    </cfRule>
    <cfRule type="containsText" dxfId="2" priority="162" operator="between" text="库存为">
      <formula>NOT(ISERROR(SEARCH("库存为",AU955)))</formula>
    </cfRule>
  </conditionalFormatting>
  <conditionalFormatting sqref="AU956">
    <cfRule type="cellIs" dxfId="0" priority="2383" operator="lessThan">
      <formula>20</formula>
    </cfRule>
    <cfRule type="cellIs" dxfId="1" priority="1272" operator="greaterThan">
      <formula>120</formula>
    </cfRule>
    <cfRule type="containsText" dxfId="2" priority="161" operator="between" text="库存为">
      <formula>NOT(ISERROR(SEARCH("库存为",AU956)))</formula>
    </cfRule>
  </conditionalFormatting>
  <conditionalFormatting sqref="AU957">
    <cfRule type="cellIs" dxfId="0" priority="2382" operator="lessThan">
      <formula>20</formula>
    </cfRule>
    <cfRule type="cellIs" dxfId="1" priority="1271" operator="greaterThan">
      <formula>120</formula>
    </cfRule>
    <cfRule type="containsText" dxfId="2" priority="160" operator="between" text="库存为">
      <formula>NOT(ISERROR(SEARCH("库存为",AU957)))</formula>
    </cfRule>
  </conditionalFormatting>
  <conditionalFormatting sqref="AU958">
    <cfRule type="cellIs" dxfId="0" priority="2381" operator="lessThan">
      <formula>20</formula>
    </cfRule>
    <cfRule type="cellIs" dxfId="1" priority="1270" operator="greaterThan">
      <formula>120</formula>
    </cfRule>
    <cfRule type="containsText" dxfId="2" priority="159" operator="between" text="库存为">
      <formula>NOT(ISERROR(SEARCH("库存为",AU958)))</formula>
    </cfRule>
  </conditionalFormatting>
  <conditionalFormatting sqref="AU959">
    <cfRule type="cellIs" dxfId="0" priority="2380" operator="lessThan">
      <formula>20</formula>
    </cfRule>
    <cfRule type="cellIs" dxfId="1" priority="1269" operator="greaterThan">
      <formula>120</formula>
    </cfRule>
    <cfRule type="containsText" dxfId="2" priority="158" operator="between" text="库存为">
      <formula>NOT(ISERROR(SEARCH("库存为",AU959)))</formula>
    </cfRule>
  </conditionalFormatting>
  <conditionalFormatting sqref="AU960">
    <cfRule type="cellIs" dxfId="0" priority="2379" operator="lessThan">
      <formula>20</formula>
    </cfRule>
    <cfRule type="cellIs" dxfId="1" priority="1268" operator="greaterThan">
      <formula>120</formula>
    </cfRule>
    <cfRule type="containsText" dxfId="2" priority="157" operator="between" text="库存为">
      <formula>NOT(ISERROR(SEARCH("库存为",AU960)))</formula>
    </cfRule>
  </conditionalFormatting>
  <conditionalFormatting sqref="AU961">
    <cfRule type="cellIs" dxfId="0" priority="2378" operator="lessThan">
      <formula>20</formula>
    </cfRule>
    <cfRule type="cellIs" dxfId="1" priority="1267" operator="greaterThan">
      <formula>120</formula>
    </cfRule>
    <cfRule type="containsText" dxfId="2" priority="156" operator="between" text="库存为">
      <formula>NOT(ISERROR(SEARCH("库存为",AU961)))</formula>
    </cfRule>
  </conditionalFormatting>
  <conditionalFormatting sqref="AU962">
    <cfRule type="cellIs" dxfId="0" priority="2377" operator="lessThan">
      <formula>20</formula>
    </cfRule>
    <cfRule type="cellIs" dxfId="1" priority="1266" operator="greaterThan">
      <formula>120</formula>
    </cfRule>
    <cfRule type="containsText" dxfId="2" priority="155" operator="between" text="库存为">
      <formula>NOT(ISERROR(SEARCH("库存为",AU962)))</formula>
    </cfRule>
  </conditionalFormatting>
  <conditionalFormatting sqref="AU963">
    <cfRule type="cellIs" dxfId="0" priority="2376" operator="lessThan">
      <formula>20</formula>
    </cfRule>
    <cfRule type="cellIs" dxfId="1" priority="1265" operator="greaterThan">
      <formula>120</formula>
    </cfRule>
    <cfRule type="containsText" dxfId="2" priority="154" operator="between" text="库存为">
      <formula>NOT(ISERROR(SEARCH("库存为",AU963)))</formula>
    </cfRule>
  </conditionalFormatting>
  <conditionalFormatting sqref="AU964">
    <cfRule type="cellIs" dxfId="0" priority="2375" operator="lessThan">
      <formula>20</formula>
    </cfRule>
    <cfRule type="cellIs" dxfId="1" priority="1264" operator="greaterThan">
      <formula>120</formula>
    </cfRule>
    <cfRule type="containsText" dxfId="2" priority="153" operator="between" text="库存为">
      <formula>NOT(ISERROR(SEARCH("库存为",AU964)))</formula>
    </cfRule>
  </conditionalFormatting>
  <conditionalFormatting sqref="AU965">
    <cfRule type="cellIs" dxfId="0" priority="2374" operator="lessThan">
      <formula>20</formula>
    </cfRule>
    <cfRule type="cellIs" dxfId="1" priority="1263" operator="greaterThan">
      <formula>120</formula>
    </cfRule>
    <cfRule type="containsText" dxfId="2" priority="152" operator="between" text="库存为">
      <formula>NOT(ISERROR(SEARCH("库存为",AU965)))</formula>
    </cfRule>
  </conditionalFormatting>
  <conditionalFormatting sqref="AU966">
    <cfRule type="cellIs" dxfId="0" priority="2373" operator="lessThan">
      <formula>20</formula>
    </cfRule>
    <cfRule type="cellIs" dxfId="1" priority="1262" operator="greaterThan">
      <formula>120</formula>
    </cfRule>
    <cfRule type="containsText" dxfId="2" priority="151" operator="between" text="库存为">
      <formula>NOT(ISERROR(SEARCH("库存为",AU966)))</formula>
    </cfRule>
  </conditionalFormatting>
  <conditionalFormatting sqref="AU967">
    <cfRule type="cellIs" dxfId="0" priority="2372" operator="lessThan">
      <formula>20</formula>
    </cfRule>
    <cfRule type="cellIs" dxfId="1" priority="1261" operator="greaterThan">
      <formula>120</formula>
    </cfRule>
    <cfRule type="containsText" dxfId="2" priority="150" operator="between" text="库存为">
      <formula>NOT(ISERROR(SEARCH("库存为",AU967)))</formula>
    </cfRule>
  </conditionalFormatting>
  <conditionalFormatting sqref="AU968">
    <cfRule type="cellIs" dxfId="0" priority="2371" operator="lessThan">
      <formula>20</formula>
    </cfRule>
    <cfRule type="cellIs" dxfId="1" priority="1260" operator="greaterThan">
      <formula>120</formula>
    </cfRule>
    <cfRule type="containsText" dxfId="2" priority="149" operator="between" text="库存为">
      <formula>NOT(ISERROR(SEARCH("库存为",AU968)))</formula>
    </cfRule>
  </conditionalFormatting>
  <conditionalFormatting sqref="AU969">
    <cfRule type="cellIs" dxfId="0" priority="2370" operator="lessThan">
      <formula>20</formula>
    </cfRule>
    <cfRule type="cellIs" dxfId="1" priority="1259" operator="greaterThan">
      <formula>120</formula>
    </cfRule>
    <cfRule type="containsText" dxfId="2" priority="148" operator="between" text="库存为">
      <formula>NOT(ISERROR(SEARCH("库存为",AU969)))</formula>
    </cfRule>
  </conditionalFormatting>
  <conditionalFormatting sqref="AU970">
    <cfRule type="cellIs" dxfId="0" priority="2369" operator="lessThan">
      <formula>20</formula>
    </cfRule>
    <cfRule type="cellIs" dxfId="1" priority="1258" operator="greaterThan">
      <formula>120</formula>
    </cfRule>
    <cfRule type="containsText" dxfId="2" priority="147" operator="between" text="库存为">
      <formula>NOT(ISERROR(SEARCH("库存为",AU970)))</formula>
    </cfRule>
  </conditionalFormatting>
  <conditionalFormatting sqref="AU971">
    <cfRule type="cellIs" dxfId="0" priority="2368" operator="lessThan">
      <formula>20</formula>
    </cfRule>
    <cfRule type="cellIs" dxfId="1" priority="1257" operator="greaterThan">
      <formula>120</formula>
    </cfRule>
    <cfRule type="containsText" dxfId="2" priority="146" operator="between" text="库存为">
      <formula>NOT(ISERROR(SEARCH("库存为",AU971)))</formula>
    </cfRule>
  </conditionalFormatting>
  <conditionalFormatting sqref="AU972">
    <cfRule type="cellIs" dxfId="0" priority="2367" operator="lessThan">
      <formula>20</formula>
    </cfRule>
    <cfRule type="cellIs" dxfId="1" priority="1256" operator="greaterThan">
      <formula>120</formula>
    </cfRule>
    <cfRule type="containsText" dxfId="2" priority="145" operator="between" text="库存为">
      <formula>NOT(ISERROR(SEARCH("库存为",AU972)))</formula>
    </cfRule>
  </conditionalFormatting>
  <conditionalFormatting sqref="AU973">
    <cfRule type="cellIs" dxfId="0" priority="2366" operator="lessThan">
      <formula>20</formula>
    </cfRule>
    <cfRule type="cellIs" dxfId="1" priority="1255" operator="greaterThan">
      <formula>120</formula>
    </cfRule>
    <cfRule type="containsText" dxfId="2" priority="144" operator="between" text="库存为">
      <formula>NOT(ISERROR(SEARCH("库存为",AU973)))</formula>
    </cfRule>
  </conditionalFormatting>
  <conditionalFormatting sqref="AU974">
    <cfRule type="cellIs" dxfId="0" priority="2365" operator="lessThan">
      <formula>20</formula>
    </cfRule>
    <cfRule type="cellIs" dxfId="1" priority="1254" operator="greaterThan">
      <formula>120</formula>
    </cfRule>
    <cfRule type="containsText" dxfId="2" priority="143" operator="between" text="库存为">
      <formula>NOT(ISERROR(SEARCH("库存为",AU974)))</formula>
    </cfRule>
  </conditionalFormatting>
  <conditionalFormatting sqref="AU975">
    <cfRule type="cellIs" dxfId="0" priority="2364" operator="lessThan">
      <formula>20</formula>
    </cfRule>
    <cfRule type="cellIs" dxfId="1" priority="1253" operator="greaterThan">
      <formula>120</formula>
    </cfRule>
    <cfRule type="containsText" dxfId="2" priority="142" operator="between" text="库存为">
      <formula>NOT(ISERROR(SEARCH("库存为",AU975)))</formula>
    </cfRule>
  </conditionalFormatting>
  <conditionalFormatting sqref="AU976">
    <cfRule type="cellIs" dxfId="0" priority="2363" operator="lessThan">
      <formula>20</formula>
    </cfRule>
    <cfRule type="cellIs" dxfId="1" priority="1252" operator="greaterThan">
      <formula>120</formula>
    </cfRule>
    <cfRule type="containsText" dxfId="2" priority="141" operator="between" text="库存为">
      <formula>NOT(ISERROR(SEARCH("库存为",AU976)))</formula>
    </cfRule>
  </conditionalFormatting>
  <conditionalFormatting sqref="AU977">
    <cfRule type="cellIs" dxfId="0" priority="2362" operator="lessThan">
      <formula>20</formula>
    </cfRule>
    <cfRule type="cellIs" dxfId="1" priority="1251" operator="greaterThan">
      <formula>120</formula>
    </cfRule>
    <cfRule type="containsText" dxfId="2" priority="140" operator="between" text="库存为">
      <formula>NOT(ISERROR(SEARCH("库存为",AU977)))</formula>
    </cfRule>
  </conditionalFormatting>
  <conditionalFormatting sqref="AU978">
    <cfRule type="cellIs" dxfId="0" priority="2361" operator="lessThan">
      <formula>20</formula>
    </cfRule>
    <cfRule type="cellIs" dxfId="1" priority="1250" operator="greaterThan">
      <formula>120</formula>
    </cfRule>
    <cfRule type="containsText" dxfId="2" priority="139" operator="between" text="库存为">
      <formula>NOT(ISERROR(SEARCH("库存为",AU978)))</formula>
    </cfRule>
  </conditionalFormatting>
  <conditionalFormatting sqref="AU979">
    <cfRule type="cellIs" dxfId="0" priority="2360" operator="lessThan">
      <formula>20</formula>
    </cfRule>
    <cfRule type="cellIs" dxfId="1" priority="1249" operator="greaterThan">
      <formula>120</formula>
    </cfRule>
    <cfRule type="containsText" dxfId="2" priority="138" operator="between" text="库存为">
      <formula>NOT(ISERROR(SEARCH("库存为",AU979)))</formula>
    </cfRule>
  </conditionalFormatting>
  <conditionalFormatting sqref="AU980">
    <cfRule type="cellIs" dxfId="0" priority="2359" operator="lessThan">
      <formula>20</formula>
    </cfRule>
    <cfRule type="cellIs" dxfId="1" priority="1248" operator="greaterThan">
      <formula>120</formula>
    </cfRule>
    <cfRule type="containsText" dxfId="2" priority="137" operator="between" text="库存为">
      <formula>NOT(ISERROR(SEARCH("库存为",AU980)))</formula>
    </cfRule>
  </conditionalFormatting>
  <conditionalFormatting sqref="AU981">
    <cfRule type="cellIs" dxfId="0" priority="2358" operator="lessThan">
      <formula>20</formula>
    </cfRule>
    <cfRule type="cellIs" dxfId="1" priority="1247" operator="greaterThan">
      <formula>120</formula>
    </cfRule>
    <cfRule type="containsText" dxfId="2" priority="136" operator="between" text="库存为">
      <formula>NOT(ISERROR(SEARCH("库存为",AU981)))</formula>
    </cfRule>
  </conditionalFormatting>
  <conditionalFormatting sqref="AU982">
    <cfRule type="cellIs" dxfId="0" priority="2357" operator="lessThan">
      <formula>20</formula>
    </cfRule>
    <cfRule type="cellIs" dxfId="1" priority="1246" operator="greaterThan">
      <formula>120</formula>
    </cfRule>
    <cfRule type="containsText" dxfId="2" priority="135" operator="between" text="库存为">
      <formula>NOT(ISERROR(SEARCH("库存为",AU982)))</formula>
    </cfRule>
  </conditionalFormatting>
  <conditionalFormatting sqref="AU983">
    <cfRule type="cellIs" dxfId="0" priority="2356" operator="lessThan">
      <formula>20</formula>
    </cfRule>
    <cfRule type="cellIs" dxfId="1" priority="1245" operator="greaterThan">
      <formula>120</formula>
    </cfRule>
    <cfRule type="containsText" dxfId="2" priority="134" operator="between" text="库存为">
      <formula>NOT(ISERROR(SEARCH("库存为",AU983)))</formula>
    </cfRule>
  </conditionalFormatting>
  <conditionalFormatting sqref="AU984">
    <cfRule type="cellIs" dxfId="0" priority="2355" operator="lessThan">
      <formula>20</formula>
    </cfRule>
    <cfRule type="cellIs" dxfId="1" priority="1244" operator="greaterThan">
      <formula>120</formula>
    </cfRule>
    <cfRule type="containsText" dxfId="2" priority="133" operator="between" text="库存为">
      <formula>NOT(ISERROR(SEARCH("库存为",AU984)))</formula>
    </cfRule>
  </conditionalFormatting>
  <conditionalFormatting sqref="AU985">
    <cfRule type="cellIs" dxfId="0" priority="2354" operator="lessThan">
      <formula>20</formula>
    </cfRule>
    <cfRule type="cellIs" dxfId="1" priority="1243" operator="greaterThan">
      <formula>120</formula>
    </cfRule>
    <cfRule type="containsText" dxfId="2" priority="132" operator="between" text="库存为">
      <formula>NOT(ISERROR(SEARCH("库存为",AU985)))</formula>
    </cfRule>
  </conditionalFormatting>
  <conditionalFormatting sqref="AU986">
    <cfRule type="cellIs" dxfId="0" priority="2353" operator="lessThan">
      <formula>20</formula>
    </cfRule>
    <cfRule type="cellIs" dxfId="1" priority="1242" operator="greaterThan">
      <formula>120</formula>
    </cfRule>
    <cfRule type="containsText" dxfId="2" priority="131" operator="between" text="库存为">
      <formula>NOT(ISERROR(SEARCH("库存为",AU986)))</formula>
    </cfRule>
  </conditionalFormatting>
  <conditionalFormatting sqref="AU987">
    <cfRule type="cellIs" dxfId="0" priority="2352" operator="lessThan">
      <formula>20</formula>
    </cfRule>
    <cfRule type="cellIs" dxfId="1" priority="1241" operator="greaterThan">
      <formula>120</formula>
    </cfRule>
    <cfRule type="containsText" dxfId="2" priority="130" operator="between" text="库存为">
      <formula>NOT(ISERROR(SEARCH("库存为",AU987)))</formula>
    </cfRule>
  </conditionalFormatting>
  <conditionalFormatting sqref="AU988">
    <cfRule type="cellIs" dxfId="0" priority="2351" operator="lessThan">
      <formula>20</formula>
    </cfRule>
    <cfRule type="cellIs" dxfId="1" priority="1240" operator="greaterThan">
      <formula>120</formula>
    </cfRule>
    <cfRule type="containsText" dxfId="2" priority="129" operator="between" text="库存为">
      <formula>NOT(ISERROR(SEARCH("库存为",AU988)))</formula>
    </cfRule>
  </conditionalFormatting>
  <conditionalFormatting sqref="AU989">
    <cfRule type="cellIs" dxfId="0" priority="2350" operator="lessThan">
      <formula>20</formula>
    </cfRule>
    <cfRule type="cellIs" dxfId="1" priority="1239" operator="greaterThan">
      <formula>120</formula>
    </cfRule>
    <cfRule type="containsText" dxfId="2" priority="128" operator="between" text="库存为">
      <formula>NOT(ISERROR(SEARCH("库存为",AU989)))</formula>
    </cfRule>
  </conditionalFormatting>
  <conditionalFormatting sqref="AU990">
    <cfRule type="cellIs" dxfId="0" priority="2349" operator="lessThan">
      <formula>20</formula>
    </cfRule>
    <cfRule type="cellIs" dxfId="1" priority="1238" operator="greaterThan">
      <formula>120</formula>
    </cfRule>
    <cfRule type="containsText" dxfId="2" priority="127" operator="between" text="库存为">
      <formula>NOT(ISERROR(SEARCH("库存为",AU990)))</formula>
    </cfRule>
  </conditionalFormatting>
  <conditionalFormatting sqref="AU991">
    <cfRule type="cellIs" dxfId="0" priority="2348" operator="lessThan">
      <formula>20</formula>
    </cfRule>
    <cfRule type="cellIs" dxfId="1" priority="1237" operator="greaterThan">
      <formula>120</formula>
    </cfRule>
    <cfRule type="containsText" dxfId="2" priority="126" operator="between" text="库存为">
      <formula>NOT(ISERROR(SEARCH("库存为",AU991)))</formula>
    </cfRule>
  </conditionalFormatting>
  <conditionalFormatting sqref="AU992">
    <cfRule type="cellIs" dxfId="0" priority="2347" operator="lessThan">
      <formula>20</formula>
    </cfRule>
    <cfRule type="cellIs" dxfId="1" priority="1236" operator="greaterThan">
      <formula>120</formula>
    </cfRule>
    <cfRule type="containsText" dxfId="2" priority="125" operator="between" text="库存为">
      <formula>NOT(ISERROR(SEARCH("库存为",AU992)))</formula>
    </cfRule>
  </conditionalFormatting>
  <conditionalFormatting sqref="AU993">
    <cfRule type="cellIs" dxfId="0" priority="2346" operator="lessThan">
      <formula>20</formula>
    </cfRule>
    <cfRule type="cellIs" dxfId="1" priority="1235" operator="greaterThan">
      <formula>120</formula>
    </cfRule>
    <cfRule type="containsText" dxfId="2" priority="124" operator="between" text="库存为">
      <formula>NOT(ISERROR(SEARCH("库存为",AU993)))</formula>
    </cfRule>
  </conditionalFormatting>
  <conditionalFormatting sqref="AU994">
    <cfRule type="cellIs" dxfId="0" priority="2345" operator="lessThan">
      <formula>20</formula>
    </cfRule>
    <cfRule type="cellIs" dxfId="1" priority="1234" operator="greaterThan">
      <formula>120</formula>
    </cfRule>
    <cfRule type="containsText" dxfId="2" priority="123" operator="between" text="库存为">
      <formula>NOT(ISERROR(SEARCH("库存为",AU994)))</formula>
    </cfRule>
  </conditionalFormatting>
  <conditionalFormatting sqref="AU995">
    <cfRule type="cellIs" dxfId="0" priority="2344" operator="lessThan">
      <formula>20</formula>
    </cfRule>
    <cfRule type="cellIs" dxfId="1" priority="1233" operator="greaterThan">
      <formula>120</formula>
    </cfRule>
    <cfRule type="containsText" dxfId="2" priority="122" operator="between" text="库存为">
      <formula>NOT(ISERROR(SEARCH("库存为",AU995)))</formula>
    </cfRule>
  </conditionalFormatting>
  <conditionalFormatting sqref="AU996">
    <cfRule type="cellIs" dxfId="0" priority="2343" operator="lessThan">
      <formula>20</formula>
    </cfRule>
    <cfRule type="cellIs" dxfId="1" priority="1232" operator="greaterThan">
      <formula>120</formula>
    </cfRule>
    <cfRule type="containsText" dxfId="2" priority="121" operator="between" text="库存为">
      <formula>NOT(ISERROR(SEARCH("库存为",AU996)))</formula>
    </cfRule>
  </conditionalFormatting>
  <conditionalFormatting sqref="AU997">
    <cfRule type="cellIs" dxfId="0" priority="2342" operator="lessThan">
      <formula>20</formula>
    </cfRule>
    <cfRule type="cellIs" dxfId="1" priority="1231" operator="greaterThan">
      <formula>120</formula>
    </cfRule>
    <cfRule type="containsText" dxfId="2" priority="120" operator="between" text="库存为">
      <formula>NOT(ISERROR(SEARCH("库存为",AU997)))</formula>
    </cfRule>
  </conditionalFormatting>
  <conditionalFormatting sqref="AU998">
    <cfRule type="cellIs" dxfId="0" priority="2341" operator="lessThan">
      <formula>20</formula>
    </cfRule>
    <cfRule type="cellIs" dxfId="1" priority="1230" operator="greaterThan">
      <formula>120</formula>
    </cfRule>
    <cfRule type="containsText" dxfId="2" priority="119" operator="between" text="库存为">
      <formula>NOT(ISERROR(SEARCH("库存为",AU998)))</formula>
    </cfRule>
  </conditionalFormatting>
  <conditionalFormatting sqref="AU999">
    <cfRule type="cellIs" dxfId="0" priority="2340" operator="lessThan">
      <formula>20</formula>
    </cfRule>
    <cfRule type="cellIs" dxfId="1" priority="1229" operator="greaterThan">
      <formula>120</formula>
    </cfRule>
    <cfRule type="containsText" dxfId="2" priority="118" operator="between" text="库存为">
      <formula>NOT(ISERROR(SEARCH("库存为",AU999)))</formula>
    </cfRule>
  </conditionalFormatting>
  <conditionalFormatting sqref="AU1000">
    <cfRule type="cellIs" dxfId="0" priority="2339" operator="lessThan">
      <formula>20</formula>
    </cfRule>
    <cfRule type="cellIs" dxfId="1" priority="1228" operator="greaterThan">
      <formula>120</formula>
    </cfRule>
    <cfRule type="containsText" dxfId="2" priority="117" operator="between" text="库存为">
      <formula>NOT(ISERROR(SEARCH("库存为",AU1000)))</formula>
    </cfRule>
  </conditionalFormatting>
  <conditionalFormatting sqref="AU1001">
    <cfRule type="cellIs" dxfId="0" priority="2338" operator="lessThan">
      <formula>20</formula>
    </cfRule>
    <cfRule type="cellIs" dxfId="1" priority="1227" operator="greaterThan">
      <formula>120</formula>
    </cfRule>
    <cfRule type="containsText" dxfId="2" priority="116" operator="between" text="库存为">
      <formula>NOT(ISERROR(SEARCH("库存为",AU1001)))</formula>
    </cfRule>
  </conditionalFormatting>
  <conditionalFormatting sqref="AU1002">
    <cfRule type="cellIs" dxfId="0" priority="2337" operator="lessThan">
      <formula>20</formula>
    </cfRule>
    <cfRule type="cellIs" dxfId="1" priority="1226" operator="greaterThan">
      <formula>120</formula>
    </cfRule>
    <cfRule type="containsText" dxfId="2" priority="115" operator="between" text="库存为">
      <formula>NOT(ISERROR(SEARCH("库存为",AU1002)))</formula>
    </cfRule>
  </conditionalFormatting>
  <conditionalFormatting sqref="AU1003">
    <cfRule type="cellIs" dxfId="0" priority="2336" operator="lessThan">
      <formula>20</formula>
    </cfRule>
    <cfRule type="cellIs" dxfId="1" priority="1225" operator="greaterThan">
      <formula>120</formula>
    </cfRule>
    <cfRule type="containsText" dxfId="2" priority="114" operator="between" text="库存为">
      <formula>NOT(ISERROR(SEARCH("库存为",AU1003)))</formula>
    </cfRule>
  </conditionalFormatting>
  <conditionalFormatting sqref="AU1004">
    <cfRule type="cellIs" dxfId="0" priority="2335" operator="lessThan">
      <formula>20</formula>
    </cfRule>
    <cfRule type="cellIs" dxfId="1" priority="1224" operator="greaterThan">
      <formula>120</formula>
    </cfRule>
    <cfRule type="containsText" dxfId="2" priority="113" operator="between" text="库存为">
      <formula>NOT(ISERROR(SEARCH("库存为",AU1004)))</formula>
    </cfRule>
  </conditionalFormatting>
  <conditionalFormatting sqref="AU1005">
    <cfRule type="cellIs" dxfId="0" priority="2334" operator="lessThan">
      <formula>20</formula>
    </cfRule>
    <cfRule type="cellIs" dxfId="1" priority="1223" operator="greaterThan">
      <formula>120</formula>
    </cfRule>
    <cfRule type="containsText" dxfId="2" priority="112" operator="between" text="库存为">
      <formula>NOT(ISERROR(SEARCH("库存为",AU1005)))</formula>
    </cfRule>
  </conditionalFormatting>
  <conditionalFormatting sqref="AU1006">
    <cfRule type="cellIs" dxfId="0" priority="2333" operator="lessThan">
      <formula>20</formula>
    </cfRule>
    <cfRule type="cellIs" dxfId="1" priority="1222" operator="greaterThan">
      <formula>120</formula>
    </cfRule>
    <cfRule type="containsText" dxfId="2" priority="111" operator="between" text="库存为">
      <formula>NOT(ISERROR(SEARCH("库存为",AU1006)))</formula>
    </cfRule>
  </conditionalFormatting>
  <conditionalFormatting sqref="AU1007">
    <cfRule type="cellIs" dxfId="0" priority="2332" operator="lessThan">
      <formula>20</formula>
    </cfRule>
    <cfRule type="cellIs" dxfId="1" priority="1221" operator="greaterThan">
      <formula>120</formula>
    </cfRule>
    <cfRule type="containsText" dxfId="2" priority="110" operator="between" text="库存为">
      <formula>NOT(ISERROR(SEARCH("库存为",AU1007)))</formula>
    </cfRule>
  </conditionalFormatting>
  <conditionalFormatting sqref="AU1008">
    <cfRule type="cellIs" dxfId="0" priority="2331" operator="lessThan">
      <formula>20</formula>
    </cfRule>
    <cfRule type="cellIs" dxfId="1" priority="1220" operator="greaterThan">
      <formula>120</formula>
    </cfRule>
    <cfRule type="containsText" dxfId="2" priority="109" operator="between" text="库存为">
      <formula>NOT(ISERROR(SEARCH("库存为",AU1008)))</formula>
    </cfRule>
  </conditionalFormatting>
  <conditionalFormatting sqref="AU1009">
    <cfRule type="cellIs" dxfId="0" priority="2330" operator="lessThan">
      <formula>20</formula>
    </cfRule>
    <cfRule type="cellIs" dxfId="1" priority="1219" operator="greaterThan">
      <formula>120</formula>
    </cfRule>
    <cfRule type="containsText" dxfId="2" priority="108" operator="between" text="库存为">
      <formula>NOT(ISERROR(SEARCH("库存为",AU1009)))</formula>
    </cfRule>
  </conditionalFormatting>
  <conditionalFormatting sqref="AU1010">
    <cfRule type="cellIs" dxfId="0" priority="2329" operator="lessThan">
      <formula>20</formula>
    </cfRule>
    <cfRule type="cellIs" dxfId="1" priority="1218" operator="greaterThan">
      <formula>120</formula>
    </cfRule>
    <cfRule type="containsText" dxfId="2" priority="107" operator="between" text="库存为">
      <formula>NOT(ISERROR(SEARCH("库存为",AU1010)))</formula>
    </cfRule>
  </conditionalFormatting>
  <conditionalFormatting sqref="AU1011">
    <cfRule type="cellIs" dxfId="0" priority="2328" operator="lessThan">
      <formula>20</formula>
    </cfRule>
    <cfRule type="cellIs" dxfId="1" priority="1217" operator="greaterThan">
      <formula>120</formula>
    </cfRule>
    <cfRule type="containsText" dxfId="2" priority="106" operator="between" text="库存为">
      <formula>NOT(ISERROR(SEARCH("库存为",AU1011)))</formula>
    </cfRule>
  </conditionalFormatting>
  <conditionalFormatting sqref="AU1012">
    <cfRule type="cellIs" dxfId="0" priority="2327" operator="lessThan">
      <formula>20</formula>
    </cfRule>
    <cfRule type="cellIs" dxfId="1" priority="1216" operator="greaterThan">
      <formula>120</formula>
    </cfRule>
    <cfRule type="containsText" dxfId="2" priority="105" operator="between" text="库存为">
      <formula>NOT(ISERROR(SEARCH("库存为",AU1012)))</formula>
    </cfRule>
  </conditionalFormatting>
  <conditionalFormatting sqref="AU1013">
    <cfRule type="cellIs" dxfId="0" priority="2326" operator="lessThan">
      <formula>20</formula>
    </cfRule>
    <cfRule type="cellIs" dxfId="1" priority="1215" operator="greaterThan">
      <formula>120</formula>
    </cfRule>
    <cfRule type="containsText" dxfId="2" priority="104" operator="between" text="库存为">
      <formula>NOT(ISERROR(SEARCH("库存为",AU1013)))</formula>
    </cfRule>
  </conditionalFormatting>
  <conditionalFormatting sqref="AU1014">
    <cfRule type="cellIs" dxfId="0" priority="2325" operator="lessThan">
      <formula>20</formula>
    </cfRule>
    <cfRule type="cellIs" dxfId="1" priority="1214" operator="greaterThan">
      <formula>120</formula>
    </cfRule>
    <cfRule type="containsText" dxfId="2" priority="103" operator="between" text="库存为">
      <formula>NOT(ISERROR(SEARCH("库存为",AU1014)))</formula>
    </cfRule>
  </conditionalFormatting>
  <conditionalFormatting sqref="AU1015">
    <cfRule type="cellIs" dxfId="0" priority="2324" operator="lessThan">
      <formula>20</formula>
    </cfRule>
    <cfRule type="cellIs" dxfId="1" priority="1213" operator="greaterThan">
      <formula>120</formula>
    </cfRule>
    <cfRule type="containsText" dxfId="2" priority="102" operator="between" text="库存为">
      <formula>NOT(ISERROR(SEARCH("库存为",AU1015)))</formula>
    </cfRule>
  </conditionalFormatting>
  <conditionalFormatting sqref="AU1016">
    <cfRule type="cellIs" dxfId="0" priority="2323" operator="lessThan">
      <formula>20</formula>
    </cfRule>
    <cfRule type="cellIs" dxfId="1" priority="1212" operator="greaterThan">
      <formula>120</formula>
    </cfRule>
    <cfRule type="containsText" dxfId="2" priority="101" operator="between" text="库存为">
      <formula>NOT(ISERROR(SEARCH("库存为",AU1016)))</formula>
    </cfRule>
  </conditionalFormatting>
  <conditionalFormatting sqref="AU1017">
    <cfRule type="cellIs" dxfId="0" priority="2322" operator="lessThan">
      <formula>20</formula>
    </cfRule>
    <cfRule type="cellIs" dxfId="1" priority="1211" operator="greaterThan">
      <formula>120</formula>
    </cfRule>
    <cfRule type="containsText" dxfId="2" priority="100" operator="between" text="库存为">
      <formula>NOT(ISERROR(SEARCH("库存为",AU1017)))</formula>
    </cfRule>
  </conditionalFormatting>
  <conditionalFormatting sqref="AU1018">
    <cfRule type="cellIs" dxfId="0" priority="2321" operator="lessThan">
      <formula>20</formula>
    </cfRule>
    <cfRule type="cellIs" dxfId="1" priority="1210" operator="greaterThan">
      <formula>120</formula>
    </cfRule>
    <cfRule type="containsText" dxfId="2" priority="99" operator="between" text="库存为">
      <formula>NOT(ISERROR(SEARCH("库存为",AU1018)))</formula>
    </cfRule>
  </conditionalFormatting>
  <conditionalFormatting sqref="AU1019">
    <cfRule type="cellIs" dxfId="0" priority="2320" operator="lessThan">
      <formula>20</formula>
    </cfRule>
    <cfRule type="cellIs" dxfId="1" priority="1209" operator="greaterThan">
      <formula>120</formula>
    </cfRule>
    <cfRule type="containsText" dxfId="2" priority="98" operator="between" text="库存为">
      <formula>NOT(ISERROR(SEARCH("库存为",AU1019)))</formula>
    </cfRule>
  </conditionalFormatting>
  <conditionalFormatting sqref="AU1020">
    <cfRule type="cellIs" dxfId="0" priority="2319" operator="lessThan">
      <formula>20</formula>
    </cfRule>
    <cfRule type="cellIs" dxfId="1" priority="1208" operator="greaterThan">
      <formula>120</formula>
    </cfRule>
    <cfRule type="containsText" dxfId="2" priority="97" operator="between" text="库存为">
      <formula>NOT(ISERROR(SEARCH("库存为",AU1020)))</formula>
    </cfRule>
  </conditionalFormatting>
  <conditionalFormatting sqref="AU1021">
    <cfRule type="cellIs" dxfId="0" priority="2318" operator="lessThan">
      <formula>20</formula>
    </cfRule>
    <cfRule type="cellIs" dxfId="1" priority="1207" operator="greaterThan">
      <formula>120</formula>
    </cfRule>
    <cfRule type="containsText" dxfId="2" priority="96" operator="between" text="库存为">
      <formula>NOT(ISERROR(SEARCH("库存为",AU1021)))</formula>
    </cfRule>
  </conditionalFormatting>
  <conditionalFormatting sqref="AU1022">
    <cfRule type="cellIs" dxfId="0" priority="2317" operator="lessThan">
      <formula>20</formula>
    </cfRule>
    <cfRule type="cellIs" dxfId="1" priority="1206" operator="greaterThan">
      <formula>120</formula>
    </cfRule>
    <cfRule type="containsText" dxfId="2" priority="95" operator="between" text="库存为">
      <formula>NOT(ISERROR(SEARCH("库存为",AU1022)))</formula>
    </cfRule>
  </conditionalFormatting>
  <conditionalFormatting sqref="AU1023">
    <cfRule type="cellIs" dxfId="0" priority="2316" operator="lessThan">
      <formula>20</formula>
    </cfRule>
    <cfRule type="cellIs" dxfId="1" priority="1205" operator="greaterThan">
      <formula>120</formula>
    </cfRule>
    <cfRule type="containsText" dxfId="2" priority="94" operator="between" text="库存为">
      <formula>NOT(ISERROR(SEARCH("库存为",AU1023)))</formula>
    </cfRule>
  </conditionalFormatting>
  <conditionalFormatting sqref="AU1024">
    <cfRule type="cellIs" dxfId="0" priority="2315" operator="lessThan">
      <formula>20</formula>
    </cfRule>
    <cfRule type="cellIs" dxfId="1" priority="1204" operator="greaterThan">
      <formula>120</formula>
    </cfRule>
    <cfRule type="containsText" dxfId="2" priority="93" operator="between" text="库存为">
      <formula>NOT(ISERROR(SEARCH("库存为",AU1024)))</formula>
    </cfRule>
  </conditionalFormatting>
  <conditionalFormatting sqref="AU1025">
    <cfRule type="cellIs" dxfId="0" priority="2314" operator="lessThan">
      <formula>20</formula>
    </cfRule>
    <cfRule type="cellIs" dxfId="1" priority="1203" operator="greaterThan">
      <formula>120</formula>
    </cfRule>
    <cfRule type="containsText" dxfId="2" priority="92" operator="between" text="库存为">
      <formula>NOT(ISERROR(SEARCH("库存为",AU1025)))</formula>
    </cfRule>
  </conditionalFormatting>
  <conditionalFormatting sqref="AU1026">
    <cfRule type="cellIs" dxfId="0" priority="2313" operator="lessThan">
      <formula>20</formula>
    </cfRule>
    <cfRule type="cellIs" dxfId="1" priority="1202" operator="greaterThan">
      <formula>120</formula>
    </cfRule>
    <cfRule type="containsText" dxfId="2" priority="91" operator="between" text="库存为">
      <formula>NOT(ISERROR(SEARCH("库存为",AU1026)))</formula>
    </cfRule>
  </conditionalFormatting>
  <conditionalFormatting sqref="AU1027">
    <cfRule type="cellIs" dxfId="0" priority="2312" operator="lessThan">
      <formula>20</formula>
    </cfRule>
    <cfRule type="cellIs" dxfId="1" priority="1201" operator="greaterThan">
      <formula>120</formula>
    </cfRule>
    <cfRule type="containsText" dxfId="2" priority="90" operator="between" text="库存为">
      <formula>NOT(ISERROR(SEARCH("库存为",AU1027)))</formula>
    </cfRule>
  </conditionalFormatting>
  <conditionalFormatting sqref="AU1028">
    <cfRule type="cellIs" dxfId="0" priority="2311" operator="lessThan">
      <formula>20</formula>
    </cfRule>
    <cfRule type="cellIs" dxfId="1" priority="1200" operator="greaterThan">
      <formula>120</formula>
    </cfRule>
    <cfRule type="containsText" dxfId="2" priority="89" operator="between" text="库存为">
      <formula>NOT(ISERROR(SEARCH("库存为",AU1028)))</formula>
    </cfRule>
  </conditionalFormatting>
  <conditionalFormatting sqref="AU1029">
    <cfRule type="cellIs" dxfId="0" priority="2310" operator="lessThan">
      <formula>20</formula>
    </cfRule>
    <cfRule type="cellIs" dxfId="1" priority="1199" operator="greaterThan">
      <formula>120</formula>
    </cfRule>
    <cfRule type="containsText" dxfId="2" priority="88" operator="between" text="库存为">
      <formula>NOT(ISERROR(SEARCH("库存为",AU1029)))</formula>
    </cfRule>
  </conditionalFormatting>
  <conditionalFormatting sqref="AU1030">
    <cfRule type="cellIs" dxfId="0" priority="2309" operator="lessThan">
      <formula>20</formula>
    </cfRule>
    <cfRule type="cellIs" dxfId="1" priority="1198" operator="greaterThan">
      <formula>120</formula>
    </cfRule>
    <cfRule type="containsText" dxfId="2" priority="87" operator="between" text="库存为">
      <formula>NOT(ISERROR(SEARCH("库存为",AU1030)))</formula>
    </cfRule>
  </conditionalFormatting>
  <conditionalFormatting sqref="AU1031">
    <cfRule type="cellIs" dxfId="0" priority="2308" operator="lessThan">
      <formula>20</formula>
    </cfRule>
    <cfRule type="cellIs" dxfId="1" priority="1197" operator="greaterThan">
      <formula>120</formula>
    </cfRule>
    <cfRule type="containsText" dxfId="2" priority="86" operator="between" text="库存为">
      <formula>NOT(ISERROR(SEARCH("库存为",AU1031)))</formula>
    </cfRule>
  </conditionalFormatting>
  <conditionalFormatting sqref="AU1032">
    <cfRule type="cellIs" dxfId="0" priority="2307" operator="lessThan">
      <formula>20</formula>
    </cfRule>
    <cfRule type="cellIs" dxfId="1" priority="1196" operator="greaterThan">
      <formula>120</formula>
    </cfRule>
    <cfRule type="containsText" dxfId="2" priority="85" operator="between" text="库存为">
      <formula>NOT(ISERROR(SEARCH("库存为",AU1032)))</formula>
    </cfRule>
  </conditionalFormatting>
  <conditionalFormatting sqref="AU1033">
    <cfRule type="cellIs" dxfId="0" priority="2306" operator="lessThan">
      <formula>20</formula>
    </cfRule>
    <cfRule type="cellIs" dxfId="1" priority="1195" operator="greaterThan">
      <formula>120</formula>
    </cfRule>
    <cfRule type="containsText" dxfId="2" priority="84" operator="between" text="库存为">
      <formula>NOT(ISERROR(SEARCH("库存为",AU1033)))</formula>
    </cfRule>
  </conditionalFormatting>
  <conditionalFormatting sqref="AU1034">
    <cfRule type="cellIs" dxfId="0" priority="2305" operator="lessThan">
      <formula>20</formula>
    </cfRule>
    <cfRule type="cellIs" dxfId="1" priority="1194" operator="greaterThan">
      <formula>120</formula>
    </cfRule>
    <cfRule type="containsText" dxfId="2" priority="83" operator="between" text="库存为">
      <formula>NOT(ISERROR(SEARCH("库存为",AU1034)))</formula>
    </cfRule>
  </conditionalFormatting>
  <conditionalFormatting sqref="AU1035">
    <cfRule type="cellIs" dxfId="0" priority="2304" operator="lessThan">
      <formula>20</formula>
    </cfRule>
    <cfRule type="cellIs" dxfId="1" priority="1193" operator="greaterThan">
      <formula>120</formula>
    </cfRule>
    <cfRule type="containsText" dxfId="2" priority="82" operator="between" text="库存为">
      <formula>NOT(ISERROR(SEARCH("库存为",AU1035)))</formula>
    </cfRule>
  </conditionalFormatting>
  <conditionalFormatting sqref="AU1036">
    <cfRule type="cellIs" dxfId="0" priority="2303" operator="lessThan">
      <formula>20</formula>
    </cfRule>
    <cfRule type="cellIs" dxfId="1" priority="1192" operator="greaterThan">
      <formula>120</formula>
    </cfRule>
    <cfRule type="containsText" dxfId="2" priority="81" operator="between" text="库存为">
      <formula>NOT(ISERROR(SEARCH("库存为",AU1036)))</formula>
    </cfRule>
  </conditionalFormatting>
  <conditionalFormatting sqref="AU1037">
    <cfRule type="cellIs" dxfId="0" priority="2302" operator="lessThan">
      <formula>20</formula>
    </cfRule>
    <cfRule type="cellIs" dxfId="1" priority="1191" operator="greaterThan">
      <formula>120</formula>
    </cfRule>
    <cfRule type="containsText" dxfId="2" priority="80" operator="between" text="库存为">
      <formula>NOT(ISERROR(SEARCH("库存为",AU1037)))</formula>
    </cfRule>
  </conditionalFormatting>
  <conditionalFormatting sqref="AU1038">
    <cfRule type="cellIs" dxfId="0" priority="2301" operator="lessThan">
      <formula>20</formula>
    </cfRule>
    <cfRule type="cellIs" dxfId="1" priority="1190" operator="greaterThan">
      <formula>120</formula>
    </cfRule>
    <cfRule type="containsText" dxfId="2" priority="79" operator="between" text="库存为">
      <formula>NOT(ISERROR(SEARCH("库存为",AU1038)))</formula>
    </cfRule>
  </conditionalFormatting>
  <conditionalFormatting sqref="AU1039">
    <cfRule type="cellIs" dxfId="0" priority="2300" operator="lessThan">
      <formula>20</formula>
    </cfRule>
    <cfRule type="cellIs" dxfId="1" priority="1189" operator="greaterThan">
      <formula>120</formula>
    </cfRule>
    <cfRule type="containsText" dxfId="2" priority="78" operator="between" text="库存为">
      <formula>NOT(ISERROR(SEARCH("库存为",AU1039)))</formula>
    </cfRule>
  </conditionalFormatting>
  <conditionalFormatting sqref="AU1040">
    <cfRule type="cellIs" dxfId="0" priority="2299" operator="lessThan">
      <formula>20</formula>
    </cfRule>
    <cfRule type="cellIs" dxfId="1" priority="1188" operator="greaterThan">
      <formula>120</formula>
    </cfRule>
    <cfRule type="containsText" dxfId="2" priority="77" operator="between" text="库存为">
      <formula>NOT(ISERROR(SEARCH("库存为",AU1040)))</formula>
    </cfRule>
  </conditionalFormatting>
  <conditionalFormatting sqref="AU1041">
    <cfRule type="cellIs" dxfId="0" priority="2298" operator="lessThan">
      <formula>20</formula>
    </cfRule>
    <cfRule type="cellIs" dxfId="1" priority="1187" operator="greaterThan">
      <formula>120</formula>
    </cfRule>
    <cfRule type="containsText" dxfId="2" priority="76" operator="between" text="库存为">
      <formula>NOT(ISERROR(SEARCH("库存为",AU1041)))</formula>
    </cfRule>
  </conditionalFormatting>
  <conditionalFormatting sqref="AU1042">
    <cfRule type="cellIs" dxfId="0" priority="2297" operator="lessThan">
      <formula>20</formula>
    </cfRule>
    <cfRule type="cellIs" dxfId="1" priority="1186" operator="greaterThan">
      <formula>120</formula>
    </cfRule>
    <cfRule type="containsText" dxfId="2" priority="75" operator="between" text="库存为">
      <formula>NOT(ISERROR(SEARCH("库存为",AU1042)))</formula>
    </cfRule>
  </conditionalFormatting>
  <conditionalFormatting sqref="AU1043">
    <cfRule type="cellIs" dxfId="0" priority="2296" operator="lessThan">
      <formula>20</formula>
    </cfRule>
    <cfRule type="cellIs" dxfId="1" priority="1185" operator="greaterThan">
      <formula>120</formula>
    </cfRule>
    <cfRule type="containsText" dxfId="2" priority="74" operator="between" text="库存为">
      <formula>NOT(ISERROR(SEARCH("库存为",AU1043)))</formula>
    </cfRule>
  </conditionalFormatting>
  <conditionalFormatting sqref="AU1044">
    <cfRule type="cellIs" dxfId="0" priority="2295" operator="lessThan">
      <formula>20</formula>
    </cfRule>
    <cfRule type="cellIs" dxfId="1" priority="1184" operator="greaterThan">
      <formula>120</formula>
    </cfRule>
    <cfRule type="containsText" dxfId="2" priority="73" operator="between" text="库存为">
      <formula>NOT(ISERROR(SEARCH("库存为",AU1044)))</formula>
    </cfRule>
  </conditionalFormatting>
  <conditionalFormatting sqref="AU1045">
    <cfRule type="cellIs" dxfId="0" priority="2294" operator="lessThan">
      <formula>20</formula>
    </cfRule>
    <cfRule type="cellIs" dxfId="1" priority="1183" operator="greaterThan">
      <formula>120</formula>
    </cfRule>
    <cfRule type="containsText" dxfId="2" priority="72" operator="between" text="库存为">
      <formula>NOT(ISERROR(SEARCH("库存为",AU1045)))</formula>
    </cfRule>
  </conditionalFormatting>
  <conditionalFormatting sqref="AU1046">
    <cfRule type="cellIs" dxfId="0" priority="2293" operator="lessThan">
      <formula>20</formula>
    </cfRule>
    <cfRule type="cellIs" dxfId="1" priority="1182" operator="greaterThan">
      <formula>120</formula>
    </cfRule>
    <cfRule type="containsText" dxfId="2" priority="71" operator="between" text="库存为">
      <formula>NOT(ISERROR(SEARCH("库存为",AU1046)))</formula>
    </cfRule>
  </conditionalFormatting>
  <conditionalFormatting sqref="AU1047">
    <cfRule type="cellIs" dxfId="0" priority="2292" operator="lessThan">
      <formula>20</formula>
    </cfRule>
    <cfRule type="cellIs" dxfId="1" priority="1181" operator="greaterThan">
      <formula>120</formula>
    </cfRule>
    <cfRule type="containsText" dxfId="2" priority="70" operator="between" text="库存为">
      <formula>NOT(ISERROR(SEARCH("库存为",AU1047)))</formula>
    </cfRule>
  </conditionalFormatting>
  <conditionalFormatting sqref="AU1048">
    <cfRule type="cellIs" dxfId="0" priority="2291" operator="lessThan">
      <formula>20</formula>
    </cfRule>
    <cfRule type="cellIs" dxfId="1" priority="1180" operator="greaterThan">
      <formula>120</formula>
    </cfRule>
    <cfRule type="containsText" dxfId="2" priority="69" operator="between" text="库存为">
      <formula>NOT(ISERROR(SEARCH("库存为",AU1048)))</formula>
    </cfRule>
  </conditionalFormatting>
  <conditionalFormatting sqref="AU1049">
    <cfRule type="cellIs" dxfId="0" priority="2290" operator="lessThan">
      <formula>20</formula>
    </cfRule>
    <cfRule type="cellIs" dxfId="1" priority="1179" operator="greaterThan">
      <formula>120</formula>
    </cfRule>
    <cfRule type="containsText" dxfId="2" priority="68" operator="between" text="库存为">
      <formula>NOT(ISERROR(SEARCH("库存为",AU1049)))</formula>
    </cfRule>
  </conditionalFormatting>
  <conditionalFormatting sqref="AU1050">
    <cfRule type="cellIs" dxfId="0" priority="2289" operator="lessThan">
      <formula>20</formula>
    </cfRule>
    <cfRule type="cellIs" dxfId="1" priority="1178" operator="greaterThan">
      <formula>120</formula>
    </cfRule>
    <cfRule type="containsText" dxfId="2" priority="67" operator="between" text="库存为">
      <formula>NOT(ISERROR(SEARCH("库存为",AU1050)))</formula>
    </cfRule>
  </conditionalFormatting>
  <conditionalFormatting sqref="AU1051">
    <cfRule type="cellIs" dxfId="0" priority="2288" operator="lessThan">
      <formula>20</formula>
    </cfRule>
    <cfRule type="cellIs" dxfId="1" priority="1177" operator="greaterThan">
      <formula>120</formula>
    </cfRule>
    <cfRule type="containsText" dxfId="2" priority="66" operator="between" text="库存为">
      <formula>NOT(ISERROR(SEARCH("库存为",AU1051)))</formula>
    </cfRule>
  </conditionalFormatting>
  <conditionalFormatting sqref="AU1052">
    <cfRule type="cellIs" dxfId="0" priority="2287" operator="lessThan">
      <formula>20</formula>
    </cfRule>
    <cfRule type="cellIs" dxfId="1" priority="1176" operator="greaterThan">
      <formula>120</formula>
    </cfRule>
    <cfRule type="containsText" dxfId="2" priority="65" operator="between" text="库存为">
      <formula>NOT(ISERROR(SEARCH("库存为",AU1052)))</formula>
    </cfRule>
  </conditionalFormatting>
  <conditionalFormatting sqref="AU1053">
    <cfRule type="cellIs" dxfId="0" priority="2286" operator="lessThan">
      <formula>20</formula>
    </cfRule>
    <cfRule type="cellIs" dxfId="1" priority="1175" operator="greaterThan">
      <formula>120</formula>
    </cfRule>
    <cfRule type="containsText" dxfId="2" priority="64" operator="between" text="库存为">
      <formula>NOT(ISERROR(SEARCH("库存为",AU1053)))</formula>
    </cfRule>
  </conditionalFormatting>
  <conditionalFormatting sqref="AU1054">
    <cfRule type="cellIs" dxfId="0" priority="2285" operator="lessThan">
      <formula>20</formula>
    </cfRule>
    <cfRule type="cellIs" dxfId="1" priority="1174" operator="greaterThan">
      <formula>120</formula>
    </cfRule>
    <cfRule type="containsText" dxfId="2" priority="63" operator="between" text="库存为">
      <formula>NOT(ISERROR(SEARCH("库存为",AU1054)))</formula>
    </cfRule>
  </conditionalFormatting>
  <conditionalFormatting sqref="AU1055">
    <cfRule type="cellIs" dxfId="0" priority="2284" operator="lessThan">
      <formula>20</formula>
    </cfRule>
    <cfRule type="cellIs" dxfId="1" priority="1173" operator="greaterThan">
      <formula>120</formula>
    </cfRule>
    <cfRule type="containsText" dxfId="2" priority="62" operator="between" text="库存为">
      <formula>NOT(ISERROR(SEARCH("库存为",AU1055)))</formula>
    </cfRule>
  </conditionalFormatting>
  <conditionalFormatting sqref="AU1056">
    <cfRule type="cellIs" dxfId="0" priority="2283" operator="lessThan">
      <formula>20</formula>
    </cfRule>
    <cfRule type="cellIs" dxfId="1" priority="1172" operator="greaterThan">
      <formula>120</formula>
    </cfRule>
    <cfRule type="containsText" dxfId="2" priority="61" operator="between" text="库存为">
      <formula>NOT(ISERROR(SEARCH("库存为",AU1056)))</formula>
    </cfRule>
  </conditionalFormatting>
  <conditionalFormatting sqref="AU1057">
    <cfRule type="cellIs" dxfId="0" priority="2282" operator="lessThan">
      <formula>20</formula>
    </cfRule>
    <cfRule type="cellIs" dxfId="1" priority="1171" operator="greaterThan">
      <formula>120</formula>
    </cfRule>
    <cfRule type="containsText" dxfId="2" priority="60" operator="between" text="库存为">
      <formula>NOT(ISERROR(SEARCH("库存为",AU1057)))</formula>
    </cfRule>
  </conditionalFormatting>
  <conditionalFormatting sqref="AU1058">
    <cfRule type="cellIs" dxfId="0" priority="2281" operator="lessThan">
      <formula>20</formula>
    </cfRule>
    <cfRule type="cellIs" dxfId="1" priority="1170" operator="greaterThan">
      <formula>120</formula>
    </cfRule>
    <cfRule type="containsText" dxfId="2" priority="59" operator="between" text="库存为">
      <formula>NOT(ISERROR(SEARCH("库存为",AU1058)))</formula>
    </cfRule>
  </conditionalFormatting>
  <conditionalFormatting sqref="AU1059">
    <cfRule type="cellIs" dxfId="0" priority="2280" operator="lessThan">
      <formula>20</formula>
    </cfRule>
    <cfRule type="cellIs" dxfId="1" priority="1169" operator="greaterThan">
      <formula>120</formula>
    </cfRule>
    <cfRule type="containsText" dxfId="2" priority="58" operator="between" text="库存为">
      <formula>NOT(ISERROR(SEARCH("库存为",AU1059)))</formula>
    </cfRule>
  </conditionalFormatting>
  <conditionalFormatting sqref="AU1060">
    <cfRule type="cellIs" dxfId="0" priority="2279" operator="lessThan">
      <formula>20</formula>
    </cfRule>
    <cfRule type="cellIs" dxfId="1" priority="1168" operator="greaterThan">
      <formula>120</formula>
    </cfRule>
    <cfRule type="containsText" dxfId="2" priority="57" operator="between" text="库存为">
      <formula>NOT(ISERROR(SEARCH("库存为",AU1060)))</formula>
    </cfRule>
  </conditionalFormatting>
  <conditionalFormatting sqref="AU1061">
    <cfRule type="cellIs" dxfId="0" priority="2278" operator="lessThan">
      <formula>20</formula>
    </cfRule>
    <cfRule type="cellIs" dxfId="1" priority="1167" operator="greaterThan">
      <formula>120</formula>
    </cfRule>
    <cfRule type="containsText" dxfId="2" priority="56" operator="between" text="库存为">
      <formula>NOT(ISERROR(SEARCH("库存为",AU1061)))</formula>
    </cfRule>
  </conditionalFormatting>
  <conditionalFormatting sqref="AU1062">
    <cfRule type="cellIs" dxfId="0" priority="2277" operator="lessThan">
      <formula>20</formula>
    </cfRule>
    <cfRule type="cellIs" dxfId="1" priority="1166" operator="greaterThan">
      <formula>120</formula>
    </cfRule>
    <cfRule type="containsText" dxfId="2" priority="55" operator="between" text="库存为">
      <formula>NOT(ISERROR(SEARCH("库存为",AU1062)))</formula>
    </cfRule>
  </conditionalFormatting>
  <conditionalFormatting sqref="AU1063">
    <cfRule type="cellIs" dxfId="0" priority="2276" operator="lessThan">
      <formula>20</formula>
    </cfRule>
    <cfRule type="cellIs" dxfId="1" priority="1165" operator="greaterThan">
      <formula>120</formula>
    </cfRule>
    <cfRule type="containsText" dxfId="2" priority="54" operator="between" text="库存为">
      <formula>NOT(ISERROR(SEARCH("库存为",AU1063)))</formula>
    </cfRule>
  </conditionalFormatting>
  <conditionalFormatting sqref="AU1064">
    <cfRule type="cellIs" dxfId="0" priority="2275" operator="lessThan">
      <formula>20</formula>
    </cfRule>
    <cfRule type="cellIs" dxfId="1" priority="1164" operator="greaterThan">
      <formula>120</formula>
    </cfRule>
    <cfRule type="containsText" dxfId="2" priority="53" operator="between" text="库存为">
      <formula>NOT(ISERROR(SEARCH("库存为",AU1064)))</formula>
    </cfRule>
  </conditionalFormatting>
  <conditionalFormatting sqref="AU1065">
    <cfRule type="cellIs" dxfId="0" priority="2274" operator="lessThan">
      <formula>20</formula>
    </cfRule>
    <cfRule type="cellIs" dxfId="1" priority="1163" operator="greaterThan">
      <formula>120</formula>
    </cfRule>
    <cfRule type="containsText" dxfId="2" priority="52" operator="between" text="库存为">
      <formula>NOT(ISERROR(SEARCH("库存为",AU1065)))</formula>
    </cfRule>
  </conditionalFormatting>
  <conditionalFormatting sqref="AU1066">
    <cfRule type="cellIs" dxfId="0" priority="2273" operator="lessThan">
      <formula>20</formula>
    </cfRule>
    <cfRule type="cellIs" dxfId="1" priority="1162" operator="greaterThan">
      <formula>120</formula>
    </cfRule>
    <cfRule type="containsText" dxfId="2" priority="51" operator="between" text="库存为">
      <formula>NOT(ISERROR(SEARCH("库存为",AU1066)))</formula>
    </cfRule>
  </conditionalFormatting>
  <conditionalFormatting sqref="AU1067">
    <cfRule type="cellIs" dxfId="0" priority="2272" operator="lessThan">
      <formula>20</formula>
    </cfRule>
    <cfRule type="cellIs" dxfId="1" priority="1161" operator="greaterThan">
      <formula>120</formula>
    </cfRule>
    <cfRule type="containsText" dxfId="2" priority="50" operator="between" text="库存为">
      <formula>NOT(ISERROR(SEARCH("库存为",AU1067)))</formula>
    </cfRule>
  </conditionalFormatting>
  <conditionalFormatting sqref="AU1068">
    <cfRule type="cellIs" dxfId="0" priority="2271" operator="lessThan">
      <formula>20</formula>
    </cfRule>
    <cfRule type="cellIs" dxfId="1" priority="1160" operator="greaterThan">
      <formula>120</formula>
    </cfRule>
    <cfRule type="containsText" dxfId="2" priority="49" operator="between" text="库存为">
      <formula>NOT(ISERROR(SEARCH("库存为",AU1068)))</formula>
    </cfRule>
  </conditionalFormatting>
  <conditionalFormatting sqref="AU1069">
    <cfRule type="cellIs" dxfId="0" priority="2270" operator="lessThan">
      <formula>20</formula>
    </cfRule>
    <cfRule type="cellIs" dxfId="1" priority="1159" operator="greaterThan">
      <formula>120</formula>
    </cfRule>
    <cfRule type="containsText" dxfId="2" priority="48" operator="between" text="库存为">
      <formula>NOT(ISERROR(SEARCH("库存为",AU1069)))</formula>
    </cfRule>
  </conditionalFormatting>
  <conditionalFormatting sqref="AU1070">
    <cfRule type="cellIs" dxfId="0" priority="2269" operator="lessThan">
      <formula>20</formula>
    </cfRule>
    <cfRule type="cellIs" dxfId="1" priority="1158" operator="greaterThan">
      <formula>120</formula>
    </cfRule>
    <cfRule type="containsText" dxfId="2" priority="47" operator="between" text="库存为">
      <formula>NOT(ISERROR(SEARCH("库存为",AU1070)))</formula>
    </cfRule>
  </conditionalFormatting>
  <conditionalFormatting sqref="AU1071">
    <cfRule type="cellIs" dxfId="0" priority="2268" operator="lessThan">
      <formula>20</formula>
    </cfRule>
    <cfRule type="cellIs" dxfId="1" priority="1157" operator="greaterThan">
      <formula>120</formula>
    </cfRule>
    <cfRule type="containsText" dxfId="2" priority="46" operator="between" text="库存为">
      <formula>NOT(ISERROR(SEARCH("库存为",AU1071)))</formula>
    </cfRule>
  </conditionalFormatting>
  <conditionalFormatting sqref="AU1072">
    <cfRule type="cellIs" dxfId="0" priority="2267" operator="lessThan">
      <formula>20</formula>
    </cfRule>
    <cfRule type="cellIs" dxfId="1" priority="1156" operator="greaterThan">
      <formula>120</formula>
    </cfRule>
    <cfRule type="containsText" dxfId="2" priority="45" operator="between" text="库存为">
      <formula>NOT(ISERROR(SEARCH("库存为",AU1072)))</formula>
    </cfRule>
  </conditionalFormatting>
  <conditionalFormatting sqref="AU1073">
    <cfRule type="cellIs" dxfId="0" priority="2266" operator="lessThan">
      <formula>20</formula>
    </cfRule>
    <cfRule type="cellIs" dxfId="1" priority="1155" operator="greaterThan">
      <formula>120</formula>
    </cfRule>
    <cfRule type="containsText" dxfId="2" priority="44" operator="between" text="库存为">
      <formula>NOT(ISERROR(SEARCH("库存为",AU1073)))</formula>
    </cfRule>
  </conditionalFormatting>
  <conditionalFormatting sqref="AU1074">
    <cfRule type="cellIs" dxfId="0" priority="2265" operator="lessThan">
      <formula>20</formula>
    </cfRule>
    <cfRule type="cellIs" dxfId="1" priority="1154" operator="greaterThan">
      <formula>120</formula>
    </cfRule>
    <cfRule type="containsText" dxfId="2" priority="43" operator="between" text="库存为">
      <formula>NOT(ISERROR(SEARCH("库存为",AU1074)))</formula>
    </cfRule>
  </conditionalFormatting>
  <conditionalFormatting sqref="AU1075">
    <cfRule type="cellIs" dxfId="0" priority="2264" operator="lessThan">
      <formula>20</formula>
    </cfRule>
    <cfRule type="cellIs" dxfId="1" priority="1153" operator="greaterThan">
      <formula>120</formula>
    </cfRule>
    <cfRule type="containsText" dxfId="2" priority="42" operator="between" text="库存为">
      <formula>NOT(ISERROR(SEARCH("库存为",AU1075)))</formula>
    </cfRule>
  </conditionalFormatting>
  <conditionalFormatting sqref="AU1076">
    <cfRule type="cellIs" dxfId="0" priority="2263" operator="lessThan">
      <formula>20</formula>
    </cfRule>
    <cfRule type="cellIs" dxfId="1" priority="1152" operator="greaterThan">
      <formula>120</formula>
    </cfRule>
    <cfRule type="containsText" dxfId="2" priority="41" operator="between" text="库存为">
      <formula>NOT(ISERROR(SEARCH("库存为",AU1076)))</formula>
    </cfRule>
  </conditionalFormatting>
  <conditionalFormatting sqref="AU1077">
    <cfRule type="cellIs" dxfId="0" priority="2262" operator="lessThan">
      <formula>20</formula>
    </cfRule>
    <cfRule type="cellIs" dxfId="1" priority="1151" operator="greaterThan">
      <formula>120</formula>
    </cfRule>
    <cfRule type="containsText" dxfId="2" priority="40" operator="between" text="库存为">
      <formula>NOT(ISERROR(SEARCH("库存为",AU1077)))</formula>
    </cfRule>
  </conditionalFormatting>
  <conditionalFormatting sqref="AU1078">
    <cfRule type="cellIs" dxfId="0" priority="2261" operator="lessThan">
      <formula>20</formula>
    </cfRule>
    <cfRule type="cellIs" dxfId="1" priority="1150" operator="greaterThan">
      <formula>120</formula>
    </cfRule>
    <cfRule type="containsText" dxfId="2" priority="39" operator="between" text="库存为">
      <formula>NOT(ISERROR(SEARCH("库存为",AU1078)))</formula>
    </cfRule>
  </conditionalFormatting>
  <conditionalFormatting sqref="AU1079">
    <cfRule type="cellIs" dxfId="0" priority="2260" operator="lessThan">
      <formula>20</formula>
    </cfRule>
    <cfRule type="cellIs" dxfId="1" priority="1149" operator="greaterThan">
      <formula>120</formula>
    </cfRule>
    <cfRule type="containsText" dxfId="2" priority="38" operator="between" text="库存为">
      <formula>NOT(ISERROR(SEARCH("库存为",AU1079)))</formula>
    </cfRule>
  </conditionalFormatting>
  <conditionalFormatting sqref="AU1080">
    <cfRule type="cellIs" dxfId="0" priority="2259" operator="lessThan">
      <formula>20</formula>
    </cfRule>
    <cfRule type="cellIs" dxfId="1" priority="1148" operator="greaterThan">
      <formula>120</formula>
    </cfRule>
    <cfRule type="containsText" dxfId="2" priority="37" operator="between" text="库存为">
      <formula>NOT(ISERROR(SEARCH("库存为",AU1080)))</formula>
    </cfRule>
  </conditionalFormatting>
  <conditionalFormatting sqref="AU1081">
    <cfRule type="cellIs" dxfId="0" priority="2258" operator="lessThan">
      <formula>20</formula>
    </cfRule>
    <cfRule type="cellIs" dxfId="1" priority="1147" operator="greaterThan">
      <formula>120</formula>
    </cfRule>
    <cfRule type="containsText" dxfId="2" priority="36" operator="between" text="库存为">
      <formula>NOT(ISERROR(SEARCH("库存为",AU1081)))</formula>
    </cfRule>
  </conditionalFormatting>
  <conditionalFormatting sqref="AU1082">
    <cfRule type="cellIs" dxfId="0" priority="2257" operator="lessThan">
      <formula>20</formula>
    </cfRule>
    <cfRule type="cellIs" dxfId="1" priority="1146" operator="greaterThan">
      <formula>120</formula>
    </cfRule>
    <cfRule type="containsText" dxfId="2" priority="35" operator="between" text="库存为">
      <formula>NOT(ISERROR(SEARCH("库存为",AU1082)))</formula>
    </cfRule>
  </conditionalFormatting>
  <conditionalFormatting sqref="AU1083">
    <cfRule type="cellIs" dxfId="0" priority="2256" operator="lessThan">
      <formula>20</formula>
    </cfRule>
    <cfRule type="cellIs" dxfId="1" priority="1145" operator="greaterThan">
      <formula>120</formula>
    </cfRule>
    <cfRule type="containsText" dxfId="2" priority="34" operator="between" text="库存为">
      <formula>NOT(ISERROR(SEARCH("库存为",AU1083)))</formula>
    </cfRule>
  </conditionalFormatting>
  <conditionalFormatting sqref="AU1084">
    <cfRule type="cellIs" dxfId="0" priority="2255" operator="lessThan">
      <formula>20</formula>
    </cfRule>
    <cfRule type="cellIs" dxfId="1" priority="1144" operator="greaterThan">
      <formula>120</formula>
    </cfRule>
    <cfRule type="containsText" dxfId="2" priority="33" operator="between" text="库存为">
      <formula>NOT(ISERROR(SEARCH("库存为",AU1084)))</formula>
    </cfRule>
  </conditionalFormatting>
  <conditionalFormatting sqref="AU1085">
    <cfRule type="cellIs" dxfId="0" priority="2254" operator="lessThan">
      <formula>20</formula>
    </cfRule>
    <cfRule type="cellIs" dxfId="1" priority="1143" operator="greaterThan">
      <formula>120</formula>
    </cfRule>
    <cfRule type="containsText" dxfId="2" priority="32" operator="between" text="库存为">
      <formula>NOT(ISERROR(SEARCH("库存为",AU1085)))</formula>
    </cfRule>
  </conditionalFormatting>
  <conditionalFormatting sqref="AU1086">
    <cfRule type="cellIs" dxfId="0" priority="2253" operator="lessThan">
      <formula>20</formula>
    </cfRule>
    <cfRule type="cellIs" dxfId="1" priority="1142" operator="greaterThan">
      <formula>120</formula>
    </cfRule>
    <cfRule type="containsText" dxfId="2" priority="31" operator="between" text="库存为">
      <formula>NOT(ISERROR(SEARCH("库存为",AU1086)))</formula>
    </cfRule>
  </conditionalFormatting>
  <conditionalFormatting sqref="AU1087">
    <cfRule type="cellIs" dxfId="0" priority="2252" operator="lessThan">
      <formula>20</formula>
    </cfRule>
    <cfRule type="cellIs" dxfId="1" priority="1141" operator="greaterThan">
      <formula>120</formula>
    </cfRule>
    <cfRule type="containsText" dxfId="2" priority="30" operator="between" text="库存为">
      <formula>NOT(ISERROR(SEARCH("库存为",AU1087)))</formula>
    </cfRule>
  </conditionalFormatting>
  <conditionalFormatting sqref="AU1088">
    <cfRule type="cellIs" dxfId="0" priority="2251" operator="lessThan">
      <formula>20</formula>
    </cfRule>
    <cfRule type="cellIs" dxfId="1" priority="1140" operator="greaterThan">
      <formula>120</formula>
    </cfRule>
    <cfRule type="containsText" dxfId="2" priority="29" operator="between" text="库存为">
      <formula>NOT(ISERROR(SEARCH("库存为",AU1088)))</formula>
    </cfRule>
  </conditionalFormatting>
  <conditionalFormatting sqref="AU1089">
    <cfRule type="cellIs" dxfId="0" priority="2250" operator="lessThan">
      <formula>20</formula>
    </cfRule>
    <cfRule type="cellIs" dxfId="1" priority="1139" operator="greaterThan">
      <formula>120</formula>
    </cfRule>
    <cfRule type="containsText" dxfId="2" priority="28" operator="between" text="库存为">
      <formula>NOT(ISERROR(SEARCH("库存为",AU1089)))</formula>
    </cfRule>
  </conditionalFormatting>
  <conditionalFormatting sqref="AU1090">
    <cfRule type="cellIs" dxfId="0" priority="2249" operator="lessThan">
      <formula>20</formula>
    </cfRule>
    <cfRule type="cellIs" dxfId="1" priority="1138" operator="greaterThan">
      <formula>120</formula>
    </cfRule>
    <cfRule type="containsText" dxfId="2" priority="27" operator="between" text="库存为">
      <formula>NOT(ISERROR(SEARCH("库存为",AU1090)))</formula>
    </cfRule>
  </conditionalFormatting>
  <conditionalFormatting sqref="AU1091">
    <cfRule type="cellIs" dxfId="0" priority="2248" operator="lessThan">
      <formula>20</formula>
    </cfRule>
    <cfRule type="cellIs" dxfId="1" priority="1137" operator="greaterThan">
      <formula>120</formula>
    </cfRule>
    <cfRule type="containsText" dxfId="2" priority="26" operator="between" text="库存为">
      <formula>NOT(ISERROR(SEARCH("库存为",AU1091)))</formula>
    </cfRule>
  </conditionalFormatting>
  <conditionalFormatting sqref="AU1092">
    <cfRule type="cellIs" dxfId="0" priority="2247" operator="lessThan">
      <formula>20</formula>
    </cfRule>
    <cfRule type="cellIs" dxfId="1" priority="1136" operator="greaterThan">
      <formula>120</formula>
    </cfRule>
    <cfRule type="containsText" dxfId="2" priority="25" operator="between" text="库存为">
      <formula>NOT(ISERROR(SEARCH("库存为",AU1092)))</formula>
    </cfRule>
  </conditionalFormatting>
  <conditionalFormatting sqref="AU1093">
    <cfRule type="cellIs" dxfId="0" priority="2246" operator="lessThan">
      <formula>20</formula>
    </cfRule>
    <cfRule type="cellIs" dxfId="1" priority="1135" operator="greaterThan">
      <formula>120</formula>
    </cfRule>
    <cfRule type="containsText" dxfId="2" priority="24" operator="between" text="库存为">
      <formula>NOT(ISERROR(SEARCH("库存为",AU1093)))</formula>
    </cfRule>
  </conditionalFormatting>
  <conditionalFormatting sqref="AU1094">
    <cfRule type="cellIs" dxfId="0" priority="2245" operator="lessThan">
      <formula>20</formula>
    </cfRule>
    <cfRule type="cellIs" dxfId="1" priority="1134" operator="greaterThan">
      <formula>120</formula>
    </cfRule>
    <cfRule type="containsText" dxfId="2" priority="23" operator="between" text="库存为">
      <formula>NOT(ISERROR(SEARCH("库存为",AU1094)))</formula>
    </cfRule>
  </conditionalFormatting>
  <conditionalFormatting sqref="AU1095">
    <cfRule type="cellIs" dxfId="0" priority="2244" operator="lessThan">
      <formula>20</formula>
    </cfRule>
    <cfRule type="cellIs" dxfId="1" priority="1133" operator="greaterThan">
      <formula>120</formula>
    </cfRule>
    <cfRule type="containsText" dxfId="2" priority="22" operator="between" text="库存为">
      <formula>NOT(ISERROR(SEARCH("库存为",AU1095)))</formula>
    </cfRule>
  </conditionalFormatting>
  <conditionalFormatting sqref="AU1096">
    <cfRule type="cellIs" dxfId="0" priority="2243" operator="lessThan">
      <formula>20</formula>
    </cfRule>
    <cfRule type="cellIs" dxfId="1" priority="1132" operator="greaterThan">
      <formula>120</formula>
    </cfRule>
    <cfRule type="containsText" dxfId="2" priority="21" operator="between" text="库存为">
      <formula>NOT(ISERROR(SEARCH("库存为",AU1096)))</formula>
    </cfRule>
  </conditionalFormatting>
  <conditionalFormatting sqref="AU1097">
    <cfRule type="cellIs" dxfId="0" priority="2242" operator="lessThan">
      <formula>20</formula>
    </cfRule>
    <cfRule type="cellIs" dxfId="1" priority="1131" operator="greaterThan">
      <formula>120</formula>
    </cfRule>
    <cfRule type="containsText" dxfId="2" priority="20" operator="between" text="库存为">
      <formula>NOT(ISERROR(SEARCH("库存为",AU1097)))</formula>
    </cfRule>
  </conditionalFormatting>
  <conditionalFormatting sqref="AU1098">
    <cfRule type="cellIs" dxfId="0" priority="2241" operator="lessThan">
      <formula>20</formula>
    </cfRule>
    <cfRule type="cellIs" dxfId="1" priority="1130" operator="greaterThan">
      <formula>120</formula>
    </cfRule>
    <cfRule type="containsText" dxfId="2" priority="19" operator="between" text="库存为">
      <formula>NOT(ISERROR(SEARCH("库存为",AU1098)))</formula>
    </cfRule>
  </conditionalFormatting>
  <conditionalFormatting sqref="AU1099">
    <cfRule type="cellIs" dxfId="0" priority="2240" operator="lessThan">
      <formula>20</formula>
    </cfRule>
    <cfRule type="cellIs" dxfId="1" priority="1129" operator="greaterThan">
      <formula>120</formula>
    </cfRule>
    <cfRule type="containsText" dxfId="2" priority="18" operator="between" text="库存为">
      <formula>NOT(ISERROR(SEARCH("库存为",AU1099)))</formula>
    </cfRule>
  </conditionalFormatting>
  <conditionalFormatting sqref="AU1100">
    <cfRule type="cellIs" dxfId="0" priority="2239" operator="lessThan">
      <formula>20</formula>
    </cfRule>
    <cfRule type="cellIs" dxfId="1" priority="1128" operator="greaterThan">
      <formula>120</formula>
    </cfRule>
    <cfRule type="containsText" dxfId="2" priority="17" operator="between" text="库存为">
      <formula>NOT(ISERROR(SEARCH("库存为",AU1100)))</formula>
    </cfRule>
  </conditionalFormatting>
  <conditionalFormatting sqref="AU1101">
    <cfRule type="cellIs" dxfId="0" priority="2238" operator="lessThan">
      <formula>20</formula>
    </cfRule>
    <cfRule type="cellIs" dxfId="1" priority="1127" operator="greaterThan">
      <formula>120</formula>
    </cfRule>
    <cfRule type="containsText" dxfId="2" priority="16" operator="between" text="库存为">
      <formula>NOT(ISERROR(SEARCH("库存为",AU1101)))</formula>
    </cfRule>
  </conditionalFormatting>
  <conditionalFormatting sqref="AU1102">
    <cfRule type="cellIs" dxfId="0" priority="2237" operator="lessThan">
      <formula>20</formula>
    </cfRule>
    <cfRule type="cellIs" dxfId="1" priority="1126" operator="greaterThan">
      <formula>120</formula>
    </cfRule>
    <cfRule type="containsText" dxfId="2" priority="15" operator="between" text="库存为">
      <formula>NOT(ISERROR(SEARCH("库存为",AU1102)))</formula>
    </cfRule>
  </conditionalFormatting>
  <conditionalFormatting sqref="AU1103">
    <cfRule type="cellIs" dxfId="0" priority="2236" operator="lessThan">
      <formula>20</formula>
    </cfRule>
    <cfRule type="cellIs" dxfId="1" priority="1125" operator="greaterThan">
      <formula>120</formula>
    </cfRule>
    <cfRule type="containsText" dxfId="2" priority="14" operator="between" text="库存为">
      <formula>NOT(ISERROR(SEARCH("库存为",AU1103)))</formula>
    </cfRule>
  </conditionalFormatting>
  <conditionalFormatting sqref="AU1104">
    <cfRule type="cellIs" dxfId="0" priority="2235" operator="lessThan">
      <formula>20</formula>
    </cfRule>
    <cfRule type="cellIs" dxfId="1" priority="1124" operator="greaterThan">
      <formula>120</formula>
    </cfRule>
    <cfRule type="containsText" dxfId="2" priority="13" operator="between" text="库存为">
      <formula>NOT(ISERROR(SEARCH("库存为",AU1104)))</formula>
    </cfRule>
  </conditionalFormatting>
  <conditionalFormatting sqref="AU1105">
    <cfRule type="cellIs" dxfId="0" priority="2234" operator="lessThan">
      <formula>20</formula>
    </cfRule>
    <cfRule type="cellIs" dxfId="1" priority="1123" operator="greaterThan">
      <formula>120</formula>
    </cfRule>
    <cfRule type="containsText" dxfId="2" priority="12" operator="between" text="库存为">
      <formula>NOT(ISERROR(SEARCH("库存为",AU1105)))</formula>
    </cfRule>
  </conditionalFormatting>
  <conditionalFormatting sqref="AU1106">
    <cfRule type="cellIs" dxfId="0" priority="2233" operator="lessThan">
      <formula>20</formula>
    </cfRule>
    <cfRule type="cellIs" dxfId="1" priority="1122" operator="greaterThan">
      <formula>120</formula>
    </cfRule>
    <cfRule type="containsText" dxfId="2" priority="11" operator="between" text="库存为">
      <formula>NOT(ISERROR(SEARCH("库存为",AU1106)))</formula>
    </cfRule>
  </conditionalFormatting>
  <conditionalFormatting sqref="AU1107">
    <cfRule type="cellIs" dxfId="0" priority="2232" operator="lessThan">
      <formula>20</formula>
    </cfRule>
    <cfRule type="cellIs" dxfId="1" priority="1121" operator="greaterThan">
      <formula>120</formula>
    </cfRule>
    <cfRule type="containsText" dxfId="2" priority="10" operator="between" text="库存为">
      <formula>NOT(ISERROR(SEARCH("库存为",AU1107)))</formula>
    </cfRule>
  </conditionalFormatting>
  <conditionalFormatting sqref="AU1108">
    <cfRule type="cellIs" dxfId="0" priority="2231" operator="lessThan">
      <formula>20</formula>
    </cfRule>
    <cfRule type="cellIs" dxfId="1" priority="1120" operator="greaterThan">
      <formula>120</formula>
    </cfRule>
    <cfRule type="containsText" dxfId="2" priority="9" operator="between" text="库存为">
      <formula>NOT(ISERROR(SEARCH("库存为",AU1108)))</formula>
    </cfRule>
  </conditionalFormatting>
  <conditionalFormatting sqref="AU1109">
    <cfRule type="cellIs" dxfId="0" priority="2230" operator="lessThan">
      <formula>20</formula>
    </cfRule>
    <cfRule type="cellIs" dxfId="1" priority="1119" operator="greaterThan">
      <formula>120</formula>
    </cfRule>
    <cfRule type="containsText" dxfId="2" priority="8" operator="between" text="库存为">
      <formula>NOT(ISERROR(SEARCH("库存为",AU1109)))</formula>
    </cfRule>
  </conditionalFormatting>
  <conditionalFormatting sqref="AU1110">
    <cfRule type="cellIs" dxfId="0" priority="2229" operator="lessThan">
      <formula>20</formula>
    </cfRule>
    <cfRule type="cellIs" dxfId="1" priority="1118" operator="greaterThan">
      <formula>120</formula>
    </cfRule>
    <cfRule type="containsText" dxfId="2" priority="7" operator="between" text="库存为">
      <formula>NOT(ISERROR(SEARCH("库存为",AU1110)))</formula>
    </cfRule>
  </conditionalFormatting>
  <conditionalFormatting sqref="AU1111">
    <cfRule type="cellIs" dxfId="0" priority="2228" operator="lessThan">
      <formula>20</formula>
    </cfRule>
    <cfRule type="cellIs" dxfId="1" priority="1117" operator="greaterThan">
      <formula>120</formula>
    </cfRule>
    <cfRule type="containsText" dxfId="2" priority="6" operator="between" text="库存为">
      <formula>NOT(ISERROR(SEARCH("库存为",AU1111)))</formula>
    </cfRule>
  </conditionalFormatting>
  <conditionalFormatting sqref="AU1112">
    <cfRule type="cellIs" dxfId="0" priority="2227" operator="lessThan">
      <formula>20</formula>
    </cfRule>
    <cfRule type="cellIs" dxfId="1" priority="1116" operator="greaterThan">
      <formula>120</formula>
    </cfRule>
    <cfRule type="containsText" dxfId="2" priority="5" operator="between" text="库存为">
      <formula>NOT(ISERROR(SEARCH("库存为",AU1112)))</formula>
    </cfRule>
  </conditionalFormatting>
  <conditionalFormatting sqref="AU1113">
    <cfRule type="cellIs" dxfId="0" priority="2226" operator="lessThan">
      <formula>20</formula>
    </cfRule>
    <cfRule type="cellIs" dxfId="1" priority="1115" operator="greaterThan">
      <formula>120</formula>
    </cfRule>
    <cfRule type="containsText" dxfId="2" priority="4" operator="between" text="库存为">
      <formula>NOT(ISERROR(SEARCH("库存为",AU1113)))</formula>
    </cfRule>
  </conditionalFormatting>
  <conditionalFormatting sqref="AU1114">
    <cfRule type="cellIs" dxfId="0" priority="2225" operator="lessThan">
      <formula>20</formula>
    </cfRule>
    <cfRule type="cellIs" dxfId="1" priority="1114" operator="greaterThan">
      <formula>120</formula>
    </cfRule>
    <cfRule type="containsText" dxfId="2" priority="3" operator="between" text="库存为">
      <formula>NOT(ISERROR(SEARCH("库存为",AU1114)))</formula>
    </cfRule>
  </conditionalFormatting>
  <conditionalFormatting sqref="AU1115">
    <cfRule type="cellIs" dxfId="0" priority="2224" operator="lessThan">
      <formula>20</formula>
    </cfRule>
    <cfRule type="cellIs" dxfId="1" priority="1113" operator="greaterThan">
      <formula>120</formula>
    </cfRule>
    <cfRule type="containsText" dxfId="2" priority="2" operator="between" text="库存为">
      <formula>NOT(ISERROR(SEARCH("库存为",AU1115)))</formula>
    </cfRule>
  </conditionalFormatting>
  <conditionalFormatting sqref="AU1116">
    <cfRule type="cellIs" dxfId="0" priority="2223" operator="lessThan">
      <formula>20</formula>
    </cfRule>
    <cfRule type="cellIs" dxfId="1" priority="1112" operator="greaterThan">
      <formula>120</formula>
    </cfRule>
    <cfRule type="containsText" dxfId="2" priority="1" operator="between" text="库存为">
      <formula>NOT(ISERROR(SEARCH("库存为",AU1116)))</formula>
    </cfRule>
  </conditionalFormatting>
  <conditionalFormatting sqref="AU1117">
    <cfRule type="cellIs" dxfId="0" priority="5591" operator="lessThan">
      <formula>20</formula>
    </cfRule>
    <cfRule type="cellIs" dxfId="1" priority="4468" operator="greaterThan">
      <formula>120</formula>
    </cfRule>
    <cfRule type="containsText" dxfId="2" priority="3345" operator="between" text="库存为">
      <formula>NOT(ISERROR(SEARCH("库存为",AU1117)))</formula>
    </cfRule>
  </conditionalFormatting>
  <conditionalFormatting sqref="AU1118">
    <cfRule type="cellIs" dxfId="0" priority="5590" operator="lessThan">
      <formula>20</formula>
    </cfRule>
    <cfRule type="cellIs" dxfId="1" priority="4467" operator="greaterThan">
      <formula>120</formula>
    </cfRule>
    <cfRule type="containsText" dxfId="2" priority="3344" operator="between" text="库存为">
      <formula>NOT(ISERROR(SEARCH("库存为",AU1118)))</formula>
    </cfRule>
  </conditionalFormatting>
  <conditionalFormatting sqref="AU1119">
    <cfRule type="cellIs" dxfId="0" priority="5589" operator="lessThan">
      <formula>20</formula>
    </cfRule>
    <cfRule type="cellIs" dxfId="1" priority="4466" operator="greaterThan">
      <formula>120</formula>
    </cfRule>
    <cfRule type="containsText" dxfId="2" priority="3343" operator="between" text="库存为">
      <formula>NOT(ISERROR(SEARCH("库存为",AU1119)))</formula>
    </cfRule>
  </conditionalFormatting>
  <conditionalFormatting sqref="AU1120">
    <cfRule type="cellIs" dxfId="0" priority="5588" operator="lessThan">
      <formula>20</formula>
    </cfRule>
    <cfRule type="cellIs" dxfId="1" priority="4465" operator="greaterThan">
      <formula>120</formula>
    </cfRule>
    <cfRule type="containsText" dxfId="2" priority="3342" operator="between" text="库存为">
      <formula>NOT(ISERROR(SEARCH("库存为",AU1120)))</formula>
    </cfRule>
  </conditionalFormatting>
  <conditionalFormatting sqref="AU1121">
    <cfRule type="cellIs" dxfId="0" priority="5587" operator="lessThan">
      <formula>20</formula>
    </cfRule>
    <cfRule type="cellIs" dxfId="1" priority="4464" operator="greaterThan">
      <formula>120</formula>
    </cfRule>
    <cfRule type="containsText" dxfId="2" priority="3341" operator="between" text="库存为">
      <formula>NOT(ISERROR(SEARCH("库存为",AU1121)))</formula>
    </cfRule>
  </conditionalFormatting>
  <conditionalFormatting sqref="AU1122">
    <cfRule type="cellIs" dxfId="0" priority="5586" operator="lessThan">
      <formula>20</formula>
    </cfRule>
    <cfRule type="cellIs" dxfId="1" priority="4463" operator="greaterThan">
      <formula>120</formula>
    </cfRule>
    <cfRule type="containsText" dxfId="2" priority="3340" operator="between" text="库存为">
      <formula>NOT(ISERROR(SEARCH("库存为",AU1122)))</formula>
    </cfRule>
  </conditionalFormatting>
  <conditionalFormatting sqref="AU1123">
    <cfRule type="cellIs" dxfId="0" priority="5585" operator="lessThan">
      <formula>20</formula>
    </cfRule>
    <cfRule type="cellIs" dxfId="1" priority="4462" operator="greaterThan">
      <formula>120</formula>
    </cfRule>
    <cfRule type="containsText" dxfId="2" priority="3339" operator="between" text="库存为">
      <formula>NOT(ISERROR(SEARCH("库存为",AU1123)))</formula>
    </cfRule>
  </conditionalFormatting>
  <conditionalFormatting sqref="AU1124">
    <cfRule type="cellIs" dxfId="0" priority="5584" operator="lessThan">
      <formula>20</formula>
    </cfRule>
    <cfRule type="cellIs" dxfId="1" priority="4461" operator="greaterThan">
      <formula>120</formula>
    </cfRule>
    <cfRule type="containsText" dxfId="2" priority="3338" operator="between" text="库存为">
      <formula>NOT(ISERROR(SEARCH("库存为",AU1124)))</formula>
    </cfRule>
  </conditionalFormatting>
  <conditionalFormatting sqref="AU1125">
    <cfRule type="cellIs" dxfId="0" priority="5583" operator="lessThan">
      <formula>20</formula>
    </cfRule>
    <cfRule type="cellIs" dxfId="1" priority="4460" operator="greaterThan">
      <formula>120</formula>
    </cfRule>
    <cfRule type="containsText" dxfId="2" priority="3337" operator="between" text="库存为">
      <formula>NOT(ISERROR(SEARCH("库存为",AU1125)))</formula>
    </cfRule>
  </conditionalFormatting>
  <conditionalFormatting sqref="AU1126">
    <cfRule type="cellIs" dxfId="0" priority="5582" operator="lessThan">
      <formula>20</formula>
    </cfRule>
    <cfRule type="cellIs" dxfId="1" priority="4459" operator="greaterThan">
      <formula>120</formula>
    </cfRule>
    <cfRule type="containsText" dxfId="2" priority="3336" operator="between" text="库存为">
      <formula>NOT(ISERROR(SEARCH("库存为",AU1126)))</formula>
    </cfRule>
  </conditionalFormatting>
  <conditionalFormatting sqref="AU1127">
    <cfRule type="cellIs" dxfId="0" priority="5581" operator="lessThan">
      <formula>20</formula>
    </cfRule>
    <cfRule type="cellIs" dxfId="1" priority="4458" operator="greaterThan">
      <formula>120</formula>
    </cfRule>
    <cfRule type="containsText" dxfId="2" priority="3335" operator="between" text="库存为">
      <formula>NOT(ISERROR(SEARCH("库存为",AU1127)))</formula>
    </cfRule>
  </conditionalFormatting>
  <conditionalFormatting sqref="AU1128">
    <cfRule type="cellIs" dxfId="0" priority="5580" operator="lessThan">
      <formula>20</formula>
    </cfRule>
    <cfRule type="cellIs" dxfId="1" priority="4457" operator="greaterThan">
      <formula>120</formula>
    </cfRule>
    <cfRule type="containsText" dxfId="2" priority="3334" operator="between" text="库存为">
      <formula>NOT(ISERROR(SEARCH("库存为",AU1128)))</formula>
    </cfRule>
  </conditionalFormatting>
  <conditionalFormatting sqref="AU1129:AU3220">
    <cfRule type="containsText" dxfId="2" priority="6712" operator="between" text="库存为">
      <formula>NOT(ISERROR(SEARCH("库存为",AU1129)))</formula>
    </cfRule>
    <cfRule type="cellIs" dxfId="1" priority="6713" operator="greaterThan">
      <formula>120</formula>
    </cfRule>
    <cfRule type="cellIs" dxfId="0" priority="6714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172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1162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1163</v>
      </c>
      <c r="AI1" s="11"/>
      <c r="AJ1" s="11"/>
      <c r="AK1" s="11"/>
      <c r="AL1" s="11" t="s">
        <v>1164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43255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2018/6/25-2018/7/1</v>
      </c>
      <c r="C3" s="14" t="str">
        <f>TEXT(时间!$B$8,"yyyy/M/d")&amp;"-"&amp;TEXT(时间!$B$7,"yyyy/M/d")</f>
        <v>2018/6/18-2018/6/24</v>
      </c>
      <c r="D3" s="14" t="str">
        <f>TEXT(时间!$B$10,"yyyy/M/d")&amp;"-"&amp;TEXT(时间!$B$9,"yyyy/M/d")</f>
        <v>2018/6/11-2018/6/17</v>
      </c>
      <c r="E3" s="14" t="str">
        <f>TEXT(时间!$B$12,"yyyy/M/d")&amp;"-"&amp;TEXT(时间!$B$11,"yyyy/M/d")</f>
        <v>2018/6/4-2018/6/10</v>
      </c>
      <c r="F3" s="15"/>
      <c r="G3" s="16"/>
      <c r="H3" s="16"/>
      <c r="I3" s="16"/>
      <c r="J3" s="16"/>
      <c r="K3" s="16"/>
      <c r="L3" s="16"/>
      <c r="M3" s="19" t="s">
        <v>1165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1166</v>
      </c>
      <c r="C4" s="6" t="s">
        <v>1167</v>
      </c>
      <c r="D4" s="6" t="s">
        <v>1168</v>
      </c>
      <c r="E4" s="6" t="s">
        <v>1169</v>
      </c>
      <c r="F4" s="7" t="s">
        <v>20</v>
      </c>
      <c r="G4" t="s">
        <v>21</v>
      </c>
      <c r="H4" t="s">
        <v>22</v>
      </c>
      <c r="I4" t="s">
        <v>1170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43276</v>
      </c>
      <c r="AE4" s="21">
        <f>时间!$B$7</f>
        <v>43275</v>
      </c>
      <c r="AF4" s="21">
        <f>时间!$B$8</f>
        <v>43269</v>
      </c>
      <c r="AG4" s="21">
        <f>时间!$B$9</f>
        <v>43268</v>
      </c>
      <c r="AH4" s="21">
        <f>时间!$B$6</f>
        <v>43276</v>
      </c>
      <c r="AI4" s="21">
        <f>时间!$B$7</f>
        <v>43275</v>
      </c>
      <c r="AJ4" s="21">
        <f>时间!$B$8</f>
        <v>43269</v>
      </c>
      <c r="AK4" s="21">
        <f>时间!$B$9</f>
        <v>43268</v>
      </c>
      <c r="AL4" s="21">
        <f>时间!$B$6</f>
        <v>43276</v>
      </c>
      <c r="AM4" s="21">
        <f>时间!$B$7</f>
        <v>43275</v>
      </c>
      <c r="AN4" s="21">
        <f>时间!$B$8</f>
        <v>43269</v>
      </c>
      <c r="AO4" s="21">
        <f>时间!$B$9</f>
        <v>43268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619</v>
      </c>
      <c r="C5" s="17">
        <f t="shared" si="14"/>
        <v>581</v>
      </c>
      <c r="D5" s="17">
        <f t="shared" si="14"/>
        <v>586</v>
      </c>
      <c r="E5" s="17">
        <f t="shared" si="14"/>
        <v>700</v>
      </c>
      <c r="F5" s="18"/>
      <c r="G5" s="5">
        <f t="shared" si="14"/>
        <v>3499</v>
      </c>
      <c r="H5" s="5">
        <f t="shared" si="14"/>
        <v>73</v>
      </c>
      <c r="I5" s="5">
        <f t="shared" si="14"/>
        <v>13</v>
      </c>
      <c r="J5" s="5">
        <f t="shared" si="14"/>
        <v>240</v>
      </c>
      <c r="K5" s="5">
        <f t="shared" si="14"/>
        <v>3825</v>
      </c>
      <c r="L5" s="5">
        <f t="shared" si="14"/>
        <v>559</v>
      </c>
      <c r="M5" s="5">
        <f t="shared" si="14"/>
        <v>2006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1033.59</v>
      </c>
      <c r="AA5" s="5">
        <f>SUM(AA6:AA9999)</f>
        <v>1122.3</v>
      </c>
      <c r="AB5" s="5">
        <f>SUM(AB6:AB9999)</f>
        <v>1237.2</v>
      </c>
      <c r="AC5" s="5">
        <f>SUM(AC6:AC9999)</f>
        <v>1343.83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1171</v>
      </c>
      <c r="B6" s="6">
        <f>SUMIF('库存（子SKU）'!$C:$C,$A6,'库存（子SKU）'!D:D)</f>
        <v>1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>
        <f>IFERROR(VLOOKUP(A6,'[1]父SKU-单价'!$A:$B,2,0),"")</f>
        <v>15.99</v>
      </c>
      <c r="G6">
        <f>SUMIF('库存（子SKU）'!$C:$C,$A6,'库存（子SKU）'!I:I)</f>
        <v>203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203</v>
      </c>
      <c r="L6">
        <f>SUMIF('库存（子SKU）'!$C:$C,$A6,'库存（子SKU）'!N:N)</f>
        <v>12</v>
      </c>
      <c r="M6">
        <f>SUMIF('库存（子SKU）'!$C:$C,$A6,'库存（子SKU）'!O:O)</f>
        <v>192</v>
      </c>
      <c r="N6">
        <f>SUMIF('库存（子SKU）'!$C:$C,$A6,'库存（子SKU）'!P:P)</f>
        <v>1608</v>
      </c>
      <c r="O6">
        <f>SUMIF('库存（子SKU）'!$C:$C,$A6,'库存（子SKU）'!Q:Q)</f>
        <v>1312</v>
      </c>
      <c r="P6">
        <f>SUMIF('库存（子SKU）'!$C:$C,$A6,'库存（子SKU）'!R:R)</f>
        <v>1358</v>
      </c>
      <c r="Q6">
        <f>SUMIF('库存（子SKU）'!$C:$C,$A6,'库存（子SKU）'!S:S)</f>
        <v>738</v>
      </c>
      <c r="R6">
        <f>SUMIF('库存（子SKU）'!$C:$C,$A6,'库存（子SKU）'!T:T)</f>
        <v>7</v>
      </c>
      <c r="S6">
        <f>SUMIF('库存（子SKU）'!$C:$C,$A6,'库存（子SKU）'!U:U)</f>
        <v>5</v>
      </c>
      <c r="T6">
        <f>SUMIF('库存（子SKU）'!$C:$C,$A6,'库存（子SKU）'!V:V)</f>
        <v>3</v>
      </c>
      <c r="U6">
        <f>SUMIF('库存（子SKU）'!$C:$C,$A6,'库存（子SKU）'!W:W)</f>
        <v>1</v>
      </c>
      <c r="V6" s="23">
        <f t="shared" ref="V6:V69" si="15">IFERROR(R6/N6,"")</f>
        <v>0.00435323383084577</v>
      </c>
      <c r="W6" s="23">
        <f t="shared" ref="W6:W69" si="16">IFERROR(S6/O6,"")</f>
        <v>0.0038109756097561</v>
      </c>
      <c r="X6" s="23">
        <f t="shared" ref="X6:X69" si="17">IFERROR(T6/P6,"")</f>
        <v>0.00220913107511046</v>
      </c>
      <c r="Y6" s="23">
        <f t="shared" ref="Y6:Y69" si="18">IFERROR(U6/Q6,"")</f>
        <v>0.0013550135501355</v>
      </c>
      <c r="Z6">
        <f>SUMIF('库存（子SKU）'!$C:$C,$A6,'库存（子SKU）'!AB:AB)</f>
        <v>1.5</v>
      </c>
      <c r="AA6">
        <f>SUMIF('库存（子SKU）'!$C:$C,$A6,'库存（子SKU）'!AC:AC)</f>
        <v>1.39</v>
      </c>
      <c r="AB6">
        <f>SUMIF('库存（子SKU）'!$C:$C,$A6,'库存（子SKU）'!AD:AD)</f>
        <v>1.14</v>
      </c>
      <c r="AC6">
        <f>SUMIF('库存（子SKU）'!$C:$C,$A6,'库存（子SKU）'!AE:AE)</f>
        <v>0.33</v>
      </c>
      <c r="AD6" s="23">
        <f t="shared" si="2"/>
        <v>0.0938086303939962</v>
      </c>
      <c r="AE6" s="23" t="str">
        <f t="shared" si="3"/>
        <v>无销量广告费为1.39</v>
      </c>
      <c r="AF6" s="23" t="str">
        <f t="shared" si="4"/>
        <v>无销量广告费为1.14</v>
      </c>
      <c r="AG6" s="23" t="str">
        <f t="shared" si="5"/>
        <v>无销量广告费为0.33</v>
      </c>
      <c r="AH6">
        <f>SUMIF('库存（子SKU）'!$C:$C,$A6,'库存（子SKU）'!AJ:AJ)</f>
        <v>36</v>
      </c>
      <c r="AI6">
        <f>SUMIF('库存（子SKU）'!$C:$C,$A6,'库存（子SKU）'!AK:AK)</f>
        <v>36</v>
      </c>
      <c r="AJ6">
        <f>SUMIF('库存（子SKU）'!$C:$C,$A6,'库存（子SKU）'!AL:AL)</f>
        <v>16</v>
      </c>
      <c r="AK6">
        <f>SUMIF('库存（子SKU）'!$C:$C,$A6,'库存（子SKU）'!AM:AM)</f>
        <v>28</v>
      </c>
      <c r="AL6" s="23">
        <f t="shared" si="6"/>
        <v>0.0277777777777778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0.142857142857143</v>
      </c>
      <c r="AQ6" s="8">
        <f t="shared" si="11"/>
        <v>8.57142857142857</v>
      </c>
      <c r="AR6" s="8">
        <f t="shared" si="12"/>
        <v>194.428571428571</v>
      </c>
      <c r="AS6">
        <f t="shared" si="13"/>
        <v>1421</v>
      </c>
      <c r="AT6" s="25">
        <f>IFERROR(时间!$B$4+AS6,"上周无销量")</f>
        <v>44704</v>
      </c>
    </row>
    <row r="7" spans="1:46">
      <c r="A7" t="s">
        <v>1172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tr">
        <f>IFERROR(VLOOKUP(A7,'[1]父SKU-单价'!$A:$B,2,0),"")</f>
        <v/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4</v>
      </c>
      <c r="AI7">
        <f>SUMIF('库存（子SKU）'!$C:$C,$A7,'库存（子SKU）'!AK:AK)</f>
        <v>4</v>
      </c>
      <c r="AJ7">
        <f>SUMIF('库存（子SKU）'!$C:$C,$A7,'库存（子SKU）'!AL:AL)</f>
        <v>0</v>
      </c>
      <c r="AK7">
        <f>SUMIF('库存（子SKU）'!$C:$C,$A7,'库存（子SKU）'!AM:AM)</f>
        <v>3</v>
      </c>
      <c r="AL7" s="23">
        <f t="shared" si="6"/>
        <v>0</v>
      </c>
      <c r="AM7" s="23">
        <f t="shared" si="7"/>
        <v>0</v>
      </c>
      <c r="AN7" s="23" t="str">
        <f t="shared" si="8"/>
        <v/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1173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tr">
        <f>IFERROR(VLOOKUP(A8,'[1]父SKU-单价'!$A:$B,2,0),"")</f>
        <v/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1</v>
      </c>
      <c r="AK8">
        <f>SUMIF('库存（子SKU）'!$C:$C,$A8,'库存（子SKU）'!AM:AM)</f>
        <v>1</v>
      </c>
      <c r="AL8" s="23" t="str">
        <f t="shared" si="6"/>
        <v/>
      </c>
      <c r="AM8" s="23" t="str">
        <f t="shared" si="7"/>
        <v/>
      </c>
      <c r="AN8" s="23">
        <f t="shared" si="8"/>
        <v>0</v>
      </c>
      <c r="AO8" s="23">
        <f t="shared" si="9"/>
        <v>0</v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1174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tr">
        <f>IFERROR(VLOOKUP(A9,'[1]父SKU-单价'!$A:$B,2,0),"")</f>
        <v/>
      </c>
      <c r="G9">
        <f>SUMIF('库存（子SKU）'!$C:$C,$A9,'库存（子SKU）'!I:I)</f>
        <v>12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12</v>
      </c>
      <c r="L9">
        <f>SUMIF('库存（子SKU）'!$C:$C,$A9,'库存（子SKU）'!N:N)</f>
        <v>0</v>
      </c>
      <c r="M9">
        <f>SUMIF('库存（子SKU）'!$C:$C,$A9,'库存（子SKU）'!O:O)</f>
        <v>12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4</v>
      </c>
      <c r="AI9">
        <f>SUMIF('库存（子SKU）'!$C:$C,$A9,'库存（子SKU）'!AK:AK)</f>
        <v>4</v>
      </c>
      <c r="AJ9">
        <f>SUMIF('库存（子SKU）'!$C:$C,$A9,'库存（子SKU）'!AL:AL)</f>
        <v>7</v>
      </c>
      <c r="AK9">
        <f>SUMIF('库存（子SKU）'!$C:$C,$A9,'库存（子SKU）'!AM:AM)</f>
        <v>2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12</v>
      </c>
      <c r="AS9" t="str">
        <f t="shared" si="13"/>
        <v>库存为12</v>
      </c>
      <c r="AT9" s="25" t="str">
        <f>IFERROR(时间!$B$4+AS9,"上周无销量")</f>
        <v>上周无销量</v>
      </c>
    </row>
    <row r="10" spans="1:46">
      <c r="A10" t="s">
        <v>1175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tr">
        <f>IFERROR(VLOOKUP(A10,'[1]父SKU-单价'!$A:$B,2,0),"")</f>
        <v/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1</v>
      </c>
      <c r="AI10">
        <f>SUMIF('库存（子SKU）'!$C:$C,$A10,'库存（子SKU）'!AK:AK)</f>
        <v>1</v>
      </c>
      <c r="AJ10">
        <f>SUMIF('库存（子SKU）'!$C:$C,$A10,'库存（子SKU）'!AL:AL)</f>
        <v>4</v>
      </c>
      <c r="AK10">
        <f>SUMIF('库存（子SKU）'!$C:$C,$A10,'库存（子SKU）'!AM:AM)</f>
        <v>4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1176</v>
      </c>
      <c r="B11" s="6">
        <f>SUMIF('库存（子SKU）'!$C:$C,$A11,'库存（子SKU）'!D:D)</f>
        <v>2</v>
      </c>
      <c r="C11" s="6">
        <f>SUMIF('库存（子SKU）'!$C:$C,$A11,'库存（子SKU）'!E:E)</f>
        <v>3</v>
      </c>
      <c r="D11" s="6">
        <f>SUMIF('库存（子SKU）'!$C:$C,$A11,'库存（子SKU）'!F:F)</f>
        <v>3</v>
      </c>
      <c r="E11" s="6">
        <f>SUMIF('库存（子SKU）'!$C:$C,$A11,'库存（子SKU）'!G:G)</f>
        <v>2</v>
      </c>
      <c r="F11" s="7">
        <f>IFERROR(VLOOKUP(A11,'[1]父SKU-单价'!$A:$B,2,0),"")</f>
        <v>29.99</v>
      </c>
      <c r="G11">
        <f>SUMIF('库存（子SKU）'!$C:$C,$A11,'库存（子SKU）'!I:I)</f>
        <v>5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5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>
        <f t="shared" si="3"/>
        <v>0</v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11</v>
      </c>
      <c r="AI11">
        <f>SUMIF('库存（子SKU）'!$C:$C,$A11,'库存（子SKU）'!AK:AK)</f>
        <v>11</v>
      </c>
      <c r="AJ11">
        <f>SUMIF('库存（子SKU）'!$C:$C,$A11,'库存（子SKU）'!AL:AL)</f>
        <v>12</v>
      </c>
      <c r="AK11">
        <f>SUMIF('库存（子SKU）'!$C:$C,$A11,'库存（子SKU）'!AM:AM)</f>
        <v>15</v>
      </c>
      <c r="AL11" s="23">
        <f t="shared" si="6"/>
        <v>0.181818181818182</v>
      </c>
      <c r="AM11" s="23">
        <f t="shared" si="7"/>
        <v>0.272727272727273</v>
      </c>
      <c r="AN11" s="23">
        <f t="shared" si="8"/>
        <v>0.25</v>
      </c>
      <c r="AO11" s="23">
        <f t="shared" si="9"/>
        <v>0.133333333333333</v>
      </c>
      <c r="AP11" s="8">
        <f t="shared" si="10"/>
        <v>0.285714285714286</v>
      </c>
      <c r="AQ11" s="8">
        <f t="shared" si="11"/>
        <v>17.1428571428571</v>
      </c>
      <c r="AR11" s="8">
        <f t="shared" si="12"/>
        <v>-12.1428571428571</v>
      </c>
      <c r="AS11">
        <f t="shared" si="13"/>
        <v>17</v>
      </c>
      <c r="AT11" s="25">
        <f>IFERROR(时间!$B$4+AS11,"上周无销量")</f>
        <v>43300</v>
      </c>
    </row>
    <row r="12" spans="1:46">
      <c r="A12" t="s">
        <v>1177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tr">
        <f>IFERROR(VLOOKUP(A12,'[1]父SKU-单价'!$A:$B,2,0),"")</f>
        <v/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6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2</v>
      </c>
      <c r="AI12">
        <f>SUMIF('库存（子SKU）'!$C:$C,$A12,'库存（子SKU）'!AK:AK)</f>
        <v>2</v>
      </c>
      <c r="AJ12">
        <f>SUMIF('库存（子SKU）'!$C:$C,$A12,'库存（子SKU）'!AL:AL)</f>
        <v>5</v>
      </c>
      <c r="AK12">
        <f>SUMIF('库存（子SKU）'!$C:$C,$A12,'库存（子SKU）'!AM:AM)</f>
        <v>4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1178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1</v>
      </c>
      <c r="E13" s="6">
        <f>SUMIF('库存（子SKU）'!$C:$C,$A13,'库存（子SKU）'!G:G)</f>
        <v>0</v>
      </c>
      <c r="F13" s="7">
        <f>IFERROR(VLOOKUP(A13,'[1]父SKU-单价'!$A:$B,2,0),"")</f>
        <v>25.99</v>
      </c>
      <c r="G13">
        <f>SUMIF('库存（子SKU）'!$C:$C,$A13,'库存（子SKU）'!I:I)</f>
        <v>40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40</v>
      </c>
      <c r="L13">
        <f>SUMIF('库存（子SKU）'!$C:$C,$A13,'库存（子SKU）'!N:N)</f>
        <v>0</v>
      </c>
      <c r="M13">
        <f>SUMIF('库存（子SKU）'!$C:$C,$A13,'库存（子SKU）'!O:O)</f>
        <v>38</v>
      </c>
      <c r="N13">
        <f>SUMIF('库存（子SKU）'!$C:$C,$A13,'库存（子SKU）'!P:P)</f>
        <v>398</v>
      </c>
      <c r="O13">
        <f>SUMIF('库存（子SKU）'!$C:$C,$A13,'库存（子SKU）'!Q:Q)</f>
        <v>500</v>
      </c>
      <c r="P13">
        <f>SUMIF('库存（子SKU）'!$C:$C,$A13,'库存（子SKU）'!R:R)</f>
        <v>374</v>
      </c>
      <c r="Q13">
        <f>SUMIF('库存（子SKU）'!$C:$C,$A13,'库存（子SKU）'!S:S)</f>
        <v>683</v>
      </c>
      <c r="R13">
        <f>SUMIF('库存（子SKU）'!$C:$C,$A13,'库存（子SKU）'!T:T)</f>
        <v>1</v>
      </c>
      <c r="S13">
        <f>SUMIF('库存（子SKU）'!$C:$C,$A13,'库存（子SKU）'!U:U)</f>
        <v>2</v>
      </c>
      <c r="T13">
        <f>SUMIF('库存（子SKU）'!$C:$C,$A13,'库存（子SKU）'!V:V)</f>
        <v>4</v>
      </c>
      <c r="U13">
        <f>SUMIF('库存（子SKU）'!$C:$C,$A13,'库存（子SKU）'!W:W)</f>
        <v>5</v>
      </c>
      <c r="V13" s="23">
        <f t="shared" si="15"/>
        <v>0.00251256281407035</v>
      </c>
      <c r="W13" s="23">
        <f t="shared" si="16"/>
        <v>0.004</v>
      </c>
      <c r="X13" s="23">
        <f t="shared" si="17"/>
        <v>0.0106951871657754</v>
      </c>
      <c r="Y13" s="23">
        <f t="shared" si="18"/>
        <v>0.00732064421669107</v>
      </c>
      <c r="Z13">
        <f>SUMIF('库存（子SKU）'!$C:$C,$A13,'库存（子SKU）'!AB:AB)</f>
        <v>0.04</v>
      </c>
      <c r="AA13">
        <f>SUMIF('库存（子SKU）'!$C:$C,$A13,'库存（子SKU）'!AC:AC)</f>
        <v>0.25</v>
      </c>
      <c r="AB13">
        <f>SUMIF('库存（子SKU）'!$C:$C,$A13,'库存（子SKU）'!AD:AD)</f>
        <v>0.61</v>
      </c>
      <c r="AC13">
        <f>SUMIF('库存（子SKU）'!$C:$C,$A13,'库存（子SKU）'!AE:AE)</f>
        <v>0.68</v>
      </c>
      <c r="AD13" s="23" t="str">
        <f t="shared" si="2"/>
        <v>无销量广告费为0.04</v>
      </c>
      <c r="AE13" s="23" t="str">
        <f t="shared" si="3"/>
        <v>无销量广告费为0.25</v>
      </c>
      <c r="AF13" s="23">
        <f t="shared" si="4"/>
        <v>0.0234705656021547</v>
      </c>
      <c r="AG13" s="23" t="str">
        <f t="shared" si="5"/>
        <v>无销量广告费为0.68</v>
      </c>
      <c r="AH13">
        <f>SUMIF('库存（子SKU）'!$C:$C,$A13,'库存（子SKU）'!AJ:AJ)</f>
        <v>16</v>
      </c>
      <c r="AI13">
        <f>SUMIF('库存（子SKU）'!$C:$C,$A13,'库存（子SKU）'!AK:AK)</f>
        <v>16</v>
      </c>
      <c r="AJ13">
        <f>SUMIF('库存（子SKU）'!$C:$C,$A13,'库存（子SKU）'!AL:AL)</f>
        <v>13</v>
      </c>
      <c r="AK13">
        <f>SUMIF('库存（子SKU）'!$C:$C,$A13,'库存（子SKU）'!AM:AM)</f>
        <v>16</v>
      </c>
      <c r="AL13" s="23">
        <f t="shared" si="6"/>
        <v>0</v>
      </c>
      <c r="AM13" s="23">
        <f t="shared" si="7"/>
        <v>0</v>
      </c>
      <c r="AN13" s="23">
        <f t="shared" si="8"/>
        <v>0.0769230769230769</v>
      </c>
      <c r="AO13" s="23">
        <f t="shared" si="9"/>
        <v>0</v>
      </c>
      <c r="AP13" s="8">
        <f t="shared" si="10"/>
        <v>0</v>
      </c>
      <c r="AQ13" s="8">
        <f t="shared" si="11"/>
        <v>0</v>
      </c>
      <c r="AR13" s="8">
        <f t="shared" si="12"/>
        <v>40</v>
      </c>
      <c r="AS13" t="str">
        <f t="shared" si="13"/>
        <v>库存为40</v>
      </c>
      <c r="AT13" s="25" t="str">
        <f>IFERROR(时间!$B$4+AS13,"上周无销量")</f>
        <v>上周无销量</v>
      </c>
    </row>
    <row r="14" spans="1:46">
      <c r="A14" t="s">
        <v>1179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tr">
        <f>IFERROR(VLOOKUP(A14,'[1]父SKU-单价'!$A:$B,2,0),"")</f>
        <v/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3</v>
      </c>
      <c r="AK14">
        <f>SUMIF('库存（子SKU）'!$C:$C,$A14,'库存（子SKU）'!AM:AM)</f>
        <v>1</v>
      </c>
      <c r="AL14" s="23" t="str">
        <f t="shared" si="6"/>
        <v/>
      </c>
      <c r="AM14" s="23" t="str">
        <f t="shared" si="7"/>
        <v/>
      </c>
      <c r="AN14" s="23">
        <f t="shared" si="8"/>
        <v>0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1180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tr">
        <f>IFERROR(VLOOKUP(A15,'[1]父SKU-单价'!$A:$B,2,0),"")</f>
        <v/>
      </c>
      <c r="G15">
        <f>SUMIF('库存（子SKU）'!$C:$C,$A15,'库存（子SKU）'!I:I)</f>
        <v>20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20</v>
      </c>
      <c r="L15">
        <f>SUMIF('库存（子SKU）'!$C:$C,$A15,'库存（子SKU）'!N:N)</f>
        <v>0</v>
      </c>
      <c r="M15">
        <f>SUMIF('库存（子SKU）'!$C:$C,$A15,'库存（子SKU）'!O:O)</f>
        <v>16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12</v>
      </c>
      <c r="AI15">
        <f>SUMIF('库存（子SKU）'!$C:$C,$A15,'库存（子SKU）'!AK:AK)</f>
        <v>12</v>
      </c>
      <c r="AJ15">
        <f>SUMIF('库存（子SKU）'!$C:$C,$A15,'库存（子SKU）'!AL:AL)</f>
        <v>10</v>
      </c>
      <c r="AK15">
        <f>SUMIF('库存（子SKU）'!$C:$C,$A15,'库存（子SKU）'!AM:AM)</f>
        <v>5</v>
      </c>
      <c r="AL15" s="23">
        <f t="shared" si="6"/>
        <v>0</v>
      </c>
      <c r="AM15" s="23">
        <f t="shared" si="7"/>
        <v>0</v>
      </c>
      <c r="AN15" s="23">
        <f t="shared" si="8"/>
        <v>0</v>
      </c>
      <c r="AO15" s="23">
        <f t="shared" si="9"/>
        <v>0</v>
      </c>
      <c r="AP15" s="8">
        <f t="shared" si="10"/>
        <v>0</v>
      </c>
      <c r="AQ15" s="8">
        <f t="shared" si="11"/>
        <v>0</v>
      </c>
      <c r="AR15" s="8">
        <f t="shared" si="12"/>
        <v>20</v>
      </c>
      <c r="AS15" t="str">
        <f t="shared" si="13"/>
        <v>库存为20</v>
      </c>
      <c r="AT15" s="25" t="str">
        <f>IFERROR(时间!$B$4+AS15,"上周无销量")</f>
        <v>上周无销量</v>
      </c>
    </row>
    <row r="16" spans="1:46">
      <c r="A16" t="s">
        <v>1181</v>
      </c>
      <c r="B16" s="6">
        <f>SUMIF('库存（子SKU）'!$C:$C,$A16,'库存（子SKU）'!D:D)</f>
        <v>0</v>
      </c>
      <c r="C16" s="6">
        <f>SUMIF('库存（子SKU）'!$C:$C,$A16,'库存（子SKU）'!E:E)</f>
        <v>1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>
        <f>IFERROR(VLOOKUP(A16,'[1]父SKU-单价'!$A:$B,2,0),"")</f>
        <v>18.96</v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>
        <f t="shared" si="3"/>
        <v>0</v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</v>
      </c>
      <c r="AI16">
        <f>SUMIF('库存（子SKU）'!$C:$C,$A16,'库存（子SKU）'!AK:AK)</f>
        <v>1</v>
      </c>
      <c r="AJ16">
        <f>SUMIF('库存（子SKU）'!$C:$C,$A16,'库存（子SKU）'!AL:AL)</f>
        <v>1</v>
      </c>
      <c r="AK16">
        <f>SUMIF('库存（子SKU）'!$C:$C,$A16,'库存（子SKU）'!AM:AM)</f>
        <v>1</v>
      </c>
      <c r="AL16" s="23">
        <f t="shared" si="6"/>
        <v>0</v>
      </c>
      <c r="AM16" s="23">
        <f t="shared" si="7"/>
        <v>1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1182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tr">
        <f>IFERROR(VLOOKUP(A17,'[1]父SKU-单价'!$A:$B,2,0),"")</f>
        <v/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1183</v>
      </c>
      <c r="B18" s="6">
        <f>SUMIF('库存（子SKU）'!$C:$C,$A18,'库存（子SKU）'!D:D)</f>
        <v>1</v>
      </c>
      <c r="C18" s="6">
        <f>SUMIF('库存（子SKU）'!$C:$C,$A18,'库存（子SKU）'!E:E)</f>
        <v>0</v>
      </c>
      <c r="D18" s="6">
        <f>SUMIF('库存（子SKU）'!$C:$C,$A18,'库存（子SKU）'!F:F)</f>
        <v>1</v>
      </c>
      <c r="E18" s="6">
        <f>SUMIF('库存（子SKU）'!$C:$C,$A18,'库存（子SKU）'!G:G)</f>
        <v>1</v>
      </c>
      <c r="F18" s="7">
        <f>IFERROR(VLOOKUP(A18,'[1]父SKU-单价'!$A:$B,2,0),"")</f>
        <v>15.99</v>
      </c>
      <c r="G18">
        <f>SUMIF('库存（子SKU）'!$C:$C,$A18,'库存（子SKU）'!I:I)</f>
        <v>151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1</v>
      </c>
      <c r="K18">
        <f t="shared" si="0"/>
        <v>152</v>
      </c>
      <c r="L18">
        <f>SUMIF('库存（子SKU）'!$C:$C,$A18,'库存（子SKU）'!N:N)</f>
        <v>2</v>
      </c>
      <c r="M18">
        <f>SUMIF('库存（子SKU）'!$C:$C,$A18,'库存（子SKU）'!O:O)</f>
        <v>152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>
        <f t="shared" si="2"/>
        <v>0</v>
      </c>
      <c r="AE18" s="23" t="str">
        <f t="shared" si="3"/>
        <v/>
      </c>
      <c r="AF18" s="23">
        <f t="shared" si="4"/>
        <v>0</v>
      </c>
      <c r="AG18" s="23">
        <f t="shared" si="5"/>
        <v>0</v>
      </c>
      <c r="AH18">
        <f>SUMIF('库存（子SKU）'!$C:$C,$A18,'库存（子SKU）'!AJ:AJ)</f>
        <v>23</v>
      </c>
      <c r="AI18">
        <f>SUMIF('库存（子SKU）'!$C:$C,$A18,'库存（子SKU）'!AK:AK)</f>
        <v>23</v>
      </c>
      <c r="AJ18">
        <f>SUMIF('库存（子SKU）'!$C:$C,$A18,'库存（子SKU）'!AL:AL)</f>
        <v>29</v>
      </c>
      <c r="AK18">
        <f>SUMIF('库存（子SKU）'!$C:$C,$A18,'库存（子SKU）'!AM:AM)</f>
        <v>20</v>
      </c>
      <c r="AL18" s="23">
        <f t="shared" si="6"/>
        <v>0.0434782608695652</v>
      </c>
      <c r="AM18" s="23">
        <f t="shared" si="7"/>
        <v>0</v>
      </c>
      <c r="AN18" s="23">
        <f t="shared" si="8"/>
        <v>0.0344827586206897</v>
      </c>
      <c r="AO18" s="23">
        <f t="shared" si="9"/>
        <v>0.05</v>
      </c>
      <c r="AP18" s="8">
        <f t="shared" si="10"/>
        <v>0.142857142857143</v>
      </c>
      <c r="AQ18" s="8">
        <f t="shared" si="11"/>
        <v>8.57142857142857</v>
      </c>
      <c r="AR18" s="8">
        <f t="shared" si="12"/>
        <v>143.428571428571</v>
      </c>
      <c r="AS18">
        <f t="shared" si="13"/>
        <v>1064</v>
      </c>
      <c r="AT18" s="25">
        <f>IFERROR(时间!$B$4+AS18,"上周无销量")</f>
        <v>44347</v>
      </c>
    </row>
    <row r="19" spans="1:46">
      <c r="A19" t="s">
        <v>1184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tr">
        <f>IFERROR(VLOOKUP(A19,'[1]父SKU-单价'!$A:$B,2,0),"")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8">
        <f t="shared" si="10"/>
        <v>0</v>
      </c>
      <c r="AQ19" s="8">
        <f t="shared" si="11"/>
        <v>0</v>
      </c>
      <c r="AR19" s="8">
        <f t="shared" si="12"/>
        <v>0</v>
      </c>
      <c r="AS19" t="str">
        <f t="shared" si="13"/>
        <v>库存为0</v>
      </c>
      <c r="AT19" s="25" t="str">
        <f>IFERROR(时间!$B$4+AS19,"上周无销量")</f>
        <v>上周无销量</v>
      </c>
    </row>
    <row r="20" spans="1:46">
      <c r="A20" t="s">
        <v>1185</v>
      </c>
      <c r="B20" s="6">
        <f>SUMIF('库存（子SKU）'!$C:$C,$A20,'库存（子SKU）'!D:D)</f>
        <v>0</v>
      </c>
      <c r="C20" s="6">
        <f>SUMIF('库存（子SKU）'!$C:$C,$A20,'库存（子SKU）'!E:E)</f>
        <v>3</v>
      </c>
      <c r="D20" s="6">
        <f>SUMIF('库存（子SKU）'!$C:$C,$A20,'库存（子SKU）'!F:F)</f>
        <v>0</v>
      </c>
      <c r="E20" s="6">
        <f>SUMIF('库存（子SKU）'!$C:$C,$A20,'库存（子SKU）'!G:G)</f>
        <v>1</v>
      </c>
      <c r="F20" s="7">
        <f>IFERROR(VLOOKUP(A20,'[1]父SKU-单价'!$A:$B,2,0),"")</f>
        <v>16.74</v>
      </c>
      <c r="G20">
        <f>SUMIF('库存（子SKU）'!$C:$C,$A20,'库存（子SKU）'!I:I)</f>
        <v>5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5</v>
      </c>
      <c r="L20">
        <f>SUMIF('库存（子SKU）'!$C:$C,$A20,'库存（子SKU）'!N:N)</f>
        <v>0</v>
      </c>
      <c r="M20">
        <f>SUMIF('库存（子SKU）'!$C:$C,$A20,'库存（子SKU）'!O:O)</f>
        <v>4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>
        <f t="shared" si="3"/>
        <v>0</v>
      </c>
      <c r="AF20" s="23" t="str">
        <f t="shared" si="4"/>
        <v/>
      </c>
      <c r="AG20" s="23">
        <f t="shared" si="5"/>
        <v>0</v>
      </c>
      <c r="AH20">
        <f>SUMIF('库存（子SKU）'!$C:$C,$A20,'库存（子SKU）'!AJ:AJ)</f>
        <v>8</v>
      </c>
      <c r="AI20">
        <f>SUMIF('库存（子SKU）'!$C:$C,$A20,'库存（子SKU）'!AK:AK)</f>
        <v>8</v>
      </c>
      <c r="AJ20">
        <f>SUMIF('库存（子SKU）'!$C:$C,$A20,'库存（子SKU）'!AL:AL)</f>
        <v>15</v>
      </c>
      <c r="AK20">
        <f>SUMIF('库存（子SKU）'!$C:$C,$A20,'库存（子SKU）'!AM:AM)</f>
        <v>3</v>
      </c>
      <c r="AL20" s="23">
        <f t="shared" si="6"/>
        <v>0</v>
      </c>
      <c r="AM20" s="23">
        <f t="shared" si="7"/>
        <v>0.375</v>
      </c>
      <c r="AN20" s="23">
        <f t="shared" si="8"/>
        <v>0</v>
      </c>
      <c r="AO20" s="23">
        <f t="shared" si="9"/>
        <v>0.333333333333333</v>
      </c>
      <c r="AP20" s="8">
        <f t="shared" si="10"/>
        <v>0</v>
      </c>
      <c r="AQ20" s="8">
        <f t="shared" si="11"/>
        <v>0</v>
      </c>
      <c r="AR20" s="8">
        <f t="shared" si="12"/>
        <v>5</v>
      </c>
      <c r="AS20" t="str">
        <f t="shared" si="13"/>
        <v>库存为5</v>
      </c>
      <c r="AT20" s="25" t="str">
        <f>IFERROR(时间!$B$4+AS20,"上周无销量")</f>
        <v>上周无销量</v>
      </c>
    </row>
    <row r="21" spans="1:46">
      <c r="A21" t="s">
        <v>1186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1</v>
      </c>
      <c r="E21" s="6">
        <f>SUMIF('库存（子SKU）'!$C:$C,$A21,'库存（子SKU）'!G:G)</f>
        <v>1</v>
      </c>
      <c r="F21" s="7">
        <f>IFERROR(VLOOKUP(A21,'[1]父SKU-单价'!$A:$B,2,0),"")</f>
        <v>19.99</v>
      </c>
      <c r="G21">
        <f>SUMIF('库存（子SKU）'!$C:$C,$A21,'库存（子SKU）'!I:I)</f>
        <v>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32</v>
      </c>
      <c r="AI21">
        <f>SUMIF('库存（子SKU）'!$C:$C,$A21,'库存（子SKU）'!AK:AK)</f>
        <v>32</v>
      </c>
      <c r="AJ21">
        <f>SUMIF('库存（子SKU）'!$C:$C,$A21,'库存（子SKU）'!AL:AL)</f>
        <v>6</v>
      </c>
      <c r="AK21">
        <f>SUMIF('库存（子SKU）'!$C:$C,$A21,'库存（子SKU）'!AM:AM)</f>
        <v>32</v>
      </c>
      <c r="AL21" s="23">
        <f t="shared" si="6"/>
        <v>0</v>
      </c>
      <c r="AM21" s="23">
        <f t="shared" si="7"/>
        <v>0</v>
      </c>
      <c r="AN21" s="23">
        <f t="shared" si="8"/>
        <v>0.166666666666667</v>
      </c>
      <c r="AO21" s="23">
        <f t="shared" si="9"/>
        <v>0.03125</v>
      </c>
      <c r="AP21" s="8">
        <f t="shared" si="10"/>
        <v>0</v>
      </c>
      <c r="AQ21" s="8">
        <f t="shared" si="11"/>
        <v>0</v>
      </c>
      <c r="AR21" s="8">
        <f t="shared" si="12"/>
        <v>1</v>
      </c>
      <c r="AS21" t="str">
        <f t="shared" si="13"/>
        <v>库存为1</v>
      </c>
      <c r="AT21" s="25" t="str">
        <f>IFERROR(时间!$B$4+AS21,"上周无销量")</f>
        <v>上周无销量</v>
      </c>
    </row>
    <row r="22" spans="1:46">
      <c r="A22" t="s">
        <v>1187</v>
      </c>
      <c r="B22" s="6">
        <f>SUMIF('库存（子SKU）'!$C:$C,$A22,'库存（子SKU）'!D:D)</f>
        <v>1</v>
      </c>
      <c r="C22" s="6">
        <f>SUMIF('库存（子SKU）'!$C:$C,$A22,'库存（子SKU）'!E:E)</f>
        <v>0</v>
      </c>
      <c r="D22" s="6">
        <f>SUMIF('库存（子SKU）'!$C:$C,$A22,'库存（子SKU）'!F:F)</f>
        <v>1</v>
      </c>
      <c r="E22" s="6">
        <f>SUMIF('库存（子SKU）'!$C:$C,$A22,'库存（子SKU）'!G:G)</f>
        <v>0</v>
      </c>
      <c r="F22" s="7">
        <f>IFERROR(VLOOKUP(A22,'[1]父SKU-单价'!$A:$B,2,0),"")</f>
        <v>19.49</v>
      </c>
      <c r="G22">
        <f>SUMIF('库存（子SKU）'!$C:$C,$A22,'库存（子SKU）'!I:I)</f>
        <v>246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246</v>
      </c>
      <c r="L22">
        <f>SUMIF('库存（子SKU）'!$C:$C,$A22,'库存（子SKU）'!N:N)</f>
        <v>0</v>
      </c>
      <c r="M22">
        <f>SUMIF('库存（子SKU）'!$C:$C,$A22,'库存（子SKU）'!O:O)</f>
        <v>218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 t="str">
        <f t="shared" si="3"/>
        <v/>
      </c>
      <c r="AF22" s="23">
        <f t="shared" si="4"/>
        <v>0</v>
      </c>
      <c r="AG22" s="23" t="str">
        <f t="shared" si="5"/>
        <v/>
      </c>
      <c r="AH22">
        <f>SUMIF('库存（子SKU）'!$C:$C,$A22,'库存（子SKU）'!AJ:AJ)</f>
        <v>49</v>
      </c>
      <c r="AI22">
        <f>SUMIF('库存（子SKU）'!$C:$C,$A22,'库存（子SKU）'!AK:AK)</f>
        <v>49</v>
      </c>
      <c r="AJ22">
        <f>SUMIF('库存（子SKU）'!$C:$C,$A22,'库存（子SKU）'!AL:AL)</f>
        <v>31</v>
      </c>
      <c r="AK22">
        <f>SUMIF('库存（子SKU）'!$C:$C,$A22,'库存（子SKU）'!AM:AM)</f>
        <v>27</v>
      </c>
      <c r="AL22" s="23">
        <f t="shared" si="6"/>
        <v>0.0204081632653061</v>
      </c>
      <c r="AM22" s="23">
        <f t="shared" si="7"/>
        <v>0</v>
      </c>
      <c r="AN22" s="23">
        <f t="shared" si="8"/>
        <v>0.032258064516129</v>
      </c>
      <c r="AO22" s="23">
        <f t="shared" si="9"/>
        <v>0</v>
      </c>
      <c r="AP22" s="8">
        <f t="shared" si="10"/>
        <v>0.142857142857143</v>
      </c>
      <c r="AQ22" s="8">
        <f t="shared" si="11"/>
        <v>8.57142857142857</v>
      </c>
      <c r="AR22" s="8">
        <f t="shared" si="12"/>
        <v>237.428571428571</v>
      </c>
      <c r="AS22">
        <f t="shared" si="13"/>
        <v>1722</v>
      </c>
      <c r="AT22" s="25">
        <f>IFERROR(时间!$B$4+AS22,"上周无销量")</f>
        <v>45005</v>
      </c>
    </row>
    <row r="23" spans="1:46">
      <c r="A23" t="s">
        <v>1188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tr">
        <f>IFERROR(VLOOKUP(A23,'[1]父SKU-单价'!$A:$B,2,0),"")</f>
        <v/>
      </c>
      <c r="G23">
        <f>SUMIF('库存（子SKU）'!$C:$C,$A23,'库存（子SKU）'!I:I)</f>
        <v>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1</v>
      </c>
      <c r="AS23" t="str">
        <f t="shared" si="13"/>
        <v>库存为1</v>
      </c>
      <c r="AT23" s="25" t="str">
        <f>IFERROR(时间!$B$4+AS23,"上周无销量")</f>
        <v>上周无销量</v>
      </c>
    </row>
    <row r="24" spans="1:46">
      <c r="A24" t="s">
        <v>1189</v>
      </c>
      <c r="B24" s="6">
        <f>SUMIF('库存（子SKU）'!$C:$C,$A24,'库存（子SKU）'!D:D)</f>
        <v>37</v>
      </c>
      <c r="C24" s="6">
        <f>SUMIF('库存（子SKU）'!$C:$C,$A24,'库存（子SKU）'!E:E)</f>
        <v>32</v>
      </c>
      <c r="D24" s="6">
        <f>SUMIF('库存（子SKU）'!$C:$C,$A24,'库存（子SKU）'!F:F)</f>
        <v>42</v>
      </c>
      <c r="E24" s="6">
        <f>SUMIF('库存（子SKU）'!$C:$C,$A24,'库存（子SKU）'!G:G)</f>
        <v>74</v>
      </c>
      <c r="F24" s="7">
        <f>IFERROR(VLOOKUP(A24,'[1]父SKU-单价'!$A:$B,2,0),"")</f>
        <v>16.1413513513514</v>
      </c>
      <c r="G24">
        <f>SUMIF('库存（子SKU）'!$C:$C,$A24,'库存（子SKU）'!I:I)</f>
        <v>67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15</v>
      </c>
      <c r="K24">
        <f t="shared" si="0"/>
        <v>82</v>
      </c>
      <c r="L24">
        <f>SUMIF('库存（子SKU）'!$C:$C,$A24,'库存（子SKU）'!N:N)</f>
        <v>4</v>
      </c>
      <c r="M24">
        <f>SUMIF('库存（子SKU）'!$C:$C,$A24,'库存（子SKU）'!O:O)</f>
        <v>0</v>
      </c>
      <c r="N24">
        <f>SUMIF('库存（子SKU）'!$C:$C,$A24,'库存（子SKU）'!P:P)</f>
        <v>35621</v>
      </c>
      <c r="O24">
        <f>SUMIF('库存（子SKU）'!$C:$C,$A24,'库存（子SKU）'!Q:Q)</f>
        <v>78365</v>
      </c>
      <c r="P24">
        <f>SUMIF('库存（子SKU）'!$C:$C,$A24,'库存（子SKU）'!R:R)</f>
        <v>146273</v>
      </c>
      <c r="Q24">
        <f>SUMIF('库存（子SKU）'!$C:$C,$A24,'库存（子SKU）'!S:S)</f>
        <v>135005</v>
      </c>
      <c r="R24">
        <f>SUMIF('库存（子SKU）'!$C:$C,$A24,'库存（子SKU）'!T:T)</f>
        <v>191</v>
      </c>
      <c r="S24">
        <f>SUMIF('库存（子SKU）'!$C:$C,$A24,'库存（子SKU）'!U:U)</f>
        <v>299</v>
      </c>
      <c r="T24">
        <f>SUMIF('库存（子SKU）'!$C:$C,$A24,'库存（子SKU）'!V:V)</f>
        <v>428</v>
      </c>
      <c r="U24">
        <f>SUMIF('库存（子SKU）'!$C:$C,$A24,'库存（子SKU）'!W:W)</f>
        <v>703</v>
      </c>
      <c r="V24" s="23">
        <f t="shared" si="15"/>
        <v>0.00536200555851885</v>
      </c>
      <c r="W24" s="23">
        <f t="shared" si="16"/>
        <v>0.00381547884897595</v>
      </c>
      <c r="X24" s="23">
        <f t="shared" si="17"/>
        <v>0.00292603556363786</v>
      </c>
      <c r="Y24" s="23">
        <f t="shared" si="18"/>
        <v>0.00520721454760935</v>
      </c>
      <c r="Z24">
        <f>SUMIF('库存（子SKU）'!$C:$C,$A24,'库存（子SKU）'!AB:AB)</f>
        <v>46.12</v>
      </c>
      <c r="AA24">
        <f>SUMIF('库存（子SKU）'!$C:$C,$A24,'库存（子SKU）'!AC:AC)</f>
        <v>86.15</v>
      </c>
      <c r="AB24">
        <f>SUMIF('库存（子SKU）'!$C:$C,$A24,'库存（子SKU）'!AD:AD)</f>
        <v>122.28</v>
      </c>
      <c r="AC24">
        <f>SUMIF('库存（子SKU）'!$C:$C,$A24,'库存（子SKU）'!AE:AE)</f>
        <v>212.08</v>
      </c>
      <c r="AD24" s="23">
        <f t="shared" si="2"/>
        <v>0.0772231803492789</v>
      </c>
      <c r="AE24" s="23">
        <f t="shared" si="3"/>
        <v>0.166788234850894</v>
      </c>
      <c r="AF24" s="23">
        <f t="shared" si="4"/>
        <v>0.180370807131016</v>
      </c>
      <c r="AG24" s="23">
        <f t="shared" si="5"/>
        <v>0.177553036518594</v>
      </c>
      <c r="AH24">
        <f>SUMIF('库存（子SKU）'!$C:$C,$A24,'库存（子SKU）'!AJ:AJ)</f>
        <v>212</v>
      </c>
      <c r="AI24">
        <f>SUMIF('库存（子SKU）'!$C:$C,$A24,'库存（子SKU）'!AK:AK)</f>
        <v>212</v>
      </c>
      <c r="AJ24">
        <f>SUMIF('库存（子SKU）'!$C:$C,$A24,'库存（子SKU）'!AL:AL)</f>
        <v>301</v>
      </c>
      <c r="AK24">
        <f>SUMIF('库存（子SKU）'!$C:$C,$A24,'库存（子SKU）'!AM:AM)</f>
        <v>531</v>
      </c>
      <c r="AL24" s="23">
        <f t="shared" si="6"/>
        <v>0.174528301886792</v>
      </c>
      <c r="AM24" s="23">
        <f t="shared" si="7"/>
        <v>0.150943396226415</v>
      </c>
      <c r="AN24" s="23">
        <f t="shared" si="8"/>
        <v>0.13953488372093</v>
      </c>
      <c r="AO24" s="23">
        <f t="shared" si="9"/>
        <v>0.139359698681733</v>
      </c>
      <c r="AP24" s="8">
        <f t="shared" si="10"/>
        <v>5.28571428571429</v>
      </c>
      <c r="AQ24" s="8">
        <f t="shared" si="11"/>
        <v>317.142857142857</v>
      </c>
      <c r="AR24" s="8">
        <f t="shared" si="12"/>
        <v>-235.142857142857</v>
      </c>
      <c r="AS24">
        <f t="shared" si="13"/>
        <v>15</v>
      </c>
      <c r="AT24" s="25">
        <f>IFERROR(时间!$B$4+AS24,"上周无销量")</f>
        <v>43298</v>
      </c>
    </row>
    <row r="25" spans="1:46">
      <c r="A25" t="s">
        <v>1190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tr">
        <f>IFERROR(VLOOKUP(A25,'[1]父SKU-单价'!$A:$B,2,0),"")</f>
        <v/>
      </c>
      <c r="G25">
        <f>SUMIF('库存（子SKU）'!$C:$C,$A25,'库存（子SKU）'!I:I)</f>
        <v>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</v>
      </c>
      <c r="L25">
        <f>SUMIF('库存（子SKU）'!$C:$C,$A25,'库存（子SKU）'!N:N)</f>
        <v>0</v>
      </c>
      <c r="M25">
        <f>SUMIF('库存（子SKU）'!$C:$C,$A25,'库存（子SKU）'!O:O)</f>
        <v>1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2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1</v>
      </c>
      <c r="AS25" t="str">
        <f t="shared" si="13"/>
        <v>库存为1</v>
      </c>
      <c r="AT25" s="25" t="str">
        <f>IFERROR(时间!$B$4+AS25,"上周无销量")</f>
        <v>上周无销量</v>
      </c>
    </row>
    <row r="26" spans="1:46">
      <c r="A26" t="s">
        <v>1191</v>
      </c>
      <c r="B26" s="6">
        <f>SUMIF('库存（子SKU）'!$C:$C,$A26,'库存（子SKU）'!D:D)</f>
        <v>1</v>
      </c>
      <c r="C26" s="6">
        <f>SUMIF('库存（子SKU）'!$C:$C,$A26,'库存（子SKU）'!E:E)</f>
        <v>2</v>
      </c>
      <c r="D26" s="6">
        <f>SUMIF('库存（子SKU）'!$C:$C,$A26,'库存（子SKU）'!F:F)</f>
        <v>1</v>
      </c>
      <c r="E26" s="6">
        <f>SUMIF('库存（子SKU）'!$C:$C,$A26,'库存（子SKU）'!G:G)</f>
        <v>0</v>
      </c>
      <c r="F26" s="7">
        <f>IFERROR(VLOOKUP(A26,'[1]父SKU-单价'!$A:$B,2,0),"")</f>
        <v>17.49</v>
      </c>
      <c r="G26">
        <f>SUMIF('库存（子SKU）'!$C:$C,$A26,'库存（子SKU）'!I:I)</f>
        <v>4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>
        <f t="shared" si="2"/>
        <v>0</v>
      </c>
      <c r="AE26" s="23">
        <f t="shared" si="3"/>
        <v>0</v>
      </c>
      <c r="AF26" s="23">
        <f t="shared" si="4"/>
        <v>0</v>
      </c>
      <c r="AG26" s="23" t="str">
        <f t="shared" si="5"/>
        <v/>
      </c>
      <c r="AH26">
        <f>SUMIF('库存（子SKU）'!$C:$C,$A26,'库存（子SKU）'!AJ:AJ)</f>
        <v>6</v>
      </c>
      <c r="AI26">
        <f>SUMIF('库存（子SKU）'!$C:$C,$A26,'库存（子SKU）'!AK:AK)</f>
        <v>6</v>
      </c>
      <c r="AJ26">
        <f>SUMIF('库存（子SKU）'!$C:$C,$A26,'库存（子SKU）'!AL:AL)</f>
        <v>8</v>
      </c>
      <c r="AK26">
        <f>SUMIF('库存（子SKU）'!$C:$C,$A26,'库存（子SKU）'!AM:AM)</f>
        <v>4</v>
      </c>
      <c r="AL26" s="23">
        <f t="shared" si="6"/>
        <v>0.166666666666667</v>
      </c>
      <c r="AM26" s="23">
        <f t="shared" si="7"/>
        <v>0.333333333333333</v>
      </c>
      <c r="AN26" s="23">
        <f t="shared" si="8"/>
        <v>0.125</v>
      </c>
      <c r="AO26" s="23">
        <f t="shared" si="9"/>
        <v>0</v>
      </c>
      <c r="AP26" s="8">
        <f t="shared" si="10"/>
        <v>0.142857142857143</v>
      </c>
      <c r="AQ26" s="8">
        <f t="shared" si="11"/>
        <v>8.57142857142857</v>
      </c>
      <c r="AR26" s="8">
        <f t="shared" si="12"/>
        <v>-4.57142857142857</v>
      </c>
      <c r="AS26">
        <f t="shared" si="13"/>
        <v>28</v>
      </c>
      <c r="AT26" s="25">
        <f>IFERROR(时间!$B$4+AS26,"上周无销量")</f>
        <v>43311</v>
      </c>
    </row>
    <row r="27" spans="1:46">
      <c r="A27" t="s">
        <v>1192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tr">
        <f>IFERROR(VLOOKUP(A27,'[1]父SKU-单价'!$A:$B,2,0),"")</f>
        <v/>
      </c>
      <c r="G27">
        <f>SUMIF('库存（子SKU）'!$C:$C,$A27,'库存（子SKU）'!I:I)</f>
        <v>45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45</v>
      </c>
      <c r="L27">
        <f>SUMIF('库存（子SKU）'!$C:$C,$A27,'库存（子SKU）'!N:N)</f>
        <v>0</v>
      </c>
      <c r="M27">
        <f>SUMIF('库存（子SKU）'!$C:$C,$A27,'库存（子SKU）'!O:O)</f>
        <v>24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45</v>
      </c>
      <c r="AS27" t="str">
        <f t="shared" si="13"/>
        <v>库存为45</v>
      </c>
      <c r="AT27" s="25" t="str">
        <f>IFERROR(时间!$B$4+AS27,"上周无销量")</f>
        <v>上周无销量</v>
      </c>
    </row>
    <row r="28" spans="1:46">
      <c r="A28" t="s">
        <v>1193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tr">
        <f>IFERROR(VLOOKUP(A28,'[1]父SKU-单价'!$A:$B,2,0),"")</f>
        <v/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5" t="str">
        <f>IFERROR(时间!$B$4+AS28,"上周无销量")</f>
        <v>上周无销量</v>
      </c>
    </row>
    <row r="29" spans="1:46">
      <c r="A29" t="s">
        <v>1194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tr">
        <f>IFERROR(VLOOKUP(A29,'[1]父SKU-单价'!$A:$B,2,0),"")</f>
        <v/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3</v>
      </c>
      <c r="AI29">
        <f>SUMIF('库存（子SKU）'!$C:$C,$A29,'库存（子SKU）'!AK:AK)</f>
        <v>3</v>
      </c>
      <c r="AJ29">
        <f>SUMIF('库存（子SKU）'!$C:$C,$A29,'库存（子SKU）'!AL:AL)</f>
        <v>2</v>
      </c>
      <c r="AK29">
        <f>SUMIF('库存（子SKU）'!$C:$C,$A29,'库存（子SKU）'!AM:AM)</f>
        <v>1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1</v>
      </c>
      <c r="AS29" t="str">
        <f t="shared" si="13"/>
        <v>库存为1</v>
      </c>
      <c r="AT29" s="25" t="str">
        <f>IFERROR(时间!$B$4+AS29,"上周无销量")</f>
        <v>上周无销量</v>
      </c>
    </row>
    <row r="30" spans="1:46">
      <c r="A30" t="s">
        <v>1195</v>
      </c>
      <c r="B30" s="6">
        <f>SUMIF('库存（子SKU）'!$C:$C,$A30,'库存（子SKU）'!D:D)</f>
        <v>1</v>
      </c>
      <c r="C30" s="6">
        <f>SUMIF('库存（子SKU）'!$C:$C,$A30,'库存（子SKU）'!E:E)</f>
        <v>1</v>
      </c>
      <c r="D30" s="6">
        <f>SUMIF('库存（子SKU）'!$C:$C,$A30,'库存（子SKU）'!F:F)</f>
        <v>1</v>
      </c>
      <c r="E30" s="6">
        <f>SUMIF('库存（子SKU）'!$C:$C,$A30,'库存（子SKU）'!G:G)</f>
        <v>1</v>
      </c>
      <c r="F30" s="7">
        <f>IFERROR(VLOOKUP(A30,'[1]父SKU-单价'!$A:$B,2,0),"")</f>
        <v>16.99</v>
      </c>
      <c r="G30">
        <f>SUMIF('库存（子SKU）'!$C:$C,$A30,'库存（子SKU）'!I:I)</f>
        <v>4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4</v>
      </c>
      <c r="L30">
        <f>SUMIF('库存（子SKU）'!$C:$C,$A30,'库存（子SKU）'!N:N)</f>
        <v>1</v>
      </c>
      <c r="M30">
        <f>SUMIF('库存（子SKU）'!$C:$C,$A30,'库存（子SKU）'!O:O)</f>
        <v>5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>
        <f t="shared" si="2"/>
        <v>0</v>
      </c>
      <c r="AE30" s="23">
        <f t="shared" si="3"/>
        <v>0</v>
      </c>
      <c r="AF30" s="23">
        <f t="shared" si="4"/>
        <v>0</v>
      </c>
      <c r="AG30" s="23">
        <f t="shared" si="5"/>
        <v>0</v>
      </c>
      <c r="AH30">
        <f>SUMIF('库存（子SKU）'!$C:$C,$A30,'库存（子SKU）'!AJ:AJ)</f>
        <v>2</v>
      </c>
      <c r="AI30">
        <f>SUMIF('库存（子SKU）'!$C:$C,$A30,'库存（子SKU）'!AK:AK)</f>
        <v>2</v>
      </c>
      <c r="AJ30">
        <f>SUMIF('库存（子SKU）'!$C:$C,$A30,'库存（子SKU）'!AL:AL)</f>
        <v>7</v>
      </c>
      <c r="AK30">
        <f>SUMIF('库存（子SKU）'!$C:$C,$A30,'库存（子SKU）'!AM:AM)</f>
        <v>2</v>
      </c>
      <c r="AL30" s="23">
        <f t="shared" si="6"/>
        <v>0.5</v>
      </c>
      <c r="AM30" s="23">
        <f t="shared" si="7"/>
        <v>0.5</v>
      </c>
      <c r="AN30" s="23">
        <f t="shared" si="8"/>
        <v>0.142857142857143</v>
      </c>
      <c r="AO30" s="23">
        <f t="shared" si="9"/>
        <v>0.5</v>
      </c>
      <c r="AP30" s="8">
        <f t="shared" si="10"/>
        <v>0.142857142857143</v>
      </c>
      <c r="AQ30" s="8">
        <f t="shared" si="11"/>
        <v>8.57142857142857</v>
      </c>
      <c r="AR30" s="8">
        <f t="shared" si="12"/>
        <v>-4.57142857142857</v>
      </c>
      <c r="AS30">
        <f t="shared" si="13"/>
        <v>28</v>
      </c>
      <c r="AT30" s="25">
        <f>IFERROR(时间!$B$4+AS30,"上周无销量")</f>
        <v>43311</v>
      </c>
    </row>
    <row r="31" spans="1:46">
      <c r="A31" t="s">
        <v>1196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tr">
        <f>IFERROR(VLOOKUP(A31,'[1]父SKU-单价'!$A:$B,2,0),"")</f>
        <v/>
      </c>
      <c r="G31">
        <f>SUMIF('库存（子SKU）'!$C:$C,$A31,'库存（子SKU）'!I:I)</f>
        <v>1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2</v>
      </c>
      <c r="AI31">
        <f>SUMIF('库存（子SKU）'!$C:$C,$A31,'库存（子SKU）'!AK:AK)</f>
        <v>2</v>
      </c>
      <c r="AJ31">
        <f>SUMIF('库存（子SKU）'!$C:$C,$A31,'库存（子SKU）'!AL:AL)</f>
        <v>0</v>
      </c>
      <c r="AK31">
        <f>SUMIF('库存（子SKU）'!$C:$C,$A31,'库存（子SKU）'!AM:AM)</f>
        <v>3</v>
      </c>
      <c r="AL31" s="23">
        <f t="shared" si="6"/>
        <v>0</v>
      </c>
      <c r="AM31" s="23">
        <f t="shared" si="7"/>
        <v>0</v>
      </c>
      <c r="AN31" s="23" t="str">
        <f t="shared" si="8"/>
        <v/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1</v>
      </c>
      <c r="AS31" t="str">
        <f t="shared" si="13"/>
        <v>库存为1</v>
      </c>
      <c r="AT31" s="25" t="str">
        <f>IFERROR(时间!$B$4+AS31,"上周无销量")</f>
        <v>上周无销量</v>
      </c>
    </row>
    <row r="32" spans="1:46">
      <c r="A32" t="s">
        <v>1197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tr">
        <f>IFERROR(VLOOKUP(A32,'[1]父SKU-单价'!$A:$B,2,0),"")</f>
        <v/>
      </c>
      <c r="G32">
        <f>SUMIF('库存（子SKU）'!$C:$C,$A32,'库存（子SKU）'!I:I)</f>
        <v>6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6</v>
      </c>
      <c r="L32">
        <f>SUMIF('库存（子SKU）'!$C:$C,$A32,'库存（子SKU）'!N:N)</f>
        <v>0</v>
      </c>
      <c r="M32">
        <f>SUMIF('库存（子SKU）'!$C:$C,$A32,'库存（子SKU）'!O:O)</f>
        <v>5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2</v>
      </c>
      <c r="AI32">
        <f>SUMIF('库存（子SKU）'!$C:$C,$A32,'库存（子SKU）'!AK:AK)</f>
        <v>2</v>
      </c>
      <c r="AJ32">
        <f>SUMIF('库存（子SKU）'!$C:$C,$A32,'库存（子SKU）'!AL:AL)</f>
        <v>0</v>
      </c>
      <c r="AK32">
        <f>SUMIF('库存（子SKU）'!$C:$C,$A32,'库存（子SKU）'!AM:AM)</f>
        <v>1</v>
      </c>
      <c r="AL32" s="23">
        <f t="shared" si="6"/>
        <v>0</v>
      </c>
      <c r="AM32" s="23">
        <f t="shared" si="7"/>
        <v>0</v>
      </c>
      <c r="AN32" s="23" t="str">
        <f t="shared" si="8"/>
        <v/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6</v>
      </c>
      <c r="AS32" t="str">
        <f t="shared" si="13"/>
        <v>库存为6</v>
      </c>
      <c r="AT32" s="25" t="str">
        <f>IFERROR(时间!$B$4+AS32,"上周无销量")</f>
        <v>上周无销量</v>
      </c>
    </row>
    <row r="33" spans="1:46">
      <c r="A33" t="s">
        <v>1198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tr">
        <f>IFERROR(VLOOKUP(A33,'[1]父SKU-单价'!$A:$B,2,0),"")</f>
        <v/>
      </c>
      <c r="G33">
        <f>SUMIF('库存（子SKU）'!$C:$C,$A33,'库存（子SKU）'!I:I)</f>
        <v>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</v>
      </c>
      <c r="L33">
        <f>SUMIF('库存（子SKU）'!$C:$C,$A33,'库存（子SKU）'!N:N)</f>
        <v>0</v>
      </c>
      <c r="M33">
        <f>SUMIF('库存（子SKU）'!$C:$C,$A33,'库存（子SKU）'!O:O)</f>
        <v>2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5</v>
      </c>
      <c r="AI33">
        <f>SUMIF('库存（子SKU）'!$C:$C,$A33,'库存（子SKU）'!AK:AK)</f>
        <v>5</v>
      </c>
      <c r="AJ33">
        <f>SUMIF('库存（子SKU）'!$C:$C,$A33,'库存（子SKU）'!AL:AL)</f>
        <v>6</v>
      </c>
      <c r="AK33">
        <f>SUMIF('库存（子SKU）'!$C:$C,$A33,'库存（子SKU）'!AM:AM)</f>
        <v>11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2</v>
      </c>
      <c r="AS33" t="str">
        <f t="shared" si="13"/>
        <v>库存为2</v>
      </c>
      <c r="AT33" s="25" t="str">
        <f>IFERROR(时间!$B$4+AS33,"上周无销量")</f>
        <v>上周无销量</v>
      </c>
    </row>
    <row r="34" spans="1:46">
      <c r="A34" t="s">
        <v>1199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tr">
        <f>IFERROR(VLOOKUP(A34,'[1]父SKU-单价'!$A:$B,2,0),"")</f>
        <v/>
      </c>
      <c r="G34">
        <f>SUMIF('库存（子SKU）'!$C:$C,$A34,'库存（子SKU）'!I:I)</f>
        <v>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6</v>
      </c>
      <c r="L34">
        <f>SUMIF('库存（子SKU）'!$C:$C,$A34,'库存（子SKU）'!N:N)</f>
        <v>1</v>
      </c>
      <c r="M34">
        <f>SUMIF('库存（子SKU）'!$C:$C,$A34,'库存（子SKU）'!O:O)</f>
        <v>6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4</v>
      </c>
      <c r="AI34">
        <f>SUMIF('库存（子SKU）'!$C:$C,$A34,'库存（子SKU）'!AK:AK)</f>
        <v>4</v>
      </c>
      <c r="AJ34">
        <f>SUMIF('库存（子SKU）'!$C:$C,$A34,'库存（子SKU）'!AL:AL)</f>
        <v>4</v>
      </c>
      <c r="AK34">
        <f>SUMIF('库存（子SKU）'!$C:$C,$A34,'库存（子SKU）'!AM:AM)</f>
        <v>3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6</v>
      </c>
      <c r="AS34" t="str">
        <f t="shared" si="13"/>
        <v>库存为6</v>
      </c>
      <c r="AT34" s="25" t="str">
        <f>IFERROR(时间!$B$4+AS34,"上周无销量")</f>
        <v>上周无销量</v>
      </c>
    </row>
    <row r="35" spans="1:46">
      <c r="A35" t="s">
        <v>1200</v>
      </c>
      <c r="B35" s="6">
        <f>SUMIF('库存（子SKU）'!$C:$C,$A35,'库存（子SKU）'!D:D)</f>
        <v>2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>
        <f>IFERROR(VLOOKUP(A35,'[1]父SKU-单价'!$A:$B,2,0),"")</f>
        <v>19.49</v>
      </c>
      <c r="G35">
        <f>SUMIF('库存（子SKU）'!$C:$C,$A35,'库存（子SKU）'!I:I)</f>
        <v>54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54</v>
      </c>
      <c r="L35">
        <f>SUMIF('库存（子SKU）'!$C:$C,$A35,'库存（子SKU）'!N:N)</f>
        <v>1</v>
      </c>
      <c r="M35">
        <f>SUMIF('库存（子SKU）'!$C:$C,$A35,'库存（子SKU）'!O:O)</f>
        <v>54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>
        <f t="shared" si="2"/>
        <v>0</v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17</v>
      </c>
      <c r="AI35">
        <f>SUMIF('库存（子SKU）'!$C:$C,$A35,'库存（子SKU）'!AK:AK)</f>
        <v>17</v>
      </c>
      <c r="AJ35">
        <f>SUMIF('库存（子SKU）'!$C:$C,$A35,'库存（子SKU）'!AL:AL)</f>
        <v>6</v>
      </c>
      <c r="AK35">
        <f>SUMIF('库存（子SKU）'!$C:$C,$A35,'库存（子SKU）'!AM:AM)</f>
        <v>7</v>
      </c>
      <c r="AL35" s="23">
        <f t="shared" si="6"/>
        <v>0.117647058823529</v>
      </c>
      <c r="AM35" s="23">
        <f t="shared" si="7"/>
        <v>0</v>
      </c>
      <c r="AN35" s="23">
        <f t="shared" si="8"/>
        <v>0</v>
      </c>
      <c r="AO35" s="23">
        <f t="shared" si="9"/>
        <v>0</v>
      </c>
      <c r="AP35" s="8">
        <f t="shared" si="10"/>
        <v>0.285714285714286</v>
      </c>
      <c r="AQ35" s="8">
        <f t="shared" si="11"/>
        <v>17.1428571428571</v>
      </c>
      <c r="AR35" s="8">
        <f t="shared" si="12"/>
        <v>36.8571428571429</v>
      </c>
      <c r="AS35">
        <f t="shared" si="13"/>
        <v>189</v>
      </c>
      <c r="AT35" s="25">
        <f>IFERROR(时间!$B$4+AS35,"上周无销量")</f>
        <v>43472</v>
      </c>
    </row>
    <row r="36" spans="1:46">
      <c r="A36" t="s">
        <v>1201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tr">
        <f>IFERROR(VLOOKUP(A36,'[1]父SKU-单价'!$A:$B,2,0),"")</f>
        <v/>
      </c>
      <c r="G36">
        <f>SUMIF('库存（子SKU）'!$C:$C,$A36,'库存（子SKU）'!I:I)</f>
        <v>28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28</v>
      </c>
      <c r="L36">
        <f>SUMIF('库存（子SKU）'!$C:$C,$A36,'库存（子SKU）'!N:N)</f>
        <v>0</v>
      </c>
      <c r="M36">
        <f>SUMIF('库存（子SKU）'!$C:$C,$A36,'库存（子SKU）'!O:O)</f>
        <v>24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3</v>
      </c>
      <c r="AI36">
        <f>SUMIF('库存（子SKU）'!$C:$C,$A36,'库存（子SKU）'!AK:AK)</f>
        <v>3</v>
      </c>
      <c r="AJ36">
        <f>SUMIF('库存（子SKU）'!$C:$C,$A36,'库存（子SKU）'!AL:AL)</f>
        <v>13</v>
      </c>
      <c r="AK36">
        <f>SUMIF('库存（子SKU）'!$C:$C,$A36,'库存（子SKU）'!AM:AM)</f>
        <v>6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8">
        <f t="shared" si="10"/>
        <v>0</v>
      </c>
      <c r="AQ36" s="8">
        <f t="shared" si="11"/>
        <v>0</v>
      </c>
      <c r="AR36" s="8">
        <f t="shared" si="12"/>
        <v>28</v>
      </c>
      <c r="AS36" t="str">
        <f t="shared" si="13"/>
        <v>库存为28</v>
      </c>
      <c r="AT36" s="25" t="str">
        <f>IFERROR(时间!$B$4+AS36,"上周无销量")</f>
        <v>上周无销量</v>
      </c>
    </row>
    <row r="37" spans="1:46">
      <c r="A37" t="s">
        <v>1202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tr">
        <f>IFERROR(VLOOKUP(A37,'[1]父SKU-单价'!$A:$B,2,0),"")</f>
        <v/>
      </c>
      <c r="G37">
        <f>SUMIF('库存（子SKU）'!$C:$C,$A37,'库存（子SKU）'!I:I)</f>
        <v>18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18</v>
      </c>
      <c r="L37">
        <f>SUMIF('库存（子SKU）'!$C:$C,$A37,'库存（子SKU）'!N:N)</f>
        <v>0</v>
      </c>
      <c r="M37">
        <f>SUMIF('库存（子SKU）'!$C:$C,$A37,'库存（子SKU）'!O:O)</f>
        <v>16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4</v>
      </c>
      <c r="AI37">
        <f>SUMIF('库存（子SKU）'!$C:$C,$A37,'库存（子SKU）'!AK:AK)</f>
        <v>4</v>
      </c>
      <c r="AJ37">
        <f>SUMIF('库存（子SKU）'!$C:$C,$A37,'库存（子SKU）'!AL:AL)</f>
        <v>8</v>
      </c>
      <c r="AK37">
        <f>SUMIF('库存（子SKU）'!$C:$C,$A37,'库存（子SKU）'!AM:AM)</f>
        <v>6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18</v>
      </c>
      <c r="AS37" t="str">
        <f t="shared" si="13"/>
        <v>库存为18</v>
      </c>
      <c r="AT37" s="25" t="str">
        <f>IFERROR(时间!$B$4+AS37,"上周无销量")</f>
        <v>上周无销量</v>
      </c>
    </row>
    <row r="38" spans="1:46">
      <c r="A38" t="s">
        <v>1203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tr">
        <f>IFERROR(VLOOKUP(A38,'[1]父SKU-单价'!$A:$B,2,0),"")</f>
        <v/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5" t="str">
        <f>IFERROR(时间!$B$4+AS38,"上周无销量")</f>
        <v>上周无销量</v>
      </c>
    </row>
    <row r="39" spans="1:46">
      <c r="A39" t="s">
        <v>1204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1</v>
      </c>
      <c r="E39" s="6">
        <f>SUMIF('库存（子SKU）'!$C:$C,$A39,'库存（子SKU）'!G:G)</f>
        <v>0</v>
      </c>
      <c r="F39" s="7">
        <f>IFERROR(VLOOKUP(A39,'[1]父SKU-单价'!$A:$B,2,0),"")</f>
        <v>9.98</v>
      </c>
      <c r="G39">
        <f>SUMIF('库存（子SKU）'!$C:$C,$A39,'库存（子SKU）'!I:I)</f>
        <v>11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11</v>
      </c>
      <c r="L39">
        <f>SUMIF('库存（子SKU）'!$C:$C,$A39,'库存（子SKU）'!N:N)</f>
        <v>0</v>
      </c>
      <c r="M39">
        <f>SUMIF('库存（子SKU）'!$C:$C,$A39,'库存（子SKU）'!O:O)</f>
        <v>11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>
        <f t="shared" si="4"/>
        <v>0</v>
      </c>
      <c r="AG39" s="23" t="str">
        <f t="shared" si="5"/>
        <v/>
      </c>
      <c r="AH39">
        <f>SUMIF('库存（子SKU）'!$C:$C,$A39,'库存（子SKU）'!AJ:AJ)</f>
        <v>6</v>
      </c>
      <c r="AI39">
        <f>SUMIF('库存（子SKU）'!$C:$C,$A39,'库存（子SKU）'!AK:AK)</f>
        <v>6</v>
      </c>
      <c r="AJ39">
        <f>SUMIF('库存（子SKU）'!$C:$C,$A39,'库存（子SKU）'!AL:AL)</f>
        <v>1</v>
      </c>
      <c r="AK39">
        <f>SUMIF('库存（子SKU）'!$C:$C,$A39,'库存（子SKU）'!AM:AM)</f>
        <v>2</v>
      </c>
      <c r="AL39" s="23">
        <f t="shared" si="6"/>
        <v>0</v>
      </c>
      <c r="AM39" s="23">
        <f t="shared" si="7"/>
        <v>0</v>
      </c>
      <c r="AN39" s="23">
        <f t="shared" si="8"/>
        <v>1</v>
      </c>
      <c r="AO39" s="23">
        <f t="shared" si="9"/>
        <v>0</v>
      </c>
      <c r="AP39" s="8">
        <f t="shared" si="10"/>
        <v>0</v>
      </c>
      <c r="AQ39" s="8">
        <f t="shared" si="11"/>
        <v>0</v>
      </c>
      <c r="AR39" s="8">
        <f t="shared" si="12"/>
        <v>11</v>
      </c>
      <c r="AS39" t="str">
        <f t="shared" si="13"/>
        <v>库存为11</v>
      </c>
      <c r="AT39" s="25" t="str">
        <f>IFERROR(时间!$B$4+AS39,"上周无销量")</f>
        <v>上周无销量</v>
      </c>
    </row>
    <row r="40" spans="1:46">
      <c r="A40" t="s">
        <v>1205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tr">
        <f>IFERROR(VLOOKUP(A40,'[1]父SKU-单价'!$A:$B,2,0),"")</f>
        <v/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5" t="str">
        <f>IFERROR(时间!$B$4+AS40,"上周无销量")</f>
        <v>上周无销量</v>
      </c>
    </row>
    <row r="41" spans="1:46">
      <c r="A41" t="s">
        <v>1206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1</v>
      </c>
      <c r="F41" s="7">
        <f>IFERROR(VLOOKUP(A41,'[1]父SKU-单价'!$A:$B,2,0),"")</f>
        <v>16.99</v>
      </c>
      <c r="G41">
        <f>SUMIF('库存（子SKU）'!$C:$C,$A41,'库存（子SKU）'!I:I)</f>
        <v>29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29</v>
      </c>
      <c r="L41">
        <f>SUMIF('库存（子SKU）'!$C:$C,$A41,'库存（子SKU）'!N:N)</f>
        <v>0</v>
      </c>
      <c r="M41">
        <f>SUMIF('库存（子SKU）'!$C:$C,$A41,'库存（子SKU）'!O:O)</f>
        <v>26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>
        <f t="shared" si="5"/>
        <v>0</v>
      </c>
      <c r="AH41">
        <f>SUMIF('库存（子SKU）'!$C:$C,$A41,'库存（子SKU）'!AJ:AJ)</f>
        <v>7</v>
      </c>
      <c r="AI41">
        <f>SUMIF('库存（子SKU）'!$C:$C,$A41,'库存（子SKU）'!AK:AK)</f>
        <v>7</v>
      </c>
      <c r="AJ41">
        <f>SUMIF('库存（子SKU）'!$C:$C,$A41,'库存（子SKU）'!AL:AL)</f>
        <v>9</v>
      </c>
      <c r="AK41">
        <f>SUMIF('库存（子SKU）'!$C:$C,$A41,'库存（子SKU）'!AM:AM)</f>
        <v>10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0.1</v>
      </c>
      <c r="AP41" s="8">
        <f t="shared" si="10"/>
        <v>0</v>
      </c>
      <c r="AQ41" s="8">
        <f t="shared" si="11"/>
        <v>0</v>
      </c>
      <c r="AR41" s="8">
        <f t="shared" si="12"/>
        <v>29</v>
      </c>
      <c r="AS41" t="str">
        <f t="shared" si="13"/>
        <v>库存为29</v>
      </c>
      <c r="AT41" s="25" t="str">
        <f>IFERROR(时间!$B$4+AS41,"上周无销量")</f>
        <v>上周无销量</v>
      </c>
    </row>
    <row r="42" spans="1:46">
      <c r="A42" t="s">
        <v>1207</v>
      </c>
      <c r="B42" s="6">
        <f>SUMIF('库存（子SKU）'!$C:$C,$A42,'库存（子SKU）'!D:D)</f>
        <v>3</v>
      </c>
      <c r="C42" s="6">
        <f>SUMIF('库存（子SKU）'!$C:$C,$A42,'库存（子SKU）'!E:E)</f>
        <v>1</v>
      </c>
      <c r="D42" s="6">
        <f>SUMIF('库存（子SKU）'!$C:$C,$A42,'库存（子SKU）'!F:F)</f>
        <v>0</v>
      </c>
      <c r="E42" s="6">
        <f>SUMIF('库存（子SKU）'!$C:$C,$A42,'库存（子SKU）'!G:G)</f>
        <v>4</v>
      </c>
      <c r="F42" s="7">
        <f>IFERROR(VLOOKUP(A42,'[1]父SKU-单价'!$A:$B,2,0),"")</f>
        <v>19.49</v>
      </c>
      <c r="G42">
        <f>SUMIF('库存（子SKU）'!$C:$C,$A42,'库存（子SKU）'!I:I)</f>
        <v>33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33</v>
      </c>
      <c r="L42">
        <f>SUMIF('库存（子SKU）'!$C:$C,$A42,'库存（子SKU）'!N:N)</f>
        <v>0</v>
      </c>
      <c r="M42">
        <f>SUMIF('库存（子SKU）'!$C:$C,$A42,'库存（子SKU）'!O:O)</f>
        <v>30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>
        <f t="shared" si="2"/>
        <v>0</v>
      </c>
      <c r="AE42" s="23">
        <f t="shared" si="3"/>
        <v>0</v>
      </c>
      <c r="AF42" s="23" t="str">
        <f t="shared" si="4"/>
        <v/>
      </c>
      <c r="AG42" s="23">
        <f t="shared" si="5"/>
        <v>0</v>
      </c>
      <c r="AH42">
        <f>SUMIF('库存（子SKU）'!$C:$C,$A42,'库存（子SKU）'!AJ:AJ)</f>
        <v>6</v>
      </c>
      <c r="AI42">
        <f>SUMIF('库存（子SKU）'!$C:$C,$A42,'库存（子SKU）'!AK:AK)</f>
        <v>6</v>
      </c>
      <c r="AJ42">
        <f>SUMIF('库存（子SKU）'!$C:$C,$A42,'库存（子SKU）'!AL:AL)</f>
        <v>7</v>
      </c>
      <c r="AK42">
        <f>SUMIF('库存（子SKU）'!$C:$C,$A42,'库存（子SKU）'!AM:AM)</f>
        <v>16</v>
      </c>
      <c r="AL42" s="23">
        <f t="shared" si="6"/>
        <v>0.5</v>
      </c>
      <c r="AM42" s="23">
        <f t="shared" si="7"/>
        <v>0.166666666666667</v>
      </c>
      <c r="AN42" s="23">
        <f t="shared" si="8"/>
        <v>0</v>
      </c>
      <c r="AO42" s="23">
        <f t="shared" si="9"/>
        <v>0.25</v>
      </c>
      <c r="AP42" s="8">
        <f t="shared" si="10"/>
        <v>0.428571428571429</v>
      </c>
      <c r="AQ42" s="8">
        <f t="shared" si="11"/>
        <v>25.7142857142857</v>
      </c>
      <c r="AR42" s="8">
        <f t="shared" si="12"/>
        <v>7.28571428571429</v>
      </c>
      <c r="AS42">
        <f t="shared" si="13"/>
        <v>77</v>
      </c>
      <c r="AT42" s="25">
        <f>IFERROR(时间!$B$4+AS42,"上周无销量")</f>
        <v>43360</v>
      </c>
    </row>
    <row r="43" spans="1:46">
      <c r="A43" t="s">
        <v>1208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tr">
        <f>IFERROR(VLOOKUP(A43,'[1]父SKU-单价'!$A:$B,2,0),"")</f>
        <v/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</v>
      </c>
      <c r="L43">
        <f>SUMIF('库存（子SKU）'!$C:$C,$A43,'库存（子SKU）'!N:N)</f>
        <v>0</v>
      </c>
      <c r="M43">
        <f>SUMIF('库存（子SKU）'!$C:$C,$A43,'库存（子SKU）'!O:O)</f>
        <v>1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2</v>
      </c>
      <c r="AI43">
        <f>SUMIF('库存（子SKU）'!$C:$C,$A43,'库存（子SKU）'!AK:AK)</f>
        <v>2</v>
      </c>
      <c r="AJ43">
        <f>SUMIF('库存（子SKU）'!$C:$C,$A43,'库存（子SKU）'!AL:AL)</f>
        <v>1</v>
      </c>
      <c r="AK43">
        <f>SUMIF('库存（子SKU）'!$C:$C,$A43,'库存（子SKU）'!AM:AM)</f>
        <v>2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1</v>
      </c>
      <c r="AS43" t="str">
        <f t="shared" si="13"/>
        <v>库存为1</v>
      </c>
      <c r="AT43" s="25" t="str">
        <f>IFERROR(时间!$B$4+AS43,"上周无销量")</f>
        <v>上周无销量</v>
      </c>
    </row>
    <row r="44" spans="1:46">
      <c r="A44" t="s">
        <v>1209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tr">
        <f>IFERROR(VLOOKUP(A44,'[1]父SKU-单价'!$A:$B,2,0),"")</f>
        <v/>
      </c>
      <c r="G44">
        <f>SUMIF('库存（子SKU）'!$C:$C,$A44,'库存（子SKU）'!I:I)</f>
        <v>45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45</v>
      </c>
      <c r="L44">
        <f>SUMIF('库存（子SKU）'!$C:$C,$A44,'库存（子SKU）'!N:N)</f>
        <v>0</v>
      </c>
      <c r="M44">
        <f>SUMIF('库存（子SKU）'!$C:$C,$A44,'库存（子SKU）'!O:O)</f>
        <v>45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19</v>
      </c>
      <c r="AI44">
        <f>SUMIF('库存（子SKU）'!$C:$C,$A44,'库存（子SKU）'!AK:AK)</f>
        <v>19</v>
      </c>
      <c r="AJ44">
        <f>SUMIF('库存（子SKU）'!$C:$C,$A44,'库存（子SKU）'!AL:AL)</f>
        <v>7</v>
      </c>
      <c r="AK44">
        <f>SUMIF('库存（子SKU）'!$C:$C,$A44,'库存（子SKU）'!AM:AM)</f>
        <v>14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45</v>
      </c>
      <c r="AS44" t="str">
        <f t="shared" si="13"/>
        <v>库存为45</v>
      </c>
      <c r="AT44" s="25" t="str">
        <f>IFERROR(时间!$B$4+AS44,"上周无销量")</f>
        <v>上周无销量</v>
      </c>
    </row>
    <row r="45" spans="1:46">
      <c r="A45" t="s">
        <v>1210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1</v>
      </c>
      <c r="E45" s="6">
        <f>SUMIF('库存（子SKU）'!$C:$C,$A45,'库存（子SKU）'!G:G)</f>
        <v>0</v>
      </c>
      <c r="F45" s="7">
        <f>IFERROR(VLOOKUP(A45,'[1]父SKU-单价'!$A:$B,2,0),"")</f>
        <v>18.99</v>
      </c>
      <c r="G45">
        <f>SUMIF('库存（子SKU）'!$C:$C,$A45,'库存（子SKU）'!I:I)</f>
        <v>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>
        <f t="shared" si="4"/>
        <v>0</v>
      </c>
      <c r="AG45" s="23" t="str">
        <f t="shared" si="5"/>
        <v/>
      </c>
      <c r="AH45">
        <f>SUMIF('库存（子SKU）'!$C:$C,$A45,'库存（子SKU）'!AJ:AJ)</f>
        <v>4</v>
      </c>
      <c r="AI45">
        <f>SUMIF('库存（子SKU）'!$C:$C,$A45,'库存（子SKU）'!AK:AK)</f>
        <v>4</v>
      </c>
      <c r="AJ45">
        <f>SUMIF('库存（子SKU）'!$C:$C,$A45,'库存（子SKU）'!AL:AL)</f>
        <v>2</v>
      </c>
      <c r="AK45">
        <f>SUMIF('库存（子SKU）'!$C:$C,$A45,'库存（子SKU）'!AM:AM)</f>
        <v>3</v>
      </c>
      <c r="AL45" s="23">
        <f t="shared" si="6"/>
        <v>0</v>
      </c>
      <c r="AM45" s="23">
        <f t="shared" si="7"/>
        <v>0</v>
      </c>
      <c r="AN45" s="23">
        <f t="shared" si="8"/>
        <v>0.5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</v>
      </c>
      <c r="AS45" t="str">
        <f t="shared" si="13"/>
        <v>库存为2</v>
      </c>
      <c r="AT45" s="25" t="str">
        <f>IFERROR(时间!$B$4+AS45,"上周无销量")</f>
        <v>上周无销量</v>
      </c>
    </row>
    <row r="46" spans="1:46">
      <c r="A46" t="s">
        <v>1211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tr">
        <f>IFERROR(VLOOKUP(A46,'[1]父SKU-单价'!$A:$B,2,0),"")</f>
        <v/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1</v>
      </c>
      <c r="AK46">
        <f>SUMIF('库存（子SKU）'!$C:$C,$A46,'库存（子SKU）'!AM:AM)</f>
        <v>1</v>
      </c>
      <c r="AL46" s="23" t="str">
        <f t="shared" si="6"/>
        <v/>
      </c>
      <c r="AM46" s="23" t="str">
        <f t="shared" si="7"/>
        <v/>
      </c>
      <c r="AN46" s="23">
        <f t="shared" si="8"/>
        <v>0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3</v>
      </c>
      <c r="AS46" t="str">
        <f t="shared" si="13"/>
        <v>库存为3</v>
      </c>
      <c r="AT46" s="25" t="str">
        <f>IFERROR(时间!$B$4+AS46,"上周无销量")</f>
        <v>上周无销量</v>
      </c>
    </row>
    <row r="47" spans="1:46">
      <c r="A47" t="s">
        <v>1212</v>
      </c>
      <c r="B47" s="6">
        <f>SUMIF('库存（子SKU）'!$C:$C,$A47,'库存（子SKU）'!D:D)</f>
        <v>2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1</v>
      </c>
      <c r="F47" s="7">
        <f>IFERROR(VLOOKUP(A47,'[1]父SKU-单价'!$A:$B,2,0),"")</f>
        <v>9.9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2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>
        <f t="shared" si="2"/>
        <v>0</v>
      </c>
      <c r="AE47" s="23" t="str">
        <f t="shared" si="3"/>
        <v/>
      </c>
      <c r="AF47" s="23" t="str">
        <f t="shared" si="4"/>
        <v/>
      </c>
      <c r="AG47" s="23">
        <f t="shared" si="5"/>
        <v>0</v>
      </c>
      <c r="AH47">
        <f>SUMIF('库存（子SKU）'!$C:$C,$A47,'库存（子SKU）'!AJ:AJ)</f>
        <v>2</v>
      </c>
      <c r="AI47">
        <f>SUMIF('库存（子SKU）'!$C:$C,$A47,'库存（子SKU）'!AK:AK)</f>
        <v>2</v>
      </c>
      <c r="AJ47">
        <f>SUMIF('库存（子SKU）'!$C:$C,$A47,'库存（子SKU）'!AL:AL)</f>
        <v>2</v>
      </c>
      <c r="AK47">
        <f>SUMIF('库存（子SKU）'!$C:$C,$A47,'库存（子SKU）'!AM:AM)</f>
        <v>2</v>
      </c>
      <c r="AL47" s="23">
        <f t="shared" si="6"/>
        <v>1</v>
      </c>
      <c r="AM47" s="23">
        <f t="shared" si="7"/>
        <v>0</v>
      </c>
      <c r="AN47" s="23">
        <f t="shared" si="8"/>
        <v>0</v>
      </c>
      <c r="AO47" s="23">
        <f t="shared" si="9"/>
        <v>0.5</v>
      </c>
      <c r="AP47" s="8">
        <f t="shared" si="10"/>
        <v>0.285714285714286</v>
      </c>
      <c r="AQ47" s="8">
        <f t="shared" si="11"/>
        <v>17.1428571428571</v>
      </c>
      <c r="AR47" s="8">
        <f t="shared" si="12"/>
        <v>-17.1428571428571</v>
      </c>
      <c r="AS47">
        <f t="shared" si="13"/>
        <v>0</v>
      </c>
      <c r="AT47" s="25">
        <f>IFERROR(时间!$B$4+AS47,"上周无销量")</f>
        <v>43283</v>
      </c>
    </row>
    <row r="48" spans="1:46">
      <c r="A48" t="s">
        <v>1213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tr">
        <f>IFERROR(VLOOKUP(A48,'[1]父SKU-单价'!$A:$B,2,0),"")</f>
        <v/>
      </c>
      <c r="G48">
        <f>SUMIF('库存（子SKU）'!$C:$C,$A48,'库存（子SKU）'!I:I)</f>
        <v>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3</v>
      </c>
      <c r="AK48">
        <f>SUMIF('库存（子SKU）'!$C:$C,$A48,'库存（子SKU）'!AM:AM)</f>
        <v>1</v>
      </c>
      <c r="AL48" s="23" t="str">
        <f t="shared" si="6"/>
        <v/>
      </c>
      <c r="AM48" s="23" t="str">
        <f t="shared" si="7"/>
        <v/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2</v>
      </c>
      <c r="AS48" t="str">
        <f t="shared" si="13"/>
        <v>库存为2</v>
      </c>
      <c r="AT48" s="25" t="str">
        <f>IFERROR(时间!$B$4+AS48,"上周无销量")</f>
        <v>上周无销量</v>
      </c>
    </row>
    <row r="49" spans="1:46">
      <c r="A49" t="s">
        <v>1214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tr">
        <f>IFERROR(VLOOKUP(A49,'[1]父SKU-单价'!$A:$B,2,0),"")</f>
        <v/>
      </c>
      <c r="G49">
        <f>SUMIF('库存（子SKU）'!$C:$C,$A49,'库存（子SKU）'!I:I)</f>
        <v>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</v>
      </c>
      <c r="L49">
        <f>SUMIF('库存（子SKU）'!$C:$C,$A49,'库存（子SKU）'!N:N)</f>
        <v>0</v>
      </c>
      <c r="M49">
        <f>SUMIF('库存（子SKU）'!$C:$C,$A49,'库存（子SKU）'!O:O)</f>
        <v>4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3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4</v>
      </c>
      <c r="AS49" t="str">
        <f t="shared" si="13"/>
        <v>库存为4</v>
      </c>
      <c r="AT49" s="25" t="str">
        <f>IFERROR(时间!$B$4+AS49,"上周无销量")</f>
        <v>上周无销量</v>
      </c>
    </row>
    <row r="50" spans="1:46">
      <c r="A50" t="s">
        <v>1215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tr">
        <f>IFERROR(VLOOKUP(A50,'[1]父SKU-单价'!$A:$B,2,0),"")</f>
        <v/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8">
        <f t="shared" si="10"/>
        <v>0</v>
      </c>
      <c r="AQ50" s="8">
        <f t="shared" si="11"/>
        <v>0</v>
      </c>
      <c r="AR50" s="8">
        <f t="shared" si="12"/>
        <v>0</v>
      </c>
      <c r="AS50" t="str">
        <f t="shared" si="13"/>
        <v>库存为0</v>
      </c>
      <c r="AT50" s="25" t="str">
        <f>IFERROR(时间!$B$4+AS50,"上周无销量")</f>
        <v>上周无销量</v>
      </c>
    </row>
    <row r="51" spans="1:46">
      <c r="A51" t="s">
        <v>1216</v>
      </c>
      <c r="B51" s="6">
        <f>SUMIF('库存（子SKU）'!$C:$C,$A51,'库存（子SKU）'!D:D)</f>
        <v>1</v>
      </c>
      <c r="C51" s="6">
        <f>SUMIF('库存（子SKU）'!$C:$C,$A51,'库存（子SKU）'!E:E)</f>
        <v>1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>
        <f>IFERROR(VLOOKUP(A51,'[1]父SKU-单价'!$A:$B,2,0),"")</f>
        <v>12.9</v>
      </c>
      <c r="G51">
        <f>SUMIF('库存（子SKU）'!$C:$C,$A51,'库存（子SKU）'!I:I)</f>
        <v>1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</v>
      </c>
      <c r="L51">
        <f>SUMIF('库存（子SKU）'!$C:$C,$A51,'库存（子SKU）'!N:N)</f>
        <v>0</v>
      </c>
      <c r="M51">
        <f>SUMIF('库存（子SKU）'!$C:$C,$A51,'库存（子SKU）'!O:O)</f>
        <v>1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>
        <f t="shared" si="2"/>
        <v>0</v>
      </c>
      <c r="AE51" s="23">
        <f t="shared" si="3"/>
        <v>0</v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5</v>
      </c>
      <c r="AI51">
        <f>SUMIF('库存（子SKU）'!$C:$C,$A51,'库存（子SKU）'!AK:AK)</f>
        <v>5</v>
      </c>
      <c r="AJ51">
        <f>SUMIF('库存（子SKU）'!$C:$C,$A51,'库存（子SKU）'!AL:AL)</f>
        <v>1</v>
      </c>
      <c r="AK51">
        <f>SUMIF('库存（子SKU）'!$C:$C,$A51,'库存（子SKU）'!AM:AM)</f>
        <v>2</v>
      </c>
      <c r="AL51" s="23">
        <f t="shared" si="6"/>
        <v>0.2</v>
      </c>
      <c r="AM51" s="23">
        <f t="shared" si="7"/>
        <v>0.2</v>
      </c>
      <c r="AN51" s="23">
        <f t="shared" si="8"/>
        <v>0</v>
      </c>
      <c r="AO51" s="23">
        <f t="shared" si="9"/>
        <v>0</v>
      </c>
      <c r="AP51" s="8">
        <f t="shared" si="10"/>
        <v>0.142857142857143</v>
      </c>
      <c r="AQ51" s="8">
        <f t="shared" si="11"/>
        <v>8.57142857142857</v>
      </c>
      <c r="AR51" s="8">
        <f t="shared" si="12"/>
        <v>-7.57142857142857</v>
      </c>
      <c r="AS51">
        <f t="shared" si="13"/>
        <v>7</v>
      </c>
      <c r="AT51" s="25">
        <f>IFERROR(时间!$B$4+AS51,"上周无销量")</f>
        <v>43290</v>
      </c>
    </row>
    <row r="52" spans="1:46">
      <c r="A52" t="s">
        <v>1217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1</v>
      </c>
      <c r="F52" s="7">
        <f>IFERROR(VLOOKUP(A52,'[1]父SKU-单价'!$A:$B,2,0),"")</f>
        <v>16.88</v>
      </c>
      <c r="G52">
        <f>SUMIF('库存（子SKU）'!$C:$C,$A52,'库存（子SKU）'!I:I)</f>
        <v>12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12</v>
      </c>
      <c r="L52">
        <f>SUMIF('库存（子SKU）'!$C:$C,$A52,'库存（子SKU）'!N:N)</f>
        <v>1</v>
      </c>
      <c r="M52">
        <f>SUMIF('库存（子SKU）'!$C:$C,$A52,'库存（子SKU）'!O:O)</f>
        <v>15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>
        <f t="shared" si="5"/>
        <v>0</v>
      </c>
      <c r="AH52">
        <f>SUMIF('库存（子SKU）'!$C:$C,$A52,'库存（子SKU）'!AJ:AJ)</f>
        <v>7</v>
      </c>
      <c r="AI52">
        <f>SUMIF('库存（子SKU）'!$C:$C,$A52,'库存（子SKU）'!AK:AK)</f>
        <v>7</v>
      </c>
      <c r="AJ52">
        <f>SUMIF('库存（子SKU）'!$C:$C,$A52,'库存（子SKU）'!AL:AL)</f>
        <v>3</v>
      </c>
      <c r="AK52">
        <f>SUMIF('库存（子SKU）'!$C:$C,$A52,'库存（子SKU）'!AM:AM)</f>
        <v>3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0.333333333333333</v>
      </c>
      <c r="AP52" s="8">
        <f t="shared" si="10"/>
        <v>0</v>
      </c>
      <c r="AQ52" s="8">
        <f t="shared" si="11"/>
        <v>0</v>
      </c>
      <c r="AR52" s="8">
        <f t="shared" si="12"/>
        <v>12</v>
      </c>
      <c r="AS52" t="str">
        <f t="shared" si="13"/>
        <v>库存为12</v>
      </c>
      <c r="AT52" s="25" t="str">
        <f>IFERROR(时间!$B$4+AS52,"上周无销量")</f>
        <v>上周无销量</v>
      </c>
    </row>
    <row r="53" spans="1:46">
      <c r="A53" t="s">
        <v>1218</v>
      </c>
      <c r="B53" s="6">
        <f>SUMIF('库存（子SKU）'!$C:$C,$A53,'库存（子SKU）'!D:D)</f>
        <v>1</v>
      </c>
      <c r="C53" s="6">
        <f>SUMIF('库存（子SKU）'!$C:$C,$A53,'库存（子SKU）'!E:E)</f>
        <v>2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>
        <f>IFERROR(VLOOKUP(A53,'[1]父SKU-单价'!$A:$B,2,0),"")</f>
        <v>17.88</v>
      </c>
      <c r="G53">
        <f>SUMIF('库存（子SKU）'!$C:$C,$A53,'库存（子SKU）'!I:I)</f>
        <v>9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9</v>
      </c>
      <c r="L53">
        <f>SUMIF('库存（子SKU）'!$C:$C,$A53,'库存（子SKU）'!N:N)</f>
        <v>0</v>
      </c>
      <c r="M53">
        <f>SUMIF('库存（子SKU）'!$C:$C,$A53,'库存（子SKU）'!O:O)</f>
        <v>10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>
        <f t="shared" si="2"/>
        <v>0</v>
      </c>
      <c r="AE53" s="23">
        <f t="shared" si="3"/>
        <v>0</v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8</v>
      </c>
      <c r="AI53">
        <f>SUMIF('库存（子SKU）'!$C:$C,$A53,'库存（子SKU）'!AK:AK)</f>
        <v>8</v>
      </c>
      <c r="AJ53">
        <f>SUMIF('库存（子SKU）'!$C:$C,$A53,'库存（子SKU）'!AL:AL)</f>
        <v>7</v>
      </c>
      <c r="AK53">
        <f>SUMIF('库存（子SKU）'!$C:$C,$A53,'库存（子SKU）'!AM:AM)</f>
        <v>3</v>
      </c>
      <c r="AL53" s="23">
        <f t="shared" si="6"/>
        <v>0.125</v>
      </c>
      <c r="AM53" s="23">
        <f t="shared" si="7"/>
        <v>0.25</v>
      </c>
      <c r="AN53" s="23">
        <f t="shared" si="8"/>
        <v>0</v>
      </c>
      <c r="AO53" s="23">
        <f t="shared" si="9"/>
        <v>0</v>
      </c>
      <c r="AP53" s="8">
        <f t="shared" si="10"/>
        <v>0.142857142857143</v>
      </c>
      <c r="AQ53" s="8">
        <f t="shared" si="11"/>
        <v>8.57142857142857</v>
      </c>
      <c r="AR53" s="8">
        <f t="shared" si="12"/>
        <v>0.428571428571429</v>
      </c>
      <c r="AS53">
        <f t="shared" si="13"/>
        <v>63</v>
      </c>
      <c r="AT53" s="25">
        <f>IFERROR(时间!$B$4+AS53,"上周无销量")</f>
        <v>43346</v>
      </c>
    </row>
    <row r="54" spans="1:46">
      <c r="A54" t="s">
        <v>1219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tr">
        <f>IFERROR(VLOOKUP(A54,'[1]父SKU-单价'!$A:$B,2,0),"")</f>
        <v/>
      </c>
      <c r="G54">
        <f>SUMIF('库存（子SKU）'!$C:$C,$A54,'库存（子SKU）'!I:I)</f>
        <v>12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12</v>
      </c>
      <c r="L54">
        <f>SUMIF('库存（子SKU）'!$C:$C,$A54,'库存（子SKU）'!N:N)</f>
        <v>0</v>
      </c>
      <c r="M54">
        <f>SUMIF('库存（子SKU）'!$C:$C,$A54,'库存（子SKU）'!O:O)</f>
        <v>12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2</v>
      </c>
      <c r="AI54">
        <f>SUMIF('库存（子SKU）'!$C:$C,$A54,'库存（子SKU）'!AK:AK)</f>
        <v>2</v>
      </c>
      <c r="AJ54">
        <f>SUMIF('库存（子SKU）'!$C:$C,$A54,'库存（子SKU）'!AL:AL)</f>
        <v>1</v>
      </c>
      <c r="AK54">
        <f>SUMIF('库存（子SKU）'!$C:$C,$A54,'库存（子SKU）'!AM:AM)</f>
        <v>0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12</v>
      </c>
      <c r="AS54" t="str">
        <f t="shared" si="13"/>
        <v>库存为12</v>
      </c>
      <c r="AT54" s="25" t="str">
        <f>IFERROR(时间!$B$4+AS54,"上周无销量")</f>
        <v>上周无销量</v>
      </c>
    </row>
    <row r="55" spans="1:46">
      <c r="A55" t="s">
        <v>1220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tr">
        <f>IFERROR(VLOOKUP(A55,'[1]父SKU-单价'!$A:$B,2,0),"")</f>
        <v/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2</v>
      </c>
      <c r="AI55">
        <f>SUMIF('库存（子SKU）'!$C:$C,$A55,'库存（子SKU）'!AK:AK)</f>
        <v>2</v>
      </c>
      <c r="AJ55">
        <f>SUMIF('库存（子SKU）'!$C:$C,$A55,'库存（子SKU）'!AL:AL)</f>
        <v>1</v>
      </c>
      <c r="AK55">
        <f>SUMIF('库存（子SKU）'!$C:$C,$A55,'库存（子SKU）'!AM:AM)</f>
        <v>0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1</v>
      </c>
      <c r="AS55" t="str">
        <f t="shared" si="13"/>
        <v>库存为1</v>
      </c>
      <c r="AT55" s="25" t="str">
        <f>IFERROR(时间!$B$4+AS55,"上周无销量")</f>
        <v>上周无销量</v>
      </c>
    </row>
    <row r="56" spans="1:46">
      <c r="A56" t="s">
        <v>1221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tr">
        <f>IFERROR(VLOOKUP(A56,'[1]父SKU-单价'!$A:$B,2,0),"")</f>
        <v/>
      </c>
      <c r="G56">
        <f>SUMIF('库存（子SKU）'!$C:$C,$A56,'库存（子SKU）'!I:I)</f>
        <v>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</v>
      </c>
      <c r="L56">
        <f>SUMIF('库存（子SKU）'!$C:$C,$A56,'库存（子SKU）'!N:N)</f>
        <v>0</v>
      </c>
      <c r="M56">
        <f>SUMIF('库存（子SKU）'!$C:$C,$A56,'库存（子SKU）'!O:O)</f>
        <v>1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1</v>
      </c>
      <c r="AI56">
        <f>SUMIF('库存（子SKU）'!$C:$C,$A56,'库存（子SKU）'!AK:AK)</f>
        <v>1</v>
      </c>
      <c r="AJ56">
        <f>SUMIF('库存（子SKU）'!$C:$C,$A56,'库存（子SKU）'!AL:AL)</f>
        <v>0</v>
      </c>
      <c r="AK56">
        <f>SUMIF('库存（子SKU）'!$C:$C,$A56,'库存（子SKU）'!AM:AM)</f>
        <v>1</v>
      </c>
      <c r="AL56" s="23">
        <f t="shared" si="6"/>
        <v>0</v>
      </c>
      <c r="AM56" s="23">
        <f t="shared" si="7"/>
        <v>0</v>
      </c>
      <c r="AN56" s="23" t="str">
        <f t="shared" si="8"/>
        <v/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1</v>
      </c>
      <c r="AS56" t="str">
        <f t="shared" si="13"/>
        <v>库存为1</v>
      </c>
      <c r="AT56" s="25" t="str">
        <f>IFERROR(时间!$B$4+AS56,"上周无销量")</f>
        <v>上周无销量</v>
      </c>
    </row>
    <row r="57" spans="1:46">
      <c r="A57" t="s">
        <v>1222</v>
      </c>
      <c r="B57" s="6">
        <f>SUMIF('库存（子SKU）'!$C:$C,$A57,'库存（子SKU）'!D:D)</f>
        <v>0</v>
      </c>
      <c r="C57" s="6">
        <f>SUMIF('库存（子SKU）'!$C:$C,$A57,'库存（子SKU）'!E:E)</f>
        <v>1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>
        <f>IFERROR(VLOOKUP(A57,'[1]父SKU-单价'!$A:$B,2,0),"")</f>
        <v>19.99</v>
      </c>
      <c r="G57">
        <f>SUMIF('库存（子SKU）'!$C:$C,$A57,'库存（子SKU）'!I:I)</f>
        <v>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4</v>
      </c>
      <c r="L57">
        <f>SUMIF('库存（子SKU）'!$C:$C,$A57,'库存（子SKU）'!N:N)</f>
        <v>0</v>
      </c>
      <c r="M57">
        <f>SUMIF('库存（子SKU）'!$C:$C,$A57,'库存（子SKU）'!O:O)</f>
        <v>2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>
        <f t="shared" si="3"/>
        <v>0</v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6</v>
      </c>
      <c r="AI57">
        <f>SUMIF('库存（子SKU）'!$C:$C,$A57,'库存（子SKU）'!AK:AK)</f>
        <v>6</v>
      </c>
      <c r="AJ57">
        <f>SUMIF('库存（子SKU）'!$C:$C,$A57,'库存（子SKU）'!AL:AL)</f>
        <v>0</v>
      </c>
      <c r="AK57">
        <f>SUMIF('库存（子SKU）'!$C:$C,$A57,'库存（子SKU）'!AM:AM)</f>
        <v>2</v>
      </c>
      <c r="AL57" s="23">
        <f t="shared" si="6"/>
        <v>0</v>
      </c>
      <c r="AM57" s="23">
        <f t="shared" si="7"/>
        <v>0.166666666666667</v>
      </c>
      <c r="AN57" s="23" t="str">
        <f t="shared" si="8"/>
        <v/>
      </c>
      <c r="AO57" s="23">
        <f t="shared" si="9"/>
        <v>0</v>
      </c>
      <c r="AP57" s="8">
        <f t="shared" si="10"/>
        <v>0</v>
      </c>
      <c r="AQ57" s="8">
        <f t="shared" si="11"/>
        <v>0</v>
      </c>
      <c r="AR57" s="8">
        <f t="shared" si="12"/>
        <v>4</v>
      </c>
      <c r="AS57" t="str">
        <f t="shared" si="13"/>
        <v>库存为4</v>
      </c>
      <c r="AT57" s="25" t="str">
        <f>IFERROR(时间!$B$4+AS57,"上周无销量")</f>
        <v>上周无销量</v>
      </c>
    </row>
    <row r="58" spans="1:46">
      <c r="A58" t="s">
        <v>1223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tr">
        <f>IFERROR(VLOOKUP(A58,'[1]父SKU-单价'!$A:$B,2,0),"")</f>
        <v/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5" t="str">
        <f>IFERROR(时间!$B$4+AS58,"上周无销量")</f>
        <v>上周无销量</v>
      </c>
    </row>
    <row r="59" spans="1:46">
      <c r="A59" t="s">
        <v>1224</v>
      </c>
      <c r="B59" s="6">
        <f>SUMIF('库存（子SKU）'!$C:$C,$A59,'库存（子SKU）'!D:D)</f>
        <v>26</v>
      </c>
      <c r="C59" s="6">
        <f>SUMIF('库存（子SKU）'!$C:$C,$A59,'库存（子SKU）'!E:E)</f>
        <v>31</v>
      </c>
      <c r="D59" s="6">
        <f>SUMIF('库存（子SKU）'!$C:$C,$A59,'库存（子SKU）'!F:F)</f>
        <v>36</v>
      </c>
      <c r="E59" s="6">
        <f>SUMIF('库存（子SKU）'!$C:$C,$A59,'库存（子SKU）'!G:G)</f>
        <v>37</v>
      </c>
      <c r="F59" s="7">
        <f>IFERROR(VLOOKUP(A59,'[1]父SKU-单价'!$A:$B,2,0),"")</f>
        <v>18.7953076923077</v>
      </c>
      <c r="G59">
        <f>SUMIF('库存（子SKU）'!$C:$C,$A59,'库存（子SKU）'!I:I)</f>
        <v>165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21</v>
      </c>
      <c r="K59">
        <f t="shared" si="0"/>
        <v>186</v>
      </c>
      <c r="L59">
        <f>SUMIF('库存（子SKU）'!$C:$C,$A59,'库存（子SKU）'!N:N)</f>
        <v>32</v>
      </c>
      <c r="M59">
        <f>SUMIF('库存（子SKU）'!$C:$C,$A59,'库存（子SKU）'!O:O)</f>
        <v>4</v>
      </c>
      <c r="N59">
        <f>SUMIF('库存（子SKU）'!$C:$C,$A59,'库存（子SKU）'!P:P)</f>
        <v>21725</v>
      </c>
      <c r="O59">
        <f>SUMIF('库存（子SKU）'!$C:$C,$A59,'库存（子SKU）'!Q:Q)</f>
        <v>60046</v>
      </c>
      <c r="P59">
        <f>SUMIF('库存（子SKU）'!$C:$C,$A59,'库存（子SKU）'!R:R)</f>
        <v>59575</v>
      </c>
      <c r="Q59">
        <f>SUMIF('库存（子SKU）'!$C:$C,$A59,'库存（子SKU）'!S:S)</f>
        <v>63755</v>
      </c>
      <c r="R59">
        <f>SUMIF('库存（子SKU）'!$C:$C,$A59,'库存（子SKU）'!T:T)</f>
        <v>148</v>
      </c>
      <c r="S59">
        <f>SUMIF('库存（子SKU）'!$C:$C,$A59,'库存（子SKU）'!U:U)</f>
        <v>338</v>
      </c>
      <c r="T59">
        <f>SUMIF('库存（子SKU）'!$C:$C,$A59,'库存（子SKU）'!V:V)</f>
        <v>270</v>
      </c>
      <c r="U59">
        <f>SUMIF('库存（子SKU）'!$C:$C,$A59,'库存（子SKU）'!W:W)</f>
        <v>262</v>
      </c>
      <c r="V59" s="23">
        <f t="shared" si="15"/>
        <v>0.00681242807825086</v>
      </c>
      <c r="W59" s="23">
        <f t="shared" si="16"/>
        <v>0.00562901775305599</v>
      </c>
      <c r="X59" s="23">
        <f t="shared" si="17"/>
        <v>0.00453210239194293</v>
      </c>
      <c r="Y59" s="23">
        <f t="shared" si="18"/>
        <v>0.00410948160928555</v>
      </c>
      <c r="Z59">
        <f>SUMIF('库存（子SKU）'!$C:$C,$A59,'库存（子SKU）'!AB:AB)</f>
        <v>36.25</v>
      </c>
      <c r="AA59">
        <f>SUMIF('库存（子SKU）'!$C:$C,$A59,'库存（子SKU）'!AC:AC)</f>
        <v>110.28</v>
      </c>
      <c r="AB59">
        <f>SUMIF('库存（子SKU）'!$C:$C,$A59,'库存（子SKU）'!AD:AD)</f>
        <v>84.36</v>
      </c>
      <c r="AC59">
        <f>SUMIF('库存（子SKU）'!$C:$C,$A59,'库存（子SKU）'!AE:AE)</f>
        <v>85.38</v>
      </c>
      <c r="AD59" s="23">
        <f t="shared" si="2"/>
        <v>0.0741797257089535</v>
      </c>
      <c r="AE59" s="23">
        <f t="shared" si="3"/>
        <v>0.189271674243175</v>
      </c>
      <c r="AF59" s="23">
        <f t="shared" si="4"/>
        <v>0.124676508184667</v>
      </c>
      <c r="AG59" s="23">
        <f t="shared" si="5"/>
        <v>0.122773598886704</v>
      </c>
      <c r="AH59">
        <f>SUMIF('库存（子SKU）'!$C:$C,$A59,'库存（子SKU）'!AJ:AJ)</f>
        <v>217</v>
      </c>
      <c r="AI59">
        <f>SUMIF('库存（子SKU）'!$C:$C,$A59,'库存（子SKU）'!AK:AK)</f>
        <v>217</v>
      </c>
      <c r="AJ59">
        <f>SUMIF('库存（子SKU）'!$C:$C,$A59,'库存（子SKU）'!AL:AL)</f>
        <v>191</v>
      </c>
      <c r="AK59">
        <f>SUMIF('库存（子SKU）'!$C:$C,$A59,'库存（子SKU）'!AM:AM)</f>
        <v>201</v>
      </c>
      <c r="AL59" s="23">
        <f t="shared" si="6"/>
        <v>0.119815668202765</v>
      </c>
      <c r="AM59" s="23">
        <f t="shared" si="7"/>
        <v>0.142857142857143</v>
      </c>
      <c r="AN59" s="23">
        <f t="shared" si="8"/>
        <v>0.18848167539267</v>
      </c>
      <c r="AO59" s="23">
        <f t="shared" si="9"/>
        <v>0.18407960199005</v>
      </c>
      <c r="AP59" s="8">
        <f t="shared" si="10"/>
        <v>3.71428571428571</v>
      </c>
      <c r="AQ59" s="8">
        <f t="shared" si="11"/>
        <v>222.857142857143</v>
      </c>
      <c r="AR59" s="8">
        <f t="shared" si="12"/>
        <v>-36.8571428571429</v>
      </c>
      <c r="AS59">
        <f t="shared" si="13"/>
        <v>50</v>
      </c>
      <c r="AT59" s="25">
        <f>IFERROR(时间!$B$4+AS59,"上周无销量")</f>
        <v>43333</v>
      </c>
    </row>
    <row r="60" spans="1:46">
      <c r="A60" t="s">
        <v>1225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tr">
        <f>IFERROR(VLOOKUP(A60,'[1]父SKU-单价'!$A:$B,2,0),"")</f>
        <v/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5" t="str">
        <f>IFERROR(时间!$B$4+AS60,"上周无销量")</f>
        <v>上周无销量</v>
      </c>
    </row>
    <row r="61" spans="1:46">
      <c r="A61" t="s">
        <v>1226</v>
      </c>
      <c r="B61" s="6">
        <f>SUMIF('库存（子SKU）'!$C:$C,$A61,'库存（子SKU）'!D:D)</f>
        <v>1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>
        <f>IFERROR(VLOOKUP(A61,'[1]父SKU-单价'!$A:$B,2,0),"")</f>
        <v>19.9</v>
      </c>
      <c r="G61">
        <f>SUMIF('库存（子SKU）'!$C:$C,$A61,'库存（子SKU）'!I:I)</f>
        <v>2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</v>
      </c>
      <c r="L61">
        <f>SUMIF('库存（子SKU）'!$C:$C,$A61,'库存（子SKU）'!N:N)</f>
        <v>0</v>
      </c>
      <c r="M61">
        <f>SUMIF('库存（子SKU）'!$C:$C,$A61,'库存（子SKU）'!O:O)</f>
        <v>3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>
        <f t="shared" si="2"/>
        <v>0</v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1</v>
      </c>
      <c r="AI61">
        <f>SUMIF('库存（子SKU）'!$C:$C,$A61,'库存（子SKU）'!AK:AK)</f>
        <v>1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>
        <f t="shared" si="6"/>
        <v>1</v>
      </c>
      <c r="AM61" s="23">
        <f t="shared" si="7"/>
        <v>0</v>
      </c>
      <c r="AN61" s="23" t="str">
        <f t="shared" si="8"/>
        <v/>
      </c>
      <c r="AO61" s="23" t="str">
        <f t="shared" si="9"/>
        <v/>
      </c>
      <c r="AP61" s="8">
        <f t="shared" si="10"/>
        <v>0.142857142857143</v>
      </c>
      <c r="AQ61" s="8">
        <f t="shared" si="11"/>
        <v>8.57142857142857</v>
      </c>
      <c r="AR61" s="8">
        <f t="shared" si="12"/>
        <v>-6.57142857142857</v>
      </c>
      <c r="AS61">
        <f t="shared" si="13"/>
        <v>14</v>
      </c>
      <c r="AT61" s="25">
        <f>IFERROR(时间!$B$4+AS61,"上周无销量")</f>
        <v>43297</v>
      </c>
    </row>
    <row r="62" spans="1:46">
      <c r="A62" t="s">
        <v>1227</v>
      </c>
      <c r="B62" s="6">
        <f>SUMIF('库存（子SKU）'!$C:$C,$A62,'库存（子SKU）'!D:D)</f>
        <v>1</v>
      </c>
      <c r="C62" s="6">
        <f>SUMIF('库存（子SKU）'!$C:$C,$A62,'库存（子SKU）'!E:E)</f>
        <v>1</v>
      </c>
      <c r="D62" s="6">
        <f>SUMIF('库存（子SKU）'!$C:$C,$A62,'库存（子SKU）'!F:F)</f>
        <v>0</v>
      </c>
      <c r="E62" s="6">
        <f>SUMIF('库存（子SKU）'!$C:$C,$A62,'库存（子SKU）'!G:G)</f>
        <v>1</v>
      </c>
      <c r="F62" s="7">
        <f>IFERROR(VLOOKUP(A62,'[1]父SKU-单价'!$A:$B,2,0),"")</f>
        <v>23.88</v>
      </c>
      <c r="G62">
        <f>SUMIF('库存（子SKU）'!$C:$C,$A62,'库存（子SKU）'!I:I)</f>
        <v>25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25</v>
      </c>
      <c r="L62">
        <f>SUMIF('库存（子SKU）'!$C:$C,$A62,'库存（子SKU）'!N:N)</f>
        <v>1</v>
      </c>
      <c r="M62">
        <f>SUMIF('库存（子SKU）'!$C:$C,$A62,'库存（子SKU）'!O:O)</f>
        <v>22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>
        <f t="shared" si="2"/>
        <v>0</v>
      </c>
      <c r="AE62" s="23">
        <f t="shared" si="3"/>
        <v>0</v>
      </c>
      <c r="AF62" s="23" t="str">
        <f t="shared" si="4"/>
        <v/>
      </c>
      <c r="AG62" s="23">
        <f t="shared" si="5"/>
        <v>0</v>
      </c>
      <c r="AH62">
        <f>SUMIF('库存（子SKU）'!$C:$C,$A62,'库存（子SKU）'!AJ:AJ)</f>
        <v>8</v>
      </c>
      <c r="AI62">
        <f>SUMIF('库存（子SKU）'!$C:$C,$A62,'库存（子SKU）'!AK:AK)</f>
        <v>8</v>
      </c>
      <c r="AJ62">
        <f>SUMIF('库存（子SKU）'!$C:$C,$A62,'库存（子SKU）'!AL:AL)</f>
        <v>5</v>
      </c>
      <c r="AK62">
        <f>SUMIF('库存（子SKU）'!$C:$C,$A62,'库存（子SKU）'!AM:AM)</f>
        <v>8</v>
      </c>
      <c r="AL62" s="23">
        <f t="shared" si="6"/>
        <v>0.125</v>
      </c>
      <c r="AM62" s="23">
        <f t="shared" si="7"/>
        <v>0.125</v>
      </c>
      <c r="AN62" s="23">
        <f t="shared" si="8"/>
        <v>0</v>
      </c>
      <c r="AO62" s="23">
        <f t="shared" si="9"/>
        <v>0.125</v>
      </c>
      <c r="AP62" s="8">
        <f t="shared" si="10"/>
        <v>0.142857142857143</v>
      </c>
      <c r="AQ62" s="8">
        <f t="shared" si="11"/>
        <v>8.57142857142857</v>
      </c>
      <c r="AR62" s="8">
        <f t="shared" si="12"/>
        <v>16.4285714285714</v>
      </c>
      <c r="AS62">
        <f t="shared" si="13"/>
        <v>175</v>
      </c>
      <c r="AT62" s="25">
        <f>IFERROR(时间!$B$4+AS62,"上周无销量")</f>
        <v>43458</v>
      </c>
    </row>
    <row r="63" spans="1:46">
      <c r="A63" t="s">
        <v>1228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tr">
        <f>IFERROR(VLOOKUP(A63,'[1]父SKU-单价'!$A:$B,2,0),"")</f>
        <v/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1</v>
      </c>
      <c r="AI63">
        <f>SUMIF('库存（子SKU）'!$C:$C,$A63,'库存（子SKU）'!AK:AK)</f>
        <v>1</v>
      </c>
      <c r="AJ63">
        <f>SUMIF('库存（子SKU）'!$C:$C,$A63,'库存（子SKU）'!AL:AL)</f>
        <v>2</v>
      </c>
      <c r="AK63">
        <f>SUMIF('库存（子SKU）'!$C:$C,$A63,'库存（子SKU）'!AM:AM)</f>
        <v>6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3</v>
      </c>
      <c r="AS63" t="str">
        <f t="shared" si="13"/>
        <v>库存为3</v>
      </c>
      <c r="AT63" s="25" t="str">
        <f>IFERROR(时间!$B$4+AS63,"上周无销量")</f>
        <v>上周无销量</v>
      </c>
    </row>
    <row r="64" spans="1:46">
      <c r="A64" t="s">
        <v>1229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tr">
        <f>IFERROR(VLOOKUP(A64,'[1]父SKU-单价'!$A:$B,2,0),"")</f>
        <v/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5" t="str">
        <f>IFERROR(时间!$B$4+AS64,"上周无销量")</f>
        <v>上周无销量</v>
      </c>
    </row>
    <row r="65" spans="1:46">
      <c r="A65" t="s">
        <v>1230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1</v>
      </c>
      <c r="E65" s="6">
        <f>SUMIF('库存（子SKU）'!$C:$C,$A65,'库存（子SKU）'!G:G)</f>
        <v>2</v>
      </c>
      <c r="F65" s="7">
        <f>IFERROR(VLOOKUP(A65,'[1]父SKU-单价'!$A:$B,2,0),"")</f>
        <v>18.18</v>
      </c>
      <c r="G65">
        <f>SUMIF('库存（子SKU）'!$C:$C,$A65,'库存（子SKU）'!I:I)</f>
        <v>18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18</v>
      </c>
      <c r="L65">
        <f>SUMIF('库存（子SKU）'!$C:$C,$A65,'库存（子SKU）'!N:N)</f>
        <v>0</v>
      </c>
      <c r="M65">
        <f>SUMIF('库存（子SKU）'!$C:$C,$A65,'库存（子SKU）'!O:O)</f>
        <v>15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>
        <f t="shared" si="4"/>
        <v>0</v>
      </c>
      <c r="AG65" s="23">
        <f t="shared" si="5"/>
        <v>0</v>
      </c>
      <c r="AH65">
        <f>SUMIF('库存（子SKU）'!$C:$C,$A65,'库存（子SKU）'!AJ:AJ)</f>
        <v>11</v>
      </c>
      <c r="AI65">
        <f>SUMIF('库存（子SKU）'!$C:$C,$A65,'库存（子SKU）'!AK:AK)</f>
        <v>11</v>
      </c>
      <c r="AJ65">
        <f>SUMIF('库存（子SKU）'!$C:$C,$A65,'库存（子SKU）'!AL:AL)</f>
        <v>8</v>
      </c>
      <c r="AK65">
        <f>SUMIF('库存（子SKU）'!$C:$C,$A65,'库存（子SKU）'!AM:AM)</f>
        <v>10</v>
      </c>
      <c r="AL65" s="23">
        <f t="shared" si="6"/>
        <v>0</v>
      </c>
      <c r="AM65" s="23">
        <f t="shared" si="7"/>
        <v>0</v>
      </c>
      <c r="AN65" s="23">
        <f t="shared" si="8"/>
        <v>0.125</v>
      </c>
      <c r="AO65" s="23">
        <f t="shared" si="9"/>
        <v>0.2</v>
      </c>
      <c r="AP65" s="8">
        <f t="shared" si="10"/>
        <v>0</v>
      </c>
      <c r="AQ65" s="8">
        <f t="shared" si="11"/>
        <v>0</v>
      </c>
      <c r="AR65" s="8">
        <f t="shared" si="12"/>
        <v>18</v>
      </c>
      <c r="AS65" t="str">
        <f t="shared" si="13"/>
        <v>库存为18</v>
      </c>
      <c r="AT65" s="25" t="str">
        <f>IFERROR(时间!$B$4+AS65,"上周无销量")</f>
        <v>上周无销量</v>
      </c>
    </row>
    <row r="66" spans="1:46">
      <c r="A66" t="s">
        <v>1231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tr">
        <f>IFERROR(VLOOKUP(A66,'[1]父SKU-单价'!$A:$B,2,0),"")</f>
        <v/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1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1</v>
      </c>
      <c r="AS66" t="str">
        <f t="shared" si="13"/>
        <v>库存为1</v>
      </c>
      <c r="AT66" s="25" t="str">
        <f>IFERROR(时间!$B$4+AS66,"上周无销量")</f>
        <v>上周无销量</v>
      </c>
    </row>
    <row r="67" spans="1:46">
      <c r="A67" t="s">
        <v>1232</v>
      </c>
      <c r="B67" s="6">
        <f>SUMIF('库存（子SKU）'!$C:$C,$A67,'库存（子SKU）'!D:D)</f>
        <v>169</v>
      </c>
      <c r="C67" s="6">
        <f>SUMIF('库存（子SKU）'!$C:$C,$A67,'库存（子SKU）'!E:E)</f>
        <v>181</v>
      </c>
      <c r="D67" s="6">
        <f>SUMIF('库存（子SKU）'!$C:$C,$A67,'库存（子SKU）'!F:F)</f>
        <v>145</v>
      </c>
      <c r="E67" s="6">
        <f>SUMIF('库存（子SKU）'!$C:$C,$A67,'库存（子SKU）'!G:G)</f>
        <v>141</v>
      </c>
      <c r="F67" s="7">
        <f>IFERROR(VLOOKUP(A67,'[1]父SKU-单价'!$A:$B,2,0),"")</f>
        <v>18.6641509433962</v>
      </c>
      <c r="G67">
        <f>SUMIF('库存（子SKU）'!$C:$C,$A67,'库存（子SKU）'!I:I)</f>
        <v>387</v>
      </c>
      <c r="H67">
        <f>SUMIF('库存（子SKU）'!$C:$C,$A67,'库存（子SKU）'!J:J)</f>
        <v>10</v>
      </c>
      <c r="I67">
        <f>SUMIF('库存（子SKU）'!$C:$C,$A67,'库存（子SKU）'!K:K)</f>
        <v>0</v>
      </c>
      <c r="J67">
        <f>SUMIF('库存（子SKU）'!$C:$C,$A67,'库存（子SKU）'!L:L)</f>
        <v>105</v>
      </c>
      <c r="K67">
        <f t="shared" si="0"/>
        <v>502</v>
      </c>
      <c r="L67">
        <f>SUMIF('库存（子SKU）'!$C:$C,$A67,'库存（子SKU）'!N:N)</f>
        <v>194</v>
      </c>
      <c r="M67">
        <f>SUMIF('库存（子SKU）'!$C:$C,$A67,'库存（子SKU）'!O:O)</f>
        <v>47</v>
      </c>
      <c r="N67">
        <f>SUMIF('库存（子SKU）'!$C:$C,$A67,'库存（子SKU）'!P:P)</f>
        <v>156447</v>
      </c>
      <c r="O67">
        <f>SUMIF('库存（子SKU）'!$C:$C,$A67,'库存（子SKU）'!Q:Q)</f>
        <v>134451</v>
      </c>
      <c r="P67">
        <f>SUMIF('库存（子SKU）'!$C:$C,$A67,'库存（子SKU）'!R:R)</f>
        <v>151835</v>
      </c>
      <c r="Q67">
        <f>SUMIF('库存（子SKU）'!$C:$C,$A67,'库存（子SKU）'!S:S)</f>
        <v>176345</v>
      </c>
      <c r="R67">
        <f>SUMIF('库存（子SKU）'!$C:$C,$A67,'库存（子SKU）'!T:T)</f>
        <v>1418</v>
      </c>
      <c r="S67">
        <f>SUMIF('库存（子SKU）'!$C:$C,$A67,'库存（子SKU）'!U:U)</f>
        <v>1218</v>
      </c>
      <c r="T67">
        <f>SUMIF('库存（子SKU）'!$C:$C,$A67,'库存（子SKU）'!V:V)</f>
        <v>1055</v>
      </c>
      <c r="U67">
        <f>SUMIF('库存（子SKU）'!$C:$C,$A67,'库存（子SKU）'!W:W)</f>
        <v>1066</v>
      </c>
      <c r="V67" s="23">
        <f t="shared" si="15"/>
        <v>0.00906377239576342</v>
      </c>
      <c r="W67" s="23">
        <f t="shared" si="16"/>
        <v>0.00905906240935359</v>
      </c>
      <c r="X67" s="23">
        <f t="shared" si="17"/>
        <v>0.00694833207099812</v>
      </c>
      <c r="Y67" s="23">
        <f t="shared" si="18"/>
        <v>0.0060449686693697</v>
      </c>
      <c r="Z67">
        <f>SUMIF('库存（子SKU）'!$C:$C,$A67,'库存（子SKU）'!AB:AB)</f>
        <v>515.89</v>
      </c>
      <c r="AA67">
        <f>SUMIF('库存（子SKU）'!$C:$C,$A67,'库存（子SKU）'!AC:AC)</f>
        <v>455.89</v>
      </c>
      <c r="AB67">
        <f>SUMIF('库存（子SKU）'!$C:$C,$A67,'库存（子SKU）'!AD:AD)</f>
        <v>396.44</v>
      </c>
      <c r="AC67">
        <f>SUMIF('库存（子SKU）'!$C:$C,$A67,'库存（子SKU）'!AE:AE)</f>
        <v>386.52</v>
      </c>
      <c r="AD67" s="23">
        <f t="shared" si="2"/>
        <v>0.163554375420219</v>
      </c>
      <c r="AE67" s="23">
        <f t="shared" si="3"/>
        <v>0.134950113155784</v>
      </c>
      <c r="AF67" s="23">
        <f t="shared" si="4"/>
        <v>0.146487722576237</v>
      </c>
      <c r="AG67" s="23">
        <f t="shared" si="5"/>
        <v>0.146873897669297</v>
      </c>
      <c r="AH67">
        <f>SUMIF('库存（子SKU）'!$C:$C,$A67,'库存（子SKU）'!AJ:AJ)</f>
        <v>752</v>
      </c>
      <c r="AI67">
        <f>SUMIF('库存（子SKU）'!$C:$C,$A67,'库存（子SKU）'!AK:AK)</f>
        <v>752</v>
      </c>
      <c r="AJ67">
        <f>SUMIF('库存（子SKU）'!$C:$C,$A67,'库存（子SKU）'!AL:AL)</f>
        <v>532</v>
      </c>
      <c r="AK67">
        <f>SUMIF('库存（子SKU）'!$C:$C,$A67,'库存（子SKU）'!AM:AM)</f>
        <v>672</v>
      </c>
      <c r="AL67" s="23">
        <f t="shared" si="6"/>
        <v>0.224734042553191</v>
      </c>
      <c r="AM67" s="23">
        <f t="shared" si="7"/>
        <v>0.240691489361702</v>
      </c>
      <c r="AN67" s="23">
        <f t="shared" si="8"/>
        <v>0.272556390977444</v>
      </c>
      <c r="AO67" s="23">
        <f t="shared" si="9"/>
        <v>0.209821428571429</v>
      </c>
      <c r="AP67" s="8">
        <f t="shared" si="10"/>
        <v>24.1428571428571</v>
      </c>
      <c r="AQ67" s="8">
        <f t="shared" si="11"/>
        <v>1448.57142857143</v>
      </c>
      <c r="AR67" s="8">
        <f t="shared" si="12"/>
        <v>-946.571428571428</v>
      </c>
      <c r="AS67">
        <f t="shared" si="13"/>
        <v>20</v>
      </c>
      <c r="AT67" s="25">
        <f>IFERROR(时间!$B$4+AS67,"上周无销量")</f>
        <v>43303</v>
      </c>
    </row>
    <row r="68" spans="1:46">
      <c r="A68" t="s">
        <v>1233</v>
      </c>
      <c r="B68" s="6">
        <f>SUMIF('库存（子SKU）'!$C:$C,$A68,'库存（子SKU）'!D:D)</f>
        <v>22</v>
      </c>
      <c r="C68" s="6">
        <f>SUMIF('库存（子SKU）'!$C:$C,$A68,'库存（子SKU）'!E:E)</f>
        <v>16</v>
      </c>
      <c r="D68" s="6">
        <f>SUMIF('库存（子SKU）'!$C:$C,$A68,'库存（子SKU）'!F:F)</f>
        <v>26</v>
      </c>
      <c r="E68" s="6">
        <f>SUMIF('库存（子SKU）'!$C:$C,$A68,'库存（子SKU）'!G:G)</f>
        <v>28</v>
      </c>
      <c r="F68" s="7">
        <f>IFERROR(VLOOKUP(A68,'[1]父SKU-单价'!$A:$B,2,0),"")</f>
        <v>18.0986956521739</v>
      </c>
      <c r="G68">
        <f>SUMIF('库存（子SKU）'!$C:$C,$A68,'库存（子SKU）'!I:I)</f>
        <v>48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15</v>
      </c>
      <c r="K68">
        <f t="shared" si="0"/>
        <v>63</v>
      </c>
      <c r="L68">
        <f>SUMIF('库存（子SKU）'!$C:$C,$A68,'库存（子SKU）'!N:N)</f>
        <v>17</v>
      </c>
      <c r="M68">
        <f>SUMIF('库存（子SKU）'!$C:$C,$A68,'库存（子SKU）'!O:O)</f>
        <v>0</v>
      </c>
      <c r="N68">
        <f>SUMIF('库存（子SKU）'!$C:$C,$A68,'库存（子SKU）'!P:P)</f>
        <v>133002</v>
      </c>
      <c r="O68">
        <f>SUMIF('库存（子SKU）'!$C:$C,$A68,'库存（子SKU）'!Q:Q)</f>
        <v>72458</v>
      </c>
      <c r="P68">
        <f>SUMIF('库存（子SKU）'!$C:$C,$A68,'库存（子SKU）'!R:R)</f>
        <v>34882</v>
      </c>
      <c r="Q68">
        <f>SUMIF('库存（子SKU）'!$C:$C,$A68,'库存（子SKU）'!S:S)</f>
        <v>73356</v>
      </c>
      <c r="R68">
        <f>SUMIF('库存（子SKU）'!$C:$C,$A68,'库存（子SKU）'!T:T)</f>
        <v>748</v>
      </c>
      <c r="S68">
        <f>SUMIF('库存（子SKU）'!$C:$C,$A68,'库存（子SKU）'!U:U)</f>
        <v>440</v>
      </c>
      <c r="T68">
        <f>SUMIF('库存（子SKU）'!$C:$C,$A68,'库存（子SKU）'!V:V)</f>
        <v>227</v>
      </c>
      <c r="U68">
        <f>SUMIF('库存（子SKU）'!$C:$C,$A68,'库存（子SKU）'!W:W)</f>
        <v>410</v>
      </c>
      <c r="V68" s="23">
        <f t="shared" si="15"/>
        <v>0.0056239755793146</v>
      </c>
      <c r="W68" s="23">
        <f t="shared" si="16"/>
        <v>0.00607248336967623</v>
      </c>
      <c r="X68" s="23">
        <f t="shared" si="17"/>
        <v>0.00650765437761596</v>
      </c>
      <c r="Y68" s="23">
        <f t="shared" si="18"/>
        <v>0.00558918152571024</v>
      </c>
      <c r="Z68">
        <f>SUMIF('库存（子SKU）'!$C:$C,$A68,'库存（子SKU）'!AB:AB)</f>
        <v>192.37</v>
      </c>
      <c r="AA68">
        <f>SUMIF('库存（子SKU）'!$C:$C,$A68,'库存（子SKU）'!AC:AC)</f>
        <v>118</v>
      </c>
      <c r="AB68">
        <f>SUMIF('库存（子SKU）'!$C:$C,$A68,'库存（子SKU）'!AD:AD)</f>
        <v>53.67</v>
      </c>
      <c r="AC68">
        <f>SUMIF('库存（子SKU）'!$C:$C,$A68,'库存（子SKU）'!AE:AE)</f>
        <v>99.72</v>
      </c>
      <c r="AD68" s="23">
        <f t="shared" si="2"/>
        <v>0.483133761522788</v>
      </c>
      <c r="AE68" s="23">
        <f t="shared" si="3"/>
        <v>0.40748792850794</v>
      </c>
      <c r="AF68" s="23">
        <f t="shared" si="4"/>
        <v>0.114054117981857</v>
      </c>
      <c r="AG68" s="23">
        <f t="shared" si="5"/>
        <v>0.196778189979718</v>
      </c>
      <c r="AH68">
        <f>SUMIF('库存（子SKU）'!$C:$C,$A68,'库存（子SKU）'!AJ:AJ)</f>
        <v>173</v>
      </c>
      <c r="AI68">
        <f>SUMIF('库存（子SKU）'!$C:$C,$A68,'库存（子SKU）'!AK:AK)</f>
        <v>173</v>
      </c>
      <c r="AJ68">
        <f>SUMIF('库存（子SKU）'!$C:$C,$A68,'库存（子SKU）'!AL:AL)</f>
        <v>171</v>
      </c>
      <c r="AK68">
        <f>SUMIF('库存（子SKU）'!$C:$C,$A68,'库存（子SKU）'!AM:AM)</f>
        <v>242</v>
      </c>
      <c r="AL68" s="23">
        <f t="shared" si="6"/>
        <v>0.127167630057803</v>
      </c>
      <c r="AM68" s="23">
        <f t="shared" si="7"/>
        <v>0.092485549132948</v>
      </c>
      <c r="AN68" s="23">
        <f t="shared" si="8"/>
        <v>0.152046783625731</v>
      </c>
      <c r="AO68" s="23">
        <f t="shared" si="9"/>
        <v>0.115702479338843</v>
      </c>
      <c r="AP68" s="8">
        <f t="shared" si="10"/>
        <v>3.14285714285714</v>
      </c>
      <c r="AQ68" s="8">
        <f t="shared" si="11"/>
        <v>188.571428571429</v>
      </c>
      <c r="AR68" s="8">
        <f t="shared" si="12"/>
        <v>-125.571428571429</v>
      </c>
      <c r="AS68">
        <f t="shared" si="13"/>
        <v>20</v>
      </c>
      <c r="AT68" s="25">
        <f>IFERROR(时间!$B$4+AS68,"上周无销量")</f>
        <v>43303</v>
      </c>
    </row>
    <row r="69" spans="1:46">
      <c r="A69" t="s">
        <v>1234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tr">
        <f>IFERROR(VLOOKUP(A69,'[1]父SKU-单价'!$A:$B,2,0),"")</f>
        <v/>
      </c>
      <c r="G69">
        <f>SUMIF('库存（子SKU）'!$C:$C,$A69,'库存（子SKU）'!I:I)</f>
        <v>19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19</v>
      </c>
      <c r="L69">
        <f>SUMIF('库存（子SKU）'!$C:$C,$A69,'库存（子SKU）'!N:N)</f>
        <v>0</v>
      </c>
      <c r="M69">
        <f>SUMIF('库存（子SKU）'!$C:$C,$A69,'库存（子SKU）'!O:O)</f>
        <v>17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7</v>
      </c>
      <c r="AI69">
        <f>SUMIF('库存（子SKU）'!$C:$C,$A69,'库存（子SKU）'!AK:AK)</f>
        <v>7</v>
      </c>
      <c r="AJ69">
        <f>SUMIF('库存（子SKU）'!$C:$C,$A69,'库存（子SKU）'!AL:AL)</f>
        <v>6</v>
      </c>
      <c r="AK69">
        <f>SUMIF('库存（子SKU）'!$C:$C,$A69,'库存（子SKU）'!AM:AM)</f>
        <v>10</v>
      </c>
      <c r="AL69" s="23">
        <f t="shared" ref="AL69:AL132" si="24">IFERROR(B69/AH69,"")</f>
        <v>0</v>
      </c>
      <c r="AM69" s="23">
        <f t="shared" ref="AM69:AM132" si="25">IFERROR(C69/AI69,"")</f>
        <v>0</v>
      </c>
      <c r="AN69" s="23">
        <f t="shared" ref="AN69:AN132" si="26">IFERROR(D69/AJ69,"")</f>
        <v>0</v>
      </c>
      <c r="AO69" s="23">
        <f t="shared" ref="AO69:AO132" si="27">IFERROR(E69/AK69,"")</f>
        <v>0</v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19</v>
      </c>
      <c r="AS69" t="str">
        <f t="shared" ref="AS69:AS132" si="31">IF(AP69=0,"库存为"&amp;K69,INT(K69/AP69))</f>
        <v>库存为19</v>
      </c>
      <c r="AT69" s="25" t="str">
        <f>IFERROR(时间!$B$4+AS69,"上周无销量")</f>
        <v>上周无销量</v>
      </c>
    </row>
    <row r="70" spans="1:46">
      <c r="A70" t="s">
        <v>1235</v>
      </c>
      <c r="B70" s="6">
        <f>SUMIF('库存（子SKU）'!$C:$C,$A70,'库存（子SKU）'!D:D)</f>
        <v>1</v>
      </c>
      <c r="C70" s="6">
        <f>SUMIF('库存（子SKU）'!$C:$C,$A70,'库存（子SKU）'!E:E)</f>
        <v>2</v>
      </c>
      <c r="D70" s="6">
        <f>SUMIF('库存（子SKU）'!$C:$C,$A70,'库存（子SKU）'!F:F)</f>
        <v>2</v>
      </c>
      <c r="E70" s="6">
        <f>SUMIF('库存（子SKU）'!$C:$C,$A70,'库存（子SKU）'!G:G)</f>
        <v>4</v>
      </c>
      <c r="F70" s="7">
        <f>IFERROR(VLOOKUP(A70,'[1]父SKU-单价'!$A:$B,2,0),"")</f>
        <v>16.99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3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4516</v>
      </c>
      <c r="P70">
        <f>SUMIF('库存（子SKU）'!$C:$C,$A70,'库存（子SKU）'!R:R)</f>
        <v>0</v>
      </c>
      <c r="Q70">
        <f>SUMIF('库存（子SKU）'!$C:$C,$A70,'库存（子SKU）'!S:S)</f>
        <v>5994</v>
      </c>
      <c r="R70">
        <f>SUMIF('库存（子SKU）'!$C:$C,$A70,'库存（子SKU）'!T:T)</f>
        <v>0</v>
      </c>
      <c r="S70">
        <f>SUMIF('库存（子SKU）'!$C:$C,$A70,'库存（子SKU）'!U:U)</f>
        <v>14</v>
      </c>
      <c r="T70">
        <f>SUMIF('库存（子SKU）'!$C:$C,$A70,'库存（子SKU）'!V:V)</f>
        <v>0</v>
      </c>
      <c r="U70">
        <f>SUMIF('库存（子SKU）'!$C:$C,$A70,'库存（子SKU）'!W:W)</f>
        <v>24</v>
      </c>
      <c r="V70" s="23" t="str">
        <f t="shared" ref="V70:V133" si="32">IFERROR(R70/N70,"")</f>
        <v/>
      </c>
      <c r="W70" s="23">
        <f t="shared" ref="W70:W133" si="33">IFERROR(S70/O70,"")</f>
        <v>0.00310008857395926</v>
      </c>
      <c r="X70" s="23" t="str">
        <f t="shared" ref="X70:X133" si="34">IFERROR(T70/P70,"")</f>
        <v/>
      </c>
      <c r="Y70" s="23">
        <f t="shared" ref="Y70:Y133" si="35">IFERROR(U70/Q70,"")</f>
        <v>0.004004004004004</v>
      </c>
      <c r="Z70">
        <f>SUMIF('库存（子SKU）'!$C:$C,$A70,'库存（子SKU）'!AB:AB)</f>
        <v>0</v>
      </c>
      <c r="AA70">
        <f>SUMIF('库存（子SKU）'!$C:$C,$A70,'库存（子SKU）'!AC:AC)</f>
        <v>3.61</v>
      </c>
      <c r="AB70">
        <f>SUMIF('库存（子SKU）'!$C:$C,$A70,'库存（子SKU）'!AD:AD)</f>
        <v>0</v>
      </c>
      <c r="AC70">
        <f>SUMIF('库存（子SKU）'!$C:$C,$A70,'库存（子SKU）'!AE:AE)</f>
        <v>6.46</v>
      </c>
      <c r="AD70" s="23">
        <f t="shared" si="20"/>
        <v>0</v>
      </c>
      <c r="AE70" s="23">
        <f t="shared" si="21"/>
        <v>0.106238964096527</v>
      </c>
      <c r="AF70" s="23">
        <f t="shared" si="22"/>
        <v>0</v>
      </c>
      <c r="AG70" s="23">
        <f t="shared" si="23"/>
        <v>0.0950559152442613</v>
      </c>
      <c r="AH70">
        <f>SUMIF('库存（子SKU）'!$C:$C,$A70,'库存（子SKU）'!AJ:AJ)</f>
        <v>28</v>
      </c>
      <c r="AI70">
        <f>SUMIF('库存（子SKU）'!$C:$C,$A70,'库存（子SKU）'!AK:AK)</f>
        <v>28</v>
      </c>
      <c r="AJ70">
        <f>SUMIF('库存（子SKU）'!$C:$C,$A70,'库存（子SKU）'!AL:AL)</f>
        <v>35</v>
      </c>
      <c r="AK70">
        <f>SUMIF('库存（子SKU）'!$C:$C,$A70,'库存（子SKU）'!AM:AM)</f>
        <v>62</v>
      </c>
      <c r="AL70" s="23">
        <f t="shared" si="24"/>
        <v>0.0357142857142857</v>
      </c>
      <c r="AM70" s="23">
        <f t="shared" si="25"/>
        <v>0.0714285714285714</v>
      </c>
      <c r="AN70" s="23">
        <f t="shared" si="26"/>
        <v>0.0571428571428571</v>
      </c>
      <c r="AO70" s="23">
        <f t="shared" si="27"/>
        <v>0.0645161290322581</v>
      </c>
      <c r="AP70" s="8">
        <f t="shared" si="28"/>
        <v>0.142857142857143</v>
      </c>
      <c r="AQ70" s="8">
        <f t="shared" si="29"/>
        <v>8.57142857142857</v>
      </c>
      <c r="AR70" s="8">
        <f t="shared" si="30"/>
        <v>-8.57142857142857</v>
      </c>
      <c r="AS70">
        <f t="shared" si="31"/>
        <v>0</v>
      </c>
      <c r="AT70" s="25">
        <f>IFERROR(时间!$B$4+AS70,"上周无销量")</f>
        <v>43283</v>
      </c>
    </row>
    <row r="71" spans="1:46">
      <c r="A71" t="s">
        <v>1236</v>
      </c>
      <c r="B71" s="6">
        <f>SUMIF('库存（子SKU）'!$C:$C,$A71,'库存（子SKU）'!D:D)</f>
        <v>2</v>
      </c>
      <c r="C71" s="6">
        <f>SUMIF('库存（子SKU）'!$C:$C,$A71,'库存（子SKU）'!E:E)</f>
        <v>4</v>
      </c>
      <c r="D71" s="6">
        <f>SUMIF('库存（子SKU）'!$C:$C,$A71,'库存（子SKU）'!F:F)</f>
        <v>5</v>
      </c>
      <c r="E71" s="6">
        <f>SUMIF('库存（子SKU）'!$C:$C,$A71,'库存（子SKU）'!G:G)</f>
        <v>1</v>
      </c>
      <c r="F71" s="7">
        <f>IFERROR(VLOOKUP(A71,'[1]父SKU-单价'!$A:$B,2,0),"")</f>
        <v>16.99</v>
      </c>
      <c r="G71">
        <f>SUMIF('库存（子SKU）'!$C:$C,$A71,'库存（子SKU）'!I:I)</f>
        <v>24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24</v>
      </c>
      <c r="L71">
        <f>SUMIF('库存（子SKU）'!$C:$C,$A71,'库存（子SKU）'!N:N)</f>
        <v>3</v>
      </c>
      <c r="M71">
        <f>SUMIF('库存（子SKU）'!$C:$C,$A71,'库存（子SKU）'!O:O)</f>
        <v>13</v>
      </c>
      <c r="N71">
        <f>SUMIF('库存（子SKU）'!$C:$C,$A71,'库存（子SKU）'!P:P)</f>
        <v>1</v>
      </c>
      <c r="O71">
        <f>SUMIF('库存（子SKU）'!$C:$C,$A71,'库存（子SKU）'!Q:Q)</f>
        <v>603</v>
      </c>
      <c r="P71">
        <f>SUMIF('库存（子SKU）'!$C:$C,$A71,'库存（子SKU）'!R:R)</f>
        <v>5513</v>
      </c>
      <c r="Q71">
        <f>SUMIF('库存（子SKU）'!$C:$C,$A71,'库存（子SKU）'!S:S)</f>
        <v>3437</v>
      </c>
      <c r="R71">
        <f>SUMIF('库存（子SKU）'!$C:$C,$A71,'库存（子SKU）'!T:T)</f>
        <v>0</v>
      </c>
      <c r="S71">
        <f>SUMIF('库存（子SKU）'!$C:$C,$A71,'库存（子SKU）'!U:U)</f>
        <v>13</v>
      </c>
      <c r="T71">
        <f>SUMIF('库存（子SKU）'!$C:$C,$A71,'库存（子SKU）'!V:V)</f>
        <v>51</v>
      </c>
      <c r="U71">
        <f>SUMIF('库存（子SKU）'!$C:$C,$A71,'库存（子SKU）'!W:W)</f>
        <v>34</v>
      </c>
      <c r="V71" s="23">
        <f t="shared" si="32"/>
        <v>0</v>
      </c>
      <c r="W71" s="23">
        <f t="shared" si="33"/>
        <v>0.021558872305141</v>
      </c>
      <c r="X71" s="23">
        <f t="shared" si="34"/>
        <v>0.00925086159985489</v>
      </c>
      <c r="Y71" s="23">
        <f t="shared" si="35"/>
        <v>0.00989234797788769</v>
      </c>
      <c r="Z71">
        <f>SUMIF('库存（子SKU）'!$C:$C,$A71,'库存（子SKU）'!AB:AB)</f>
        <v>0</v>
      </c>
      <c r="AA71">
        <f>SUMIF('库存（子SKU）'!$C:$C,$A71,'库存（子SKU）'!AC:AC)</f>
        <v>2.96</v>
      </c>
      <c r="AB71">
        <f>SUMIF('库存（子SKU）'!$C:$C,$A71,'库存（子SKU）'!AD:AD)</f>
        <v>11.99</v>
      </c>
      <c r="AC71">
        <f>SUMIF('库存（子SKU）'!$C:$C,$A71,'库存（子SKU）'!AE:AE)</f>
        <v>7.99</v>
      </c>
      <c r="AD71" s="23">
        <f t="shared" si="20"/>
        <v>0</v>
      </c>
      <c r="AE71" s="23">
        <f t="shared" si="21"/>
        <v>0.0435550323719835</v>
      </c>
      <c r="AF71" s="23">
        <f t="shared" si="22"/>
        <v>0.141141848145968</v>
      </c>
      <c r="AG71" s="23">
        <f t="shared" si="23"/>
        <v>0.470276633313714</v>
      </c>
      <c r="AH71">
        <f>SUMIF('库存（子SKU）'!$C:$C,$A71,'库存（子SKU）'!AJ:AJ)</f>
        <v>20</v>
      </c>
      <c r="AI71">
        <f>SUMIF('库存（子SKU）'!$C:$C,$A71,'库存（子SKU）'!AK:AK)</f>
        <v>20</v>
      </c>
      <c r="AJ71">
        <f>SUMIF('库存（子SKU）'!$C:$C,$A71,'库存（子SKU）'!AL:AL)</f>
        <v>13</v>
      </c>
      <c r="AK71">
        <f>SUMIF('库存（子SKU）'!$C:$C,$A71,'库存（子SKU）'!AM:AM)</f>
        <v>31</v>
      </c>
      <c r="AL71" s="23">
        <f t="shared" si="24"/>
        <v>0.1</v>
      </c>
      <c r="AM71" s="23">
        <f t="shared" si="25"/>
        <v>0.2</v>
      </c>
      <c r="AN71" s="23">
        <f t="shared" si="26"/>
        <v>0.384615384615385</v>
      </c>
      <c r="AO71" s="23">
        <f t="shared" si="27"/>
        <v>0.032258064516129</v>
      </c>
      <c r="AP71" s="8">
        <f t="shared" si="28"/>
        <v>0.285714285714286</v>
      </c>
      <c r="AQ71" s="8">
        <f t="shared" si="29"/>
        <v>17.1428571428571</v>
      </c>
      <c r="AR71" s="8">
        <f t="shared" si="30"/>
        <v>6.85714285714286</v>
      </c>
      <c r="AS71">
        <f t="shared" si="31"/>
        <v>84</v>
      </c>
      <c r="AT71" s="25">
        <f>IFERROR(时间!$B$4+AS71,"上周无销量")</f>
        <v>43367</v>
      </c>
    </row>
    <row r="72" spans="1:46">
      <c r="A72" t="s">
        <v>1237</v>
      </c>
      <c r="B72" s="6">
        <f>SUMIF('库存（子SKU）'!$C:$C,$A72,'库存（子SKU）'!D:D)</f>
        <v>5</v>
      </c>
      <c r="C72" s="6">
        <f>SUMIF('库存（子SKU）'!$C:$C,$A72,'库存（子SKU）'!E:E)</f>
        <v>11</v>
      </c>
      <c r="D72" s="6">
        <f>SUMIF('库存（子SKU）'!$C:$C,$A72,'库存（子SKU）'!F:F)</f>
        <v>10</v>
      </c>
      <c r="E72" s="6">
        <f>SUMIF('库存（子SKU）'!$C:$C,$A72,'库存（子SKU）'!G:G)</f>
        <v>18</v>
      </c>
      <c r="F72" s="7">
        <f>IFERROR(VLOOKUP(A72,'[1]父SKU-单价'!$A:$B,2,0),"")</f>
        <v>14.43</v>
      </c>
      <c r="G72">
        <f>SUMIF('库存（子SKU）'!$C:$C,$A72,'库存（子SKU）'!I:I)</f>
        <v>74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74</v>
      </c>
      <c r="L72">
        <f>SUMIF('库存（子SKU）'!$C:$C,$A72,'库存（子SKU）'!N:N)</f>
        <v>6</v>
      </c>
      <c r="M72">
        <f>SUMIF('库存（子SKU）'!$C:$C,$A72,'库存（子SKU）'!O:O)</f>
        <v>52</v>
      </c>
      <c r="N72">
        <f>SUMIF('库存（子SKU）'!$C:$C,$A72,'库存（子SKU）'!P:P)</f>
        <v>28</v>
      </c>
      <c r="O72">
        <f>SUMIF('库存（子SKU）'!$C:$C,$A72,'库存（子SKU）'!Q:Q)</f>
        <v>5</v>
      </c>
      <c r="P72">
        <f>SUMIF('库存（子SKU）'!$C:$C,$A72,'库存（子SKU）'!R:R)</f>
        <v>5</v>
      </c>
      <c r="Q72">
        <f>SUMIF('库存（子SKU）'!$C:$C,$A72,'库存（子SKU）'!S:S)</f>
        <v>1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>
        <f t="shared" si="32"/>
        <v>0</v>
      </c>
      <c r="W72" s="23">
        <f t="shared" si="33"/>
        <v>0</v>
      </c>
      <c r="X72" s="23">
        <f t="shared" si="34"/>
        <v>0</v>
      </c>
      <c r="Y72" s="23">
        <f t="shared" si="35"/>
        <v>0</v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>
        <f t="shared" si="20"/>
        <v>0</v>
      </c>
      <c r="AE72" s="23">
        <f t="shared" si="21"/>
        <v>0</v>
      </c>
      <c r="AF72" s="23">
        <f t="shared" si="22"/>
        <v>0</v>
      </c>
      <c r="AG72" s="23">
        <f t="shared" si="23"/>
        <v>0</v>
      </c>
      <c r="AH72">
        <f>SUMIF('库存（子SKU）'!$C:$C,$A72,'库存（子SKU）'!AJ:AJ)</f>
        <v>227</v>
      </c>
      <c r="AI72">
        <f>SUMIF('库存（子SKU）'!$C:$C,$A72,'库存（子SKU）'!AK:AK)</f>
        <v>227</v>
      </c>
      <c r="AJ72">
        <f>SUMIF('库存（子SKU）'!$C:$C,$A72,'库存（子SKU）'!AL:AL)</f>
        <v>214</v>
      </c>
      <c r="AK72">
        <f>SUMIF('库存（子SKU）'!$C:$C,$A72,'库存（子SKU）'!AM:AM)</f>
        <v>266</v>
      </c>
      <c r="AL72" s="23">
        <f t="shared" si="24"/>
        <v>0.0220264317180617</v>
      </c>
      <c r="AM72" s="23">
        <f t="shared" si="25"/>
        <v>0.0484581497797357</v>
      </c>
      <c r="AN72" s="23">
        <f t="shared" si="26"/>
        <v>0.0467289719626168</v>
      </c>
      <c r="AO72" s="23">
        <f t="shared" si="27"/>
        <v>0.0676691729323308</v>
      </c>
      <c r="AP72" s="8">
        <f t="shared" si="28"/>
        <v>0.714285714285714</v>
      </c>
      <c r="AQ72" s="8">
        <f t="shared" si="29"/>
        <v>42.8571428571429</v>
      </c>
      <c r="AR72" s="8">
        <f t="shared" si="30"/>
        <v>31.1428571428571</v>
      </c>
      <c r="AS72">
        <f t="shared" si="31"/>
        <v>103</v>
      </c>
      <c r="AT72" s="25">
        <f>IFERROR(时间!$B$4+AS72,"上周无销量")</f>
        <v>43386</v>
      </c>
    </row>
    <row r="73" spans="1:46">
      <c r="A73" t="s">
        <v>1238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tr">
        <f>IFERROR(VLOOKUP(A73,'[1]父SKU-单价'!$A:$B,2,0),"")</f>
        <v/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1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5" t="str">
        <f>IFERROR(时间!$B$4+AS73,"上周无销量")</f>
        <v>上周无销量</v>
      </c>
    </row>
    <row r="74" spans="1:46">
      <c r="A74" t="s">
        <v>1239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tr">
        <f>IFERROR(VLOOKUP(A74,'[1]父SKU-单价'!$A:$B,2,0),"")</f>
        <v/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5</v>
      </c>
      <c r="L74">
        <f>SUMIF('库存（子SKU）'!$C:$C,$A74,'库存（子SKU）'!N:N)</f>
        <v>0</v>
      </c>
      <c r="M74">
        <f>SUMIF('库存（子SKU）'!$C:$C,$A74,'库存（子SKU）'!O:O)</f>
        <v>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2</v>
      </c>
      <c r="AI74">
        <f>SUMIF('库存（子SKU）'!$C:$C,$A74,'库存（子SKU）'!AK:AK)</f>
        <v>2</v>
      </c>
      <c r="AJ74">
        <f>SUMIF('库存（子SKU）'!$C:$C,$A74,'库存（子SKU）'!AL:AL)</f>
        <v>4</v>
      </c>
      <c r="AK74">
        <f>SUMIF('库存（子SKU）'!$C:$C,$A74,'库存（子SKU）'!AM:AM)</f>
        <v>2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5</v>
      </c>
      <c r="AS74" t="str">
        <f t="shared" si="31"/>
        <v>库存为5</v>
      </c>
      <c r="AT74" s="25" t="str">
        <f>IFERROR(时间!$B$4+AS74,"上周无销量")</f>
        <v>上周无销量</v>
      </c>
    </row>
    <row r="75" spans="1:46">
      <c r="A75" t="s">
        <v>1240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tr">
        <f>IFERROR(VLOOKUP(A75,'[1]父SKU-单价'!$A:$B,2,0),"")</f>
        <v/>
      </c>
      <c r="G75">
        <f>SUMIF('库存（子SKU）'!$C:$C,$A75,'库存（子SKU）'!I:I)</f>
        <v>5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5</v>
      </c>
      <c r="L75">
        <f>SUMIF('库存（子SKU）'!$C:$C,$A75,'库存（子SKU）'!N:N)</f>
        <v>0</v>
      </c>
      <c r="M75">
        <f>SUMIF('库存（子SKU）'!$C:$C,$A75,'库存（子SKU）'!O:O)</f>
        <v>5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1</v>
      </c>
      <c r="AI75">
        <f>SUMIF('库存（子SKU）'!$C:$C,$A75,'库存（子SKU）'!AK:AK)</f>
        <v>1</v>
      </c>
      <c r="AJ75">
        <f>SUMIF('库存（子SKU）'!$C:$C,$A75,'库存（子SKU）'!AL:AL)</f>
        <v>2</v>
      </c>
      <c r="AK75">
        <f>SUMIF('库存（子SKU）'!$C:$C,$A75,'库存（子SKU）'!AM:AM)</f>
        <v>1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5</v>
      </c>
      <c r="AS75" t="str">
        <f t="shared" si="31"/>
        <v>库存为5</v>
      </c>
      <c r="AT75" s="25" t="str">
        <f>IFERROR(时间!$B$4+AS75,"上周无销量")</f>
        <v>上周无销量</v>
      </c>
    </row>
    <row r="76" spans="1:46">
      <c r="A76" t="s">
        <v>1241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tr">
        <f>IFERROR(VLOOKUP(A76,'[1]父SKU-单价'!$A:$B,2,0),"")</f>
        <v/>
      </c>
      <c r="G76">
        <f>SUMIF('库存（子SKU）'!$C:$C,$A76,'库存（子SKU）'!I:I)</f>
        <v>8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8</v>
      </c>
      <c r="L76">
        <f>SUMIF('库存（子SKU）'!$C:$C,$A76,'库存（子SKU）'!N:N)</f>
        <v>0</v>
      </c>
      <c r="M76">
        <f>SUMIF('库存（子SKU）'!$C:$C,$A76,'库存（子SKU）'!O:O)</f>
        <v>8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3</v>
      </c>
      <c r="AI76">
        <f>SUMIF('库存（子SKU）'!$C:$C,$A76,'库存（子SKU）'!AK:AK)</f>
        <v>3</v>
      </c>
      <c r="AJ76">
        <f>SUMIF('库存（子SKU）'!$C:$C,$A76,'库存（子SKU）'!AL:AL)</f>
        <v>4</v>
      </c>
      <c r="AK76">
        <f>SUMIF('库存（子SKU）'!$C:$C,$A76,'库存（子SKU）'!AM:AM)</f>
        <v>3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8</v>
      </c>
      <c r="AS76" t="str">
        <f t="shared" si="31"/>
        <v>库存为8</v>
      </c>
      <c r="AT76" s="25" t="str">
        <f>IFERROR(时间!$B$4+AS76,"上周无销量")</f>
        <v>上周无销量</v>
      </c>
    </row>
    <row r="77" spans="1:46">
      <c r="A77" t="s">
        <v>1242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tr">
        <f>IFERROR(VLOOKUP(A77,'[1]父SKU-单价'!$A:$B,2,0),"")</f>
        <v/>
      </c>
      <c r="G77">
        <f>SUMIF('库存（子SKU）'!$C:$C,$A77,'库存（子SKU）'!I:I)</f>
        <v>5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5</v>
      </c>
      <c r="L77">
        <f>SUMIF('库存（子SKU）'!$C:$C,$A77,'库存（子SKU）'!N:N)</f>
        <v>0</v>
      </c>
      <c r="M77">
        <f>SUMIF('库存（子SKU）'!$C:$C,$A77,'库存（子SKU）'!O:O)</f>
        <v>5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3</v>
      </c>
      <c r="AI77">
        <f>SUMIF('库存（子SKU）'!$C:$C,$A77,'库存（子SKU）'!AK:AK)</f>
        <v>3</v>
      </c>
      <c r="AJ77">
        <f>SUMIF('库存（子SKU）'!$C:$C,$A77,'库存（子SKU）'!AL:AL)</f>
        <v>2</v>
      </c>
      <c r="AK77">
        <f>SUMIF('库存（子SKU）'!$C:$C,$A77,'库存（子SKU）'!AM:AM)</f>
        <v>0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 t="str">
        <f t="shared" si="27"/>
        <v/>
      </c>
      <c r="AP77" s="8">
        <f t="shared" si="28"/>
        <v>0</v>
      </c>
      <c r="AQ77" s="8">
        <f t="shared" si="29"/>
        <v>0</v>
      </c>
      <c r="AR77" s="8">
        <f t="shared" si="30"/>
        <v>5</v>
      </c>
      <c r="AS77" t="str">
        <f t="shared" si="31"/>
        <v>库存为5</v>
      </c>
      <c r="AT77" s="25" t="str">
        <f>IFERROR(时间!$B$4+AS77,"上周无销量")</f>
        <v>上周无销量</v>
      </c>
    </row>
    <row r="78" spans="1:46">
      <c r="A78" t="s">
        <v>1243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3</v>
      </c>
      <c r="F78" s="7">
        <f>IFERROR(VLOOKUP(A78,'[1]父SKU-单价'!$A:$B,2,0),"")</f>
        <v>16.99</v>
      </c>
      <c r="G78">
        <f>SUMIF('库存（子SKU）'!$C:$C,$A78,'库存（子SKU）'!I:I)</f>
        <v>5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5</v>
      </c>
      <c r="L78">
        <f>SUMIF('库存（子SKU）'!$C:$C,$A78,'库存（子SKU）'!N:N)</f>
        <v>1</v>
      </c>
      <c r="M78">
        <f>SUMIF('库存（子SKU）'!$C:$C,$A78,'库存（子SKU）'!O:O)</f>
        <v>5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>
        <f t="shared" si="23"/>
        <v>0</v>
      </c>
      <c r="AH78">
        <f>SUMIF('库存（子SKU）'!$C:$C,$A78,'库存（子SKU）'!AJ:AJ)</f>
        <v>9</v>
      </c>
      <c r="AI78">
        <f>SUMIF('库存（子SKU）'!$C:$C,$A78,'库存（子SKU）'!AK:AK)</f>
        <v>9</v>
      </c>
      <c r="AJ78">
        <f>SUMIF('库存（子SKU）'!$C:$C,$A78,'库存（子SKU）'!AL:AL)</f>
        <v>5</v>
      </c>
      <c r="AK78">
        <f>SUMIF('库存（子SKU）'!$C:$C,$A78,'库存（子SKU）'!AM:AM)</f>
        <v>7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0.428571428571429</v>
      </c>
      <c r="AP78" s="8">
        <f t="shared" si="28"/>
        <v>0</v>
      </c>
      <c r="AQ78" s="8">
        <f t="shared" si="29"/>
        <v>0</v>
      </c>
      <c r="AR78" s="8">
        <f t="shared" si="30"/>
        <v>5</v>
      </c>
      <c r="AS78" t="str">
        <f t="shared" si="31"/>
        <v>库存为5</v>
      </c>
      <c r="AT78" s="25" t="str">
        <f>IFERROR(时间!$B$4+AS78,"上周无销量")</f>
        <v>上周无销量</v>
      </c>
    </row>
    <row r="79" spans="1:46">
      <c r="A79" t="s">
        <v>1244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tr">
        <f>IFERROR(VLOOKUP(A79,'[1]父SKU-单价'!$A:$B,2,0),"")</f>
        <v/>
      </c>
      <c r="G79">
        <f>SUMIF('库存（子SKU）'!$C:$C,$A79,'库存（子SKU）'!I:I)</f>
        <v>2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2</v>
      </c>
      <c r="L79">
        <f>SUMIF('库存（子SKU）'!$C:$C,$A79,'库存（子SKU）'!N:N)</f>
        <v>0</v>
      </c>
      <c r="M79">
        <f>SUMIF('库存（子SKU）'!$C:$C,$A79,'库存（子SKU）'!O:O)</f>
        <v>2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1</v>
      </c>
      <c r="AI79">
        <f>SUMIF('库存（子SKU）'!$C:$C,$A79,'库存（子SKU）'!AK:AK)</f>
        <v>1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23">
        <f t="shared" si="24"/>
        <v>0</v>
      </c>
      <c r="AM79" s="23">
        <f t="shared" si="25"/>
        <v>0</v>
      </c>
      <c r="AN79" s="23" t="str">
        <f t="shared" si="26"/>
        <v/>
      </c>
      <c r="AO79" s="23" t="str">
        <f t="shared" si="27"/>
        <v/>
      </c>
      <c r="AP79" s="8">
        <f t="shared" si="28"/>
        <v>0</v>
      </c>
      <c r="AQ79" s="8">
        <f t="shared" si="29"/>
        <v>0</v>
      </c>
      <c r="AR79" s="8">
        <f t="shared" si="30"/>
        <v>2</v>
      </c>
      <c r="AS79" t="str">
        <f t="shared" si="31"/>
        <v>库存为2</v>
      </c>
      <c r="AT79" s="25" t="str">
        <f>IFERROR(时间!$B$4+AS79,"上周无销量")</f>
        <v>上周无销量</v>
      </c>
    </row>
    <row r="80" spans="1:46">
      <c r="A80" t="s">
        <v>1245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tr">
        <f>IFERROR(VLOOKUP(A80,'[1]父SKU-单价'!$A:$B,2,0),"")</f>
        <v/>
      </c>
      <c r="G80">
        <f>SUMIF('库存（子SKU）'!$C:$C,$A80,'库存（子SKU）'!I:I)</f>
        <v>27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27</v>
      </c>
      <c r="L80">
        <f>SUMIF('库存（子SKU）'!$C:$C,$A80,'库存（子SKU）'!N:N)</f>
        <v>0</v>
      </c>
      <c r="M80">
        <f>SUMIF('库存（子SKU）'!$C:$C,$A80,'库存（子SKU）'!O:O)</f>
        <v>25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7</v>
      </c>
      <c r="AI80">
        <f>SUMIF('库存（子SKU）'!$C:$C,$A80,'库存（子SKU）'!AK:AK)</f>
        <v>7</v>
      </c>
      <c r="AJ80">
        <f>SUMIF('库存（子SKU）'!$C:$C,$A80,'库存（子SKU）'!AL:AL)</f>
        <v>5</v>
      </c>
      <c r="AK80">
        <f>SUMIF('库存（子SKU）'!$C:$C,$A80,'库存（子SKU）'!AM:AM)</f>
        <v>2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27</v>
      </c>
      <c r="AS80" t="str">
        <f t="shared" si="31"/>
        <v>库存为27</v>
      </c>
      <c r="AT80" s="25" t="str">
        <f>IFERROR(时间!$B$4+AS80,"上周无销量")</f>
        <v>上周无销量</v>
      </c>
    </row>
    <row r="81" spans="1:46">
      <c r="A81" t="s">
        <v>1246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tr">
        <f>IFERROR(VLOOKUP(A81,'[1]父SKU-单价'!$A:$B,2,0),"")</f>
        <v/>
      </c>
      <c r="G81">
        <f>SUMIF('库存（子SKU）'!$C:$C,$A81,'库存（子SKU）'!I:I)</f>
        <v>5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5</v>
      </c>
      <c r="L81">
        <f>SUMIF('库存（子SKU）'!$C:$C,$A81,'库存（子SKU）'!N:N)</f>
        <v>0</v>
      </c>
      <c r="M81">
        <f>SUMIF('库存（子SKU）'!$C:$C,$A81,'库存（子SKU）'!O:O)</f>
        <v>5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3</v>
      </c>
      <c r="AI81">
        <f>SUMIF('库存（子SKU）'!$C:$C,$A81,'库存（子SKU）'!AK:AK)</f>
        <v>3</v>
      </c>
      <c r="AJ81">
        <f>SUMIF('库存（子SKU）'!$C:$C,$A81,'库存（子SKU）'!AL:AL)</f>
        <v>7</v>
      </c>
      <c r="AK81">
        <f>SUMIF('库存（子SKU）'!$C:$C,$A81,'库存（子SKU）'!AM:AM)</f>
        <v>3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5</v>
      </c>
      <c r="AS81" t="str">
        <f t="shared" si="31"/>
        <v>库存为5</v>
      </c>
      <c r="AT81" s="25" t="str">
        <f>IFERROR(时间!$B$4+AS81,"上周无销量")</f>
        <v>上周无销量</v>
      </c>
    </row>
    <row r="82" spans="1:46">
      <c r="A82" t="s">
        <v>1247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1</v>
      </c>
      <c r="F82" s="7">
        <f>IFERROR(VLOOKUP(A82,'[1]父SKU-单价'!$A:$B,2,0),"")</f>
        <v>16.99</v>
      </c>
      <c r="G82">
        <f>SUMIF('库存（子SKU）'!$C:$C,$A82,'库存（子SKU）'!I:I)</f>
        <v>16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16</v>
      </c>
      <c r="L82">
        <f>SUMIF('库存（子SKU）'!$C:$C,$A82,'库存（子SKU）'!N:N)</f>
        <v>1</v>
      </c>
      <c r="M82">
        <f>SUMIF('库存（子SKU）'!$C:$C,$A82,'库存（子SKU）'!O:O)</f>
        <v>16</v>
      </c>
      <c r="N82">
        <f>SUMIF('库存（子SKU）'!$C:$C,$A82,'库存（子SKU）'!P:P)</f>
        <v>68</v>
      </c>
      <c r="O82">
        <f>SUMIF('库存（子SKU）'!$C:$C,$A82,'库存（子SKU）'!Q:Q)</f>
        <v>156</v>
      </c>
      <c r="P82">
        <f>SUMIF('库存（子SKU）'!$C:$C,$A82,'库存（子SKU）'!R:R)</f>
        <v>1624</v>
      </c>
      <c r="Q82">
        <f>SUMIF('库存（子SKU）'!$C:$C,$A82,'库存（子SKU）'!S:S)</f>
        <v>3503</v>
      </c>
      <c r="R82">
        <f>SUMIF('库存（子SKU）'!$C:$C,$A82,'库存（子SKU）'!T:T)</f>
        <v>0</v>
      </c>
      <c r="S82">
        <f>SUMIF('库存（子SKU）'!$C:$C,$A82,'库存（子SKU）'!U:U)</f>
        <v>2</v>
      </c>
      <c r="T82">
        <f>SUMIF('库存（子SKU）'!$C:$C,$A82,'库存（子SKU）'!V:V)</f>
        <v>17</v>
      </c>
      <c r="U82">
        <f>SUMIF('库存（子SKU）'!$C:$C,$A82,'库存（子SKU）'!W:W)</f>
        <v>18</v>
      </c>
      <c r="V82" s="23">
        <f t="shared" si="32"/>
        <v>0</v>
      </c>
      <c r="W82" s="23">
        <f t="shared" si="33"/>
        <v>0.0128205128205128</v>
      </c>
      <c r="X82" s="23">
        <f t="shared" si="34"/>
        <v>0.0104679802955665</v>
      </c>
      <c r="Y82" s="23">
        <f t="shared" si="35"/>
        <v>0.00513845275478162</v>
      </c>
      <c r="Z82">
        <f>SUMIF('库存（子SKU）'!$C:$C,$A82,'库存（子SKU）'!AB:AB)</f>
        <v>0</v>
      </c>
      <c r="AA82">
        <f>SUMIF('库存（子SKU）'!$C:$C,$A82,'库存（子SKU）'!AC:AC)</f>
        <v>0.15</v>
      </c>
      <c r="AB82">
        <f>SUMIF('库存（子SKU）'!$C:$C,$A82,'库存（子SKU）'!AD:AD)</f>
        <v>4.34</v>
      </c>
      <c r="AC82">
        <f>SUMIF('库存（子SKU）'!$C:$C,$A82,'库存（子SKU）'!AE:AE)</f>
        <v>3.94</v>
      </c>
      <c r="AD82" s="23" t="str">
        <f t="shared" si="20"/>
        <v/>
      </c>
      <c r="AE82" s="23" t="str">
        <f t="shared" si="21"/>
        <v>无销量广告费为0.15</v>
      </c>
      <c r="AF82" s="23" t="str">
        <f t="shared" si="22"/>
        <v>无销量广告费为4.34</v>
      </c>
      <c r="AG82" s="23">
        <f t="shared" si="23"/>
        <v>0.231901118304885</v>
      </c>
      <c r="AH82">
        <f>SUMIF('库存（子SKU）'!$C:$C,$A82,'库存（子SKU）'!AJ:AJ)</f>
        <v>6</v>
      </c>
      <c r="AI82">
        <f>SUMIF('库存（子SKU）'!$C:$C,$A82,'库存（子SKU）'!AK:AK)</f>
        <v>6</v>
      </c>
      <c r="AJ82">
        <f>SUMIF('库存（子SKU）'!$C:$C,$A82,'库存（子SKU）'!AL:AL)</f>
        <v>13</v>
      </c>
      <c r="AK82">
        <f>SUMIF('库存（子SKU）'!$C:$C,$A82,'库存（子SKU）'!AM:AM)</f>
        <v>17</v>
      </c>
      <c r="AL82" s="23">
        <f t="shared" si="24"/>
        <v>0</v>
      </c>
      <c r="AM82" s="23">
        <f t="shared" si="25"/>
        <v>0</v>
      </c>
      <c r="AN82" s="23">
        <f t="shared" si="26"/>
        <v>0</v>
      </c>
      <c r="AO82" s="23">
        <f t="shared" si="27"/>
        <v>0.0588235294117647</v>
      </c>
      <c r="AP82" s="8">
        <f t="shared" si="28"/>
        <v>0</v>
      </c>
      <c r="AQ82" s="8">
        <f t="shared" si="29"/>
        <v>0</v>
      </c>
      <c r="AR82" s="8">
        <f t="shared" si="30"/>
        <v>16</v>
      </c>
      <c r="AS82" t="str">
        <f t="shared" si="31"/>
        <v>库存为16</v>
      </c>
      <c r="AT82" s="25" t="str">
        <f>IFERROR(时间!$B$4+AS82,"上周无销量")</f>
        <v>上周无销量</v>
      </c>
    </row>
    <row r="83" spans="1:46">
      <c r="A83" t="s">
        <v>1248</v>
      </c>
      <c r="B83" s="6">
        <f>SUMIF('库存（子SKU）'!$C:$C,$A83,'库存（子SKU）'!D:D)</f>
        <v>5</v>
      </c>
      <c r="C83" s="6">
        <f>SUMIF('库存（子SKU）'!$C:$C,$A83,'库存（子SKU）'!E:E)</f>
        <v>2</v>
      </c>
      <c r="D83" s="6">
        <f>SUMIF('库存（子SKU）'!$C:$C,$A83,'库存（子SKU）'!F:F)</f>
        <v>1</v>
      </c>
      <c r="E83" s="6">
        <f>SUMIF('库存（子SKU）'!$C:$C,$A83,'库存（子SKU）'!G:G)</f>
        <v>9</v>
      </c>
      <c r="F83" s="7">
        <f>IFERROR(VLOOKUP(A83,'[1]父SKU-单价'!$A:$B,2,0),"")</f>
        <v>16.99</v>
      </c>
      <c r="G83">
        <f>SUMIF('库存（子SKU）'!$C:$C,$A83,'库存（子SKU）'!I:I)</f>
        <v>102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1</v>
      </c>
      <c r="K83">
        <f t="shared" si="19"/>
        <v>103</v>
      </c>
      <c r="L83">
        <f>SUMIF('库存（子SKU）'!$C:$C,$A83,'库存（子SKU）'!N:N)</f>
        <v>6</v>
      </c>
      <c r="M83">
        <f>SUMIF('库存（子SKU）'!$C:$C,$A83,'库存（子SKU）'!O:O)</f>
        <v>87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>
        <f t="shared" si="20"/>
        <v>0</v>
      </c>
      <c r="AE83" s="23">
        <f t="shared" si="21"/>
        <v>0</v>
      </c>
      <c r="AF83" s="23">
        <f t="shared" si="22"/>
        <v>0</v>
      </c>
      <c r="AG83" s="23">
        <f t="shared" si="23"/>
        <v>0</v>
      </c>
      <c r="AH83">
        <f>SUMIF('库存（子SKU）'!$C:$C,$A83,'库存（子SKU）'!AJ:AJ)</f>
        <v>25</v>
      </c>
      <c r="AI83">
        <f>SUMIF('库存（子SKU）'!$C:$C,$A83,'库存（子SKU）'!AK:AK)</f>
        <v>25</v>
      </c>
      <c r="AJ83">
        <f>SUMIF('库存（子SKU）'!$C:$C,$A83,'库存（子SKU）'!AL:AL)</f>
        <v>17</v>
      </c>
      <c r="AK83">
        <f>SUMIF('库存（子SKU）'!$C:$C,$A83,'库存（子SKU）'!AM:AM)</f>
        <v>31</v>
      </c>
      <c r="AL83" s="23">
        <f t="shared" si="24"/>
        <v>0.2</v>
      </c>
      <c r="AM83" s="23">
        <f t="shared" si="25"/>
        <v>0.08</v>
      </c>
      <c r="AN83" s="23">
        <f t="shared" si="26"/>
        <v>0.0588235294117647</v>
      </c>
      <c r="AO83" s="23">
        <f t="shared" si="27"/>
        <v>0.290322580645161</v>
      </c>
      <c r="AP83" s="8">
        <f t="shared" si="28"/>
        <v>0.714285714285714</v>
      </c>
      <c r="AQ83" s="8">
        <f t="shared" si="29"/>
        <v>42.8571428571429</v>
      </c>
      <c r="AR83" s="8">
        <f t="shared" si="30"/>
        <v>60.1428571428571</v>
      </c>
      <c r="AS83">
        <f t="shared" si="31"/>
        <v>144</v>
      </c>
      <c r="AT83" s="25">
        <f>IFERROR(时间!$B$4+AS83,"上周无销量")</f>
        <v>43427</v>
      </c>
    </row>
    <row r="84" spans="1:46">
      <c r="A84" t="s">
        <v>1249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tr">
        <f>IFERROR(VLOOKUP(A84,'[1]父SKU-单价'!$A:$B,2,0),"")</f>
        <v/>
      </c>
      <c r="G84">
        <f>SUMIF('库存（子SKU）'!$C:$C,$A84,'库存（子SKU）'!I:I)</f>
        <v>4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4</v>
      </c>
      <c r="L84">
        <f>SUMIF('库存（子SKU）'!$C:$C,$A84,'库存（子SKU）'!N:N)</f>
        <v>0</v>
      </c>
      <c r="M84">
        <f>SUMIF('库存（子SKU）'!$C:$C,$A84,'库存（子SKU）'!O:O)</f>
        <v>4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2</v>
      </c>
      <c r="AK84">
        <f>SUMIF('库存（子SKU）'!$C:$C,$A84,'库存（子SKU）'!AM:AM)</f>
        <v>1</v>
      </c>
      <c r="AL84" s="23" t="str">
        <f t="shared" si="24"/>
        <v/>
      </c>
      <c r="AM84" s="23" t="str">
        <f t="shared" si="25"/>
        <v/>
      </c>
      <c r="AN84" s="23">
        <f t="shared" si="26"/>
        <v>0</v>
      </c>
      <c r="AO84" s="23">
        <f t="shared" si="27"/>
        <v>0</v>
      </c>
      <c r="AP84" s="8">
        <f t="shared" si="28"/>
        <v>0</v>
      </c>
      <c r="AQ84" s="8">
        <f t="shared" si="29"/>
        <v>0</v>
      </c>
      <c r="AR84" s="8">
        <f t="shared" si="30"/>
        <v>4</v>
      </c>
      <c r="AS84" t="str">
        <f t="shared" si="31"/>
        <v>库存为4</v>
      </c>
      <c r="AT84" s="25" t="str">
        <f>IFERROR(时间!$B$4+AS84,"上周无销量")</f>
        <v>上周无销量</v>
      </c>
    </row>
    <row r="85" spans="1:46">
      <c r="A85" t="s">
        <v>1250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tr">
        <f>IFERROR(VLOOKUP(A85,'[1]父SKU-单价'!$A:$B,2,0),"")</f>
        <v/>
      </c>
      <c r="G85">
        <f>SUMIF('库存（子SKU）'!$C:$C,$A85,'库存（子SKU）'!I:I)</f>
        <v>45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45</v>
      </c>
      <c r="L85">
        <f>SUMIF('库存（子SKU）'!$C:$C,$A85,'库存（子SKU）'!N:N)</f>
        <v>0</v>
      </c>
      <c r="M85">
        <f>SUMIF('库存（子SKU）'!$C:$C,$A85,'库存（子SKU）'!O:O)</f>
        <v>45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12</v>
      </c>
      <c r="AI85">
        <f>SUMIF('库存（子SKU）'!$C:$C,$A85,'库存（子SKU）'!AK:AK)</f>
        <v>12</v>
      </c>
      <c r="AJ85">
        <f>SUMIF('库存（子SKU）'!$C:$C,$A85,'库存（子SKU）'!AL:AL)</f>
        <v>16</v>
      </c>
      <c r="AK85">
        <f>SUMIF('库存（子SKU）'!$C:$C,$A85,'库存（子SKU）'!AM:AM)</f>
        <v>10</v>
      </c>
      <c r="AL85" s="23">
        <f t="shared" si="24"/>
        <v>0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8">
        <f t="shared" si="28"/>
        <v>0</v>
      </c>
      <c r="AQ85" s="8">
        <f t="shared" si="29"/>
        <v>0</v>
      </c>
      <c r="AR85" s="8">
        <f t="shared" si="30"/>
        <v>45</v>
      </c>
      <c r="AS85" t="str">
        <f t="shared" si="31"/>
        <v>库存为45</v>
      </c>
      <c r="AT85" s="25" t="str">
        <f>IFERROR(时间!$B$4+AS85,"上周无销量")</f>
        <v>上周无销量</v>
      </c>
    </row>
    <row r="86" spans="1:46">
      <c r="A86" t="s">
        <v>1251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tr">
        <f>IFERROR(VLOOKUP(A86,'[1]父SKU-单价'!$A:$B,2,0),"")</f>
        <v/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5" t="str">
        <f>IFERROR(时间!$B$4+AS86,"上周无销量")</f>
        <v>上周无销量</v>
      </c>
    </row>
    <row r="87" spans="1:46">
      <c r="A87" t="s">
        <v>1252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tr">
        <f>IFERROR(VLOOKUP(A87,'[1]父SKU-单价'!$A:$B,2,0),"")</f>
        <v/>
      </c>
      <c r="G87">
        <f>SUMIF('库存（子SKU）'!$C:$C,$A87,'库存（子SKU）'!I:I)</f>
        <v>7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7</v>
      </c>
      <c r="L87">
        <f>SUMIF('库存（子SKU）'!$C:$C,$A87,'库存（子SKU）'!N:N)</f>
        <v>0</v>
      </c>
      <c r="M87">
        <f>SUMIF('库存（子SKU）'!$C:$C,$A87,'库存（子SKU）'!O:O)</f>
        <v>7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1</v>
      </c>
      <c r="AI87">
        <f>SUMIF('库存（子SKU）'!$C:$C,$A87,'库存（子SKU）'!AK:AK)</f>
        <v>1</v>
      </c>
      <c r="AJ87">
        <f>SUMIF('库存（子SKU）'!$C:$C,$A87,'库存（子SKU）'!AL:AL)</f>
        <v>1</v>
      </c>
      <c r="AK87">
        <f>SUMIF('库存（子SKU）'!$C:$C,$A87,'库存（子SKU）'!AM:AM)</f>
        <v>3</v>
      </c>
      <c r="AL87" s="23">
        <f t="shared" si="24"/>
        <v>0</v>
      </c>
      <c r="AM87" s="23">
        <f t="shared" si="25"/>
        <v>0</v>
      </c>
      <c r="AN87" s="23">
        <f t="shared" si="26"/>
        <v>0</v>
      </c>
      <c r="AO87" s="23">
        <f t="shared" si="27"/>
        <v>0</v>
      </c>
      <c r="AP87" s="8">
        <f t="shared" si="28"/>
        <v>0</v>
      </c>
      <c r="AQ87" s="8">
        <f t="shared" si="29"/>
        <v>0</v>
      </c>
      <c r="AR87" s="8">
        <f t="shared" si="30"/>
        <v>7</v>
      </c>
      <c r="AS87" t="str">
        <f t="shared" si="31"/>
        <v>库存为7</v>
      </c>
      <c r="AT87" s="25" t="str">
        <f>IFERROR(时间!$B$4+AS87,"上周无销量")</f>
        <v>上周无销量</v>
      </c>
    </row>
    <row r="88" spans="1:46">
      <c r="A88" t="s">
        <v>1253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tr">
        <f>IFERROR(VLOOKUP(A88,'[1]父SKU-单价'!$A:$B,2,0),"")</f>
        <v/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5" t="str">
        <f>IFERROR(时间!$B$4+AS88,"上周无销量")</f>
        <v>上周无销量</v>
      </c>
    </row>
    <row r="89" spans="1:46">
      <c r="A89" t="s">
        <v>1254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tr">
        <f>IFERROR(VLOOKUP(A89,'[1]父SKU-单价'!$A:$B,2,0),"")</f>
        <v/>
      </c>
      <c r="G89">
        <f>SUMIF('库存（子SKU）'!$C:$C,$A89,'库存（子SKU）'!I:I)</f>
        <v>3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3</v>
      </c>
      <c r="L89">
        <f>SUMIF('库存（子SKU）'!$C:$C,$A89,'库存（子SKU）'!N:N)</f>
        <v>0</v>
      </c>
      <c r="M89">
        <f>SUMIF('库存（子SKU）'!$C:$C,$A89,'库存（子SKU）'!O:O)</f>
        <v>3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2</v>
      </c>
      <c r="AI89">
        <f>SUMIF('库存（子SKU）'!$C:$C,$A89,'库存（子SKU）'!AK:AK)</f>
        <v>2</v>
      </c>
      <c r="AJ89">
        <f>SUMIF('库存（子SKU）'!$C:$C,$A89,'库存（子SKU）'!AL:AL)</f>
        <v>2</v>
      </c>
      <c r="AK89">
        <f>SUMIF('库存（子SKU）'!$C:$C,$A89,'库存（子SKU）'!AM:AM)</f>
        <v>2</v>
      </c>
      <c r="AL89" s="23">
        <f t="shared" si="24"/>
        <v>0</v>
      </c>
      <c r="AM89" s="23">
        <f t="shared" si="25"/>
        <v>0</v>
      </c>
      <c r="AN89" s="23">
        <f t="shared" si="26"/>
        <v>0</v>
      </c>
      <c r="AO89" s="23">
        <f t="shared" si="27"/>
        <v>0</v>
      </c>
      <c r="AP89" s="8">
        <f t="shared" si="28"/>
        <v>0</v>
      </c>
      <c r="AQ89" s="8">
        <f t="shared" si="29"/>
        <v>0</v>
      </c>
      <c r="AR89" s="8">
        <f t="shared" si="30"/>
        <v>3</v>
      </c>
      <c r="AS89" t="str">
        <f t="shared" si="31"/>
        <v>库存为3</v>
      </c>
      <c r="AT89" s="25" t="str">
        <f>IFERROR(时间!$B$4+AS89,"上周无销量")</f>
        <v>上周无销量</v>
      </c>
    </row>
    <row r="90" spans="1:46">
      <c r="A90" t="s">
        <v>1255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tr">
        <f>IFERROR(VLOOKUP(A90,'[1]父SKU-单价'!$A:$B,2,0),"")</f>
        <v/>
      </c>
      <c r="G90">
        <f>SUMIF('库存（子SKU）'!$C:$C,$A90,'库存（子SKU）'!I:I)</f>
        <v>2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2</v>
      </c>
      <c r="L90">
        <f>SUMIF('库存（子SKU）'!$C:$C,$A90,'库存（子SKU）'!N:N)</f>
        <v>0</v>
      </c>
      <c r="M90">
        <f>SUMIF('库存（子SKU）'!$C:$C,$A90,'库存（子SKU）'!O:O)</f>
        <v>2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1</v>
      </c>
      <c r="AK90">
        <f>SUMIF('库存（子SKU）'!$C:$C,$A90,'库存（子SKU）'!AM:AM)</f>
        <v>3</v>
      </c>
      <c r="AL90" s="23" t="str">
        <f t="shared" si="24"/>
        <v/>
      </c>
      <c r="AM90" s="23" t="str">
        <f t="shared" si="25"/>
        <v/>
      </c>
      <c r="AN90" s="23">
        <f t="shared" si="26"/>
        <v>0</v>
      </c>
      <c r="AO90" s="23">
        <f t="shared" si="27"/>
        <v>0</v>
      </c>
      <c r="AP90" s="8">
        <f t="shared" si="28"/>
        <v>0</v>
      </c>
      <c r="AQ90" s="8">
        <f t="shared" si="29"/>
        <v>0</v>
      </c>
      <c r="AR90" s="8">
        <f t="shared" si="30"/>
        <v>2</v>
      </c>
      <c r="AS90" t="str">
        <f t="shared" si="31"/>
        <v>库存为2</v>
      </c>
      <c r="AT90" s="25" t="str">
        <f>IFERROR(时间!$B$4+AS90,"上周无销量")</f>
        <v>上周无销量</v>
      </c>
    </row>
    <row r="91" spans="1:46">
      <c r="A91" t="s">
        <v>1256</v>
      </c>
      <c r="B91" s="6">
        <f>SUMIF('库存（子SKU）'!$C:$C,$A91,'库存（子SKU）'!D:D)</f>
        <v>2</v>
      </c>
      <c r="C91" s="6">
        <f>SUMIF('库存（子SKU）'!$C:$C,$A91,'库存（子SKU）'!E:E)</f>
        <v>2</v>
      </c>
      <c r="D91" s="6">
        <f>SUMIF('库存（子SKU）'!$C:$C,$A91,'库存（子SKU）'!F:F)</f>
        <v>13</v>
      </c>
      <c r="E91" s="6">
        <f>SUMIF('库存（子SKU）'!$C:$C,$A91,'库存（子SKU）'!G:G)</f>
        <v>9</v>
      </c>
      <c r="F91" s="7">
        <f>IFERROR(VLOOKUP(A91,'[1]父SKU-单价'!$A:$B,2,0),"")</f>
        <v>18.6338461538462</v>
      </c>
      <c r="G91">
        <f>SUMIF('库存（子SKU）'!$C:$C,$A91,'库存（子SKU）'!I:I)</f>
        <v>38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38</v>
      </c>
      <c r="L91">
        <f>SUMIF('库存（子SKU）'!$C:$C,$A91,'库存（子SKU）'!N:N)</f>
        <v>2</v>
      </c>
      <c r="M91">
        <f>SUMIF('库存（子SKU）'!$C:$C,$A91,'库存（子SKU）'!O:O)</f>
        <v>37</v>
      </c>
      <c r="N91">
        <f>SUMIF('库存（子SKU）'!$C:$C,$A91,'库存（子SKU）'!P:P)</f>
        <v>0</v>
      </c>
      <c r="O91">
        <f>SUMIF('库存（子SKU）'!$C:$C,$A91,'库存（子SKU）'!Q:Q)</f>
        <v>3741</v>
      </c>
      <c r="P91">
        <f>SUMIF('库存（子SKU）'!$C:$C,$A91,'库存（子SKU）'!R:R)</f>
        <v>22753</v>
      </c>
      <c r="Q91">
        <f>SUMIF('库存（子SKU）'!$C:$C,$A91,'库存（子SKU）'!S:S)</f>
        <v>21420</v>
      </c>
      <c r="R91">
        <f>SUMIF('库存（子SKU）'!$C:$C,$A91,'库存（子SKU）'!T:T)</f>
        <v>0</v>
      </c>
      <c r="S91">
        <f>SUMIF('库存（子SKU）'!$C:$C,$A91,'库存（子SKU）'!U:U)</f>
        <v>31</v>
      </c>
      <c r="T91">
        <f>SUMIF('库存（子SKU）'!$C:$C,$A91,'库存（子SKU）'!V:V)</f>
        <v>193</v>
      </c>
      <c r="U91">
        <f>SUMIF('库存（子SKU）'!$C:$C,$A91,'库存（子SKU）'!W:W)</f>
        <v>207</v>
      </c>
      <c r="V91" s="23" t="str">
        <f t="shared" si="32"/>
        <v/>
      </c>
      <c r="W91" s="23">
        <f t="shared" si="33"/>
        <v>0.00828655439721999</v>
      </c>
      <c r="X91" s="23">
        <f t="shared" si="34"/>
        <v>0.00848239792554828</v>
      </c>
      <c r="Y91" s="23">
        <f t="shared" si="35"/>
        <v>0.00966386554621849</v>
      </c>
      <c r="Z91">
        <f>SUMIF('库存（子SKU）'!$C:$C,$A91,'库存（子SKU）'!AB:AB)</f>
        <v>0</v>
      </c>
      <c r="AA91">
        <f>SUMIF('库存（子SKU）'!$C:$C,$A91,'库存（子SKU）'!AC:AC)</f>
        <v>10.32</v>
      </c>
      <c r="AB91">
        <f>SUMIF('库存（子SKU）'!$C:$C,$A91,'库存（子SKU）'!AD:AD)</f>
        <v>61.19</v>
      </c>
      <c r="AC91">
        <f>SUMIF('库存（子SKU）'!$C:$C,$A91,'库存（子SKU）'!AE:AE)</f>
        <v>71.58</v>
      </c>
      <c r="AD91" s="23">
        <f t="shared" si="20"/>
        <v>0</v>
      </c>
      <c r="AE91" s="23">
        <f t="shared" si="21"/>
        <v>0.276915455746367</v>
      </c>
      <c r="AF91" s="23">
        <f t="shared" si="22"/>
        <v>0.252600726552179</v>
      </c>
      <c r="AG91" s="23">
        <f t="shared" si="23"/>
        <v>0.426821884632319</v>
      </c>
      <c r="AH91">
        <f>SUMIF('库存（子SKU）'!$C:$C,$A91,'库存（子SKU）'!AJ:AJ)</f>
        <v>20</v>
      </c>
      <c r="AI91">
        <f>SUMIF('库存（子SKU）'!$C:$C,$A91,'库存（子SKU）'!AK:AK)</f>
        <v>20</v>
      </c>
      <c r="AJ91">
        <f>SUMIF('库存（子SKU）'!$C:$C,$A91,'库存（子SKU）'!AL:AL)</f>
        <v>78</v>
      </c>
      <c r="AK91">
        <f>SUMIF('库存（子SKU）'!$C:$C,$A91,'库存（子SKU）'!AM:AM)</f>
        <v>252</v>
      </c>
      <c r="AL91" s="23">
        <f t="shared" si="24"/>
        <v>0.1</v>
      </c>
      <c r="AM91" s="23">
        <f t="shared" si="25"/>
        <v>0.1</v>
      </c>
      <c r="AN91" s="23">
        <f t="shared" si="26"/>
        <v>0.166666666666667</v>
      </c>
      <c r="AO91" s="23">
        <f t="shared" si="27"/>
        <v>0.0357142857142857</v>
      </c>
      <c r="AP91" s="8">
        <f t="shared" si="28"/>
        <v>0.285714285714286</v>
      </c>
      <c r="AQ91" s="8">
        <f t="shared" si="29"/>
        <v>17.1428571428571</v>
      </c>
      <c r="AR91" s="8">
        <f t="shared" si="30"/>
        <v>20.8571428571429</v>
      </c>
      <c r="AS91">
        <f t="shared" si="31"/>
        <v>133</v>
      </c>
      <c r="AT91" s="25">
        <f>IFERROR(时间!$B$4+AS91,"上周无销量")</f>
        <v>43416</v>
      </c>
    </row>
    <row r="92" spans="1:46">
      <c r="A92" t="s">
        <v>1257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tr">
        <f>IFERROR(VLOOKUP(A92,'[1]父SKU-单价'!$A:$B,2,0),"")</f>
        <v/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5" t="str">
        <f>IFERROR(时间!$B$4+AS92,"上周无销量")</f>
        <v>上周无销量</v>
      </c>
    </row>
    <row r="93" spans="1:46">
      <c r="A93" t="s">
        <v>1258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tr">
        <f>IFERROR(VLOOKUP(A93,'[1]父SKU-单价'!$A:$B,2,0),"")</f>
        <v/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5" t="str">
        <f>IFERROR(时间!$B$4+AS93,"上周无销量")</f>
        <v>上周无销量</v>
      </c>
    </row>
    <row r="94" spans="1:46">
      <c r="A94" t="s">
        <v>1259</v>
      </c>
      <c r="B94" s="6">
        <f>SUMIF('库存（子SKU）'!$C:$C,$A94,'库存（子SKU）'!D:D)</f>
        <v>2</v>
      </c>
      <c r="C94" s="6">
        <f>SUMIF('库存（子SKU）'!$C:$C,$A94,'库存（子SKU）'!E:E)</f>
        <v>1</v>
      </c>
      <c r="D94" s="6">
        <f>SUMIF('库存（子SKU）'!$C:$C,$A94,'库存（子SKU）'!F:F)</f>
        <v>1</v>
      </c>
      <c r="E94" s="6">
        <f>SUMIF('库存（子SKU）'!$C:$C,$A94,'库存（子SKU）'!G:G)</f>
        <v>1</v>
      </c>
      <c r="F94" s="7">
        <f>IFERROR(VLOOKUP(A94,'[1]父SKU-单价'!$A:$B,2,0),"")</f>
        <v>18.98</v>
      </c>
      <c r="G94">
        <f>SUMIF('库存（子SKU）'!$C:$C,$A94,'库存（子SKU）'!I:I)</f>
        <v>16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16</v>
      </c>
      <c r="L94">
        <f>SUMIF('库存（子SKU）'!$C:$C,$A94,'库存（子SKU）'!N:N)</f>
        <v>0</v>
      </c>
      <c r="M94">
        <f>SUMIF('库存（子SKU）'!$C:$C,$A94,'库存（子SKU）'!O:O)</f>
        <v>13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>
        <f t="shared" si="20"/>
        <v>0</v>
      </c>
      <c r="AE94" s="23">
        <f t="shared" si="21"/>
        <v>0</v>
      </c>
      <c r="AF94" s="23">
        <f t="shared" si="22"/>
        <v>0</v>
      </c>
      <c r="AG94" s="23">
        <f t="shared" si="23"/>
        <v>0</v>
      </c>
      <c r="AH94">
        <f>SUMIF('库存（子SKU）'!$C:$C,$A94,'库存（子SKU）'!AJ:AJ)</f>
        <v>3</v>
      </c>
      <c r="AI94">
        <f>SUMIF('库存（子SKU）'!$C:$C,$A94,'库存（子SKU）'!AK:AK)</f>
        <v>3</v>
      </c>
      <c r="AJ94">
        <f>SUMIF('库存（子SKU）'!$C:$C,$A94,'库存（子SKU）'!AL:AL)</f>
        <v>3</v>
      </c>
      <c r="AK94">
        <f>SUMIF('库存（子SKU）'!$C:$C,$A94,'库存（子SKU）'!AM:AM)</f>
        <v>6</v>
      </c>
      <c r="AL94" s="23">
        <f t="shared" si="24"/>
        <v>0.666666666666667</v>
      </c>
      <c r="AM94" s="23">
        <f t="shared" si="25"/>
        <v>0.333333333333333</v>
      </c>
      <c r="AN94" s="23">
        <f t="shared" si="26"/>
        <v>0.333333333333333</v>
      </c>
      <c r="AO94" s="23">
        <f t="shared" si="27"/>
        <v>0.166666666666667</v>
      </c>
      <c r="AP94" s="8">
        <f t="shared" si="28"/>
        <v>0.285714285714286</v>
      </c>
      <c r="AQ94" s="8">
        <f t="shared" si="29"/>
        <v>17.1428571428571</v>
      </c>
      <c r="AR94" s="8">
        <f t="shared" si="30"/>
        <v>-1.14285714285714</v>
      </c>
      <c r="AS94">
        <f t="shared" si="31"/>
        <v>56</v>
      </c>
      <c r="AT94" s="25">
        <f>IFERROR(时间!$B$4+AS94,"上周无销量")</f>
        <v>43339</v>
      </c>
    </row>
    <row r="95" spans="1:46">
      <c r="A95" t="s">
        <v>1260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tr">
        <f>IFERROR(VLOOKUP(A95,'[1]父SKU-单价'!$A:$B,2,0),"")</f>
        <v/>
      </c>
      <c r="G95">
        <f>SUMIF('库存（子SKU）'!$C:$C,$A95,'库存（子SKU）'!I:I)</f>
        <v>2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2</v>
      </c>
      <c r="L95">
        <f>SUMIF('库存（子SKU）'!$C:$C,$A95,'库存（子SKU）'!N:N)</f>
        <v>0</v>
      </c>
      <c r="M95">
        <f>SUMIF('库存（子SKU）'!$C:$C,$A95,'库存（子SKU）'!O:O)</f>
        <v>2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2</v>
      </c>
      <c r="AI95">
        <f>SUMIF('库存（子SKU）'!$C:$C,$A95,'库存（子SKU）'!AK:AK)</f>
        <v>2</v>
      </c>
      <c r="AJ95">
        <f>SUMIF('库存（子SKU）'!$C:$C,$A95,'库存（子SKU）'!AL:AL)</f>
        <v>2</v>
      </c>
      <c r="AK95">
        <f>SUMIF('库存（子SKU）'!$C:$C,$A95,'库存（子SKU）'!AM:AM)</f>
        <v>4</v>
      </c>
      <c r="AL95" s="23">
        <f t="shared" si="24"/>
        <v>0</v>
      </c>
      <c r="AM95" s="23">
        <f t="shared" si="25"/>
        <v>0</v>
      </c>
      <c r="AN95" s="23">
        <f t="shared" si="26"/>
        <v>0</v>
      </c>
      <c r="AO95" s="23">
        <f t="shared" si="27"/>
        <v>0</v>
      </c>
      <c r="AP95" s="8">
        <f t="shared" si="28"/>
        <v>0</v>
      </c>
      <c r="AQ95" s="8">
        <f t="shared" si="29"/>
        <v>0</v>
      </c>
      <c r="AR95" s="8">
        <f t="shared" si="30"/>
        <v>2</v>
      </c>
      <c r="AS95" t="str">
        <f t="shared" si="31"/>
        <v>库存为2</v>
      </c>
      <c r="AT95" s="25" t="str">
        <f>IFERROR(时间!$B$4+AS95,"上周无销量")</f>
        <v>上周无销量</v>
      </c>
    </row>
    <row r="96" spans="1:46">
      <c r="A96" t="s">
        <v>1261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tr">
        <f>IFERROR(VLOOKUP(A96,'[1]父SKU-单价'!$A:$B,2,0),"")</f>
        <v/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5" t="str">
        <f>IFERROR(时间!$B$4+AS96,"上周无销量")</f>
        <v>上周无销量</v>
      </c>
    </row>
    <row r="97" spans="1:46">
      <c r="A97" t="s">
        <v>1262</v>
      </c>
      <c r="B97" s="6">
        <f>SUMIF('库存（子SKU）'!$C:$C,$A97,'库存（子SKU）'!D:D)</f>
        <v>1</v>
      </c>
      <c r="C97" s="6">
        <f>SUMIF('库存（子SKU）'!$C:$C,$A97,'库存（子SKU）'!E:E)</f>
        <v>4</v>
      </c>
      <c r="D97" s="6">
        <f>SUMIF('库存（子SKU）'!$C:$C,$A97,'库存（子SKU）'!F:F)</f>
        <v>0</v>
      </c>
      <c r="E97" s="6">
        <f>SUMIF('库存（子SKU）'!$C:$C,$A97,'库存（子SKU）'!G:G)</f>
        <v>3</v>
      </c>
      <c r="F97" s="7">
        <f>IFERROR(VLOOKUP(A97,'[1]父SKU-单价'!$A:$B,2,0),"")</f>
        <v>15.09</v>
      </c>
      <c r="G97">
        <f>SUMIF('库存（子SKU）'!$C:$C,$A97,'库存（子SKU）'!I:I)</f>
        <v>8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8</v>
      </c>
      <c r="L97">
        <f>SUMIF('库存（子SKU）'!$C:$C,$A97,'库存（子SKU）'!N:N)</f>
        <v>0</v>
      </c>
      <c r="M97">
        <f>SUMIF('库存（子SKU）'!$C:$C,$A97,'库存（子SKU）'!O:O)</f>
        <v>7</v>
      </c>
      <c r="N97">
        <f>SUMIF('库存（子SKU）'!$C:$C,$A97,'库存（子SKU）'!P:P)</f>
        <v>0</v>
      </c>
      <c r="O97">
        <f>SUMIF('库存（子SKU）'!$C:$C,$A97,'库存（子SKU）'!Q:Q)</f>
        <v>1</v>
      </c>
      <c r="P97">
        <f>SUMIF('库存（子SKU）'!$C:$C,$A97,'库存（子SKU）'!R:R)</f>
        <v>1</v>
      </c>
      <c r="Q97">
        <f>SUMIF('库存（子SKU）'!$C:$C,$A97,'库存（子SKU）'!S:S)</f>
        <v>3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>
        <f t="shared" si="33"/>
        <v>0</v>
      </c>
      <c r="X97" s="23">
        <f t="shared" si="34"/>
        <v>0</v>
      </c>
      <c r="Y97" s="23">
        <f t="shared" si="35"/>
        <v>0</v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>
        <f t="shared" si="20"/>
        <v>0</v>
      </c>
      <c r="AE97" s="23">
        <f t="shared" si="21"/>
        <v>0</v>
      </c>
      <c r="AF97" s="23" t="str">
        <f t="shared" si="22"/>
        <v/>
      </c>
      <c r="AG97" s="23">
        <f t="shared" si="23"/>
        <v>0</v>
      </c>
      <c r="AH97">
        <f>SUMIF('库存（子SKU）'!$C:$C,$A97,'库存（子SKU）'!AJ:AJ)</f>
        <v>17</v>
      </c>
      <c r="AI97">
        <f>SUMIF('库存（子SKU）'!$C:$C,$A97,'库存（子SKU）'!AK:AK)</f>
        <v>17</v>
      </c>
      <c r="AJ97">
        <f>SUMIF('库存（子SKU）'!$C:$C,$A97,'库存（子SKU）'!AL:AL)</f>
        <v>10</v>
      </c>
      <c r="AK97">
        <f>SUMIF('库存（子SKU）'!$C:$C,$A97,'库存（子SKU）'!AM:AM)</f>
        <v>6</v>
      </c>
      <c r="AL97" s="23">
        <f t="shared" si="24"/>
        <v>0.0588235294117647</v>
      </c>
      <c r="AM97" s="23">
        <f t="shared" si="25"/>
        <v>0.235294117647059</v>
      </c>
      <c r="AN97" s="23">
        <f t="shared" si="26"/>
        <v>0</v>
      </c>
      <c r="AO97" s="23">
        <f t="shared" si="27"/>
        <v>0.5</v>
      </c>
      <c r="AP97" s="8">
        <f t="shared" si="28"/>
        <v>0.142857142857143</v>
      </c>
      <c r="AQ97" s="8">
        <f t="shared" si="29"/>
        <v>8.57142857142857</v>
      </c>
      <c r="AR97" s="8">
        <f t="shared" si="30"/>
        <v>-0.571428571428571</v>
      </c>
      <c r="AS97">
        <f t="shared" si="31"/>
        <v>56</v>
      </c>
      <c r="AT97" s="25">
        <f>IFERROR(时间!$B$4+AS97,"上周无销量")</f>
        <v>43339</v>
      </c>
    </row>
    <row r="98" spans="1:46">
      <c r="A98" t="s">
        <v>1263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tr">
        <f>IFERROR(VLOOKUP(A98,'[1]父SKU-单价'!$A:$B,2,0),"")</f>
        <v/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5" t="str">
        <f>IFERROR(时间!$B$4+AS98,"上周无销量")</f>
        <v>上周无销量</v>
      </c>
    </row>
    <row r="99" spans="1:46">
      <c r="A99" t="s">
        <v>1264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tr">
        <f>IFERROR(VLOOKUP(A99,'[1]父SKU-单价'!$A:$B,2,0),"")</f>
        <v/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5" t="str">
        <f>IFERROR(时间!$B$4+AS99,"上周无销量")</f>
        <v>上周无销量</v>
      </c>
    </row>
    <row r="100" spans="1:46">
      <c r="A100" t="s">
        <v>1265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tr">
        <f>IFERROR(VLOOKUP(A100,'[1]父SKU-单价'!$A:$B,2,0),"")</f>
        <v/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5" t="str">
        <f>IFERROR(时间!$B$4+AS100,"上周无销量")</f>
        <v>上周无销量</v>
      </c>
    </row>
    <row r="101" spans="1:46">
      <c r="A101" t="s">
        <v>1266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tr">
        <f>IFERROR(VLOOKUP(A101,'[1]父SKU-单价'!$A:$B,2,0),"")</f>
        <v/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5" t="str">
        <f>IFERROR(时间!$B$4+AS101,"上周无销量")</f>
        <v>上周无销量</v>
      </c>
    </row>
    <row r="102" spans="1:46">
      <c r="A102" t="s">
        <v>1267</v>
      </c>
      <c r="B102" s="6">
        <f>SUMIF('库存（子SKU）'!$C:$C,$A102,'库存（子SKU）'!D:D)</f>
        <v>11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>
        <f>IFERROR(VLOOKUP(A102,'[1]父SKU-单价'!$A:$B,2,0),"")</f>
        <v>19.99</v>
      </c>
      <c r="G102">
        <f>SUMIF('库存（子SKU）'!$C:$C,$A102,'库存（子SKU）'!I:I)</f>
        <v>174</v>
      </c>
      <c r="H102">
        <f>SUMIF('库存（子SKU）'!$C:$C,$A102,'库存（子SKU）'!J:J)</f>
        <v>24</v>
      </c>
      <c r="I102">
        <f>SUMIF('库存（子SKU）'!$C:$C,$A102,'库存（子SKU）'!K:K)</f>
        <v>0</v>
      </c>
      <c r="J102">
        <f>SUMIF('库存（子SKU）'!$C:$C,$A102,'库存（子SKU）'!L:L)</f>
        <v>67</v>
      </c>
      <c r="K102">
        <f t="shared" si="19"/>
        <v>265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>
        <f t="shared" si="20"/>
        <v>0</v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1.57142857142857</v>
      </c>
      <c r="AQ102" s="8">
        <f t="shared" si="29"/>
        <v>94.2857142857143</v>
      </c>
      <c r="AR102" s="8">
        <f t="shared" si="30"/>
        <v>170.714285714286</v>
      </c>
      <c r="AS102">
        <f t="shared" si="31"/>
        <v>168</v>
      </c>
      <c r="AT102" s="25">
        <f>IFERROR(时间!$B$4+AS102,"上周无销量")</f>
        <v>43451</v>
      </c>
    </row>
    <row r="103" spans="1:46">
      <c r="A103" t="s">
        <v>1268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tr">
        <f>IFERROR(VLOOKUP(A103,'[1]父SKU-单价'!$A:$B,2,0),"")</f>
        <v/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5" t="str">
        <f>IFERROR(时间!$B$4+AS103,"上周无销量")</f>
        <v>上周无销量</v>
      </c>
    </row>
    <row r="104" spans="1:46">
      <c r="A104" t="s">
        <v>1269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tr">
        <f>IFERROR(VLOOKUP(A104,'[1]父SKU-单价'!$A:$B,2,0),"")</f>
        <v/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5" t="str">
        <f>IFERROR(时间!$B$4+AS104,"上周无销量")</f>
        <v>上周无销量</v>
      </c>
    </row>
    <row r="105" spans="1:46">
      <c r="A105" t="s">
        <v>1270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tr">
        <f>IFERROR(VLOOKUP(A105,'[1]父SKU-单价'!$A:$B,2,0),"")</f>
        <v/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5" t="str">
        <f>IFERROR(时间!$B$4+AS105,"上周无销量")</f>
        <v>上周无销量</v>
      </c>
    </row>
    <row r="106" spans="1:46">
      <c r="A106" t="s">
        <v>1271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tr">
        <f>IFERROR(VLOOKUP(A106,'[1]父SKU-单价'!$A:$B,2,0),"")</f>
        <v/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5" t="str">
        <f>IFERROR(时间!$B$4+AS106,"上周无销量")</f>
        <v>上周无销量</v>
      </c>
    </row>
    <row r="107" spans="1:46">
      <c r="A107" t="s">
        <v>1272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tr">
        <f>IFERROR(VLOOKUP(A107,'[1]父SKU-单价'!$A:$B,2,0),"")</f>
        <v/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5" t="str">
        <f>IFERROR(时间!$B$4+AS107,"上周无销量")</f>
        <v>上周无销量</v>
      </c>
    </row>
    <row r="108" spans="1:46">
      <c r="A108" t="s">
        <v>1273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tr">
        <f>IFERROR(VLOOKUP(A108,'[1]父SKU-单价'!$A:$B,2,0),"")</f>
        <v/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5" t="str">
        <f>IFERROR(时间!$B$4+AS108,"上周无销量")</f>
        <v>上周无销量</v>
      </c>
    </row>
    <row r="109" spans="1:46">
      <c r="A109" t="s">
        <v>1274</v>
      </c>
      <c r="B109" s="6">
        <f>SUMIF('库存（子SKU）'!$C:$C,$A109,'库存（子SKU）'!D:D)</f>
        <v>3</v>
      </c>
      <c r="C109" s="6">
        <f>SUMIF('库存（子SKU）'!$C:$C,$A109,'库存（子SKU）'!E:E)</f>
        <v>1</v>
      </c>
      <c r="D109" s="6">
        <f>SUMIF('库存（子SKU）'!$C:$C,$A109,'库存（子SKU）'!F:F)</f>
        <v>0</v>
      </c>
      <c r="E109" s="6">
        <f>SUMIF('库存（子SKU）'!$C:$C,$A109,'库存（子SKU）'!G:G)</f>
        <v>3</v>
      </c>
      <c r="F109" s="7">
        <f>IFERROR(VLOOKUP(A109,'[1]父SKU-单价'!$A:$B,2,0),"")</f>
        <v>19.99</v>
      </c>
      <c r="G109">
        <f>SUMIF('库存（子SKU）'!$C:$C,$A109,'库存（子SKU）'!I:I)</f>
        <v>7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7</v>
      </c>
      <c r="L109">
        <f>SUMIF('库存（子SKU）'!$C:$C,$A109,'库存（子SKU）'!N:N)</f>
        <v>1</v>
      </c>
      <c r="M109">
        <f>SUMIF('库存（子SKU）'!$C:$C,$A109,'库存（子SKU）'!O:O)</f>
        <v>0</v>
      </c>
      <c r="N109">
        <f>SUMIF('库存（子SKU）'!$C:$C,$A109,'库存（子SKU）'!P:P)</f>
        <v>8125</v>
      </c>
      <c r="O109">
        <f>SUMIF('库存（子SKU）'!$C:$C,$A109,'库存（子SKU）'!Q:Q)</f>
        <v>58355</v>
      </c>
      <c r="P109">
        <f>SUMIF('库存（子SKU）'!$C:$C,$A109,'库存（子SKU）'!R:R)</f>
        <v>181</v>
      </c>
      <c r="Q109">
        <f>SUMIF('库存（子SKU）'!$C:$C,$A109,'库存（子SKU）'!S:S)</f>
        <v>372</v>
      </c>
      <c r="R109">
        <f>SUMIF('库存（子SKU）'!$C:$C,$A109,'库存（子SKU）'!T:T)</f>
        <v>68</v>
      </c>
      <c r="S109">
        <f>SUMIF('库存（子SKU）'!$C:$C,$A109,'库存（子SKU）'!U:U)</f>
        <v>185</v>
      </c>
      <c r="T109">
        <f>SUMIF('库存（子SKU）'!$C:$C,$A109,'库存（子SKU）'!V:V)</f>
        <v>3</v>
      </c>
      <c r="U109">
        <f>SUMIF('库存（子SKU）'!$C:$C,$A109,'库存（子SKU）'!W:W)</f>
        <v>9</v>
      </c>
      <c r="V109" s="23">
        <f t="shared" si="32"/>
        <v>0.00836923076923077</v>
      </c>
      <c r="W109" s="23">
        <f t="shared" si="33"/>
        <v>0.00317025104961014</v>
      </c>
      <c r="X109" s="23">
        <f t="shared" si="34"/>
        <v>0.0165745856353591</v>
      </c>
      <c r="Y109" s="23">
        <f t="shared" si="35"/>
        <v>0.0241935483870968</v>
      </c>
      <c r="Z109">
        <f>SUMIF('库存（子SKU）'!$C:$C,$A109,'库存（子SKU）'!AB:AB)</f>
        <v>24.39</v>
      </c>
      <c r="AA109">
        <f>SUMIF('库存（子SKU）'!$C:$C,$A109,'库存（子SKU）'!AC:AC)</f>
        <v>53.35</v>
      </c>
      <c r="AB109">
        <f>SUMIF('库存（子SKU）'!$C:$C,$A109,'库存（子SKU）'!AD:AD)</f>
        <v>0.91</v>
      </c>
      <c r="AC109">
        <f>SUMIF('库存（子SKU）'!$C:$C,$A109,'库存（子SKU）'!AE:AE)</f>
        <v>2.19</v>
      </c>
      <c r="AD109" s="23">
        <f t="shared" si="20"/>
        <v>0.406703351675838</v>
      </c>
      <c r="AE109" s="23">
        <f t="shared" si="21"/>
        <v>2.6688344172086</v>
      </c>
      <c r="AF109" s="23" t="str">
        <f t="shared" si="22"/>
        <v>无销量广告费为0.91</v>
      </c>
      <c r="AG109" s="23">
        <f t="shared" si="23"/>
        <v>0.0365182591295648</v>
      </c>
      <c r="AH109">
        <f>SUMIF('库存（子SKU）'!$C:$C,$A109,'库存（子SKU）'!AJ:AJ)</f>
        <v>117</v>
      </c>
      <c r="AI109">
        <f>SUMIF('库存（子SKU）'!$C:$C,$A109,'库存（子SKU）'!AK:AK)</f>
        <v>117</v>
      </c>
      <c r="AJ109">
        <f>SUMIF('库存（子SKU）'!$C:$C,$A109,'库存（子SKU）'!AL:AL)</f>
        <v>2</v>
      </c>
      <c r="AK109">
        <f>SUMIF('库存（子SKU）'!$C:$C,$A109,'库存（子SKU）'!AM:AM)</f>
        <v>32</v>
      </c>
      <c r="AL109" s="23">
        <f t="shared" si="24"/>
        <v>0.0256410256410256</v>
      </c>
      <c r="AM109" s="23">
        <f t="shared" si="25"/>
        <v>0.00854700854700855</v>
      </c>
      <c r="AN109" s="23">
        <f t="shared" si="26"/>
        <v>0</v>
      </c>
      <c r="AO109" s="23">
        <f t="shared" si="27"/>
        <v>0.09375</v>
      </c>
      <c r="AP109" s="8">
        <f t="shared" si="28"/>
        <v>0.428571428571429</v>
      </c>
      <c r="AQ109" s="8">
        <f t="shared" si="29"/>
        <v>25.7142857142857</v>
      </c>
      <c r="AR109" s="8">
        <f t="shared" si="30"/>
        <v>-18.7142857142857</v>
      </c>
      <c r="AS109">
        <f t="shared" si="31"/>
        <v>16</v>
      </c>
      <c r="AT109" s="25">
        <f>IFERROR(时间!$B$4+AS109,"上周无销量")</f>
        <v>43299</v>
      </c>
    </row>
    <row r="110" spans="1:46">
      <c r="A110" t="s">
        <v>1275</v>
      </c>
      <c r="B110" s="6">
        <f>SUMIF('库存（子SKU）'!$C:$C,$A110,'库存（子SKU）'!D:D)</f>
        <v>92</v>
      </c>
      <c r="C110" s="6">
        <f>SUMIF('库存（子SKU）'!$C:$C,$A110,'库存（子SKU）'!E:E)</f>
        <v>76</v>
      </c>
      <c r="D110" s="6">
        <f>SUMIF('库存（子SKU）'!$C:$C,$A110,'库存（子SKU）'!F:F)</f>
        <v>38</v>
      </c>
      <c r="E110" s="6">
        <f>SUMIF('库存（子SKU）'!$C:$C,$A110,'库存（子SKU）'!G:G)</f>
        <v>40</v>
      </c>
      <c r="F110" s="7">
        <f>IFERROR(VLOOKUP(A110,'[1]父SKU-单价'!$A:$B,2,0),"")</f>
        <v>19.9330894308943</v>
      </c>
      <c r="G110">
        <f>SUMIF('库存（子SKU）'!$C:$C,$A110,'库存（子SKU）'!I:I)</f>
        <v>85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3</v>
      </c>
      <c r="K110">
        <f t="shared" si="19"/>
        <v>88</v>
      </c>
      <c r="L110">
        <f>SUMIF('库存（子SKU）'!$C:$C,$A110,'库存（子SKU）'!N:N)</f>
        <v>18</v>
      </c>
      <c r="M110">
        <f>SUMIF('库存（子SKU）'!$C:$C,$A110,'库存（子SKU）'!O:O)</f>
        <v>0</v>
      </c>
      <c r="N110">
        <f>SUMIF('库存（子SKU）'!$C:$C,$A110,'库存（子SKU）'!P:P)</f>
        <v>13506</v>
      </c>
      <c r="O110">
        <f>SUMIF('库存（子SKU）'!$C:$C,$A110,'库存（子SKU）'!Q:Q)</f>
        <v>41221</v>
      </c>
      <c r="P110">
        <f>SUMIF('库存（子SKU）'!$C:$C,$A110,'库存（子SKU）'!R:R)</f>
        <v>50768</v>
      </c>
      <c r="Q110">
        <f>SUMIF('库存（子SKU）'!$C:$C,$A110,'库存（子SKU）'!S:S)</f>
        <v>4933</v>
      </c>
      <c r="R110">
        <f>SUMIF('库存（子SKU）'!$C:$C,$A110,'库存（子SKU）'!T:T)</f>
        <v>132</v>
      </c>
      <c r="S110">
        <f>SUMIF('库存（子SKU）'!$C:$C,$A110,'库存（子SKU）'!U:U)</f>
        <v>325</v>
      </c>
      <c r="T110">
        <f>SUMIF('库存（子SKU）'!$C:$C,$A110,'库存（子SKU）'!V:V)</f>
        <v>376</v>
      </c>
      <c r="U110">
        <f>SUMIF('库存（子SKU）'!$C:$C,$A110,'库存（子SKU）'!W:W)</f>
        <v>42</v>
      </c>
      <c r="V110" s="23">
        <f t="shared" si="32"/>
        <v>0.0097734340293203</v>
      </c>
      <c r="W110" s="23">
        <f t="shared" si="33"/>
        <v>0.00788433080226098</v>
      </c>
      <c r="X110" s="23">
        <f t="shared" si="34"/>
        <v>0.00740624015127639</v>
      </c>
      <c r="Y110" s="23">
        <f t="shared" si="35"/>
        <v>0.00851408878978309</v>
      </c>
      <c r="Z110">
        <f>SUMIF('库存（子SKU）'!$C:$C,$A110,'库存（子SKU）'!AB:AB)</f>
        <v>32.41</v>
      </c>
      <c r="AA110">
        <f>SUMIF('库存（子SKU）'!$C:$C,$A110,'库存（子SKU）'!AC:AC)</f>
        <v>83.91</v>
      </c>
      <c r="AB110">
        <f>SUMIF('库存（子SKU）'!$C:$C,$A110,'库存（子SKU）'!AD:AD)</f>
        <v>97.82</v>
      </c>
      <c r="AC110">
        <f>SUMIF('库存（子SKU）'!$C:$C,$A110,'库存（子SKU）'!AE:AE)</f>
        <v>11.63</v>
      </c>
      <c r="AD110" s="23">
        <f t="shared" si="20"/>
        <v>0.017673256818366</v>
      </c>
      <c r="AE110" s="23">
        <f t="shared" si="21"/>
        <v>0.0553892536927672</v>
      </c>
      <c r="AF110" s="23">
        <f t="shared" si="22"/>
        <v>0.129142576480193</v>
      </c>
      <c r="AG110" s="23">
        <f t="shared" si="23"/>
        <v>0.0145862988779535</v>
      </c>
      <c r="AH110">
        <f>SUMIF('库存（子SKU）'!$C:$C,$A110,'库存（子SKU）'!AJ:AJ)</f>
        <v>473</v>
      </c>
      <c r="AI110">
        <f>SUMIF('库存（子SKU）'!$C:$C,$A110,'库存（子SKU）'!AK:AK)</f>
        <v>473</v>
      </c>
      <c r="AJ110">
        <f>SUMIF('库存（子SKU）'!$C:$C,$A110,'库存（子SKU）'!AL:AL)</f>
        <v>261</v>
      </c>
      <c r="AK110">
        <f>SUMIF('库存（子SKU）'!$C:$C,$A110,'库存（子SKU）'!AM:AM)</f>
        <v>136</v>
      </c>
      <c r="AL110" s="23">
        <f t="shared" si="24"/>
        <v>0.194503171247357</v>
      </c>
      <c r="AM110" s="23">
        <f t="shared" si="25"/>
        <v>0.160676532769556</v>
      </c>
      <c r="AN110" s="23">
        <f t="shared" si="26"/>
        <v>0.145593869731801</v>
      </c>
      <c r="AO110" s="23">
        <f t="shared" si="27"/>
        <v>0.294117647058824</v>
      </c>
      <c r="AP110" s="8">
        <f t="shared" si="28"/>
        <v>13.1428571428571</v>
      </c>
      <c r="AQ110" s="8">
        <f t="shared" si="29"/>
        <v>788.571428571429</v>
      </c>
      <c r="AR110" s="8">
        <f t="shared" si="30"/>
        <v>-700.571428571429</v>
      </c>
      <c r="AS110">
        <f t="shared" si="31"/>
        <v>6</v>
      </c>
      <c r="AT110" s="25">
        <f>IFERROR(时间!$B$4+AS110,"上周无销量")</f>
        <v>43289</v>
      </c>
    </row>
    <row r="111" spans="1:46">
      <c r="A111" t="s">
        <v>1276</v>
      </c>
      <c r="B111" s="6">
        <f>SUMIF('库存（子SKU）'!$C:$C,$A111,'库存（子SKU）'!D:D)</f>
        <v>1</v>
      </c>
      <c r="C111" s="6">
        <f>SUMIF('库存（子SKU）'!$C:$C,$A111,'库存（子SKU）'!E:E)</f>
        <v>2</v>
      </c>
      <c r="D111" s="6">
        <f>SUMIF('库存（子SKU）'!$C:$C,$A111,'库存（子SKU）'!F:F)</f>
        <v>4</v>
      </c>
      <c r="E111" s="6">
        <f>SUMIF('库存（子SKU）'!$C:$C,$A111,'库存（子SKU）'!G:G)</f>
        <v>7</v>
      </c>
      <c r="F111" s="7">
        <f>IFERROR(VLOOKUP(A111,'[1]父SKU-单价'!$A:$B,2,0),"")</f>
        <v>19.99</v>
      </c>
      <c r="G111">
        <f>SUMIF('库存（子SKU）'!$C:$C,$A111,'库存（子SKU）'!I:I)</f>
        <v>1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</v>
      </c>
      <c r="L111">
        <f>SUMIF('库存（子SKU）'!$C:$C,$A111,'库存（子SKU）'!N:N)</f>
        <v>3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12481</v>
      </c>
      <c r="Q111">
        <f>SUMIF('库存（子SKU）'!$C:$C,$A111,'库存（子SKU）'!S:S)</f>
        <v>21448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62</v>
      </c>
      <c r="U111">
        <f>SUMIF('库存（子SKU）'!$C:$C,$A111,'库存（子SKU）'!W:W)</f>
        <v>103</v>
      </c>
      <c r="V111" s="23" t="str">
        <f t="shared" si="32"/>
        <v/>
      </c>
      <c r="W111" s="23" t="str">
        <f t="shared" si="33"/>
        <v/>
      </c>
      <c r="X111" s="23">
        <f t="shared" si="34"/>
        <v>0.00496755067702908</v>
      </c>
      <c r="Y111" s="23">
        <f t="shared" si="35"/>
        <v>0.00480231256993659</v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17.85</v>
      </c>
      <c r="AC111">
        <f>SUMIF('库存（子SKU）'!$C:$C,$A111,'库存（子SKU）'!AE:AE)</f>
        <v>31.1</v>
      </c>
      <c r="AD111" s="23">
        <f t="shared" si="20"/>
        <v>0</v>
      </c>
      <c r="AE111" s="23">
        <f t="shared" si="21"/>
        <v>0</v>
      </c>
      <c r="AF111" s="23">
        <f t="shared" si="22"/>
        <v>0.223236618309155</v>
      </c>
      <c r="AG111" s="23">
        <f t="shared" si="23"/>
        <v>0.222253984134925</v>
      </c>
      <c r="AH111">
        <f>SUMIF('库存（子SKU）'!$C:$C,$A111,'库存（子SKU）'!AJ:AJ)</f>
        <v>10</v>
      </c>
      <c r="AI111">
        <f>SUMIF('库存（子SKU）'!$C:$C,$A111,'库存（子SKU）'!AK:AK)</f>
        <v>10</v>
      </c>
      <c r="AJ111">
        <f>SUMIF('库存（子SKU）'!$C:$C,$A111,'库存（子SKU）'!AL:AL)</f>
        <v>56</v>
      </c>
      <c r="AK111">
        <f>SUMIF('库存（子SKU）'!$C:$C,$A111,'库存（子SKU）'!AM:AM)</f>
        <v>101</v>
      </c>
      <c r="AL111" s="23">
        <f t="shared" si="24"/>
        <v>0.1</v>
      </c>
      <c r="AM111" s="23">
        <f t="shared" si="25"/>
        <v>0.2</v>
      </c>
      <c r="AN111" s="23">
        <f t="shared" si="26"/>
        <v>0.0714285714285714</v>
      </c>
      <c r="AO111" s="23">
        <f t="shared" si="27"/>
        <v>0.0693069306930693</v>
      </c>
      <c r="AP111" s="8">
        <f t="shared" si="28"/>
        <v>0.142857142857143</v>
      </c>
      <c r="AQ111" s="8">
        <f t="shared" si="29"/>
        <v>8.57142857142857</v>
      </c>
      <c r="AR111" s="8">
        <f t="shared" si="30"/>
        <v>-7.57142857142857</v>
      </c>
      <c r="AS111">
        <f t="shared" si="31"/>
        <v>7</v>
      </c>
      <c r="AT111" s="25">
        <f>IFERROR(时间!$B$4+AS111,"上周无销量")</f>
        <v>43290</v>
      </c>
    </row>
    <row r="112" spans="1:46">
      <c r="A112" t="s">
        <v>1277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tr">
        <f>IFERROR(VLOOKUP(A112,'[1]父SKU-单价'!$A:$B,2,0),"")</f>
        <v/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5" t="str">
        <f>IFERROR(时间!$B$4+AS112,"上周无销量")</f>
        <v>上周无销量</v>
      </c>
    </row>
    <row r="113" spans="1:46">
      <c r="A113" t="s">
        <v>1278</v>
      </c>
      <c r="B113" s="6">
        <f>SUMIF('库存（子SKU）'!$C:$C,$A113,'库存（子SKU）'!D:D)</f>
        <v>0</v>
      </c>
      <c r="C113" s="6">
        <f>SUMIF('库存（子SKU）'!$C:$C,$A113,'库存（子SKU）'!E:E)</f>
        <v>1</v>
      </c>
      <c r="D113" s="6">
        <f>SUMIF('库存（子SKU）'!$C:$C,$A113,'库存（子SKU）'!F:F)</f>
        <v>2</v>
      </c>
      <c r="E113" s="6">
        <f>SUMIF('库存（子SKU）'!$C:$C,$A113,'库存（子SKU）'!G:G)</f>
        <v>1</v>
      </c>
      <c r="F113" s="7">
        <f>IFERROR(VLOOKUP(A113,'[1]父SKU-单价'!$A:$B,2,0),"")</f>
        <v>19.99</v>
      </c>
      <c r="G113">
        <f>SUMIF('库存（子SKU）'!$C:$C,$A113,'库存（子SKU）'!I:I)</f>
        <v>11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11</v>
      </c>
      <c r="L113">
        <f>SUMIF('库存（子SKU）'!$C:$C,$A113,'库存（子SKU）'!N:N)</f>
        <v>1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>
        <f t="shared" si="21"/>
        <v>0</v>
      </c>
      <c r="AF113" s="23">
        <f t="shared" si="22"/>
        <v>0</v>
      </c>
      <c r="AG113" s="23">
        <f t="shared" si="23"/>
        <v>0</v>
      </c>
      <c r="AH113">
        <f>SUMIF('库存（子SKU）'!$C:$C,$A113,'库存（子SKU）'!AJ:AJ)</f>
        <v>3</v>
      </c>
      <c r="AI113">
        <f>SUMIF('库存（子SKU）'!$C:$C,$A113,'库存（子SKU）'!AK:AK)</f>
        <v>3</v>
      </c>
      <c r="AJ113">
        <f>SUMIF('库存（子SKU）'!$C:$C,$A113,'库存（子SKU）'!AL:AL)</f>
        <v>11</v>
      </c>
      <c r="AK113">
        <f>SUMIF('库存（子SKU）'!$C:$C,$A113,'库存（子SKU）'!AM:AM)</f>
        <v>7</v>
      </c>
      <c r="AL113" s="23">
        <f t="shared" si="24"/>
        <v>0</v>
      </c>
      <c r="AM113" s="23">
        <f t="shared" si="25"/>
        <v>0.333333333333333</v>
      </c>
      <c r="AN113" s="23">
        <f t="shared" si="26"/>
        <v>0.181818181818182</v>
      </c>
      <c r="AO113" s="23">
        <f t="shared" si="27"/>
        <v>0.142857142857143</v>
      </c>
      <c r="AP113" s="8">
        <f t="shared" si="28"/>
        <v>0</v>
      </c>
      <c r="AQ113" s="8">
        <f t="shared" si="29"/>
        <v>0</v>
      </c>
      <c r="AR113" s="8">
        <f t="shared" si="30"/>
        <v>11</v>
      </c>
      <c r="AS113" t="str">
        <f t="shared" si="31"/>
        <v>库存为11</v>
      </c>
      <c r="AT113" s="25" t="str">
        <f>IFERROR(时间!$B$4+AS113,"上周无销量")</f>
        <v>上周无销量</v>
      </c>
    </row>
    <row r="114" spans="1:46">
      <c r="A114" t="s">
        <v>1279</v>
      </c>
      <c r="B114" s="6">
        <f>SUMIF('库存（子SKU）'!$C:$C,$A114,'库存（子SKU）'!D:D)</f>
        <v>30</v>
      </c>
      <c r="C114" s="6">
        <f>SUMIF('库存（子SKU）'!$C:$C,$A114,'库存（子SKU）'!E:E)</f>
        <v>28</v>
      </c>
      <c r="D114" s="6">
        <f>SUMIF('库存（子SKU）'!$C:$C,$A114,'库存（子SKU）'!F:F)</f>
        <v>30</v>
      </c>
      <c r="E114" s="6">
        <f>SUMIF('库存（子SKU）'!$C:$C,$A114,'库存（子SKU）'!G:G)</f>
        <v>22</v>
      </c>
      <c r="F114" s="7">
        <f>IFERROR(VLOOKUP(A114,'[1]父SKU-单价'!$A:$B,2,0),"")</f>
        <v>19.79</v>
      </c>
      <c r="G114">
        <f>SUMIF('库存（子SKU）'!$C:$C,$A114,'库存（子SKU）'!I:I)</f>
        <v>15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15</v>
      </c>
      <c r="L114">
        <f>SUMIF('库存（子SKU）'!$C:$C,$A114,'库存（子SKU）'!N:N)</f>
        <v>10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727</v>
      </c>
      <c r="Q114">
        <f>SUMIF('库存（子SKU）'!$C:$C,$A114,'库存（子SKU）'!S:S)</f>
        <v>77292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6</v>
      </c>
      <c r="U114">
        <f>SUMIF('库存（子SKU）'!$C:$C,$A114,'库存（子SKU）'!W:W)</f>
        <v>320</v>
      </c>
      <c r="V114" s="23" t="str">
        <f t="shared" si="32"/>
        <v/>
      </c>
      <c r="W114" s="23" t="str">
        <f t="shared" si="33"/>
        <v/>
      </c>
      <c r="X114" s="23">
        <f t="shared" si="34"/>
        <v>0.00825309491059147</v>
      </c>
      <c r="Y114" s="23">
        <f t="shared" si="35"/>
        <v>0.00414014386999948</v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1.46</v>
      </c>
      <c r="AC114">
        <f>SUMIF('库存（子SKU）'!$C:$C,$A114,'库存（子SKU）'!AE:AE)</f>
        <v>92.72</v>
      </c>
      <c r="AD114" s="23">
        <f t="shared" si="20"/>
        <v>0</v>
      </c>
      <c r="AE114" s="23">
        <f t="shared" si="21"/>
        <v>0</v>
      </c>
      <c r="AF114" s="23">
        <f t="shared" si="22"/>
        <v>0.00245915445511201</v>
      </c>
      <c r="AG114" s="23">
        <f t="shared" si="23"/>
        <v>0.21296338830447</v>
      </c>
      <c r="AH114">
        <f>SUMIF('库存（子SKU）'!$C:$C,$A114,'库存（子SKU）'!AJ:AJ)</f>
        <v>107</v>
      </c>
      <c r="AI114">
        <f>SUMIF('库存（子SKU）'!$C:$C,$A114,'库存（子SKU）'!AK:AK)</f>
        <v>107</v>
      </c>
      <c r="AJ114">
        <f>SUMIF('库存（子SKU）'!$C:$C,$A114,'库存（子SKU）'!AL:AL)</f>
        <v>107</v>
      </c>
      <c r="AK114">
        <f>SUMIF('库存（子SKU）'!$C:$C,$A114,'库存（子SKU）'!AM:AM)</f>
        <v>300</v>
      </c>
      <c r="AL114" s="23">
        <f t="shared" si="24"/>
        <v>0.280373831775701</v>
      </c>
      <c r="AM114" s="23">
        <f t="shared" si="25"/>
        <v>0.261682242990654</v>
      </c>
      <c r="AN114" s="23">
        <f t="shared" si="26"/>
        <v>0.280373831775701</v>
      </c>
      <c r="AO114" s="23">
        <f t="shared" si="27"/>
        <v>0.0733333333333333</v>
      </c>
      <c r="AP114" s="8">
        <f t="shared" si="28"/>
        <v>4.28571428571429</v>
      </c>
      <c r="AQ114" s="8">
        <f t="shared" si="29"/>
        <v>257.142857142857</v>
      </c>
      <c r="AR114" s="8">
        <f t="shared" si="30"/>
        <v>-242.142857142857</v>
      </c>
      <c r="AS114">
        <f t="shared" si="31"/>
        <v>3</v>
      </c>
      <c r="AT114" s="25">
        <f>IFERROR(时间!$B$4+AS114,"上周无销量")</f>
        <v>43286</v>
      </c>
    </row>
    <row r="115" spans="1:46">
      <c r="A115" t="s">
        <v>1280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2</v>
      </c>
      <c r="F115" s="7">
        <f>IFERROR(VLOOKUP(A115,'[1]父SKU-单价'!$A:$B,2,0),"")</f>
        <v>15.99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>
        <f t="shared" si="23"/>
        <v>0</v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11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>
        <f t="shared" si="27"/>
        <v>0.181818181818182</v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5" t="str">
        <f>IFERROR(时间!$B$4+AS115,"上周无销量")</f>
        <v>上周无销量</v>
      </c>
    </row>
    <row r="116" spans="1:46">
      <c r="A116" t="s">
        <v>1281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tr">
        <f>IFERROR(VLOOKUP(A116,'[1]父SKU-单价'!$A:$B,2,0),"")</f>
        <v/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1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0</v>
      </c>
      <c r="AS116" t="str">
        <f t="shared" si="31"/>
        <v>库存为0</v>
      </c>
      <c r="AT116" s="25" t="str">
        <f>IFERROR(时间!$B$4+AS116,"上周无销量")</f>
        <v>上周无销量</v>
      </c>
    </row>
    <row r="117" spans="1:46">
      <c r="A117" t="s">
        <v>1282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tr">
        <f>IFERROR(VLOOKUP(A117,'[1]父SKU-单价'!$A:$B,2,0),"")</f>
        <v/>
      </c>
      <c r="G117">
        <f>SUMIF('库存（子SKU）'!$C:$C,$A117,'库存（子SKU）'!I:I)</f>
        <v>6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6</v>
      </c>
      <c r="L117">
        <f>SUMIF('库存（子SKU）'!$C:$C,$A117,'库存（子SKU）'!N:N)</f>
        <v>0</v>
      </c>
      <c r="M117">
        <f>SUMIF('库存（子SKU）'!$C:$C,$A117,'库存（子SKU）'!O:O)</f>
        <v>5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5</v>
      </c>
      <c r="AI117">
        <f>SUMIF('库存（子SKU）'!$C:$C,$A117,'库存（子SKU）'!AK:AK)</f>
        <v>5</v>
      </c>
      <c r="AJ117">
        <f>SUMIF('库存（子SKU）'!$C:$C,$A117,'库存（子SKU）'!AL:AL)</f>
        <v>0</v>
      </c>
      <c r="AK117">
        <f>SUMIF('库存（子SKU）'!$C:$C,$A117,'库存（子SKU）'!AM:AM)</f>
        <v>2</v>
      </c>
      <c r="AL117" s="23">
        <f t="shared" si="24"/>
        <v>0</v>
      </c>
      <c r="AM117" s="23">
        <f t="shared" si="25"/>
        <v>0</v>
      </c>
      <c r="AN117" s="23" t="str">
        <f t="shared" si="26"/>
        <v/>
      </c>
      <c r="AO117" s="23">
        <f t="shared" si="27"/>
        <v>0</v>
      </c>
      <c r="AP117" s="8">
        <f t="shared" si="28"/>
        <v>0</v>
      </c>
      <c r="AQ117" s="8">
        <f t="shared" si="29"/>
        <v>0</v>
      </c>
      <c r="AR117" s="8">
        <f t="shared" si="30"/>
        <v>6</v>
      </c>
      <c r="AS117" t="str">
        <f t="shared" si="31"/>
        <v>库存为6</v>
      </c>
      <c r="AT117" s="25" t="str">
        <f>IFERROR(时间!$B$4+AS117,"上周无销量")</f>
        <v>上周无销量</v>
      </c>
    </row>
    <row r="118" spans="1:46">
      <c r="A118" t="s">
        <v>1283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1</v>
      </c>
      <c r="F118" s="7">
        <f>IFERROR(VLOOKUP(A118,'[1]父SKU-单价'!$A:$B,2,0),"")</f>
        <v>16.99</v>
      </c>
      <c r="G118">
        <f>SUMIF('库存（子SKU）'!$C:$C,$A118,'库存（子SKU）'!I:I)</f>
        <v>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</v>
      </c>
      <c r="L118">
        <f>SUMIF('库存（子SKU）'!$C:$C,$A118,'库存（子SKU）'!N:N)</f>
        <v>1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>
        <f t="shared" si="23"/>
        <v>0</v>
      </c>
      <c r="AH118">
        <f>SUMIF('库存（子SKU）'!$C:$C,$A118,'库存（子SKU）'!AJ:AJ)</f>
        <v>1</v>
      </c>
      <c r="AI118">
        <f>SUMIF('库存（子SKU）'!$C:$C,$A118,'库存（子SKU）'!AK:AK)</f>
        <v>1</v>
      </c>
      <c r="AJ118">
        <f>SUMIF('库存（子SKU）'!$C:$C,$A118,'库存（子SKU）'!AL:AL)</f>
        <v>0</v>
      </c>
      <c r="AK118">
        <f>SUMIF('库存（子SKU）'!$C:$C,$A118,'库存（子SKU）'!AM:AM)</f>
        <v>4</v>
      </c>
      <c r="AL118" s="23">
        <f t="shared" si="24"/>
        <v>0</v>
      </c>
      <c r="AM118" s="23">
        <f t="shared" si="25"/>
        <v>0</v>
      </c>
      <c r="AN118" s="23" t="str">
        <f t="shared" si="26"/>
        <v/>
      </c>
      <c r="AO118" s="23">
        <f t="shared" si="27"/>
        <v>0.25</v>
      </c>
      <c r="AP118" s="8">
        <f t="shared" si="28"/>
        <v>0</v>
      </c>
      <c r="AQ118" s="8">
        <f t="shared" si="29"/>
        <v>0</v>
      </c>
      <c r="AR118" s="8">
        <f t="shared" si="30"/>
        <v>1</v>
      </c>
      <c r="AS118" t="str">
        <f t="shared" si="31"/>
        <v>库存为1</v>
      </c>
      <c r="AT118" s="25" t="str">
        <f>IFERROR(时间!$B$4+AS118,"上周无销量")</f>
        <v>上周无销量</v>
      </c>
    </row>
    <row r="119" spans="1:46">
      <c r="A119" t="s">
        <v>1284</v>
      </c>
      <c r="B119" s="6">
        <f>SUMIF('库存（子SKU）'!$C:$C,$A119,'库存（子SKU）'!D:D)</f>
        <v>1</v>
      </c>
      <c r="C119" s="6">
        <f>SUMIF('库存（子SKU）'!$C:$C,$A119,'库存（子SKU）'!E:E)</f>
        <v>3</v>
      </c>
      <c r="D119" s="6">
        <f>SUMIF('库存（子SKU）'!$C:$C,$A119,'库存（子SKU）'!F:F)</f>
        <v>2</v>
      </c>
      <c r="E119" s="6">
        <f>SUMIF('库存（子SKU）'!$C:$C,$A119,'库存（子SKU）'!G:G)</f>
        <v>0</v>
      </c>
      <c r="F119" s="7">
        <f>IFERROR(VLOOKUP(A119,'[1]父SKU-单价'!$A:$B,2,0),"")</f>
        <v>15.3233333333333</v>
      </c>
      <c r="G119">
        <f>SUMIF('库存（子SKU）'!$C:$C,$A119,'库存（子SKU）'!I:I)</f>
        <v>25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25</v>
      </c>
      <c r="L119">
        <f>SUMIF('库存（子SKU）'!$C:$C,$A119,'库存（子SKU）'!N:N)</f>
        <v>4</v>
      </c>
      <c r="M119">
        <f>SUMIF('库存（子SKU）'!$C:$C,$A119,'库存（子SKU）'!O:O)</f>
        <v>13</v>
      </c>
      <c r="N119">
        <f>SUMIF('库存（子SKU）'!$C:$C,$A119,'库存（子SKU）'!P:P)</f>
        <v>484</v>
      </c>
      <c r="O119">
        <f>SUMIF('库存（子SKU）'!$C:$C,$A119,'库存（子SKU）'!Q:Q)</f>
        <v>2883</v>
      </c>
      <c r="P119">
        <f>SUMIF('库存（子SKU）'!$C:$C,$A119,'库存（子SKU）'!R:R)</f>
        <v>9196</v>
      </c>
      <c r="Q119">
        <f>SUMIF('库存（子SKU）'!$C:$C,$A119,'库存（子SKU）'!S:S)</f>
        <v>9956</v>
      </c>
      <c r="R119">
        <f>SUMIF('库存（子SKU）'!$C:$C,$A119,'库存（子SKU）'!T:T)</f>
        <v>5</v>
      </c>
      <c r="S119">
        <f>SUMIF('库存（子SKU）'!$C:$C,$A119,'库存（子SKU）'!U:U)</f>
        <v>43</v>
      </c>
      <c r="T119">
        <f>SUMIF('库存（子SKU）'!$C:$C,$A119,'库存（子SKU）'!V:V)</f>
        <v>56</v>
      </c>
      <c r="U119">
        <f>SUMIF('库存（子SKU）'!$C:$C,$A119,'库存（子SKU）'!W:W)</f>
        <v>43</v>
      </c>
      <c r="V119" s="23">
        <f t="shared" si="32"/>
        <v>0.0103305785123967</v>
      </c>
      <c r="W119" s="23">
        <f t="shared" si="33"/>
        <v>0.01491501907735</v>
      </c>
      <c r="X119" s="23">
        <f t="shared" si="34"/>
        <v>0.00608960417572858</v>
      </c>
      <c r="Y119" s="23">
        <f t="shared" si="35"/>
        <v>0.00431900361591</v>
      </c>
      <c r="Z119">
        <f>SUMIF('库存（子SKU）'!$C:$C,$A119,'库存（子SKU）'!AB:AB)</f>
        <v>0.68</v>
      </c>
      <c r="AA119">
        <f>SUMIF('库存（子SKU）'!$C:$C,$A119,'库存（子SKU）'!AC:AC)</f>
        <v>7.66</v>
      </c>
      <c r="AB119">
        <f>SUMIF('库存（子SKU）'!$C:$C,$A119,'库存（子SKU）'!AD:AD)</f>
        <v>10.4</v>
      </c>
      <c r="AC119">
        <f>SUMIF('库存（子SKU）'!$C:$C,$A119,'库存（子SKU）'!AE:AE)</f>
        <v>8.51</v>
      </c>
      <c r="AD119" s="23">
        <f t="shared" si="20"/>
        <v>0.0443767674570373</v>
      </c>
      <c r="AE119" s="23">
        <f t="shared" si="21"/>
        <v>0.166630411137699</v>
      </c>
      <c r="AF119" s="23">
        <f t="shared" si="22"/>
        <v>0.33935175114205</v>
      </c>
      <c r="AG119" s="23" t="str">
        <f t="shared" si="23"/>
        <v>无销量广告费为8.51</v>
      </c>
      <c r="AH119">
        <f>SUMIF('库存（子SKU）'!$C:$C,$A119,'库存（子SKU）'!AJ:AJ)</f>
        <v>33</v>
      </c>
      <c r="AI119">
        <f>SUMIF('库存（子SKU）'!$C:$C,$A119,'库存（子SKU）'!AK:AK)</f>
        <v>33</v>
      </c>
      <c r="AJ119">
        <f>SUMIF('库存（子SKU）'!$C:$C,$A119,'库存（子SKU）'!AL:AL)</f>
        <v>56</v>
      </c>
      <c r="AK119">
        <f>SUMIF('库存（子SKU）'!$C:$C,$A119,'库存（子SKU）'!AM:AM)</f>
        <v>63</v>
      </c>
      <c r="AL119" s="23">
        <f t="shared" si="24"/>
        <v>0.0303030303030303</v>
      </c>
      <c r="AM119" s="23">
        <f t="shared" si="25"/>
        <v>0.0909090909090909</v>
      </c>
      <c r="AN119" s="23">
        <f t="shared" si="26"/>
        <v>0.0357142857142857</v>
      </c>
      <c r="AO119" s="23">
        <f t="shared" si="27"/>
        <v>0</v>
      </c>
      <c r="AP119" s="8">
        <f t="shared" si="28"/>
        <v>0.142857142857143</v>
      </c>
      <c r="AQ119" s="8">
        <f t="shared" si="29"/>
        <v>8.57142857142857</v>
      </c>
      <c r="AR119" s="8">
        <f t="shared" si="30"/>
        <v>16.4285714285714</v>
      </c>
      <c r="AS119">
        <f t="shared" si="31"/>
        <v>175</v>
      </c>
      <c r="AT119" s="25">
        <f>IFERROR(时间!$B$4+AS119,"上周无销量")</f>
        <v>43458</v>
      </c>
    </row>
    <row r="120" spans="1:46">
      <c r="A120" t="s">
        <v>1285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tr">
        <f>IFERROR(VLOOKUP(A120,'[1]父SKU-单价'!$A:$B,2,0),"")</f>
        <v/>
      </c>
      <c r="G120">
        <f>SUMIF('库存（子SKU）'!$C:$C,$A120,'库存（子SKU）'!I:I)</f>
        <v>2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2</v>
      </c>
      <c r="L120">
        <f>SUMIF('库存（子SKU）'!$C:$C,$A120,'库存（子SKU）'!N:N)</f>
        <v>1</v>
      </c>
      <c r="M120">
        <f>SUMIF('库存（子SKU）'!$C:$C,$A120,'库存（子SKU）'!O:O)</f>
        <v>2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10</v>
      </c>
      <c r="AI120">
        <f>SUMIF('库存（子SKU）'!$C:$C,$A120,'库存（子SKU）'!AK:AK)</f>
        <v>10</v>
      </c>
      <c r="AJ120">
        <f>SUMIF('库存（子SKU）'!$C:$C,$A120,'库存（子SKU）'!AL:AL)</f>
        <v>4</v>
      </c>
      <c r="AK120">
        <f>SUMIF('库存（子SKU）'!$C:$C,$A120,'库存（子SKU）'!AM:AM)</f>
        <v>3</v>
      </c>
      <c r="AL120" s="23">
        <f t="shared" si="24"/>
        <v>0</v>
      </c>
      <c r="AM120" s="23">
        <f t="shared" si="25"/>
        <v>0</v>
      </c>
      <c r="AN120" s="23">
        <f t="shared" si="26"/>
        <v>0</v>
      </c>
      <c r="AO120" s="23">
        <f t="shared" si="27"/>
        <v>0</v>
      </c>
      <c r="AP120" s="8">
        <f t="shared" si="28"/>
        <v>0</v>
      </c>
      <c r="AQ120" s="8">
        <f t="shared" si="29"/>
        <v>0</v>
      </c>
      <c r="AR120" s="8">
        <f t="shared" si="30"/>
        <v>2</v>
      </c>
      <c r="AS120" t="str">
        <f t="shared" si="31"/>
        <v>库存为2</v>
      </c>
      <c r="AT120" s="25" t="str">
        <f>IFERROR(时间!$B$4+AS120,"上周无销量")</f>
        <v>上周无销量</v>
      </c>
    </row>
    <row r="121" spans="1:46">
      <c r="A121" t="s">
        <v>1286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tr">
        <f>IFERROR(VLOOKUP(A121,'[1]父SKU-单价'!$A:$B,2,0),"")</f>
        <v/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5" t="str">
        <f>IFERROR(时间!$B$4+AS121,"上周无销量")</f>
        <v>上周无销量</v>
      </c>
    </row>
    <row r="122" spans="1:46">
      <c r="A122" t="s">
        <v>1287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tr">
        <f>IFERROR(VLOOKUP(A122,'[1]父SKU-单价'!$A:$B,2,0),"")</f>
        <v/>
      </c>
      <c r="G122">
        <f>SUMIF('库存（子SKU）'!$C:$C,$A122,'库存（子SKU）'!I:I)</f>
        <v>1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1</v>
      </c>
      <c r="L122">
        <f>SUMIF('库存（子SKU）'!$C:$C,$A122,'库存（子SKU）'!N:N)</f>
        <v>0</v>
      </c>
      <c r="M122">
        <f>SUMIF('库存（子SKU）'!$C:$C,$A122,'库存（子SKU）'!O:O)</f>
        <v>1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3</v>
      </c>
      <c r="AK122">
        <f>SUMIF('库存（子SKU）'!$C:$C,$A122,'库存（子SKU）'!AM:AM)</f>
        <v>2</v>
      </c>
      <c r="AL122" s="23" t="str">
        <f t="shared" si="24"/>
        <v/>
      </c>
      <c r="AM122" s="23" t="str">
        <f t="shared" si="25"/>
        <v/>
      </c>
      <c r="AN122" s="23">
        <f t="shared" si="26"/>
        <v>0</v>
      </c>
      <c r="AO122" s="23">
        <f t="shared" si="27"/>
        <v>0</v>
      </c>
      <c r="AP122" s="8">
        <f t="shared" si="28"/>
        <v>0</v>
      </c>
      <c r="AQ122" s="8">
        <f t="shared" si="29"/>
        <v>0</v>
      </c>
      <c r="AR122" s="8">
        <f t="shared" si="30"/>
        <v>1</v>
      </c>
      <c r="AS122" t="str">
        <f t="shared" si="31"/>
        <v>库存为1</v>
      </c>
      <c r="AT122" s="25" t="str">
        <f>IFERROR(时间!$B$4+AS122,"上周无销量")</f>
        <v>上周无销量</v>
      </c>
    </row>
    <row r="123" spans="1:46">
      <c r="A123" t="s">
        <v>1288</v>
      </c>
      <c r="B123" s="6">
        <f>SUMIF('库存（子SKU）'!$C:$C,$A123,'库存（子SKU）'!D:D)</f>
        <v>1</v>
      </c>
      <c r="C123" s="6">
        <f>SUMIF('库存（子SKU）'!$C:$C,$A123,'库存（子SKU）'!E:E)</f>
        <v>2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>
        <f>IFERROR(VLOOKUP(A123,'[1]父SKU-单价'!$A:$B,2,0),"")</f>
        <v>19.99</v>
      </c>
      <c r="G123">
        <f>SUMIF('库存（子SKU）'!$C:$C,$A123,'库存（子SKU）'!I:I)</f>
        <v>30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30</v>
      </c>
      <c r="L123">
        <f>SUMIF('库存（子SKU）'!$C:$C,$A123,'库存（子SKU）'!N:N)</f>
        <v>0</v>
      </c>
      <c r="M123">
        <f>SUMIF('库存（子SKU）'!$C:$C,$A123,'库存（子SKU）'!O:O)</f>
        <v>28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>
        <f t="shared" si="20"/>
        <v>0</v>
      </c>
      <c r="AE123" s="23">
        <f t="shared" si="21"/>
        <v>0</v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6</v>
      </c>
      <c r="AI123">
        <f>SUMIF('库存（子SKU）'!$C:$C,$A123,'库存（子SKU）'!AK:AK)</f>
        <v>6</v>
      </c>
      <c r="AJ123">
        <f>SUMIF('库存（子SKU）'!$C:$C,$A123,'库存（子SKU）'!AL:AL)</f>
        <v>6</v>
      </c>
      <c r="AK123">
        <f>SUMIF('库存（子SKU）'!$C:$C,$A123,'库存（子SKU）'!AM:AM)</f>
        <v>2</v>
      </c>
      <c r="AL123" s="23">
        <f t="shared" si="24"/>
        <v>0.166666666666667</v>
      </c>
      <c r="AM123" s="23">
        <f t="shared" si="25"/>
        <v>0.333333333333333</v>
      </c>
      <c r="AN123" s="23">
        <f t="shared" si="26"/>
        <v>0</v>
      </c>
      <c r="AO123" s="23">
        <f t="shared" si="27"/>
        <v>0</v>
      </c>
      <c r="AP123" s="8">
        <f t="shared" si="28"/>
        <v>0.142857142857143</v>
      </c>
      <c r="AQ123" s="8">
        <f t="shared" si="29"/>
        <v>8.57142857142857</v>
      </c>
      <c r="AR123" s="8">
        <f t="shared" si="30"/>
        <v>21.4285714285714</v>
      </c>
      <c r="AS123">
        <f t="shared" si="31"/>
        <v>210</v>
      </c>
      <c r="AT123" s="25">
        <f>IFERROR(时间!$B$4+AS123,"上周无销量")</f>
        <v>43493</v>
      </c>
    </row>
    <row r="124" spans="1:46">
      <c r="A124" t="s">
        <v>1289</v>
      </c>
      <c r="B124" s="6">
        <f>SUMIF('库存（子SKU）'!$C:$C,$A124,'库存（子SKU）'!D:D)</f>
        <v>86</v>
      </c>
      <c r="C124" s="6">
        <f>SUMIF('库存（子SKU）'!$C:$C,$A124,'库存（子SKU）'!E:E)</f>
        <v>55</v>
      </c>
      <c r="D124" s="6">
        <f>SUMIF('库存（子SKU）'!$C:$C,$A124,'库存（子SKU）'!F:F)</f>
        <v>61</v>
      </c>
      <c r="E124" s="6">
        <f>SUMIF('库存（子SKU）'!$C:$C,$A124,'库存（子SKU）'!G:G)</f>
        <v>53</v>
      </c>
      <c r="F124" s="7">
        <f>IFERROR(VLOOKUP(A124,'[1]父SKU-单价'!$A:$B,2,0),"")</f>
        <v>19.3567450980392</v>
      </c>
      <c r="G124">
        <f>SUMIF('库存（子SKU）'!$C:$C,$A124,'库存（子SKU）'!I:I)</f>
        <v>302</v>
      </c>
      <c r="H124">
        <f>SUMIF('库存（子SKU）'!$C:$C,$A124,'库存（子SKU）'!J:J)</f>
        <v>0</v>
      </c>
      <c r="I124">
        <f>SUMIF('库存（子SKU）'!$C:$C,$A124,'库存（子SKU）'!K:K)</f>
        <v>12</v>
      </c>
      <c r="J124">
        <f>SUMIF('库存（子SKU）'!$C:$C,$A124,'库存（子SKU）'!L:L)</f>
        <v>4</v>
      </c>
      <c r="K124">
        <f t="shared" si="19"/>
        <v>318</v>
      </c>
      <c r="L124">
        <f>SUMIF('库存（子SKU）'!$C:$C,$A124,'库存（子SKU）'!N:N)</f>
        <v>40</v>
      </c>
      <c r="M124">
        <f>SUMIF('库存（子SKU）'!$C:$C,$A124,'库存（子SKU）'!O:O)</f>
        <v>82</v>
      </c>
      <c r="N124">
        <f>SUMIF('库存（子SKU）'!$C:$C,$A124,'库存（子SKU）'!P:P)</f>
        <v>74665</v>
      </c>
      <c r="O124">
        <f>SUMIF('库存（子SKU）'!$C:$C,$A124,'库存（子SKU）'!Q:Q)</f>
        <v>60477</v>
      </c>
      <c r="P124">
        <f>SUMIF('库存（子SKU）'!$C:$C,$A124,'库存（子SKU）'!R:R)</f>
        <v>52632</v>
      </c>
      <c r="Q124">
        <f>SUMIF('库存（子SKU）'!$C:$C,$A124,'库存（子SKU）'!S:S)</f>
        <v>115918</v>
      </c>
      <c r="R124">
        <f>SUMIF('库存（子SKU）'!$C:$C,$A124,'库存（子SKU）'!T:T)</f>
        <v>318</v>
      </c>
      <c r="S124">
        <f>SUMIF('库存（子SKU）'!$C:$C,$A124,'库存（子SKU）'!U:U)</f>
        <v>239</v>
      </c>
      <c r="T124">
        <f>SUMIF('库存（子SKU）'!$C:$C,$A124,'库存（子SKU）'!V:V)</f>
        <v>162</v>
      </c>
      <c r="U124">
        <f>SUMIF('库存（子SKU）'!$C:$C,$A124,'库存（子SKU）'!W:W)</f>
        <v>197</v>
      </c>
      <c r="V124" s="23">
        <f t="shared" si="32"/>
        <v>0.00425902363892051</v>
      </c>
      <c r="W124" s="23">
        <f t="shared" si="33"/>
        <v>0.00395191560427931</v>
      </c>
      <c r="X124" s="23">
        <f t="shared" si="34"/>
        <v>0.00307797537619699</v>
      </c>
      <c r="Y124" s="23">
        <f t="shared" si="35"/>
        <v>0.00169947721665315</v>
      </c>
      <c r="Z124">
        <f>SUMIF('库存（子SKU）'!$C:$C,$A124,'库存（子SKU）'!AB:AB)</f>
        <v>87.1</v>
      </c>
      <c r="AA124">
        <f>SUMIF('库存（子SKU）'!$C:$C,$A124,'库存（子SKU）'!AC:AC)</f>
        <v>69.02</v>
      </c>
      <c r="AB124">
        <f>SUMIF('库存（子SKU）'!$C:$C,$A124,'库存（子SKU）'!AD:AD)</f>
        <v>54.86</v>
      </c>
      <c r="AC124">
        <f>SUMIF('库存（子SKU）'!$C:$C,$A124,'库存（子SKU）'!AE:AE)</f>
        <v>66.46</v>
      </c>
      <c r="AD124" s="23">
        <f t="shared" si="20"/>
        <v>0.052322365797802</v>
      </c>
      <c r="AE124" s="23">
        <f t="shared" si="21"/>
        <v>0.0648305840963009</v>
      </c>
      <c r="AF124" s="23">
        <f t="shared" si="22"/>
        <v>0.0464615439083394</v>
      </c>
      <c r="AG124" s="23">
        <f t="shared" si="23"/>
        <v>0.0647816695317214</v>
      </c>
      <c r="AH124">
        <f>SUMIF('库存（子SKU）'!$C:$C,$A124,'库存（子SKU）'!AJ:AJ)</f>
        <v>544</v>
      </c>
      <c r="AI124">
        <f>SUMIF('库存（子SKU）'!$C:$C,$A124,'库存（子SKU）'!AK:AK)</f>
        <v>544</v>
      </c>
      <c r="AJ124">
        <f>SUMIF('库存（子SKU）'!$C:$C,$A124,'库存（子SKU）'!AL:AL)</f>
        <v>321</v>
      </c>
      <c r="AK124">
        <f>SUMIF('库存（子SKU）'!$C:$C,$A124,'库存（子SKU）'!AM:AM)</f>
        <v>369</v>
      </c>
      <c r="AL124" s="23">
        <f t="shared" si="24"/>
        <v>0.158088235294118</v>
      </c>
      <c r="AM124" s="23">
        <f t="shared" si="25"/>
        <v>0.101102941176471</v>
      </c>
      <c r="AN124" s="23">
        <f t="shared" si="26"/>
        <v>0.190031152647975</v>
      </c>
      <c r="AO124" s="23">
        <f t="shared" si="27"/>
        <v>0.143631436314363</v>
      </c>
      <c r="AP124" s="8">
        <f t="shared" si="28"/>
        <v>12.2857142857143</v>
      </c>
      <c r="AQ124" s="8">
        <f t="shared" si="29"/>
        <v>737.142857142857</v>
      </c>
      <c r="AR124" s="8">
        <f t="shared" si="30"/>
        <v>-419.142857142857</v>
      </c>
      <c r="AS124">
        <f t="shared" si="31"/>
        <v>25</v>
      </c>
      <c r="AT124" s="25">
        <f>IFERROR(时间!$B$4+AS124,"上周无销量")</f>
        <v>43308</v>
      </c>
    </row>
    <row r="125" spans="1:46">
      <c r="A125" t="s">
        <v>1290</v>
      </c>
      <c r="B125" s="6">
        <f>SUMIF('库存（子SKU）'!$C:$C,$A125,'库存（子SKU）'!D:D)</f>
        <v>7</v>
      </c>
      <c r="C125" s="6">
        <f>SUMIF('库存（子SKU）'!$C:$C,$A125,'库存（子SKU）'!E:E)</f>
        <v>11</v>
      </c>
      <c r="D125" s="6">
        <f>SUMIF('库存（子SKU）'!$C:$C,$A125,'库存（子SKU）'!F:F)</f>
        <v>6</v>
      </c>
      <c r="E125" s="6">
        <f>SUMIF('库存（子SKU）'!$C:$C,$A125,'库存（子SKU）'!G:G)</f>
        <v>0</v>
      </c>
      <c r="F125" s="7">
        <f>IFERROR(VLOOKUP(A125,'[1]父SKU-单价'!$A:$B,2,0),"")</f>
        <v>20.7066666666667</v>
      </c>
      <c r="G125">
        <f>SUMIF('库存（子SKU）'!$C:$C,$A125,'库存（子SKU）'!I:I)</f>
        <v>184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184</v>
      </c>
      <c r="L125">
        <f>SUMIF('库存（子SKU）'!$C:$C,$A125,'库存（子SKU）'!N:N)</f>
        <v>8</v>
      </c>
      <c r="M125">
        <f>SUMIF('库存（子SKU）'!$C:$C,$A125,'库存（子SKU）'!O:O)</f>
        <v>135</v>
      </c>
      <c r="N125">
        <f>SUMIF('库存（子SKU）'!$C:$C,$A125,'库存（子SKU）'!P:P)</f>
        <v>73</v>
      </c>
      <c r="O125">
        <f>SUMIF('库存（子SKU）'!$C:$C,$A125,'库存（子SKU）'!Q:Q)</f>
        <v>115</v>
      </c>
      <c r="P125">
        <f>SUMIF('库存（子SKU）'!$C:$C,$A125,'库存（子SKU）'!R:R)</f>
        <v>129</v>
      </c>
      <c r="Q125">
        <f>SUMIF('库存（子SKU）'!$C:$C,$A125,'库存（子SKU）'!S:S)</f>
        <v>218</v>
      </c>
      <c r="R125">
        <f>SUMIF('库存（子SKU）'!$C:$C,$A125,'库存（子SKU）'!T:T)</f>
        <v>0</v>
      </c>
      <c r="S125">
        <f>SUMIF('库存（子SKU）'!$C:$C,$A125,'库存（子SKU）'!U:U)</f>
        <v>3</v>
      </c>
      <c r="T125">
        <f>SUMIF('库存（子SKU）'!$C:$C,$A125,'库存（子SKU）'!V:V)</f>
        <v>2</v>
      </c>
      <c r="U125">
        <f>SUMIF('库存（子SKU）'!$C:$C,$A125,'库存（子SKU）'!W:W)</f>
        <v>6</v>
      </c>
      <c r="V125" s="23">
        <f t="shared" si="32"/>
        <v>0</v>
      </c>
      <c r="W125" s="23">
        <f t="shared" si="33"/>
        <v>0.0260869565217391</v>
      </c>
      <c r="X125" s="23">
        <f t="shared" si="34"/>
        <v>0.0155038759689922</v>
      </c>
      <c r="Y125" s="23">
        <f t="shared" si="35"/>
        <v>0.0275229357798165</v>
      </c>
      <c r="Z125">
        <f>SUMIF('库存（子SKU）'!$C:$C,$A125,'库存（子SKU）'!AB:AB)</f>
        <v>0</v>
      </c>
      <c r="AA125">
        <f>SUMIF('库存（子SKU）'!$C:$C,$A125,'库存（子SKU）'!AC:AC)</f>
        <v>0.3</v>
      </c>
      <c r="AB125">
        <f>SUMIF('库存（子SKU）'!$C:$C,$A125,'库存（子SKU）'!AD:AD)</f>
        <v>0.2</v>
      </c>
      <c r="AC125">
        <f>SUMIF('库存（子SKU）'!$C:$C,$A125,'库存（子SKU）'!AE:AE)</f>
        <v>0.5</v>
      </c>
      <c r="AD125" s="23">
        <f t="shared" si="20"/>
        <v>0</v>
      </c>
      <c r="AE125" s="23">
        <f t="shared" si="21"/>
        <v>0.00131709887022186</v>
      </c>
      <c r="AF125" s="23">
        <f t="shared" si="22"/>
        <v>0.00160978750804894</v>
      </c>
      <c r="AG125" s="23" t="str">
        <f t="shared" si="23"/>
        <v>无销量广告费为0.5</v>
      </c>
      <c r="AH125">
        <f>SUMIF('库存（子SKU）'!$C:$C,$A125,'库存（子SKU）'!AJ:AJ)</f>
        <v>81</v>
      </c>
      <c r="AI125">
        <f>SUMIF('库存（子SKU）'!$C:$C,$A125,'库存（子SKU）'!AK:AK)</f>
        <v>81</v>
      </c>
      <c r="AJ125">
        <f>SUMIF('库存（子SKU）'!$C:$C,$A125,'库存（子SKU）'!AL:AL)</f>
        <v>81</v>
      </c>
      <c r="AK125">
        <f>SUMIF('库存（子SKU）'!$C:$C,$A125,'库存（子SKU）'!AM:AM)</f>
        <v>68</v>
      </c>
      <c r="AL125" s="23">
        <f t="shared" si="24"/>
        <v>0.0864197530864197</v>
      </c>
      <c r="AM125" s="23">
        <f t="shared" si="25"/>
        <v>0.135802469135802</v>
      </c>
      <c r="AN125" s="23">
        <f t="shared" si="26"/>
        <v>0.0740740740740741</v>
      </c>
      <c r="AO125" s="23">
        <f t="shared" si="27"/>
        <v>0</v>
      </c>
      <c r="AP125" s="8">
        <f t="shared" si="28"/>
        <v>1</v>
      </c>
      <c r="AQ125" s="8">
        <f t="shared" si="29"/>
        <v>60</v>
      </c>
      <c r="AR125" s="8">
        <f t="shared" si="30"/>
        <v>124</v>
      </c>
      <c r="AS125">
        <f t="shared" si="31"/>
        <v>184</v>
      </c>
      <c r="AT125" s="25">
        <f>IFERROR(时间!$B$4+AS125,"上周无销量")</f>
        <v>43467</v>
      </c>
    </row>
    <row r="126" spans="1:46">
      <c r="A126" t="s">
        <v>1291</v>
      </c>
      <c r="B126" s="6">
        <f>SUMIF('库存（子SKU）'!$C:$C,$A126,'库存（子SKU）'!D:D)</f>
        <v>0</v>
      </c>
      <c r="C126" s="6">
        <f>SUMIF('库存（子SKU）'!$C:$C,$A126,'库存（子SKU）'!E:E)</f>
        <v>2</v>
      </c>
      <c r="D126" s="6">
        <f>SUMIF('库存（子SKU）'!$C:$C,$A126,'库存（子SKU）'!F:F)</f>
        <v>1</v>
      </c>
      <c r="E126" s="6">
        <f>SUMIF('库存（子SKU）'!$C:$C,$A126,'库存（子SKU）'!G:G)</f>
        <v>1</v>
      </c>
      <c r="F126" s="7">
        <f>IFERROR(VLOOKUP(A126,'[1]父SKU-单价'!$A:$B,2,0),"")</f>
        <v>19.99</v>
      </c>
      <c r="G126">
        <f>SUMIF('库存（子SKU）'!$C:$C,$A126,'库存（子SKU）'!I:I)</f>
        <v>5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5</v>
      </c>
      <c r="L126">
        <f>SUMIF('库存（子SKU）'!$C:$C,$A126,'库存（子SKU）'!N:N)</f>
        <v>3</v>
      </c>
      <c r="M126">
        <f>SUMIF('库存（子SKU）'!$C:$C,$A126,'库存（子SKU）'!O:O)</f>
        <v>2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>
        <f t="shared" si="21"/>
        <v>0</v>
      </c>
      <c r="AF126" s="23">
        <f t="shared" si="22"/>
        <v>0</v>
      </c>
      <c r="AG126" s="23">
        <f t="shared" si="23"/>
        <v>0</v>
      </c>
      <c r="AH126">
        <f>SUMIF('库存（子SKU）'!$C:$C,$A126,'库存（子SKU）'!AJ:AJ)</f>
        <v>41</v>
      </c>
      <c r="AI126">
        <f>SUMIF('库存（子SKU）'!$C:$C,$A126,'库存（子SKU）'!AK:AK)</f>
        <v>41</v>
      </c>
      <c r="AJ126">
        <f>SUMIF('库存（子SKU）'!$C:$C,$A126,'库存（子SKU）'!AL:AL)</f>
        <v>43</v>
      </c>
      <c r="AK126">
        <f>SUMIF('库存（子SKU）'!$C:$C,$A126,'库存（子SKU）'!AM:AM)</f>
        <v>42</v>
      </c>
      <c r="AL126" s="23">
        <f t="shared" si="24"/>
        <v>0</v>
      </c>
      <c r="AM126" s="23">
        <f t="shared" si="25"/>
        <v>0.0487804878048781</v>
      </c>
      <c r="AN126" s="23">
        <f t="shared" si="26"/>
        <v>0.0232558139534884</v>
      </c>
      <c r="AO126" s="23">
        <f t="shared" si="27"/>
        <v>0.0238095238095238</v>
      </c>
      <c r="AP126" s="8">
        <f t="shared" si="28"/>
        <v>0</v>
      </c>
      <c r="AQ126" s="8">
        <f t="shared" si="29"/>
        <v>0</v>
      </c>
      <c r="AR126" s="8">
        <f t="shared" si="30"/>
        <v>5</v>
      </c>
      <c r="AS126" t="str">
        <f t="shared" si="31"/>
        <v>库存为5</v>
      </c>
      <c r="AT126" s="25" t="str">
        <f>IFERROR(时间!$B$4+AS126,"上周无销量")</f>
        <v>上周无销量</v>
      </c>
    </row>
    <row r="127" spans="1:46">
      <c r="A127" t="s">
        <v>1292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1</v>
      </c>
      <c r="F127" s="7">
        <f>IFERROR(VLOOKUP(A127,'[1]父SKU-单价'!$A:$B,2,0),"")</f>
        <v>19.99</v>
      </c>
      <c r="G127">
        <f>SUMIF('库存（子SKU）'!$C:$C,$A127,'库存（子SKU）'!I:I)</f>
        <v>20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20</v>
      </c>
      <c r="L127">
        <f>SUMIF('库存（子SKU）'!$C:$C,$A127,'库存（子SKU）'!N:N)</f>
        <v>2</v>
      </c>
      <c r="M127">
        <f>SUMIF('库存（子SKU）'!$C:$C,$A127,'库存（子SKU）'!O:O)</f>
        <v>20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>
        <f t="shared" si="23"/>
        <v>0</v>
      </c>
      <c r="AH127">
        <f>SUMIF('库存（子SKU）'!$C:$C,$A127,'库存（子SKU）'!AJ:AJ)</f>
        <v>3</v>
      </c>
      <c r="AI127">
        <f>SUMIF('库存（子SKU）'!$C:$C,$A127,'库存（子SKU）'!AK:AK)</f>
        <v>3</v>
      </c>
      <c r="AJ127">
        <f>SUMIF('库存（子SKU）'!$C:$C,$A127,'库存（子SKU）'!AL:AL)</f>
        <v>6</v>
      </c>
      <c r="AK127">
        <f>SUMIF('库存（子SKU）'!$C:$C,$A127,'库存（子SKU）'!AM:AM)</f>
        <v>17</v>
      </c>
      <c r="AL127" s="23">
        <f t="shared" si="24"/>
        <v>0</v>
      </c>
      <c r="AM127" s="23">
        <f t="shared" si="25"/>
        <v>0</v>
      </c>
      <c r="AN127" s="23">
        <f t="shared" si="26"/>
        <v>0</v>
      </c>
      <c r="AO127" s="23">
        <f t="shared" si="27"/>
        <v>0.0588235294117647</v>
      </c>
      <c r="AP127" s="8">
        <f t="shared" si="28"/>
        <v>0</v>
      </c>
      <c r="AQ127" s="8">
        <f t="shared" si="29"/>
        <v>0</v>
      </c>
      <c r="AR127" s="8">
        <f t="shared" si="30"/>
        <v>20</v>
      </c>
      <c r="AS127" t="str">
        <f t="shared" si="31"/>
        <v>库存为20</v>
      </c>
      <c r="AT127" s="25" t="str">
        <f>IFERROR(时间!$B$4+AS127,"上周无销量")</f>
        <v>上周无销量</v>
      </c>
    </row>
    <row r="128" spans="1:46">
      <c r="A128" t="s">
        <v>1293</v>
      </c>
      <c r="B128" s="6">
        <f>SUMIF('库存（子SKU）'!$C:$C,$A128,'库存（子SKU）'!D:D)</f>
        <v>1</v>
      </c>
      <c r="C128" s="6">
        <f>SUMIF('库存（子SKU）'!$C:$C,$A128,'库存（子SKU）'!E:E)</f>
        <v>0</v>
      </c>
      <c r="D128" s="6">
        <f>SUMIF('库存（子SKU）'!$C:$C,$A128,'库存（子SKU）'!F:F)</f>
        <v>1</v>
      </c>
      <c r="E128" s="6">
        <f>SUMIF('库存（子SKU）'!$C:$C,$A128,'库存（子SKU）'!G:G)</f>
        <v>0</v>
      </c>
      <c r="F128" s="7">
        <f>IFERROR(VLOOKUP(A128,'[1]父SKU-单价'!$A:$B,2,0),"")</f>
        <v>23.49</v>
      </c>
      <c r="G128">
        <f>SUMIF('库存（子SKU）'!$C:$C,$A128,'库存（子SKU）'!I:I)</f>
        <v>4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4</v>
      </c>
      <c r="L128">
        <f>SUMIF('库存（子SKU）'!$C:$C,$A128,'库存（子SKU）'!N:N)</f>
        <v>0</v>
      </c>
      <c r="M128">
        <f>SUMIF('库存（子SKU）'!$C:$C,$A128,'库存（子SKU）'!O:O)</f>
        <v>3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>
        <f t="shared" si="20"/>
        <v>0</v>
      </c>
      <c r="AE128" s="23" t="str">
        <f t="shared" si="21"/>
        <v/>
      </c>
      <c r="AF128" s="23">
        <f t="shared" si="22"/>
        <v>0</v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7</v>
      </c>
      <c r="AK128">
        <f>SUMIF('库存（子SKU）'!$C:$C,$A128,'库存（子SKU）'!AM:AM)</f>
        <v>3</v>
      </c>
      <c r="AL128" s="23" t="str">
        <f t="shared" si="24"/>
        <v/>
      </c>
      <c r="AM128" s="23" t="str">
        <f t="shared" si="25"/>
        <v/>
      </c>
      <c r="AN128" s="23">
        <f t="shared" si="26"/>
        <v>0.142857142857143</v>
      </c>
      <c r="AO128" s="23">
        <f t="shared" si="27"/>
        <v>0</v>
      </c>
      <c r="AP128" s="8">
        <f t="shared" si="28"/>
        <v>0.142857142857143</v>
      </c>
      <c r="AQ128" s="8">
        <f t="shared" si="29"/>
        <v>8.57142857142857</v>
      </c>
      <c r="AR128" s="8">
        <f t="shared" si="30"/>
        <v>-4.57142857142857</v>
      </c>
      <c r="AS128">
        <f t="shared" si="31"/>
        <v>28</v>
      </c>
      <c r="AT128" s="25">
        <f>IFERROR(时间!$B$4+AS128,"上周无销量")</f>
        <v>43311</v>
      </c>
    </row>
    <row r="129" spans="1:46">
      <c r="A129" t="s">
        <v>1294</v>
      </c>
      <c r="B129" s="6">
        <f>SUMIF('库存（子SKU）'!$C:$C,$A129,'库存（子SKU）'!D:D)</f>
        <v>0</v>
      </c>
      <c r="C129" s="6">
        <f>SUMIF('库存（子SKU）'!$C:$C,$A129,'库存（子SKU）'!E:E)</f>
        <v>2</v>
      </c>
      <c r="D129" s="6">
        <f>SUMIF('库存（子SKU）'!$C:$C,$A129,'库存（子SKU）'!F:F)</f>
        <v>1</v>
      </c>
      <c r="E129" s="6">
        <f>SUMIF('库存（子SKU）'!$C:$C,$A129,'库存（子SKU）'!G:G)</f>
        <v>3</v>
      </c>
      <c r="F129" s="7">
        <f>IFERROR(VLOOKUP(A129,'[1]父SKU-单价'!$A:$B,2,0),"")</f>
        <v>15.3233333333333</v>
      </c>
      <c r="G129">
        <f>SUMIF('库存（子SKU）'!$C:$C,$A129,'库存（子SKU）'!I:I)</f>
        <v>6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1</v>
      </c>
      <c r="K129">
        <f t="shared" si="19"/>
        <v>7</v>
      </c>
      <c r="L129">
        <f>SUMIF('库存（子SKU）'!$C:$C,$A129,'库存（子SKU）'!N:N)</f>
        <v>1</v>
      </c>
      <c r="M129">
        <f>SUMIF('库存（子SKU）'!$C:$C,$A129,'库存（子SKU）'!O:O)</f>
        <v>6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>
        <f t="shared" si="21"/>
        <v>0</v>
      </c>
      <c r="AF129" s="23">
        <f t="shared" si="22"/>
        <v>0</v>
      </c>
      <c r="AG129" s="23">
        <f t="shared" si="23"/>
        <v>0</v>
      </c>
      <c r="AH129">
        <f>SUMIF('库存（子SKU）'!$C:$C,$A129,'库存（子SKU）'!AJ:AJ)</f>
        <v>3</v>
      </c>
      <c r="AI129">
        <f>SUMIF('库存（子SKU）'!$C:$C,$A129,'库存（子SKU）'!AK:AK)</f>
        <v>3</v>
      </c>
      <c r="AJ129">
        <f>SUMIF('库存（子SKU）'!$C:$C,$A129,'库存（子SKU）'!AL:AL)</f>
        <v>5</v>
      </c>
      <c r="AK129">
        <f>SUMIF('库存（子SKU）'!$C:$C,$A129,'库存（子SKU）'!AM:AM)</f>
        <v>4</v>
      </c>
      <c r="AL129" s="23">
        <f t="shared" si="24"/>
        <v>0</v>
      </c>
      <c r="AM129" s="23">
        <f t="shared" si="25"/>
        <v>0.666666666666667</v>
      </c>
      <c r="AN129" s="23">
        <f t="shared" si="26"/>
        <v>0.2</v>
      </c>
      <c r="AO129" s="23">
        <f t="shared" si="27"/>
        <v>0.75</v>
      </c>
      <c r="AP129" s="8">
        <f t="shared" si="28"/>
        <v>0</v>
      </c>
      <c r="AQ129" s="8">
        <f t="shared" si="29"/>
        <v>0</v>
      </c>
      <c r="AR129" s="8">
        <f t="shared" si="30"/>
        <v>7</v>
      </c>
      <c r="AS129" t="str">
        <f t="shared" si="31"/>
        <v>库存为7</v>
      </c>
      <c r="AT129" s="25" t="str">
        <f>IFERROR(时间!$B$4+AS129,"上周无销量")</f>
        <v>上周无销量</v>
      </c>
    </row>
    <row r="130" spans="1:46">
      <c r="A130" t="s">
        <v>1295</v>
      </c>
      <c r="B130" s="6">
        <f>SUMIF('库存（子SKU）'!$C:$C,$A130,'库存（子SKU）'!D:D)</f>
        <v>1</v>
      </c>
      <c r="C130" s="6">
        <f>SUMIF('库存（子SKU）'!$C:$C,$A130,'库存（子SKU）'!E:E)</f>
        <v>1</v>
      </c>
      <c r="D130" s="6">
        <f>SUMIF('库存（子SKU）'!$C:$C,$A130,'库存（子SKU）'!F:F)</f>
        <v>2</v>
      </c>
      <c r="E130" s="6">
        <f>SUMIF('库存（子SKU）'!$C:$C,$A130,'库存（子SKU）'!G:G)</f>
        <v>1</v>
      </c>
      <c r="F130" s="7">
        <f>IFERROR(VLOOKUP(A130,'[1]父SKU-单价'!$A:$B,2,0),"")</f>
        <v>17.99</v>
      </c>
      <c r="G130">
        <f>SUMIF('库存（子SKU）'!$C:$C,$A130,'库存（子SKU）'!I:I)</f>
        <v>35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35</v>
      </c>
      <c r="L130">
        <f>SUMIF('库存（子SKU）'!$C:$C,$A130,'库存（子SKU）'!N:N)</f>
        <v>0</v>
      </c>
      <c r="M130">
        <f>SUMIF('库存（子SKU）'!$C:$C,$A130,'库存（子SKU）'!O:O)</f>
        <v>34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>
        <f t="shared" si="20"/>
        <v>0</v>
      </c>
      <c r="AE130" s="23">
        <f t="shared" si="21"/>
        <v>0</v>
      </c>
      <c r="AF130" s="23">
        <f t="shared" si="22"/>
        <v>0</v>
      </c>
      <c r="AG130" s="23">
        <f t="shared" si="23"/>
        <v>0</v>
      </c>
      <c r="AH130">
        <f>SUMIF('库存（子SKU）'!$C:$C,$A130,'库存（子SKU）'!AJ:AJ)</f>
        <v>13</v>
      </c>
      <c r="AI130">
        <f>SUMIF('库存（子SKU）'!$C:$C,$A130,'库存（子SKU）'!AK:AK)</f>
        <v>13</v>
      </c>
      <c r="AJ130">
        <f>SUMIF('库存（子SKU）'!$C:$C,$A130,'库存（子SKU）'!AL:AL)</f>
        <v>6</v>
      </c>
      <c r="AK130">
        <f>SUMIF('库存（子SKU）'!$C:$C,$A130,'库存（子SKU）'!AM:AM)</f>
        <v>9</v>
      </c>
      <c r="AL130" s="23">
        <f t="shared" si="24"/>
        <v>0.0769230769230769</v>
      </c>
      <c r="AM130" s="23">
        <f t="shared" si="25"/>
        <v>0.0769230769230769</v>
      </c>
      <c r="AN130" s="23">
        <f t="shared" si="26"/>
        <v>0.333333333333333</v>
      </c>
      <c r="AO130" s="23">
        <f t="shared" si="27"/>
        <v>0.111111111111111</v>
      </c>
      <c r="AP130" s="8">
        <f t="shared" si="28"/>
        <v>0.142857142857143</v>
      </c>
      <c r="AQ130" s="8">
        <f t="shared" si="29"/>
        <v>8.57142857142857</v>
      </c>
      <c r="AR130" s="8">
        <f t="shared" si="30"/>
        <v>26.4285714285714</v>
      </c>
      <c r="AS130">
        <f t="shared" si="31"/>
        <v>245</v>
      </c>
      <c r="AT130" s="25">
        <f>IFERROR(时间!$B$4+AS130,"上周无销量")</f>
        <v>43528</v>
      </c>
    </row>
    <row r="131" spans="1:46">
      <c r="A131" t="s">
        <v>1296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6</v>
      </c>
      <c r="F131" s="7">
        <f>IFERROR(VLOOKUP(A131,'[1]父SKU-单价'!$A:$B,2,0),"")</f>
        <v>19.99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3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>
        <f t="shared" si="23"/>
        <v>0</v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10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>
        <f t="shared" si="27"/>
        <v>0.6</v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5" t="str">
        <f>IFERROR(时间!$B$4+AS131,"上周无销量")</f>
        <v>上周无销量</v>
      </c>
    </row>
    <row r="132" spans="1:46">
      <c r="A132" t="s">
        <v>1297</v>
      </c>
      <c r="B132" s="6">
        <f>SUMIF('库存（子SKU）'!$C:$C,$A132,'库存（子SKU）'!D:D)</f>
        <v>1</v>
      </c>
      <c r="C132" s="6">
        <f>SUMIF('库存（子SKU）'!$C:$C,$A132,'库存（子SKU）'!E:E)</f>
        <v>1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>
        <f>IFERROR(VLOOKUP(A132,'[1]父SKU-单价'!$A:$B,2,0),"")</f>
        <v>15.9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1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>
        <f t="shared" si="20"/>
        <v>0</v>
      </c>
      <c r="AE132" s="23">
        <f t="shared" si="21"/>
        <v>0</v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6</v>
      </c>
      <c r="AI132">
        <f>SUMIF('库存（子SKU）'!$C:$C,$A132,'库存（子SKU）'!AK:AK)</f>
        <v>6</v>
      </c>
      <c r="AJ132">
        <f>SUMIF('库存（子SKU）'!$C:$C,$A132,'库存（子SKU）'!AL:AL)</f>
        <v>2</v>
      </c>
      <c r="AK132">
        <f>SUMIF('库存（子SKU）'!$C:$C,$A132,'库存（子SKU）'!AM:AM)</f>
        <v>6</v>
      </c>
      <c r="AL132" s="23">
        <f t="shared" si="24"/>
        <v>0.166666666666667</v>
      </c>
      <c r="AM132" s="23">
        <f t="shared" si="25"/>
        <v>0.166666666666667</v>
      </c>
      <c r="AN132" s="23">
        <f t="shared" si="26"/>
        <v>0</v>
      </c>
      <c r="AO132" s="23">
        <f t="shared" si="27"/>
        <v>0</v>
      </c>
      <c r="AP132" s="8">
        <f t="shared" si="28"/>
        <v>0.142857142857143</v>
      </c>
      <c r="AQ132" s="8">
        <f t="shared" si="29"/>
        <v>8.57142857142857</v>
      </c>
      <c r="AR132" s="8">
        <f t="shared" si="30"/>
        <v>-8.57142857142857</v>
      </c>
      <c r="AS132">
        <f t="shared" si="31"/>
        <v>0</v>
      </c>
      <c r="AT132" s="25">
        <f>IFERROR(时间!$B$4+AS132,"上周无销量")</f>
        <v>43283</v>
      </c>
    </row>
    <row r="133" spans="1:46">
      <c r="A133" t="s">
        <v>1298</v>
      </c>
      <c r="B133" s="6">
        <f>SUMIF('库存（子SKU）'!$C:$C,$A133,'库存（子SKU）'!D:D)</f>
        <v>2</v>
      </c>
      <c r="C133" s="6">
        <f>SUMIF('库存（子SKU）'!$C:$C,$A133,'库存（子SKU）'!E:E)</f>
        <v>1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>
        <f>IFERROR(VLOOKUP(A133,'[1]父SKU-单价'!$A:$B,2,0),"")</f>
        <v>17.3233333333333</v>
      </c>
      <c r="G133">
        <f>SUMIF('库存（子SKU）'!$C:$C,$A133,'库存（子SKU）'!I:I)</f>
        <v>3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72" si="36">SUM(G133:J133)</f>
        <v>3</v>
      </c>
      <c r="L133">
        <f>SUMIF('库存（子SKU）'!$C:$C,$A133,'库存（子SKU）'!N:N)</f>
        <v>0</v>
      </c>
      <c r="M133">
        <f>SUMIF('库存（子SKU）'!$C:$C,$A133,'库存（子SKU）'!O:O)</f>
        <v>4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>
        <f t="shared" ref="AD133:AD172" si="37">IF(AND(Z133&gt;0,B133=0),"无销量广告费为"&amp;Z133,IFERROR(Z133/(B133*$F133),""))</f>
        <v>0</v>
      </c>
      <c r="AE133" s="23">
        <f t="shared" ref="AE133:AE172" si="38">IF(AND(AA133&gt;0,C133=0),"无销量广告费为"&amp;AA133,IFERROR(AA133/(C133*$F133),""))</f>
        <v>0</v>
      </c>
      <c r="AF133" s="23" t="str">
        <f t="shared" ref="AF133:AF172" si="39">IF(AND(AB133&gt;0,D133=0),"无销量广告费为"&amp;AB133,IFERROR(AB133/(D133*$F133),""))</f>
        <v/>
      </c>
      <c r="AG133" s="23" t="str">
        <f t="shared" ref="AG133:AG172" si="40">IF(AND(AC133&gt;0,E133=0),"无销量广告费为"&amp;AC133,IFERROR(AC133/(E133*$F133),""))</f>
        <v/>
      </c>
      <c r="AH133">
        <f>SUMIF('库存（子SKU）'!$C:$C,$A133,'库存（子SKU）'!AJ:AJ)</f>
        <v>11</v>
      </c>
      <c r="AI133">
        <f>SUMIF('库存（子SKU）'!$C:$C,$A133,'库存（子SKU）'!AK:AK)</f>
        <v>11</v>
      </c>
      <c r="AJ133">
        <f>SUMIF('库存（子SKU）'!$C:$C,$A133,'库存（子SKU）'!AL:AL)</f>
        <v>3</v>
      </c>
      <c r="AK133">
        <f>SUMIF('库存（子SKU）'!$C:$C,$A133,'库存（子SKU）'!AM:AM)</f>
        <v>6</v>
      </c>
      <c r="AL133" s="23">
        <f t="shared" ref="AL133:AL172" si="41">IFERROR(B133/AH133,"")</f>
        <v>0.181818181818182</v>
      </c>
      <c r="AM133" s="23">
        <f t="shared" ref="AM133:AM172" si="42">IFERROR(C133/AI133,"")</f>
        <v>0.0909090909090909</v>
      </c>
      <c r="AN133" s="23">
        <f t="shared" ref="AN133:AN172" si="43">IFERROR(D133/AJ133,"")</f>
        <v>0</v>
      </c>
      <c r="AO133" s="23">
        <f t="shared" ref="AO133:AO172" si="44">IFERROR(E133/AK133,"")</f>
        <v>0</v>
      </c>
      <c r="AP133" s="8">
        <f t="shared" ref="AP133:AP172" si="45">B133/7</f>
        <v>0.285714285714286</v>
      </c>
      <c r="AQ133" s="8">
        <f t="shared" ref="AQ133:AQ172" si="46">AP133*60</f>
        <v>17.1428571428571</v>
      </c>
      <c r="AR133" s="8">
        <f t="shared" ref="AR133:AR172" si="47">K133-AQ133</f>
        <v>-14.1428571428571</v>
      </c>
      <c r="AS133">
        <f t="shared" ref="AS133:AS172" si="48">IF(AP133=0,"库存为"&amp;K133,INT(K133/AP133))</f>
        <v>10</v>
      </c>
      <c r="AT133" s="25">
        <f>IFERROR(时间!$B$4+AS133,"上周无销量")</f>
        <v>43293</v>
      </c>
    </row>
    <row r="134" spans="1:46">
      <c r="A134" t="s">
        <v>1299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1</v>
      </c>
      <c r="E134" s="6">
        <f>SUMIF('库存（子SKU）'!$C:$C,$A134,'库存（子SKU）'!G:G)</f>
        <v>0</v>
      </c>
      <c r="F134" s="7">
        <f>IFERROR(VLOOKUP(A134,'[1]父SKU-单价'!$A:$B,2,0),"")</f>
        <v>17.73</v>
      </c>
      <c r="G134">
        <f>SUMIF('库存（子SKU）'!$C:$C,$A134,'库存（子SKU）'!I:I)</f>
        <v>7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7</v>
      </c>
      <c r="L134">
        <f>SUMIF('库存（子SKU）'!$C:$C,$A134,'库存（子SKU）'!N:N)</f>
        <v>2</v>
      </c>
      <c r="M134">
        <f>SUMIF('库存（子SKU）'!$C:$C,$A134,'库存（子SKU）'!O:O)</f>
        <v>6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72" si="49">IFERROR(R134/N134,"")</f>
        <v/>
      </c>
      <c r="W134" s="23" t="str">
        <f t="shared" ref="W134:W172" si="50">IFERROR(S134/O134,"")</f>
        <v/>
      </c>
      <c r="X134" s="23" t="str">
        <f t="shared" ref="X134:X172" si="51">IFERROR(T134/P134,"")</f>
        <v/>
      </c>
      <c r="Y134" s="23" t="str">
        <f t="shared" ref="Y134:Y172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>
        <f t="shared" si="39"/>
        <v>0</v>
      </c>
      <c r="AG134" s="23" t="str">
        <f t="shared" si="40"/>
        <v/>
      </c>
      <c r="AH134">
        <f>SUMIF('库存（子SKU）'!$C:$C,$A134,'库存（子SKU）'!AJ:AJ)</f>
        <v>9</v>
      </c>
      <c r="AI134">
        <f>SUMIF('库存（子SKU）'!$C:$C,$A134,'库存（子SKU）'!AK:AK)</f>
        <v>9</v>
      </c>
      <c r="AJ134">
        <f>SUMIF('库存（子SKU）'!$C:$C,$A134,'库存（子SKU）'!AL:AL)</f>
        <v>5</v>
      </c>
      <c r="AK134">
        <f>SUMIF('库存（子SKU）'!$C:$C,$A134,'库存（子SKU）'!AM:AM)</f>
        <v>5</v>
      </c>
      <c r="AL134" s="23">
        <f t="shared" si="41"/>
        <v>0</v>
      </c>
      <c r="AM134" s="23">
        <f t="shared" si="42"/>
        <v>0</v>
      </c>
      <c r="AN134" s="23">
        <f t="shared" si="43"/>
        <v>0.2</v>
      </c>
      <c r="AO134" s="23">
        <f t="shared" si="44"/>
        <v>0</v>
      </c>
      <c r="AP134" s="8">
        <f t="shared" si="45"/>
        <v>0</v>
      </c>
      <c r="AQ134" s="8">
        <f t="shared" si="46"/>
        <v>0</v>
      </c>
      <c r="AR134" s="8">
        <f t="shared" si="47"/>
        <v>7</v>
      </c>
      <c r="AS134" t="str">
        <f t="shared" si="48"/>
        <v>库存为7</v>
      </c>
      <c r="AT134" s="25" t="str">
        <f>IFERROR(时间!$B$4+AS134,"上周无销量")</f>
        <v>上周无销量</v>
      </c>
    </row>
    <row r="135" spans="1:46">
      <c r="A135" t="s">
        <v>1300</v>
      </c>
      <c r="B135" s="6">
        <f>SUMIF('库存（子SKU）'!$C:$C,$A135,'库存（子SKU）'!D:D)</f>
        <v>2</v>
      </c>
      <c r="C135" s="6">
        <f>SUMIF('库存（子SKU）'!$C:$C,$A135,'库存（子SKU）'!E:E)</f>
        <v>1</v>
      </c>
      <c r="D135" s="6">
        <f>SUMIF('库存（子SKU）'!$C:$C,$A135,'库存（子SKU）'!F:F)</f>
        <v>1</v>
      </c>
      <c r="E135" s="6">
        <f>SUMIF('库存（子SKU）'!$C:$C,$A135,'库存（子SKU）'!G:G)</f>
        <v>1</v>
      </c>
      <c r="F135" s="7">
        <f>IFERROR(VLOOKUP(A135,'[1]父SKU-单价'!$A:$B,2,0),"")</f>
        <v>18.99</v>
      </c>
      <c r="G135">
        <f>SUMIF('库存（子SKU）'!$C:$C,$A135,'库存（子SKU）'!I:I)</f>
        <v>1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1</v>
      </c>
      <c r="L135">
        <f>SUMIF('库存（子SKU）'!$C:$C,$A135,'库存（子SKU）'!N:N)</f>
        <v>1</v>
      </c>
      <c r="M135">
        <f>SUMIF('库存（子SKU）'!$C:$C,$A135,'库存（子SKU）'!O:O)</f>
        <v>2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>
        <f t="shared" si="37"/>
        <v>0</v>
      </c>
      <c r="AE135" s="23">
        <f t="shared" si="38"/>
        <v>0</v>
      </c>
      <c r="AF135" s="23">
        <f t="shared" si="39"/>
        <v>0</v>
      </c>
      <c r="AG135" s="23">
        <f t="shared" si="40"/>
        <v>0</v>
      </c>
      <c r="AH135">
        <f>SUMIF('库存（子SKU）'!$C:$C,$A135,'库存（子SKU）'!AJ:AJ)</f>
        <v>23</v>
      </c>
      <c r="AI135">
        <f>SUMIF('库存（子SKU）'!$C:$C,$A135,'库存（子SKU）'!AK:AK)</f>
        <v>23</v>
      </c>
      <c r="AJ135">
        <f>SUMIF('库存（子SKU）'!$C:$C,$A135,'库存（子SKU）'!AL:AL)</f>
        <v>17</v>
      </c>
      <c r="AK135">
        <f>SUMIF('库存（子SKU）'!$C:$C,$A135,'库存（子SKU）'!AM:AM)</f>
        <v>15</v>
      </c>
      <c r="AL135" s="23">
        <f t="shared" si="41"/>
        <v>0.0869565217391304</v>
      </c>
      <c r="AM135" s="23">
        <f t="shared" si="42"/>
        <v>0.0434782608695652</v>
      </c>
      <c r="AN135" s="23">
        <f t="shared" si="43"/>
        <v>0.0588235294117647</v>
      </c>
      <c r="AO135" s="23">
        <f t="shared" si="44"/>
        <v>0.0666666666666667</v>
      </c>
      <c r="AP135" s="8">
        <f t="shared" si="45"/>
        <v>0.285714285714286</v>
      </c>
      <c r="AQ135" s="8">
        <f t="shared" si="46"/>
        <v>17.1428571428571</v>
      </c>
      <c r="AR135" s="8">
        <f t="shared" si="47"/>
        <v>-16.1428571428571</v>
      </c>
      <c r="AS135">
        <f t="shared" si="48"/>
        <v>3</v>
      </c>
      <c r="AT135" s="25">
        <f>IFERROR(时间!$B$4+AS135,"上周无销量")</f>
        <v>43286</v>
      </c>
    </row>
    <row r="136" spans="1:46">
      <c r="A136" t="s">
        <v>1301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tr">
        <f>IFERROR(VLOOKUP(A136,'[1]父SKU-单价'!$A:$B,2,0),"")</f>
        <v/>
      </c>
      <c r="G136">
        <f>SUMIF('库存（子SKU）'!$C:$C,$A136,'库存（子SKU）'!I:I)</f>
        <v>5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5</v>
      </c>
      <c r="L136">
        <f>SUMIF('库存（子SKU）'!$C:$C,$A136,'库存（子SKU）'!N:N)</f>
        <v>0</v>
      </c>
      <c r="M136">
        <f>SUMIF('库存（子SKU）'!$C:$C,$A136,'库存（子SKU）'!O:O)</f>
        <v>5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3</v>
      </c>
      <c r="AI136">
        <f>SUMIF('库存（子SKU）'!$C:$C,$A136,'库存（子SKU）'!AK:AK)</f>
        <v>3</v>
      </c>
      <c r="AJ136">
        <f>SUMIF('库存（子SKU）'!$C:$C,$A136,'库存（子SKU）'!AL:AL)</f>
        <v>2</v>
      </c>
      <c r="AK136">
        <f>SUMIF('库存（子SKU）'!$C:$C,$A136,'库存（子SKU）'!AM:AM)</f>
        <v>2</v>
      </c>
      <c r="AL136" s="23">
        <f t="shared" si="41"/>
        <v>0</v>
      </c>
      <c r="AM136" s="23">
        <f t="shared" si="42"/>
        <v>0</v>
      </c>
      <c r="AN136" s="23">
        <f t="shared" si="43"/>
        <v>0</v>
      </c>
      <c r="AO136" s="23">
        <f t="shared" si="44"/>
        <v>0</v>
      </c>
      <c r="AP136" s="8">
        <f t="shared" si="45"/>
        <v>0</v>
      </c>
      <c r="AQ136" s="8">
        <f t="shared" si="46"/>
        <v>0</v>
      </c>
      <c r="AR136" s="8">
        <f t="shared" si="47"/>
        <v>5</v>
      </c>
      <c r="AS136" t="str">
        <f t="shared" si="48"/>
        <v>库存为5</v>
      </c>
      <c r="AT136" s="25" t="str">
        <f>IFERROR(时间!$B$4+AS136,"上周无销量")</f>
        <v>上周无销量</v>
      </c>
    </row>
    <row r="137" spans="1:46">
      <c r="A137" t="s">
        <v>1302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tr">
        <f>IFERROR(VLOOKUP(A137,'[1]父SKU-单价'!$A:$B,2,0),"")</f>
        <v/>
      </c>
      <c r="G137">
        <f>SUMIF('库存（子SKU）'!$C:$C,$A137,'库存（子SKU）'!I:I)</f>
        <v>1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1</v>
      </c>
      <c r="L137">
        <f>SUMIF('库存（子SKU）'!$C:$C,$A137,'库存（子SKU）'!N:N)</f>
        <v>0</v>
      </c>
      <c r="M137">
        <f>SUMIF('库存（子SKU）'!$C:$C,$A137,'库存（子SKU）'!O:O)</f>
        <v>1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1</v>
      </c>
      <c r="AI137">
        <f>SUMIF('库存（子SKU）'!$C:$C,$A137,'库存（子SKU）'!AK:AK)</f>
        <v>1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>
        <f t="shared" si="41"/>
        <v>0</v>
      </c>
      <c r="AM137" s="23">
        <f t="shared" si="42"/>
        <v>0</v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1</v>
      </c>
      <c r="AS137" t="str">
        <f t="shared" si="48"/>
        <v>库存为1</v>
      </c>
      <c r="AT137" s="25" t="str">
        <f>IFERROR(时间!$B$4+AS137,"上周无销量")</f>
        <v>上周无销量</v>
      </c>
    </row>
    <row r="138" spans="1:46">
      <c r="A138" t="s">
        <v>1303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1</v>
      </c>
      <c r="E138" s="6">
        <f>SUMIF('库存（子SKU）'!$C:$C,$A138,'库存（子SKU）'!G:G)</f>
        <v>0</v>
      </c>
      <c r="F138" s="7">
        <f>IFERROR(VLOOKUP(A138,'[1]父SKU-单价'!$A:$B,2,0),"")</f>
        <v>16.99</v>
      </c>
      <c r="G138">
        <f>SUMIF('库存（子SKU）'!$C:$C,$A138,'库存（子SKU）'!I:I)</f>
        <v>3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3</v>
      </c>
      <c r="L138">
        <f>SUMIF('库存（子SKU）'!$C:$C,$A138,'库存（子SKU）'!N:N)</f>
        <v>0</v>
      </c>
      <c r="M138">
        <f>SUMIF('库存（子SKU）'!$C:$C,$A138,'库存（子SKU）'!O:O)</f>
        <v>1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>
        <f t="shared" si="39"/>
        <v>0</v>
      </c>
      <c r="AG138" s="23" t="str">
        <f t="shared" si="40"/>
        <v/>
      </c>
      <c r="AH138">
        <f>SUMIF('库存（子SKU）'!$C:$C,$A138,'库存（子SKU）'!AJ:AJ)</f>
        <v>1</v>
      </c>
      <c r="AI138">
        <f>SUMIF('库存（子SKU）'!$C:$C,$A138,'库存（子SKU）'!AK:AK)</f>
        <v>1</v>
      </c>
      <c r="AJ138">
        <f>SUMIF('库存（子SKU）'!$C:$C,$A138,'库存（子SKU）'!AL:AL)</f>
        <v>0</v>
      </c>
      <c r="AK138">
        <f>SUMIF('库存（子SKU）'!$C:$C,$A138,'库存（子SKU）'!AM:AM)</f>
        <v>3</v>
      </c>
      <c r="AL138" s="23">
        <f t="shared" si="41"/>
        <v>0</v>
      </c>
      <c r="AM138" s="23">
        <f t="shared" si="42"/>
        <v>0</v>
      </c>
      <c r="AN138" s="23" t="str">
        <f t="shared" si="43"/>
        <v/>
      </c>
      <c r="AO138" s="23">
        <f t="shared" si="44"/>
        <v>0</v>
      </c>
      <c r="AP138" s="8">
        <f t="shared" si="45"/>
        <v>0</v>
      </c>
      <c r="AQ138" s="8">
        <f t="shared" si="46"/>
        <v>0</v>
      </c>
      <c r="AR138" s="8">
        <f t="shared" si="47"/>
        <v>3</v>
      </c>
      <c r="AS138" t="str">
        <f t="shared" si="48"/>
        <v>库存为3</v>
      </c>
      <c r="AT138" s="25" t="str">
        <f>IFERROR(时间!$B$4+AS138,"上周无销量")</f>
        <v>上周无销量</v>
      </c>
    </row>
    <row r="139" spans="1:46">
      <c r="A139" t="s">
        <v>1304</v>
      </c>
      <c r="B139" s="6">
        <f>SUMIF('库存（子SKU）'!$C:$C,$A139,'库存（子SKU）'!D:D)</f>
        <v>0</v>
      </c>
      <c r="C139" s="6">
        <f>SUMIF('库存（子SKU）'!$C:$C,$A139,'库存（子SKU）'!E:E)</f>
        <v>1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>
        <f>IFERROR(VLOOKUP(A139,'[1]父SKU-单价'!$A:$B,2,0),"")</f>
        <v>19.99</v>
      </c>
      <c r="G139">
        <f>SUMIF('库存（子SKU）'!$C:$C,$A139,'库存（子SKU）'!I:I)</f>
        <v>14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14</v>
      </c>
      <c r="L139">
        <f>SUMIF('库存（子SKU）'!$C:$C,$A139,'库存（子SKU）'!N:N)</f>
        <v>1</v>
      </c>
      <c r="M139">
        <f>SUMIF('库存（子SKU）'!$C:$C,$A139,'库存（子SKU）'!O:O)</f>
        <v>11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>
        <f t="shared" si="38"/>
        <v>0</v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30</v>
      </c>
      <c r="AI139">
        <f>SUMIF('库存（子SKU）'!$C:$C,$A139,'库存（子SKU）'!AK:AK)</f>
        <v>30</v>
      </c>
      <c r="AJ139">
        <f>SUMIF('库存（子SKU）'!$C:$C,$A139,'库存（子SKU）'!AL:AL)</f>
        <v>48</v>
      </c>
      <c r="AK139">
        <f>SUMIF('库存（子SKU）'!$C:$C,$A139,'库存（子SKU）'!AM:AM)</f>
        <v>47</v>
      </c>
      <c r="AL139" s="23">
        <f t="shared" si="41"/>
        <v>0</v>
      </c>
      <c r="AM139" s="23">
        <f t="shared" si="42"/>
        <v>0.0333333333333333</v>
      </c>
      <c r="AN139" s="23">
        <f t="shared" si="43"/>
        <v>0</v>
      </c>
      <c r="AO139" s="23">
        <f t="shared" si="44"/>
        <v>0</v>
      </c>
      <c r="AP139" s="8">
        <f t="shared" si="45"/>
        <v>0</v>
      </c>
      <c r="AQ139" s="8">
        <f t="shared" si="46"/>
        <v>0</v>
      </c>
      <c r="AR139" s="8">
        <f t="shared" si="47"/>
        <v>14</v>
      </c>
      <c r="AS139" t="str">
        <f t="shared" si="48"/>
        <v>库存为14</v>
      </c>
      <c r="AT139" s="25" t="str">
        <f>IFERROR(时间!$B$4+AS139,"上周无销量")</f>
        <v>上周无销量</v>
      </c>
    </row>
    <row r="140" spans="1:46">
      <c r="A140" t="s">
        <v>1305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tr">
        <f>IFERROR(VLOOKUP(A140,'[1]父SKU-单价'!$A:$B,2,0),"")</f>
        <v/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5" t="str">
        <f>IFERROR(时间!$B$4+AS140,"上周无销量")</f>
        <v>上周无销量</v>
      </c>
    </row>
    <row r="141" spans="1:46">
      <c r="A141" t="s">
        <v>1306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1</v>
      </c>
      <c r="F141" s="7">
        <f>IFERROR(VLOOKUP(A141,'[1]父SKU-单价'!$A:$B,2,0),"")</f>
        <v>19.99</v>
      </c>
      <c r="G141">
        <f>SUMIF('库存（子SKU）'!$C:$C,$A141,'库存（子SKU）'!I:I)</f>
        <v>23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23</v>
      </c>
      <c r="L141">
        <f>SUMIF('库存（子SKU）'!$C:$C,$A141,'库存（子SKU）'!N:N)</f>
        <v>1</v>
      </c>
      <c r="M141">
        <f>SUMIF('库存（子SKU）'!$C:$C,$A141,'库存（子SKU）'!O:O)</f>
        <v>22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>
        <f t="shared" si="40"/>
        <v>0</v>
      </c>
      <c r="AH141">
        <f>SUMIF('库存（子SKU）'!$C:$C,$A141,'库存（子SKU）'!AJ:AJ)</f>
        <v>6</v>
      </c>
      <c r="AI141">
        <f>SUMIF('库存（子SKU）'!$C:$C,$A141,'库存（子SKU）'!AK:AK)</f>
        <v>6</v>
      </c>
      <c r="AJ141">
        <f>SUMIF('库存（子SKU）'!$C:$C,$A141,'库存（子SKU）'!AL:AL)</f>
        <v>13</v>
      </c>
      <c r="AK141">
        <f>SUMIF('库存（子SKU）'!$C:$C,$A141,'库存（子SKU）'!AM:AM)</f>
        <v>18</v>
      </c>
      <c r="AL141" s="23">
        <f t="shared" si="41"/>
        <v>0</v>
      </c>
      <c r="AM141" s="23">
        <f t="shared" si="42"/>
        <v>0</v>
      </c>
      <c r="AN141" s="23">
        <f t="shared" si="43"/>
        <v>0</v>
      </c>
      <c r="AO141" s="23">
        <f t="shared" si="44"/>
        <v>0.0555555555555556</v>
      </c>
      <c r="AP141" s="8">
        <f t="shared" si="45"/>
        <v>0</v>
      </c>
      <c r="AQ141" s="8">
        <f t="shared" si="46"/>
        <v>0</v>
      </c>
      <c r="AR141" s="8">
        <f t="shared" si="47"/>
        <v>23</v>
      </c>
      <c r="AS141" t="str">
        <f t="shared" si="48"/>
        <v>库存为23</v>
      </c>
      <c r="AT141" s="25" t="str">
        <f>IFERROR(时间!$B$4+AS141,"上周无销量")</f>
        <v>上周无销量</v>
      </c>
    </row>
    <row r="142" spans="1:46">
      <c r="A142" t="s">
        <v>1307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tr">
        <f>IFERROR(VLOOKUP(A142,'[1]父SKU-单价'!$A:$B,2,0),"")</f>
        <v/>
      </c>
      <c r="G142">
        <f>SUMIF('库存（子SKU）'!$C:$C,$A142,'库存（子SKU）'!I:I)</f>
        <v>24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24</v>
      </c>
      <c r="L142">
        <f>SUMIF('库存（子SKU）'!$C:$C,$A142,'库存（子SKU）'!N:N)</f>
        <v>2</v>
      </c>
      <c r="M142">
        <f>SUMIF('库存（子SKU）'!$C:$C,$A142,'库存（子SKU）'!O:O)</f>
        <v>11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24</v>
      </c>
      <c r="AS142" t="str">
        <f t="shared" si="48"/>
        <v>库存为24</v>
      </c>
      <c r="AT142" s="25" t="str">
        <f>IFERROR(时间!$B$4+AS142,"上周无销量")</f>
        <v>上周无销量</v>
      </c>
    </row>
    <row r="143" spans="1:46">
      <c r="A143" t="s">
        <v>1308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tr">
        <f>IFERROR(VLOOKUP(A143,'[1]父SKU-单价'!$A:$B,2,0),"")</f>
        <v/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2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5" t="str">
        <f>IFERROR(时间!$B$4+AS143,"上周无销量")</f>
        <v>上周无销量</v>
      </c>
    </row>
    <row r="144" spans="1:46">
      <c r="A144" t="s">
        <v>1309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tr">
        <f>IFERROR(VLOOKUP(A144,'[1]父SKU-单价'!$A:$B,2,0),"")</f>
        <v/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5" t="str">
        <f>IFERROR(时间!$B$4+AS144,"上周无销量")</f>
        <v>上周无销量</v>
      </c>
    </row>
    <row r="145" spans="1:46">
      <c r="A145" t="s">
        <v>1310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tr">
        <f>IFERROR(VLOOKUP(A145,'[1]父SKU-单价'!$A:$B,2,0),"")</f>
        <v/>
      </c>
      <c r="G145">
        <f>SUMIF('库存（子SKU）'!$C:$C,$A145,'库存（子SKU）'!I:I)</f>
        <v>2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2</v>
      </c>
      <c r="L145">
        <f>SUMIF('库存（子SKU）'!$C:$C,$A145,'库存（子SKU）'!N:N)</f>
        <v>1</v>
      </c>
      <c r="M145">
        <f>SUMIF('库存（子SKU）'!$C:$C,$A145,'库存（子SKU）'!O:O)</f>
        <v>2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4</v>
      </c>
      <c r="AI145">
        <f>SUMIF('库存（子SKU）'!$C:$C,$A145,'库存（子SKU）'!AK:AK)</f>
        <v>4</v>
      </c>
      <c r="AJ145">
        <f>SUMIF('库存（子SKU）'!$C:$C,$A145,'库存（子SKU）'!AL:AL)</f>
        <v>1</v>
      </c>
      <c r="AK145">
        <f>SUMIF('库存（子SKU）'!$C:$C,$A145,'库存（子SKU）'!AM:AM)</f>
        <v>3</v>
      </c>
      <c r="AL145" s="23">
        <f t="shared" si="41"/>
        <v>0</v>
      </c>
      <c r="AM145" s="23">
        <f t="shared" si="42"/>
        <v>0</v>
      </c>
      <c r="AN145" s="23">
        <f t="shared" si="43"/>
        <v>0</v>
      </c>
      <c r="AO145" s="23">
        <f t="shared" si="44"/>
        <v>0</v>
      </c>
      <c r="AP145" s="8">
        <f t="shared" si="45"/>
        <v>0</v>
      </c>
      <c r="AQ145" s="8">
        <f t="shared" si="46"/>
        <v>0</v>
      </c>
      <c r="AR145" s="8">
        <f t="shared" si="47"/>
        <v>2</v>
      </c>
      <c r="AS145" t="str">
        <f t="shared" si="48"/>
        <v>库存为2</v>
      </c>
      <c r="AT145" s="25" t="str">
        <f>IFERROR(时间!$B$4+AS145,"上周无销量")</f>
        <v>上周无销量</v>
      </c>
    </row>
    <row r="146" spans="1:46">
      <c r="A146" t="s">
        <v>1311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tr">
        <f>IFERROR(VLOOKUP(A146,'[1]父SKU-单价'!$A:$B,2,0),"")</f>
        <v/>
      </c>
      <c r="G146">
        <f>SUMIF('库存（子SKU）'!$C:$C,$A146,'库存（子SKU）'!I:I)</f>
        <v>8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8</v>
      </c>
      <c r="L146">
        <f>SUMIF('库存（子SKU）'!$C:$C,$A146,'库存（子SKU）'!N:N)</f>
        <v>0</v>
      </c>
      <c r="M146">
        <f>SUMIF('库存（子SKU）'!$C:$C,$A146,'库存（子SKU）'!O:O)</f>
        <v>7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2</v>
      </c>
      <c r="AI146">
        <f>SUMIF('库存（子SKU）'!$C:$C,$A146,'库存（子SKU）'!AK:AK)</f>
        <v>2</v>
      </c>
      <c r="AJ146">
        <f>SUMIF('库存（子SKU）'!$C:$C,$A146,'库存（子SKU）'!AL:AL)</f>
        <v>3</v>
      </c>
      <c r="AK146">
        <f>SUMIF('库存（子SKU）'!$C:$C,$A146,'库存（子SKU）'!AM:AM)</f>
        <v>1</v>
      </c>
      <c r="AL146" s="23">
        <f t="shared" si="41"/>
        <v>0</v>
      </c>
      <c r="AM146" s="23">
        <f t="shared" si="42"/>
        <v>0</v>
      </c>
      <c r="AN146" s="23">
        <f t="shared" si="43"/>
        <v>0</v>
      </c>
      <c r="AO146" s="23">
        <f t="shared" si="44"/>
        <v>0</v>
      </c>
      <c r="AP146" s="8">
        <f t="shared" si="45"/>
        <v>0</v>
      </c>
      <c r="AQ146" s="8">
        <f t="shared" si="46"/>
        <v>0</v>
      </c>
      <c r="AR146" s="8">
        <f t="shared" si="47"/>
        <v>8</v>
      </c>
      <c r="AS146" t="str">
        <f t="shared" si="48"/>
        <v>库存为8</v>
      </c>
      <c r="AT146" s="25" t="str">
        <f>IFERROR(时间!$B$4+AS146,"上周无销量")</f>
        <v>上周无销量</v>
      </c>
    </row>
    <row r="147" spans="1:46">
      <c r="A147" t="s">
        <v>1312</v>
      </c>
      <c r="B147" s="6">
        <f>SUMIF('库存（子SKU）'!$C:$C,$A147,'库存（子SKU）'!D:D)</f>
        <v>1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1</v>
      </c>
      <c r="F147" s="7">
        <f>IFERROR(VLOOKUP(A147,'[1]父SKU-单价'!$A:$B,2,0),"")</f>
        <v>19.99</v>
      </c>
      <c r="G147">
        <f>SUMIF('库存（子SKU）'!$C:$C,$A147,'库存（子SKU）'!I:I)</f>
        <v>46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46</v>
      </c>
      <c r="L147">
        <f>SUMIF('库存（子SKU）'!$C:$C,$A147,'库存（子SKU）'!N:N)</f>
        <v>0</v>
      </c>
      <c r="M147">
        <f>SUMIF('库存（子SKU）'!$C:$C,$A147,'库存（子SKU）'!O:O)</f>
        <v>46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>
        <f t="shared" si="37"/>
        <v>0</v>
      </c>
      <c r="AE147" s="23" t="str">
        <f t="shared" si="38"/>
        <v/>
      </c>
      <c r="AF147" s="23" t="str">
        <f t="shared" si="39"/>
        <v/>
      </c>
      <c r="AG147" s="23">
        <f t="shared" si="40"/>
        <v>0</v>
      </c>
      <c r="AH147">
        <f>SUMIF('库存（子SKU）'!$C:$C,$A147,'库存（子SKU）'!AJ:AJ)</f>
        <v>11</v>
      </c>
      <c r="AI147">
        <f>SUMIF('库存（子SKU）'!$C:$C,$A147,'库存（子SKU）'!AK:AK)</f>
        <v>11</v>
      </c>
      <c r="AJ147">
        <f>SUMIF('库存（子SKU）'!$C:$C,$A147,'库存（子SKU）'!AL:AL)</f>
        <v>6</v>
      </c>
      <c r="AK147">
        <f>SUMIF('库存（子SKU）'!$C:$C,$A147,'库存（子SKU）'!AM:AM)</f>
        <v>13</v>
      </c>
      <c r="AL147" s="23">
        <f t="shared" si="41"/>
        <v>0.0909090909090909</v>
      </c>
      <c r="AM147" s="23">
        <f t="shared" si="42"/>
        <v>0</v>
      </c>
      <c r="AN147" s="23">
        <f t="shared" si="43"/>
        <v>0</v>
      </c>
      <c r="AO147" s="23">
        <f t="shared" si="44"/>
        <v>0.0769230769230769</v>
      </c>
      <c r="AP147" s="8">
        <f t="shared" si="45"/>
        <v>0.142857142857143</v>
      </c>
      <c r="AQ147" s="8">
        <f t="shared" si="46"/>
        <v>8.57142857142857</v>
      </c>
      <c r="AR147" s="8">
        <f t="shared" si="47"/>
        <v>37.4285714285714</v>
      </c>
      <c r="AS147">
        <f t="shared" si="48"/>
        <v>322</v>
      </c>
      <c r="AT147" s="25">
        <f>IFERROR(时间!$B$4+AS147,"上周无销量")</f>
        <v>43605</v>
      </c>
    </row>
    <row r="148" spans="1:46">
      <c r="A148" t="s">
        <v>1313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tr">
        <f>IFERROR(VLOOKUP(A148,'[1]父SKU-单价'!$A:$B,2,0),"")</f>
        <v/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0</v>
      </c>
      <c r="AS148" t="str">
        <f t="shared" si="48"/>
        <v>库存为0</v>
      </c>
      <c r="AT148" s="25" t="str">
        <f>IFERROR(时间!$B$4+AS148,"上周无销量")</f>
        <v>上周无销量</v>
      </c>
    </row>
    <row r="149" spans="1:46">
      <c r="A149" t="s">
        <v>1314</v>
      </c>
      <c r="B149" s="6">
        <f>SUMIF('库存（子SKU）'!$C:$C,$A149,'库存（子SKU）'!D:D)</f>
        <v>1</v>
      </c>
      <c r="C149" s="6">
        <f>SUMIF('库存（子SKU）'!$C:$C,$A149,'库存（子SKU）'!E:E)</f>
        <v>1</v>
      </c>
      <c r="D149" s="6">
        <f>SUMIF('库存（子SKU）'!$C:$C,$A149,'库存（子SKU）'!F:F)</f>
        <v>2</v>
      </c>
      <c r="E149" s="6">
        <f>SUMIF('库存（子SKU）'!$C:$C,$A149,'库存（子SKU）'!G:G)</f>
        <v>0</v>
      </c>
      <c r="F149" s="7">
        <f>IFERROR(VLOOKUP(A149,'[1]父SKU-单价'!$A:$B,2,0),"")</f>
        <v>26.24</v>
      </c>
      <c r="G149">
        <f>SUMIF('库存（子SKU）'!$C:$C,$A149,'库存（子SKU）'!I:I)</f>
        <v>11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11</v>
      </c>
      <c r="L149">
        <f>SUMIF('库存（子SKU）'!$C:$C,$A149,'库存（子SKU）'!N:N)</f>
        <v>1</v>
      </c>
      <c r="M149">
        <f>SUMIF('库存（子SKU）'!$C:$C,$A149,'库存（子SKU）'!O:O)</f>
        <v>7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>
        <f t="shared" si="37"/>
        <v>0</v>
      </c>
      <c r="AE149" s="23">
        <f t="shared" si="38"/>
        <v>0</v>
      </c>
      <c r="AF149" s="23">
        <f t="shared" si="39"/>
        <v>0</v>
      </c>
      <c r="AG149" s="23" t="str">
        <f t="shared" si="40"/>
        <v/>
      </c>
      <c r="AH149">
        <f>SUMIF('库存（子SKU）'!$C:$C,$A149,'库存（子SKU）'!AJ:AJ)</f>
        <v>8</v>
      </c>
      <c r="AI149">
        <f>SUMIF('库存（子SKU）'!$C:$C,$A149,'库存（子SKU）'!AK:AK)</f>
        <v>8</v>
      </c>
      <c r="AJ149">
        <f>SUMIF('库存（子SKU）'!$C:$C,$A149,'库存（子SKU）'!AL:AL)</f>
        <v>9</v>
      </c>
      <c r="AK149">
        <f>SUMIF('库存（子SKU）'!$C:$C,$A149,'库存（子SKU）'!AM:AM)</f>
        <v>7</v>
      </c>
      <c r="AL149" s="23">
        <f t="shared" si="41"/>
        <v>0.125</v>
      </c>
      <c r="AM149" s="23">
        <f t="shared" si="42"/>
        <v>0.125</v>
      </c>
      <c r="AN149" s="23">
        <f t="shared" si="43"/>
        <v>0.222222222222222</v>
      </c>
      <c r="AO149" s="23">
        <f t="shared" si="44"/>
        <v>0</v>
      </c>
      <c r="AP149" s="8">
        <f t="shared" si="45"/>
        <v>0.142857142857143</v>
      </c>
      <c r="AQ149" s="8">
        <f t="shared" si="46"/>
        <v>8.57142857142857</v>
      </c>
      <c r="AR149" s="8">
        <f t="shared" si="47"/>
        <v>2.42857142857143</v>
      </c>
      <c r="AS149">
        <f t="shared" si="48"/>
        <v>77</v>
      </c>
      <c r="AT149" s="25">
        <f>IFERROR(时间!$B$4+AS149,"上周无销量")</f>
        <v>43360</v>
      </c>
    </row>
    <row r="150" spans="1:46">
      <c r="A150" t="s">
        <v>1315</v>
      </c>
      <c r="B150" s="6">
        <f>SUMIF('库存（子SKU）'!$C:$C,$A150,'库存（子SKU）'!D:D)</f>
        <v>1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>
        <f>IFERROR(VLOOKUP(A150,'[1]父SKU-单价'!$A:$B,2,0),"")</f>
        <v>23.99</v>
      </c>
      <c r="G150">
        <f>SUMIF('库存（子SKU）'!$C:$C,$A150,'库存（子SKU）'!I:I)</f>
        <v>6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6</v>
      </c>
      <c r="L150">
        <f>SUMIF('库存（子SKU）'!$C:$C,$A150,'库存（子SKU）'!N:N)</f>
        <v>0</v>
      </c>
      <c r="M150">
        <f>SUMIF('库存（子SKU）'!$C:$C,$A150,'库存（子SKU）'!O:O)</f>
        <v>7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>
        <f t="shared" si="37"/>
        <v>0</v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4</v>
      </c>
      <c r="AI150">
        <f>SUMIF('库存（子SKU）'!$C:$C,$A150,'库存（子SKU）'!AK:AK)</f>
        <v>4</v>
      </c>
      <c r="AJ150">
        <f>SUMIF('库存（子SKU）'!$C:$C,$A150,'库存（子SKU）'!AL:AL)</f>
        <v>2</v>
      </c>
      <c r="AK150">
        <f>SUMIF('库存（子SKU）'!$C:$C,$A150,'库存（子SKU）'!AM:AM)</f>
        <v>1</v>
      </c>
      <c r="AL150" s="23">
        <f t="shared" si="41"/>
        <v>0.25</v>
      </c>
      <c r="AM150" s="23">
        <f t="shared" si="42"/>
        <v>0</v>
      </c>
      <c r="AN150" s="23">
        <f t="shared" si="43"/>
        <v>0</v>
      </c>
      <c r="AO150" s="23">
        <f t="shared" si="44"/>
        <v>0</v>
      </c>
      <c r="AP150" s="8">
        <f t="shared" si="45"/>
        <v>0.142857142857143</v>
      </c>
      <c r="AQ150" s="8">
        <f t="shared" si="46"/>
        <v>8.57142857142857</v>
      </c>
      <c r="AR150" s="8">
        <f t="shared" si="47"/>
        <v>-2.57142857142857</v>
      </c>
      <c r="AS150">
        <f t="shared" si="48"/>
        <v>42</v>
      </c>
      <c r="AT150" s="25">
        <f>IFERROR(时间!$B$4+AS150,"上周无销量")</f>
        <v>43325</v>
      </c>
    </row>
    <row r="151" spans="1:46">
      <c r="A151" t="s">
        <v>1316</v>
      </c>
      <c r="B151" s="6">
        <f>SUMIF('库存（子SKU）'!$C:$C,$A151,'库存（子SKU）'!D:D)</f>
        <v>3</v>
      </c>
      <c r="C151" s="6">
        <f>SUMIF('库存（子SKU）'!$C:$C,$A151,'库存（子SKU）'!E:E)</f>
        <v>4</v>
      </c>
      <c r="D151" s="6">
        <f>SUMIF('库存（子SKU）'!$C:$C,$A151,'库存（子SKU）'!F:F)</f>
        <v>1</v>
      </c>
      <c r="E151" s="6">
        <f>SUMIF('库存（子SKU）'!$C:$C,$A151,'库存（子SKU）'!G:G)</f>
        <v>2</v>
      </c>
      <c r="F151" s="7">
        <f>IFERROR(VLOOKUP(A151,'[1]父SKU-单价'!$A:$B,2,0),"")</f>
        <v>15.39</v>
      </c>
      <c r="G151">
        <f>SUMIF('库存（子SKU）'!$C:$C,$A151,'库存（子SKU）'!I:I)</f>
        <v>21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21</v>
      </c>
      <c r="L151">
        <f>SUMIF('库存（子SKU）'!$C:$C,$A151,'库存（子SKU）'!N:N)</f>
        <v>1</v>
      </c>
      <c r="M151">
        <f>SUMIF('库存（子SKU）'!$C:$C,$A151,'库存（子SKU）'!O:O)</f>
        <v>17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>
        <f t="shared" si="37"/>
        <v>0</v>
      </c>
      <c r="AE151" s="23">
        <f t="shared" si="38"/>
        <v>0</v>
      </c>
      <c r="AF151" s="23">
        <f t="shared" si="39"/>
        <v>0</v>
      </c>
      <c r="AG151" s="23">
        <f t="shared" si="40"/>
        <v>0</v>
      </c>
      <c r="AH151">
        <f>SUMIF('库存（子SKU）'!$C:$C,$A151,'库存（子SKU）'!AJ:AJ)</f>
        <v>24</v>
      </c>
      <c r="AI151">
        <f>SUMIF('库存（子SKU）'!$C:$C,$A151,'库存（子SKU）'!AK:AK)</f>
        <v>24</v>
      </c>
      <c r="AJ151">
        <f>SUMIF('库存（子SKU）'!$C:$C,$A151,'库存（子SKU）'!AL:AL)</f>
        <v>30</v>
      </c>
      <c r="AK151">
        <f>SUMIF('库存（子SKU）'!$C:$C,$A151,'库存（子SKU）'!AM:AM)</f>
        <v>21</v>
      </c>
      <c r="AL151" s="23">
        <f t="shared" si="41"/>
        <v>0.125</v>
      </c>
      <c r="AM151" s="23">
        <f t="shared" si="42"/>
        <v>0.166666666666667</v>
      </c>
      <c r="AN151" s="23">
        <f t="shared" si="43"/>
        <v>0.0333333333333333</v>
      </c>
      <c r="AO151" s="23">
        <f t="shared" si="44"/>
        <v>0.0952380952380952</v>
      </c>
      <c r="AP151" s="8">
        <f t="shared" si="45"/>
        <v>0.428571428571429</v>
      </c>
      <c r="AQ151" s="8">
        <f t="shared" si="46"/>
        <v>25.7142857142857</v>
      </c>
      <c r="AR151" s="8">
        <f t="shared" si="47"/>
        <v>-4.71428571428571</v>
      </c>
      <c r="AS151">
        <f t="shared" si="48"/>
        <v>49</v>
      </c>
      <c r="AT151" s="25">
        <f>IFERROR(时间!$B$4+AS151,"上周无销量")</f>
        <v>43332</v>
      </c>
    </row>
    <row r="152" spans="1:46">
      <c r="A152" t="s">
        <v>1317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 t="str">
        <f>IFERROR(VLOOKUP(A152,'[1]父SKU-单价'!$A:$B,2,0),"")</f>
        <v/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0</v>
      </c>
      <c r="AS152" t="str">
        <f t="shared" si="48"/>
        <v>库存为0</v>
      </c>
      <c r="AT152" s="25" t="str">
        <f>IFERROR(时间!$B$4+AS152,"上周无销量")</f>
        <v>上周无销量</v>
      </c>
    </row>
    <row r="153" spans="1:46">
      <c r="A153" t="s">
        <v>1318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tr">
        <f>IFERROR(VLOOKUP(A153,'[1]父SKU-单价'!$A:$B,2,0),"")</f>
        <v/>
      </c>
      <c r="G153">
        <f>SUMIF('库存（子SKU）'!$C:$C,$A153,'库存（子SKU）'!I:I)</f>
        <v>20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20</v>
      </c>
      <c r="L153">
        <f>SUMIF('库存（子SKU）'!$C:$C,$A153,'库存（子SKU）'!N:N)</f>
        <v>1</v>
      </c>
      <c r="M153">
        <f>SUMIF('库存（子SKU）'!$C:$C,$A153,'库存（子SKU）'!O:O)</f>
        <v>19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14</v>
      </c>
      <c r="AI153">
        <f>SUMIF('库存（子SKU）'!$C:$C,$A153,'库存（子SKU）'!AK:AK)</f>
        <v>14</v>
      </c>
      <c r="AJ153">
        <f>SUMIF('库存（子SKU）'!$C:$C,$A153,'库存（子SKU）'!AL:AL)</f>
        <v>5</v>
      </c>
      <c r="AK153">
        <f>SUMIF('库存（子SKU）'!$C:$C,$A153,'库存（子SKU）'!AM:AM)</f>
        <v>6</v>
      </c>
      <c r="AL153" s="23">
        <f t="shared" si="41"/>
        <v>0</v>
      </c>
      <c r="AM153" s="23">
        <f t="shared" si="42"/>
        <v>0</v>
      </c>
      <c r="AN153" s="23">
        <f t="shared" si="43"/>
        <v>0</v>
      </c>
      <c r="AO153" s="23">
        <f t="shared" si="44"/>
        <v>0</v>
      </c>
      <c r="AP153" s="8">
        <f t="shared" si="45"/>
        <v>0</v>
      </c>
      <c r="AQ153" s="8">
        <f t="shared" si="46"/>
        <v>0</v>
      </c>
      <c r="AR153" s="8">
        <f t="shared" si="47"/>
        <v>20</v>
      </c>
      <c r="AS153" t="str">
        <f t="shared" si="48"/>
        <v>库存为20</v>
      </c>
      <c r="AT153" s="25" t="str">
        <f>IFERROR(时间!$B$4+AS153,"上周无销量")</f>
        <v>上周无销量</v>
      </c>
    </row>
    <row r="154" spans="1:46">
      <c r="A154" t="s">
        <v>1319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1</v>
      </c>
      <c r="E154" s="6">
        <f>SUMIF('库存（子SKU）'!$C:$C,$A154,'库存（子SKU）'!G:G)</f>
        <v>0</v>
      </c>
      <c r="F154" s="7">
        <f>IFERROR(VLOOKUP(A154,'[1]父SKU-单价'!$A:$B,2,0),"")</f>
        <v>11.99</v>
      </c>
      <c r="G154">
        <f>SUMIF('库存（子SKU）'!$C:$C,$A154,'库存（子SKU）'!I:I)</f>
        <v>3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3</v>
      </c>
      <c r="L154">
        <f>SUMIF('库存（子SKU）'!$C:$C,$A154,'库存（子SKU）'!N:N)</f>
        <v>1</v>
      </c>
      <c r="M154">
        <f>SUMIF('库存（子SKU）'!$C:$C,$A154,'库存（子SKU）'!O:O)</f>
        <v>2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>
        <f t="shared" si="39"/>
        <v>0</v>
      </c>
      <c r="AG154" s="23" t="str">
        <f t="shared" si="40"/>
        <v/>
      </c>
      <c r="AH154">
        <f>SUMIF('库存（子SKU）'!$C:$C,$A154,'库存（子SKU）'!AJ:AJ)</f>
        <v>4</v>
      </c>
      <c r="AI154">
        <f>SUMIF('库存（子SKU）'!$C:$C,$A154,'库存（子SKU）'!AK:AK)</f>
        <v>4</v>
      </c>
      <c r="AJ154">
        <f>SUMIF('库存（子SKU）'!$C:$C,$A154,'库存（子SKU）'!AL:AL)</f>
        <v>3</v>
      </c>
      <c r="AK154">
        <f>SUMIF('库存（子SKU）'!$C:$C,$A154,'库存（子SKU）'!AM:AM)</f>
        <v>2</v>
      </c>
      <c r="AL154" s="23">
        <f t="shared" si="41"/>
        <v>0</v>
      </c>
      <c r="AM154" s="23">
        <f t="shared" si="42"/>
        <v>0</v>
      </c>
      <c r="AN154" s="23">
        <f t="shared" si="43"/>
        <v>0.333333333333333</v>
      </c>
      <c r="AO154" s="23">
        <f t="shared" si="44"/>
        <v>0</v>
      </c>
      <c r="AP154" s="8">
        <f t="shared" si="45"/>
        <v>0</v>
      </c>
      <c r="AQ154" s="8">
        <f t="shared" si="46"/>
        <v>0</v>
      </c>
      <c r="AR154" s="8">
        <f t="shared" si="47"/>
        <v>3</v>
      </c>
      <c r="AS154" t="str">
        <f t="shared" si="48"/>
        <v>库存为3</v>
      </c>
      <c r="AT154" s="25" t="str">
        <f>IFERROR(时间!$B$4+AS154,"上周无销量")</f>
        <v>上周无销量</v>
      </c>
    </row>
    <row r="155" spans="1:46">
      <c r="A155" t="s">
        <v>1320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tr">
        <f>IFERROR(VLOOKUP(A155,'[1]父SKU-单价'!$A:$B,2,0),"")</f>
        <v/>
      </c>
      <c r="G155">
        <f>SUMIF('库存（子SKU）'!$C:$C,$A155,'库存（子SKU）'!I:I)</f>
        <v>8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8</v>
      </c>
      <c r="L155">
        <f>SUMIF('库存（子SKU）'!$C:$C,$A155,'库存（子SKU）'!N:N)</f>
        <v>0</v>
      </c>
      <c r="M155">
        <f>SUMIF('库存（子SKU）'!$C:$C,$A155,'库存（子SKU）'!O:O)</f>
        <v>8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1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>
        <f t="shared" si="43"/>
        <v>0</v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8</v>
      </c>
      <c r="AS155" t="str">
        <f t="shared" si="48"/>
        <v>库存为8</v>
      </c>
      <c r="AT155" s="25" t="str">
        <f>IFERROR(时间!$B$4+AS155,"上周无销量")</f>
        <v>上周无销量</v>
      </c>
    </row>
    <row r="156" spans="1:46">
      <c r="A156" t="s">
        <v>1321</v>
      </c>
      <c r="B156" s="6">
        <f>SUMIF('库存（子SKU）'!$C:$C,$A156,'库存（子SKU）'!D:D)</f>
        <v>65</v>
      </c>
      <c r="C156" s="6">
        <f>SUMIF('库存（子SKU）'!$C:$C,$A156,'库存（子SKU）'!E:E)</f>
        <v>58</v>
      </c>
      <c r="D156" s="6">
        <f>SUMIF('库存（子SKU）'!$C:$C,$A156,'库存（子SKU）'!F:F)</f>
        <v>104</v>
      </c>
      <c r="E156" s="6">
        <f>SUMIF('库存（子SKU）'!$C:$C,$A156,'库存（子SKU）'!G:G)</f>
        <v>139</v>
      </c>
      <c r="F156" s="7">
        <f>IFERROR(VLOOKUP(A156,'[1]父SKU-单价'!$A:$B,2,0),"")</f>
        <v>20.886174863388</v>
      </c>
      <c r="G156">
        <f>SUMIF('库存（子SKU）'!$C:$C,$A156,'库存（子SKU）'!I:I)</f>
        <v>96</v>
      </c>
      <c r="H156">
        <f>SUMIF('库存（子SKU）'!$C:$C,$A156,'库存（子SKU）'!J:J)</f>
        <v>2</v>
      </c>
      <c r="I156">
        <f>SUMIF('库存（子SKU）'!$C:$C,$A156,'库存（子SKU）'!K:K)</f>
        <v>0</v>
      </c>
      <c r="J156">
        <f>SUMIF('库存（子SKU）'!$C:$C,$A156,'库存（子SKU）'!L:L)</f>
        <v>6</v>
      </c>
      <c r="K156">
        <f t="shared" si="36"/>
        <v>104</v>
      </c>
      <c r="L156">
        <f>SUMIF('库存（子SKU）'!$C:$C,$A156,'库存（子SKU）'!N:N)</f>
        <v>88</v>
      </c>
      <c r="M156">
        <f>SUMIF('库存（子SKU）'!$C:$C,$A156,'库存（子SKU）'!O:O)</f>
        <v>0</v>
      </c>
      <c r="N156">
        <f>SUMIF('库存（子SKU）'!$C:$C,$A156,'库存（子SKU）'!P:P)</f>
        <v>31276</v>
      </c>
      <c r="O156">
        <f>SUMIF('库存（子SKU）'!$C:$C,$A156,'库存（子SKU）'!Q:Q)</f>
        <v>66093</v>
      </c>
      <c r="P156">
        <f>SUMIF('库存（子SKU）'!$C:$C,$A156,'库存（子SKU）'!R:R)</f>
        <v>150446</v>
      </c>
      <c r="Q156">
        <f>SUMIF('库存（子SKU）'!$C:$C,$A156,'库存（子SKU）'!S:S)</f>
        <v>181294</v>
      </c>
      <c r="R156">
        <f>SUMIF('库存（子SKU）'!$C:$C,$A156,'库存（子SKU）'!T:T)</f>
        <v>332</v>
      </c>
      <c r="S156">
        <f>SUMIF('库存（子SKU）'!$C:$C,$A156,'库存（子SKU）'!U:U)</f>
        <v>408</v>
      </c>
      <c r="T156">
        <f>SUMIF('库存（子SKU）'!$C:$C,$A156,'库存（子SKU）'!V:V)</f>
        <v>768</v>
      </c>
      <c r="U156">
        <f>SUMIF('库存（子SKU）'!$C:$C,$A156,'库存（子SKU）'!W:W)</f>
        <v>824</v>
      </c>
      <c r="V156" s="23">
        <f t="shared" si="49"/>
        <v>0.0106151681800742</v>
      </c>
      <c r="W156" s="23">
        <f t="shared" si="50"/>
        <v>0.00617311969497526</v>
      </c>
      <c r="X156" s="23">
        <f t="shared" si="51"/>
        <v>0.00510482166358694</v>
      </c>
      <c r="Y156" s="23">
        <f t="shared" si="52"/>
        <v>0.00454510353348704</v>
      </c>
      <c r="Z156">
        <f>SUMIF('库存（子SKU）'!$C:$C,$A156,'库存（子SKU）'!AB:AB)</f>
        <v>76.86</v>
      </c>
      <c r="AA156">
        <f>SUMIF('库存（子SKU）'!$C:$C,$A156,'库存（子SKU）'!AC:AC)</f>
        <v>89.72</v>
      </c>
      <c r="AB156">
        <f>SUMIF('库存（子SKU）'!$C:$C,$A156,'库存（子SKU）'!AD:AD)</f>
        <v>171.58</v>
      </c>
      <c r="AC156">
        <f>SUMIF('库存（子SKU）'!$C:$C,$A156,'库存（子SKU）'!AE:AE)</f>
        <v>183.32</v>
      </c>
      <c r="AD156" s="23">
        <f t="shared" si="37"/>
        <v>0.0566145570548828</v>
      </c>
      <c r="AE156" s="23">
        <f t="shared" si="38"/>
        <v>0.0740631811158366</v>
      </c>
      <c r="AF156" s="23">
        <f t="shared" si="39"/>
        <v>0.078990418451379</v>
      </c>
      <c r="AG156" s="23">
        <f t="shared" si="40"/>
        <v>0.0631445886807717</v>
      </c>
      <c r="AH156">
        <f>SUMIF('库存（子SKU）'!$C:$C,$A156,'库存（子SKU）'!AJ:AJ)</f>
        <v>547</v>
      </c>
      <c r="AI156">
        <f>SUMIF('库存（子SKU）'!$C:$C,$A156,'库存（子SKU）'!AK:AK)</f>
        <v>547</v>
      </c>
      <c r="AJ156">
        <f>SUMIF('库存（子SKU）'!$C:$C,$A156,'库存（子SKU）'!AL:AL)</f>
        <v>714</v>
      </c>
      <c r="AK156">
        <f>SUMIF('库存（子SKU）'!$C:$C,$A156,'库存（子SKU）'!AM:AM)</f>
        <v>1001</v>
      </c>
      <c r="AL156" s="23">
        <f t="shared" si="41"/>
        <v>0.118829981718464</v>
      </c>
      <c r="AM156" s="23">
        <f t="shared" si="42"/>
        <v>0.106032906764168</v>
      </c>
      <c r="AN156" s="23">
        <f t="shared" si="43"/>
        <v>0.145658263305322</v>
      </c>
      <c r="AO156" s="23">
        <f t="shared" si="44"/>
        <v>0.138861138861139</v>
      </c>
      <c r="AP156" s="8">
        <f t="shared" si="45"/>
        <v>9.28571428571429</v>
      </c>
      <c r="AQ156" s="8">
        <f t="shared" si="46"/>
        <v>557.142857142857</v>
      </c>
      <c r="AR156" s="8">
        <f t="shared" si="47"/>
        <v>-453.142857142857</v>
      </c>
      <c r="AS156">
        <f t="shared" si="48"/>
        <v>11</v>
      </c>
      <c r="AT156" s="25">
        <f>IFERROR(时间!$B$4+AS156,"上周无销量")</f>
        <v>43294</v>
      </c>
    </row>
    <row r="157" spans="1:46">
      <c r="A157" t="s">
        <v>1322</v>
      </c>
      <c r="B157" s="6">
        <f>SUMIF('库存（子SKU）'!$C:$C,$A157,'库存（子SKU）'!D:D)</f>
        <v>7</v>
      </c>
      <c r="C157" s="6">
        <f>SUMIF('库存（子SKU）'!$C:$C,$A157,'库存（子SKU）'!E:E)</f>
        <v>13</v>
      </c>
      <c r="D157" s="6">
        <f>SUMIF('库存（子SKU）'!$C:$C,$A157,'库存（子SKU）'!F:F)</f>
        <v>6</v>
      </c>
      <c r="E157" s="6">
        <f>SUMIF('库存（子SKU）'!$C:$C,$A157,'库存（子SKU）'!G:G)</f>
        <v>26</v>
      </c>
      <c r="F157" s="7">
        <f>IFERROR(VLOOKUP(A157,'[1]父SKU-单价'!$A:$B,2,0),"")</f>
        <v>19.99</v>
      </c>
      <c r="G157">
        <f>SUMIF('库存（子SKU）'!$C:$C,$A157,'库存（子SKU）'!I:I)</f>
        <v>13</v>
      </c>
      <c r="H157">
        <f>SUMIF('库存（子SKU）'!$C:$C,$A157,'库存（子SKU）'!J:J)</f>
        <v>37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50</v>
      </c>
      <c r="L157">
        <f>SUMIF('库存（子SKU）'!$C:$C,$A157,'库存（子SKU）'!N:N)</f>
        <v>27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18992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59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>
        <f t="shared" si="52"/>
        <v>0.00310657118786858</v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24.19</v>
      </c>
      <c r="AD157" s="23">
        <f t="shared" si="37"/>
        <v>0</v>
      </c>
      <c r="AE157" s="23">
        <f t="shared" si="38"/>
        <v>0</v>
      </c>
      <c r="AF157" s="23">
        <f t="shared" si="39"/>
        <v>0</v>
      </c>
      <c r="AG157" s="23">
        <f t="shared" si="40"/>
        <v>0.0465425020202409</v>
      </c>
      <c r="AH157">
        <f>SUMIF('库存（子SKU）'!$C:$C,$A157,'库存（子SKU）'!AJ:AJ)</f>
        <v>120</v>
      </c>
      <c r="AI157">
        <f>SUMIF('库存（子SKU）'!$C:$C,$A157,'库存（子SKU）'!AK:AK)</f>
        <v>120</v>
      </c>
      <c r="AJ157">
        <f>SUMIF('库存（子SKU）'!$C:$C,$A157,'库存（子SKU）'!AL:AL)</f>
        <v>56</v>
      </c>
      <c r="AK157">
        <f>SUMIF('库存（子SKU）'!$C:$C,$A157,'库存（子SKU）'!AM:AM)</f>
        <v>197</v>
      </c>
      <c r="AL157" s="23">
        <f t="shared" si="41"/>
        <v>0.0583333333333333</v>
      </c>
      <c r="AM157" s="23">
        <f t="shared" si="42"/>
        <v>0.108333333333333</v>
      </c>
      <c r="AN157" s="23">
        <f t="shared" si="43"/>
        <v>0.107142857142857</v>
      </c>
      <c r="AO157" s="23">
        <f t="shared" si="44"/>
        <v>0.131979695431472</v>
      </c>
      <c r="AP157" s="8">
        <f t="shared" si="45"/>
        <v>1</v>
      </c>
      <c r="AQ157" s="8">
        <f t="shared" si="46"/>
        <v>60</v>
      </c>
      <c r="AR157" s="8">
        <f t="shared" si="47"/>
        <v>-10</v>
      </c>
      <c r="AS157">
        <f t="shared" si="48"/>
        <v>50</v>
      </c>
      <c r="AT157" s="25">
        <f>IFERROR(时间!$B$4+AS157,"上周无销量")</f>
        <v>43333</v>
      </c>
    </row>
    <row r="158" spans="1:46">
      <c r="A158" t="s">
        <v>1323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tr">
        <f>IFERROR(VLOOKUP(A158,'[1]父SKU-单价'!$A:$B,2,0),"")</f>
        <v/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5" t="str">
        <f>IFERROR(时间!$B$4+AS158,"上周无销量")</f>
        <v>上周无销量</v>
      </c>
    </row>
    <row r="159" spans="1:46">
      <c r="A159" t="s">
        <v>1324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tr">
        <f>IFERROR(VLOOKUP(A159,'[1]父SKU-单价'!$A:$B,2,0),"")</f>
        <v/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5" t="str">
        <f>IFERROR(时间!$B$4+AS159,"上周无销量")</f>
        <v>上周无销量</v>
      </c>
    </row>
    <row r="160" spans="1:46">
      <c r="A160" t="s">
        <v>1325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tr">
        <f>IFERROR(VLOOKUP(A160,'[1]父SKU-单价'!$A:$B,2,0),"")</f>
        <v/>
      </c>
      <c r="G160">
        <f>SUMIF('库存（子SKU）'!$C:$C,$A160,'库存（子SKU）'!I:I)</f>
        <v>1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1</v>
      </c>
      <c r="L160">
        <f>SUMIF('库存（子SKU）'!$C:$C,$A160,'库存（子SKU）'!N:N)</f>
        <v>1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2</v>
      </c>
      <c r="AI160">
        <f>SUMIF('库存（子SKU）'!$C:$C,$A160,'库存（子SKU）'!AK:AK)</f>
        <v>2</v>
      </c>
      <c r="AJ160">
        <f>SUMIF('库存（子SKU）'!$C:$C,$A160,'库存（子SKU）'!AL:AL)</f>
        <v>1</v>
      </c>
      <c r="AK160">
        <f>SUMIF('库存（子SKU）'!$C:$C,$A160,'库存（子SKU）'!AM:AM)</f>
        <v>1</v>
      </c>
      <c r="AL160" s="23">
        <f t="shared" si="41"/>
        <v>0</v>
      </c>
      <c r="AM160" s="23">
        <f t="shared" si="42"/>
        <v>0</v>
      </c>
      <c r="AN160" s="23">
        <f t="shared" si="43"/>
        <v>0</v>
      </c>
      <c r="AO160" s="23">
        <f t="shared" si="44"/>
        <v>0</v>
      </c>
      <c r="AP160" s="8">
        <f t="shared" si="45"/>
        <v>0</v>
      </c>
      <c r="AQ160" s="8">
        <f t="shared" si="46"/>
        <v>0</v>
      </c>
      <c r="AR160" s="8">
        <f t="shared" si="47"/>
        <v>1</v>
      </c>
      <c r="AS160" t="str">
        <f t="shared" si="48"/>
        <v>库存为1</v>
      </c>
      <c r="AT160" s="25" t="str">
        <f>IFERROR(时间!$B$4+AS160,"上周无销量")</f>
        <v>上周无销量</v>
      </c>
    </row>
    <row r="161" spans="1:46">
      <c r="A161" t="s">
        <v>1326</v>
      </c>
      <c r="B161" s="6">
        <f>SUMIF('库存（子SKU）'!$C:$C,$A161,'库存（子SKU）'!D:D)</f>
        <v>0</v>
      </c>
      <c r="C161" s="6">
        <f>SUMIF('库存（子SKU）'!$C:$C,$A161,'库存（子SKU）'!E:E)</f>
        <v>1</v>
      </c>
      <c r="D161" s="6">
        <f>SUMIF('库存（子SKU）'!$C:$C,$A161,'库存（子SKU）'!F:F)</f>
        <v>4</v>
      </c>
      <c r="E161" s="6">
        <f>SUMIF('库存（子SKU）'!$C:$C,$A161,'库存（子SKU）'!G:G)</f>
        <v>2</v>
      </c>
      <c r="F161" s="7">
        <f>IFERROR(VLOOKUP(A161,'[1]父SKU-单价'!$A:$B,2,0),"")</f>
        <v>16.99</v>
      </c>
      <c r="G161">
        <f>SUMIF('库存（子SKU）'!$C:$C,$A161,'库存（子SKU）'!I:I)</f>
        <v>8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8</v>
      </c>
      <c r="L161">
        <f>SUMIF('库存（子SKU）'!$C:$C,$A161,'库存（子SKU）'!N:N)</f>
        <v>2</v>
      </c>
      <c r="M161">
        <f>SUMIF('库存（子SKU）'!$C:$C,$A161,'库存（子SKU）'!O:O)</f>
        <v>4</v>
      </c>
      <c r="N161">
        <f>SUMIF('库存（子SKU）'!$C:$C,$A161,'库存（子SKU）'!P:P)</f>
        <v>927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10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>
        <f t="shared" si="49"/>
        <v>0.0107874865156419</v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2.11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>无销量广告费为2.11</v>
      </c>
      <c r="AE161" s="23">
        <f t="shared" si="38"/>
        <v>0</v>
      </c>
      <c r="AF161" s="23">
        <f t="shared" si="39"/>
        <v>0</v>
      </c>
      <c r="AG161" s="23">
        <f t="shared" si="40"/>
        <v>0</v>
      </c>
      <c r="AH161">
        <f>SUMIF('库存（子SKU）'!$C:$C,$A161,'库存（子SKU）'!AJ:AJ)</f>
        <v>5</v>
      </c>
      <c r="AI161">
        <f>SUMIF('库存（子SKU）'!$C:$C,$A161,'库存（子SKU）'!AK:AK)</f>
        <v>5</v>
      </c>
      <c r="AJ161">
        <f>SUMIF('库存（子SKU）'!$C:$C,$A161,'库存（子SKU）'!AL:AL)</f>
        <v>11</v>
      </c>
      <c r="AK161">
        <f>SUMIF('库存（子SKU）'!$C:$C,$A161,'库存（子SKU）'!AM:AM)</f>
        <v>18</v>
      </c>
      <c r="AL161" s="23">
        <f t="shared" si="41"/>
        <v>0</v>
      </c>
      <c r="AM161" s="23">
        <f t="shared" si="42"/>
        <v>0.2</v>
      </c>
      <c r="AN161" s="23">
        <f t="shared" si="43"/>
        <v>0.363636363636364</v>
      </c>
      <c r="AO161" s="23">
        <f t="shared" si="44"/>
        <v>0.111111111111111</v>
      </c>
      <c r="AP161" s="8">
        <f t="shared" si="45"/>
        <v>0</v>
      </c>
      <c r="AQ161" s="8">
        <f t="shared" si="46"/>
        <v>0</v>
      </c>
      <c r="AR161" s="8">
        <f t="shared" si="47"/>
        <v>8</v>
      </c>
      <c r="AS161" t="str">
        <f t="shared" si="48"/>
        <v>库存为8</v>
      </c>
      <c r="AT161" s="25" t="str">
        <f>IFERROR(时间!$B$4+AS161,"上周无销量")</f>
        <v>上周无销量</v>
      </c>
    </row>
    <row r="162" spans="1:46">
      <c r="A162" t="s">
        <v>1327</v>
      </c>
      <c r="B162" s="6">
        <f>SUMIF('库存（子SKU）'!$C:$C,$A162,'库存（子SKU）'!D:D)</f>
        <v>1</v>
      </c>
      <c r="C162" s="6">
        <f>SUMIF('库存（子SKU）'!$C:$C,$A162,'库存（子SKU）'!E:E)</f>
        <v>1</v>
      </c>
      <c r="D162" s="6">
        <f>SUMIF('库存（子SKU）'!$C:$C,$A162,'库存（子SKU）'!F:F)</f>
        <v>1</v>
      </c>
      <c r="E162" s="6">
        <f>SUMIF('库存（子SKU）'!$C:$C,$A162,'库存（子SKU）'!G:G)</f>
        <v>0</v>
      </c>
      <c r="F162" s="7">
        <f>IFERROR(VLOOKUP(A162,'[1]父SKU-单价'!$A:$B,2,0),"")</f>
        <v>19.9</v>
      </c>
      <c r="G162">
        <f>SUMIF('库存（子SKU）'!$C:$C,$A162,'库存（子SKU）'!I:I)</f>
        <v>3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3</v>
      </c>
      <c r="L162">
        <f>SUMIF('库存（子SKU）'!$C:$C,$A162,'库存（子SKU）'!N:N)</f>
        <v>0</v>
      </c>
      <c r="M162">
        <f>SUMIF('库存（子SKU）'!$C:$C,$A162,'库存（子SKU）'!O:O)</f>
        <v>4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>
        <f t="shared" si="37"/>
        <v>0</v>
      </c>
      <c r="AE162" s="23">
        <f t="shared" si="38"/>
        <v>0</v>
      </c>
      <c r="AF162" s="23">
        <f t="shared" si="39"/>
        <v>0</v>
      </c>
      <c r="AG162" s="23" t="str">
        <f t="shared" si="40"/>
        <v/>
      </c>
      <c r="AH162">
        <f>SUMIF('库存（子SKU）'!$C:$C,$A162,'库存（子SKU）'!AJ:AJ)</f>
        <v>3</v>
      </c>
      <c r="AI162">
        <f>SUMIF('库存（子SKU）'!$C:$C,$A162,'库存（子SKU）'!AK:AK)</f>
        <v>3</v>
      </c>
      <c r="AJ162">
        <f>SUMIF('库存（子SKU）'!$C:$C,$A162,'库存（子SKU）'!AL:AL)</f>
        <v>4</v>
      </c>
      <c r="AK162">
        <f>SUMIF('库存（子SKU）'!$C:$C,$A162,'库存（子SKU）'!AM:AM)</f>
        <v>2</v>
      </c>
      <c r="AL162" s="23">
        <f t="shared" si="41"/>
        <v>0.333333333333333</v>
      </c>
      <c r="AM162" s="23">
        <f t="shared" si="42"/>
        <v>0.333333333333333</v>
      </c>
      <c r="AN162" s="23">
        <f t="shared" si="43"/>
        <v>0.25</v>
      </c>
      <c r="AO162" s="23">
        <f t="shared" si="44"/>
        <v>0</v>
      </c>
      <c r="AP162" s="8">
        <f t="shared" si="45"/>
        <v>0.142857142857143</v>
      </c>
      <c r="AQ162" s="8">
        <f t="shared" si="46"/>
        <v>8.57142857142857</v>
      </c>
      <c r="AR162" s="8">
        <f t="shared" si="47"/>
        <v>-5.57142857142857</v>
      </c>
      <c r="AS162">
        <f t="shared" si="48"/>
        <v>21</v>
      </c>
      <c r="AT162" s="25">
        <f>IFERROR(时间!$B$4+AS162,"上周无销量")</f>
        <v>43304</v>
      </c>
    </row>
    <row r="163" spans="1:46">
      <c r="A163" t="s">
        <v>1328</v>
      </c>
      <c r="B163" s="6">
        <f>SUMIF('库存（子SKU）'!$C:$C,$A163,'库存（子SKU）'!D:D)</f>
        <v>0</v>
      </c>
      <c r="C163" s="6">
        <f>SUMIF('库存（子SKU）'!$C:$C,$A163,'库存（子SKU）'!E:E)</f>
        <v>2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>
        <f>IFERROR(VLOOKUP(A163,'[1]父SKU-单价'!$A:$B,2,0),"")</f>
        <v>16.9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3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>
        <f t="shared" si="38"/>
        <v>0</v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10</v>
      </c>
      <c r="AI163">
        <f>SUMIF('库存（子SKU）'!$C:$C,$A163,'库存（子SKU）'!AK:AK)</f>
        <v>10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3">
        <f t="shared" si="41"/>
        <v>0</v>
      </c>
      <c r="AM163" s="23">
        <f t="shared" si="42"/>
        <v>0.2</v>
      </c>
      <c r="AN163" s="23" t="str">
        <f t="shared" si="43"/>
        <v/>
      </c>
      <c r="AO163" s="23" t="str">
        <f t="shared" si="44"/>
        <v/>
      </c>
      <c r="AP163" s="8">
        <f t="shared" si="45"/>
        <v>0</v>
      </c>
      <c r="AQ163" s="8">
        <f t="shared" si="46"/>
        <v>0</v>
      </c>
      <c r="AR163" s="8">
        <f t="shared" si="47"/>
        <v>0</v>
      </c>
      <c r="AS163" t="str">
        <f t="shared" si="48"/>
        <v>库存为0</v>
      </c>
      <c r="AT163" s="25" t="str">
        <f>IFERROR(时间!$B$4+AS163,"上周无销量")</f>
        <v>上周无销量</v>
      </c>
    </row>
    <row r="164" spans="1:46">
      <c r="A164" t="s">
        <v>1329</v>
      </c>
      <c r="B164" s="6">
        <f>SUMIF('库存（子SKU）'!$C:$C,$A164,'库存（子SKU）'!D:D)</f>
        <v>2</v>
      </c>
      <c r="C164" s="6">
        <f>SUMIF('库存（子SKU）'!$C:$C,$A164,'库存（子SKU）'!E:E)</f>
        <v>3</v>
      </c>
      <c r="D164" s="6">
        <f>SUMIF('库存（子SKU）'!$C:$C,$A164,'库存（子SKU）'!F:F)</f>
        <v>12</v>
      </c>
      <c r="E164" s="6">
        <f>SUMIF('库存（子SKU）'!$C:$C,$A164,'库存（子SKU）'!G:G)</f>
        <v>20</v>
      </c>
      <c r="F164" s="7">
        <f>IFERROR(VLOOKUP(A164,'[1]父SKU-单价'!$A:$B,2,0),"")</f>
        <v>19.4494594594595</v>
      </c>
      <c r="G164">
        <f>SUMIF('库存（子SKU）'!$C:$C,$A164,'库存（子SKU）'!I:I)</f>
        <v>1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1</v>
      </c>
      <c r="L164">
        <f>SUMIF('库存（子SKU）'!$C:$C,$A164,'库存（子SKU）'!N:N)</f>
        <v>12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>
        <f t="shared" si="37"/>
        <v>0</v>
      </c>
      <c r="AE164" s="23">
        <f t="shared" si="38"/>
        <v>0</v>
      </c>
      <c r="AF164" s="23">
        <f t="shared" si="39"/>
        <v>0</v>
      </c>
      <c r="AG164" s="23">
        <f t="shared" si="40"/>
        <v>0</v>
      </c>
      <c r="AH164">
        <f>SUMIF('库存（子SKU）'!$C:$C,$A164,'库存（子SKU）'!AJ:AJ)</f>
        <v>13</v>
      </c>
      <c r="AI164">
        <f>SUMIF('库存（子SKU）'!$C:$C,$A164,'库存（子SKU）'!AK:AK)</f>
        <v>13</v>
      </c>
      <c r="AJ164">
        <f>SUMIF('库存（子SKU）'!$C:$C,$A164,'库存（子SKU）'!AL:AL)</f>
        <v>37</v>
      </c>
      <c r="AK164">
        <f>SUMIF('库存（子SKU）'!$C:$C,$A164,'库存（子SKU）'!AM:AM)</f>
        <v>84</v>
      </c>
      <c r="AL164" s="23">
        <f t="shared" si="41"/>
        <v>0.153846153846154</v>
      </c>
      <c r="AM164" s="23">
        <f t="shared" si="42"/>
        <v>0.230769230769231</v>
      </c>
      <c r="AN164" s="23">
        <f t="shared" si="43"/>
        <v>0.324324324324324</v>
      </c>
      <c r="AO164" s="23">
        <f t="shared" si="44"/>
        <v>0.238095238095238</v>
      </c>
      <c r="AP164" s="8">
        <f t="shared" si="45"/>
        <v>0.285714285714286</v>
      </c>
      <c r="AQ164" s="8">
        <f t="shared" si="46"/>
        <v>17.1428571428571</v>
      </c>
      <c r="AR164" s="8">
        <f t="shared" si="47"/>
        <v>-16.1428571428571</v>
      </c>
      <c r="AS164">
        <f t="shared" si="48"/>
        <v>3</v>
      </c>
      <c r="AT164" s="25">
        <f>IFERROR(时间!$B$4+AS164,"上周无销量")</f>
        <v>43286</v>
      </c>
    </row>
    <row r="165" spans="1:46">
      <c r="A165" t="s">
        <v>1330</v>
      </c>
      <c r="B165" s="6">
        <f>SUMIF('库存（子SKU）'!$C:$C,$A165,'库存（子SKU）'!D:D)</f>
        <v>4</v>
      </c>
      <c r="C165" s="6">
        <f>SUMIF('库存（子SKU）'!$C:$C,$A165,'库存（子SKU）'!E:E)</f>
        <v>3</v>
      </c>
      <c r="D165" s="6">
        <f>SUMIF('库存（子SKU）'!$C:$C,$A165,'库存（子SKU）'!F:F)</f>
        <v>6</v>
      </c>
      <c r="E165" s="6">
        <f>SUMIF('库存（子SKU）'!$C:$C,$A165,'库存（子SKU）'!G:G)</f>
        <v>19</v>
      </c>
      <c r="F165" s="7">
        <f>IFERROR(VLOOKUP(A165,'[1]父SKU-单价'!$A:$B,2,0),"")</f>
        <v>20.70875</v>
      </c>
      <c r="G165">
        <f>SUMIF('库存（子SKU）'!$C:$C,$A165,'库存（子SKU）'!I:I)</f>
        <v>1</v>
      </c>
      <c r="H165">
        <f>SUMIF('库存（子SKU）'!$C:$C,$A165,'库存（子SKU）'!J:J)</f>
        <v>0</v>
      </c>
      <c r="I165">
        <f>SUMIF('库存（子SKU）'!$C:$C,$A165,'库存（子SKU）'!K:K)</f>
        <v>1</v>
      </c>
      <c r="J165">
        <f>SUMIF('库存（子SKU）'!$C:$C,$A165,'库存（子SKU）'!L:L)</f>
        <v>1</v>
      </c>
      <c r="K165">
        <f t="shared" si="36"/>
        <v>3</v>
      </c>
      <c r="L165">
        <f>SUMIF('库存（子SKU）'!$C:$C,$A165,'库存（子SKU）'!N:N)</f>
        <v>20</v>
      </c>
      <c r="M165">
        <f>SUMIF('库存（子SKU）'!$C:$C,$A165,'库存（子SKU）'!O:O)</f>
        <v>0</v>
      </c>
      <c r="N165">
        <f>SUMIF('库存（子SKU）'!$C:$C,$A165,'库存（子SKU）'!P:P)</f>
        <v>8282</v>
      </c>
      <c r="O165">
        <f>SUMIF('库存（子SKU）'!$C:$C,$A165,'库存（子SKU）'!Q:Q)</f>
        <v>29240</v>
      </c>
      <c r="P165">
        <f>SUMIF('库存（子SKU）'!$C:$C,$A165,'库存（子SKU）'!R:R)</f>
        <v>154838</v>
      </c>
      <c r="Q165">
        <f>SUMIF('库存（子SKU）'!$C:$C,$A165,'库存（子SKU）'!S:S)</f>
        <v>49484</v>
      </c>
      <c r="R165">
        <f>SUMIF('库存（子SKU）'!$C:$C,$A165,'库存（子SKU）'!T:T)</f>
        <v>61</v>
      </c>
      <c r="S165">
        <f>SUMIF('库存（子SKU）'!$C:$C,$A165,'库存（子SKU）'!U:U)</f>
        <v>112</v>
      </c>
      <c r="T165">
        <f>SUMIF('库存（子SKU）'!$C:$C,$A165,'库存（子SKU）'!V:V)</f>
        <v>555</v>
      </c>
      <c r="U165">
        <f>SUMIF('库存（子SKU）'!$C:$C,$A165,'库存（子SKU）'!W:W)</f>
        <v>182</v>
      </c>
      <c r="V165" s="23">
        <f t="shared" si="49"/>
        <v>0.0073653706834098</v>
      </c>
      <c r="W165" s="23">
        <f t="shared" si="50"/>
        <v>0.00383036935704514</v>
      </c>
      <c r="X165" s="23">
        <f t="shared" si="51"/>
        <v>0.00358439142846071</v>
      </c>
      <c r="Y165" s="23">
        <f t="shared" si="52"/>
        <v>0.00367795651119554</v>
      </c>
      <c r="Z165">
        <f>SUMIF('库存（子SKU）'!$C:$C,$A165,'库存（子SKU）'!AB:AB)</f>
        <v>17.87</v>
      </c>
      <c r="AA165">
        <f>SUMIF('库存（子SKU）'!$C:$C,$A165,'库存（子SKU）'!AC:AC)</f>
        <v>29.34</v>
      </c>
      <c r="AB165">
        <f>SUMIF('库存（子SKU）'!$C:$C,$A165,'库存（子SKU）'!AD:AD)</f>
        <v>146.1</v>
      </c>
      <c r="AC165">
        <f>SUMIF('库存（子SKU）'!$C:$C,$A165,'库存（子SKU）'!AE:AE)</f>
        <v>48.53</v>
      </c>
      <c r="AD165" s="23">
        <f t="shared" si="37"/>
        <v>0.215730065793445</v>
      </c>
      <c r="AE165" s="23">
        <f t="shared" si="38"/>
        <v>0.472264139554536</v>
      </c>
      <c r="AF165" s="23">
        <f t="shared" si="39"/>
        <v>1.17583147220378</v>
      </c>
      <c r="AG165" s="23">
        <f t="shared" si="40"/>
        <v>0.1233396765288</v>
      </c>
      <c r="AH165">
        <f>SUMIF('库存（子SKU）'!$C:$C,$A165,'库存（子SKU）'!AJ:AJ)</f>
        <v>75</v>
      </c>
      <c r="AI165">
        <f>SUMIF('库存（子SKU）'!$C:$C,$A165,'库存（子SKU）'!AK:AK)</f>
        <v>75</v>
      </c>
      <c r="AJ165">
        <f>SUMIF('库存（子SKU）'!$C:$C,$A165,'库存（子SKU）'!AL:AL)</f>
        <v>155</v>
      </c>
      <c r="AK165">
        <f>SUMIF('库存（子SKU）'!$C:$C,$A165,'库存（子SKU）'!AM:AM)</f>
        <v>144</v>
      </c>
      <c r="AL165" s="23">
        <f t="shared" si="41"/>
        <v>0.0533333333333333</v>
      </c>
      <c r="AM165" s="23">
        <f t="shared" si="42"/>
        <v>0.04</v>
      </c>
      <c r="AN165" s="23">
        <f t="shared" si="43"/>
        <v>0.0387096774193548</v>
      </c>
      <c r="AO165" s="23">
        <f t="shared" si="44"/>
        <v>0.131944444444444</v>
      </c>
      <c r="AP165" s="8">
        <f t="shared" si="45"/>
        <v>0.571428571428571</v>
      </c>
      <c r="AQ165" s="8">
        <f t="shared" si="46"/>
        <v>34.2857142857143</v>
      </c>
      <c r="AR165" s="8">
        <f t="shared" si="47"/>
        <v>-31.2857142857143</v>
      </c>
      <c r="AS165">
        <f t="shared" si="48"/>
        <v>5</v>
      </c>
      <c r="AT165" s="25">
        <f>IFERROR(时间!$B$4+AS165,"上周无销量")</f>
        <v>43288</v>
      </c>
    </row>
    <row r="166" spans="1:46">
      <c r="A166" t="s">
        <v>1331</v>
      </c>
      <c r="B166" s="6">
        <f>SUMIF('库存（子SKU）'!$C:$C,$A166,'库存（子SKU）'!D:D)</f>
        <v>1</v>
      </c>
      <c r="C166" s="6">
        <f>SUMIF('库存（子SKU）'!$C:$C,$A166,'库存（子SKU）'!E:E)</f>
        <v>2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>
        <f>IFERROR(VLOOKUP(A166,'[1]父SKU-单价'!$A:$B,2,0),"")</f>
        <v>19.99</v>
      </c>
      <c r="G166">
        <f>SUMIF('库存（子SKU）'!$C:$C,$A166,'库存（子SKU）'!I:I)</f>
        <v>10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10</v>
      </c>
      <c r="L166">
        <f>SUMIF('库存（子SKU）'!$C:$C,$A166,'库存（子SKU）'!N:N)</f>
        <v>2</v>
      </c>
      <c r="M166">
        <f>SUMIF('库存（子SKU）'!$C:$C,$A166,'库存（子SKU）'!O:O)</f>
        <v>9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>
        <f t="shared" si="37"/>
        <v>0</v>
      </c>
      <c r="AE166" s="23">
        <f t="shared" si="38"/>
        <v>0</v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21</v>
      </c>
      <c r="AI166">
        <f>SUMIF('库存（子SKU）'!$C:$C,$A166,'库存（子SKU）'!AK:AK)</f>
        <v>21</v>
      </c>
      <c r="AJ166">
        <f>SUMIF('库存（子SKU）'!$C:$C,$A166,'库存（子SKU）'!AL:AL)</f>
        <v>14</v>
      </c>
      <c r="AK166">
        <f>SUMIF('库存（子SKU）'!$C:$C,$A166,'库存（子SKU）'!AM:AM)</f>
        <v>19</v>
      </c>
      <c r="AL166" s="23">
        <f t="shared" si="41"/>
        <v>0.0476190476190476</v>
      </c>
      <c r="AM166" s="23">
        <f t="shared" si="42"/>
        <v>0.0952380952380952</v>
      </c>
      <c r="AN166" s="23">
        <f t="shared" si="43"/>
        <v>0</v>
      </c>
      <c r="AO166" s="23">
        <f t="shared" si="44"/>
        <v>0</v>
      </c>
      <c r="AP166" s="8">
        <f t="shared" si="45"/>
        <v>0.142857142857143</v>
      </c>
      <c r="AQ166" s="8">
        <f t="shared" si="46"/>
        <v>8.57142857142857</v>
      </c>
      <c r="AR166" s="8">
        <f t="shared" si="47"/>
        <v>1.42857142857143</v>
      </c>
      <c r="AS166">
        <f t="shared" si="48"/>
        <v>70</v>
      </c>
      <c r="AT166" s="25">
        <f>IFERROR(时间!$B$4+AS166,"上周无销量")</f>
        <v>43353</v>
      </c>
    </row>
    <row r="167" spans="1:46">
      <c r="A167" t="s">
        <v>1332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tr">
        <f>IFERROR(VLOOKUP(A167,'[1]父SKU-单价'!$A:$B,2,0),"")</f>
        <v/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3" t="str">
        <f t="shared" si="41"/>
        <v/>
      </c>
      <c r="AM167" s="23" t="str">
        <f t="shared" si="42"/>
        <v/>
      </c>
      <c r="AN167" s="23" t="str">
        <f t="shared" si="43"/>
        <v/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0</v>
      </c>
      <c r="AS167" t="str">
        <f t="shared" si="48"/>
        <v>库存为0</v>
      </c>
      <c r="AT167" s="25" t="str">
        <f>IFERROR(时间!$B$4+AS167,"上周无销量")</f>
        <v>上周无销量</v>
      </c>
    </row>
    <row r="168" spans="1:46">
      <c r="A168" t="s">
        <v>1333</v>
      </c>
      <c r="B168" s="6">
        <f>SUMIF('库存（子SKU）'!$C:$C,$A168,'库存（子SKU）'!D:D)</f>
        <v>0</v>
      </c>
      <c r="C168" s="6">
        <f>SUMIF('库存（子SKU）'!$C:$C,$A168,'库存（子SKU）'!E:E)</f>
        <v>0</v>
      </c>
      <c r="D168" s="6">
        <f>SUMIF('库存（子SKU）'!$C:$C,$A168,'库存（子SKU）'!F:F)</f>
        <v>0</v>
      </c>
      <c r="E168" s="6">
        <f>SUMIF('库存（子SKU）'!$C:$C,$A168,'库存（子SKU）'!G:G)</f>
        <v>1</v>
      </c>
      <c r="F168" s="7">
        <f>IFERROR(VLOOKUP(A168,'[1]父SKU-单价'!$A:$B,2,0),"")</f>
        <v>19.99</v>
      </c>
      <c r="G168">
        <f>SUMIF('库存（子SKU）'!$C:$C,$A168,'库存（子SKU）'!I:I)</f>
        <v>15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15</v>
      </c>
      <c r="L168">
        <f>SUMIF('库存（子SKU）'!$C:$C,$A168,'库存（子SKU）'!N:N)</f>
        <v>2</v>
      </c>
      <c r="M168">
        <f>SUMIF('库存（子SKU）'!$C:$C,$A168,'库存（子SKU）'!O:O)</f>
        <v>15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 t="str">
        <f t="shared" si="49"/>
        <v/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 t="str">
        <f t="shared" si="37"/>
        <v/>
      </c>
      <c r="AE168" s="23" t="str">
        <f t="shared" si="38"/>
        <v/>
      </c>
      <c r="AF168" s="23" t="str">
        <f t="shared" si="39"/>
        <v/>
      </c>
      <c r="AG168" s="23">
        <f t="shared" si="40"/>
        <v>0</v>
      </c>
      <c r="AH168">
        <f>SUMIF('库存（子SKU）'!$C:$C,$A168,'库存（子SKU）'!AJ:AJ)</f>
        <v>6</v>
      </c>
      <c r="AI168">
        <f>SUMIF('库存（子SKU）'!$C:$C,$A168,'库存（子SKU）'!AK:AK)</f>
        <v>6</v>
      </c>
      <c r="AJ168">
        <f>SUMIF('库存（子SKU）'!$C:$C,$A168,'库存（子SKU）'!AL:AL)</f>
        <v>6</v>
      </c>
      <c r="AK168">
        <f>SUMIF('库存（子SKU）'!$C:$C,$A168,'库存（子SKU）'!AM:AM)</f>
        <v>6</v>
      </c>
      <c r="AL168" s="23">
        <f t="shared" si="41"/>
        <v>0</v>
      </c>
      <c r="AM168" s="23">
        <f t="shared" si="42"/>
        <v>0</v>
      </c>
      <c r="AN168" s="23">
        <f t="shared" si="43"/>
        <v>0</v>
      </c>
      <c r="AO168" s="23">
        <f t="shared" si="44"/>
        <v>0.166666666666667</v>
      </c>
      <c r="AP168" s="8">
        <f t="shared" si="45"/>
        <v>0</v>
      </c>
      <c r="AQ168" s="8">
        <f t="shared" si="46"/>
        <v>0</v>
      </c>
      <c r="AR168" s="8">
        <f t="shared" si="47"/>
        <v>15</v>
      </c>
      <c r="AS168" t="str">
        <f t="shared" si="48"/>
        <v>库存为15</v>
      </c>
      <c r="AT168" s="25" t="str">
        <f>IFERROR(时间!$B$4+AS168,"上周无销量")</f>
        <v>上周无销量</v>
      </c>
    </row>
    <row r="169" spans="1:46">
      <c r="A169" t="s">
        <v>1334</v>
      </c>
      <c r="B169" s="6">
        <f>SUMIF('库存（子SKU）'!$C:$C,$A169,'库存（子SKU）'!D:D)</f>
        <v>0</v>
      </c>
      <c r="C169" s="6">
        <f>SUMIF('库存（子SKU）'!$C:$C,$A169,'库存（子SKU）'!E:E)</f>
        <v>0</v>
      </c>
      <c r="D169" s="6">
        <f>SUMIF('库存（子SKU）'!$C:$C,$A169,'库存（子SKU）'!F:F)</f>
        <v>0</v>
      </c>
      <c r="E169" s="6">
        <f>SUMIF('库存（子SKU）'!$C:$C,$A169,'库存（子SKU）'!G:G)</f>
        <v>0</v>
      </c>
      <c r="F169" s="7" t="str">
        <f>IFERROR(VLOOKUP(A169,'[1]父SKU-单价'!$A:$B,2,0),"")</f>
        <v/>
      </c>
      <c r="G169">
        <f>SUMIF('库存（子SKU）'!$C:$C,$A169,'库存（子SKU）'!I:I)</f>
        <v>7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7</v>
      </c>
      <c r="L169">
        <f>SUMIF('库存（子SKU）'!$C:$C,$A169,'库存（子SKU）'!N:N)</f>
        <v>0</v>
      </c>
      <c r="M169">
        <f>SUMIF('库存（子SKU）'!$C:$C,$A169,'库存（子SKU）'!O:O)</f>
        <v>6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 t="str">
        <f t="shared" si="37"/>
        <v/>
      </c>
      <c r="AE169" s="23" t="str">
        <f t="shared" si="38"/>
        <v/>
      </c>
      <c r="AF169" s="23" t="str">
        <f t="shared" si="39"/>
        <v/>
      </c>
      <c r="AG169" s="23" t="str">
        <f t="shared" si="40"/>
        <v/>
      </c>
      <c r="AH169">
        <f>SUMIF('库存（子SKU）'!$C:$C,$A169,'库存（子SKU）'!AJ:AJ)</f>
        <v>2</v>
      </c>
      <c r="AI169">
        <f>SUMIF('库存（子SKU）'!$C:$C,$A169,'库存（子SKU）'!AK:AK)</f>
        <v>2</v>
      </c>
      <c r="AJ169">
        <f>SUMIF('库存（子SKU）'!$C:$C,$A169,'库存（子SKU）'!AL:AL)</f>
        <v>4</v>
      </c>
      <c r="AK169">
        <f>SUMIF('库存（子SKU）'!$C:$C,$A169,'库存（子SKU）'!AM:AM)</f>
        <v>0</v>
      </c>
      <c r="AL169" s="23">
        <f t="shared" si="41"/>
        <v>0</v>
      </c>
      <c r="AM169" s="23">
        <f t="shared" si="42"/>
        <v>0</v>
      </c>
      <c r="AN169" s="23">
        <f t="shared" si="43"/>
        <v>0</v>
      </c>
      <c r="AO169" s="23" t="str">
        <f t="shared" si="44"/>
        <v/>
      </c>
      <c r="AP169" s="8">
        <f t="shared" si="45"/>
        <v>0</v>
      </c>
      <c r="AQ169" s="8">
        <f t="shared" si="46"/>
        <v>0</v>
      </c>
      <c r="AR169" s="8">
        <f t="shared" si="47"/>
        <v>7</v>
      </c>
      <c r="AS169" t="str">
        <f t="shared" si="48"/>
        <v>库存为7</v>
      </c>
      <c r="AT169" s="25" t="str">
        <f>IFERROR(时间!$B$4+AS169,"上周无销量")</f>
        <v>上周无销量</v>
      </c>
    </row>
    <row r="170" spans="1:46">
      <c r="A170" t="s">
        <v>1335</v>
      </c>
      <c r="B170" s="6">
        <f>SUMIF('库存（子SKU）'!$C:$C,$A170,'库存（子SKU）'!D:D)</f>
        <v>0</v>
      </c>
      <c r="C170" s="6">
        <f>SUMIF('库存（子SKU）'!$C:$C,$A170,'库存（子SKU）'!E:E)</f>
        <v>0</v>
      </c>
      <c r="D170" s="6">
        <f>SUMIF('库存（子SKU）'!$C:$C,$A170,'库存（子SKU）'!F:F)</f>
        <v>0</v>
      </c>
      <c r="E170" s="6">
        <f>SUMIF('库存（子SKU）'!$C:$C,$A170,'库存（子SKU）'!G:G)</f>
        <v>0</v>
      </c>
      <c r="F170" s="7" t="str">
        <f>IFERROR(VLOOKUP(A170,'[1]父SKU-单价'!$A:$B,2,0),"")</f>
        <v/>
      </c>
      <c r="G170">
        <f>SUMIF('库存（子SKU）'!$C:$C,$A170,'库存（子SKU）'!I:I)</f>
        <v>12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12</v>
      </c>
      <c r="L170">
        <f>SUMIF('库存（子SKU）'!$C:$C,$A170,'库存（子SKU）'!N:N)</f>
        <v>0</v>
      </c>
      <c r="M170">
        <f>SUMIF('库存（子SKU）'!$C:$C,$A170,'库存（子SKU）'!O:O)</f>
        <v>12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3" t="str">
        <f t="shared" si="49"/>
        <v/>
      </c>
      <c r="W170" s="23" t="str">
        <f t="shared" si="50"/>
        <v/>
      </c>
      <c r="X170" s="23" t="str">
        <f t="shared" si="51"/>
        <v/>
      </c>
      <c r="Y170" s="23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3" t="str">
        <f t="shared" si="37"/>
        <v/>
      </c>
      <c r="AE170" s="23" t="str">
        <f t="shared" si="38"/>
        <v/>
      </c>
      <c r="AF170" s="23" t="str">
        <f t="shared" si="39"/>
        <v/>
      </c>
      <c r="AG170" s="23" t="str">
        <f t="shared" si="40"/>
        <v/>
      </c>
      <c r="AH170">
        <f>SUMIF('库存（子SKU）'!$C:$C,$A170,'库存（子SKU）'!AJ:AJ)</f>
        <v>4</v>
      </c>
      <c r="AI170">
        <f>SUMIF('库存（子SKU）'!$C:$C,$A170,'库存（子SKU）'!AK:AK)</f>
        <v>4</v>
      </c>
      <c r="AJ170">
        <f>SUMIF('库存（子SKU）'!$C:$C,$A170,'库存（子SKU）'!AL:AL)</f>
        <v>0</v>
      </c>
      <c r="AK170">
        <f>SUMIF('库存（子SKU）'!$C:$C,$A170,'库存（子SKU）'!AM:AM)</f>
        <v>1</v>
      </c>
      <c r="AL170" s="23">
        <f t="shared" si="41"/>
        <v>0</v>
      </c>
      <c r="AM170" s="23">
        <f t="shared" si="42"/>
        <v>0</v>
      </c>
      <c r="AN170" s="23" t="str">
        <f t="shared" si="43"/>
        <v/>
      </c>
      <c r="AO170" s="23">
        <f t="shared" si="44"/>
        <v>0</v>
      </c>
      <c r="AP170" s="8">
        <f t="shared" si="45"/>
        <v>0</v>
      </c>
      <c r="AQ170" s="8">
        <f t="shared" si="46"/>
        <v>0</v>
      </c>
      <c r="AR170" s="8">
        <f t="shared" si="47"/>
        <v>12</v>
      </c>
      <c r="AS170" t="str">
        <f t="shared" si="48"/>
        <v>库存为12</v>
      </c>
      <c r="AT170" s="25" t="str">
        <f>IFERROR(时间!$B$4+AS170,"上周无销量")</f>
        <v>上周无销量</v>
      </c>
    </row>
    <row r="171" spans="1:46">
      <c r="A171" t="s">
        <v>1336</v>
      </c>
      <c r="B171" s="6">
        <f>SUMIF('库存（子SKU）'!$C:$C,$A171,'库存（子SKU）'!D:D)</f>
        <v>4</v>
      </c>
      <c r="C171" s="6">
        <f>SUMIF('库存（子SKU）'!$C:$C,$A171,'库存（子SKU）'!E:E)</f>
        <v>3</v>
      </c>
      <c r="D171" s="6">
        <f>SUMIF('库存（子SKU）'!$C:$C,$A171,'库存（子SKU）'!F:F)</f>
        <v>5</v>
      </c>
      <c r="E171" s="6">
        <f>SUMIF('库存（子SKU）'!$C:$C,$A171,'库存（子SKU）'!G:G)</f>
        <v>1</v>
      </c>
      <c r="F171" s="7">
        <f>IFERROR(VLOOKUP(A171,'[1]父SKU-单价'!$A:$B,2,0),"")</f>
        <v>18.99</v>
      </c>
      <c r="G171">
        <f>SUMIF('库存（子SKU）'!$C:$C,$A171,'库存（子SKU）'!I:I)</f>
        <v>17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17</v>
      </c>
      <c r="L171">
        <f>SUMIF('库存（子SKU）'!$C:$C,$A171,'库存（子SKU）'!N:N)</f>
        <v>2</v>
      </c>
      <c r="M171">
        <f>SUMIF('库存（子SKU）'!$C:$C,$A171,'库存（子SKU）'!O:O)</f>
        <v>19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>
        <f t="shared" si="37"/>
        <v>0</v>
      </c>
      <c r="AE171" s="23">
        <f t="shared" si="38"/>
        <v>0</v>
      </c>
      <c r="AF171" s="23">
        <f t="shared" si="39"/>
        <v>0</v>
      </c>
      <c r="AG171" s="23">
        <f t="shared" si="40"/>
        <v>0</v>
      </c>
      <c r="AH171">
        <f>SUMIF('库存（子SKU）'!$C:$C,$A171,'库存（子SKU）'!AJ:AJ)</f>
        <v>6</v>
      </c>
      <c r="AI171">
        <f>SUMIF('库存（子SKU）'!$C:$C,$A171,'库存（子SKU）'!AK:AK)</f>
        <v>6</v>
      </c>
      <c r="AJ171">
        <f>SUMIF('库存（子SKU）'!$C:$C,$A171,'库存（子SKU）'!AL:AL)</f>
        <v>12</v>
      </c>
      <c r="AK171">
        <f>SUMIF('库存（子SKU）'!$C:$C,$A171,'库存（子SKU）'!AM:AM)</f>
        <v>3</v>
      </c>
      <c r="AL171" s="23">
        <f t="shared" si="41"/>
        <v>0.666666666666667</v>
      </c>
      <c r="AM171" s="23">
        <f t="shared" si="42"/>
        <v>0.5</v>
      </c>
      <c r="AN171" s="23">
        <f t="shared" si="43"/>
        <v>0.416666666666667</v>
      </c>
      <c r="AO171" s="23">
        <f t="shared" si="44"/>
        <v>0.333333333333333</v>
      </c>
      <c r="AP171" s="8">
        <f t="shared" si="45"/>
        <v>0.571428571428571</v>
      </c>
      <c r="AQ171" s="8">
        <f t="shared" si="46"/>
        <v>34.2857142857143</v>
      </c>
      <c r="AR171" s="8">
        <f t="shared" si="47"/>
        <v>-17.2857142857143</v>
      </c>
      <c r="AS171">
        <f t="shared" si="48"/>
        <v>29</v>
      </c>
      <c r="AT171" s="25">
        <f>IFERROR(时间!$B$4+AS171,"上周无销量")</f>
        <v>43312</v>
      </c>
    </row>
    <row r="172" spans="1:46">
      <c r="A172" t="s">
        <v>1337</v>
      </c>
      <c r="B172" s="6">
        <f>SUMIF('库存（子SKU）'!$C:$C,$A172,'库存（子SKU）'!D:D)</f>
        <v>0</v>
      </c>
      <c r="C172" s="6">
        <f>SUMIF('库存（子SKU）'!$C:$C,$A172,'库存（子SKU）'!E:E)</f>
        <v>0</v>
      </c>
      <c r="D172" s="6">
        <f>SUMIF('库存（子SKU）'!$C:$C,$A172,'库存（子SKU）'!F:F)</f>
        <v>0</v>
      </c>
      <c r="E172" s="6">
        <f>SUMIF('库存（子SKU）'!$C:$C,$A172,'库存（子SKU）'!G:G)</f>
        <v>1</v>
      </c>
      <c r="F172" s="7">
        <f>IFERROR(VLOOKUP(A172,'[1]父SKU-单价'!$A:$B,2,0),"")</f>
        <v>19.99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3" t="str">
        <f t="shared" si="49"/>
        <v/>
      </c>
      <c r="W172" s="23" t="str">
        <f t="shared" si="50"/>
        <v/>
      </c>
      <c r="X172" s="23" t="str">
        <f t="shared" si="51"/>
        <v/>
      </c>
      <c r="Y172" s="23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3" t="str">
        <f t="shared" si="37"/>
        <v/>
      </c>
      <c r="AE172" s="23" t="str">
        <f t="shared" si="38"/>
        <v/>
      </c>
      <c r="AF172" s="23" t="str">
        <f t="shared" si="39"/>
        <v/>
      </c>
      <c r="AG172" s="23">
        <f t="shared" si="40"/>
        <v>0</v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23" t="str">
        <f t="shared" si="41"/>
        <v/>
      </c>
      <c r="AM172" s="23" t="str">
        <f t="shared" si="42"/>
        <v/>
      </c>
      <c r="AN172" s="23" t="str">
        <f t="shared" si="43"/>
        <v/>
      </c>
      <c r="AO172" s="23" t="str">
        <f t="shared" si="44"/>
        <v/>
      </c>
      <c r="AP172" s="8">
        <f t="shared" si="45"/>
        <v>0</v>
      </c>
      <c r="AQ172" s="8">
        <f t="shared" si="46"/>
        <v>0</v>
      </c>
      <c r="AR172" s="8">
        <f t="shared" si="47"/>
        <v>0</v>
      </c>
      <c r="AS172" t="str">
        <f t="shared" si="48"/>
        <v>库存为0</v>
      </c>
      <c r="AT172" s="25" t="str">
        <f>IFERROR(时间!$B$4+AS172,"上周无销量")</f>
        <v>上周无销量</v>
      </c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512" operator="lessThan">
      <formula>20</formula>
    </cfRule>
    <cfRule type="cellIs" dxfId="1" priority="1511" operator="greaterThan">
      <formula>120</formula>
    </cfRule>
    <cfRule type="containsText" dxfId="3" priority="1510" operator="between" text="库存">
      <formula>NOT(ISERROR(SEARCH("库存",AS2)))</formula>
    </cfRule>
  </conditionalFormatting>
  <conditionalFormatting sqref="AS6">
    <cfRule type="cellIs" dxfId="0" priority="501" operator="lessThan">
      <formula>20</formula>
    </cfRule>
    <cfRule type="cellIs" dxfId="1" priority="334" operator="greaterThan">
      <formula>120</formula>
    </cfRule>
    <cfRule type="containsText" dxfId="3" priority="167" operator="between" text="库存">
      <formula>NOT(ISERROR(SEARCH("库存",AS6)))</formula>
    </cfRule>
  </conditionalFormatting>
  <conditionalFormatting sqref="AS7">
    <cfRule type="cellIs" dxfId="0" priority="500" operator="lessThan">
      <formula>20</formula>
    </cfRule>
    <cfRule type="cellIs" dxfId="1" priority="333" operator="greaterThan">
      <formula>120</formula>
    </cfRule>
    <cfRule type="containsText" dxfId="3" priority="166" operator="between" text="库存">
      <formula>NOT(ISERROR(SEARCH("库存",AS7)))</formula>
    </cfRule>
  </conditionalFormatting>
  <conditionalFormatting sqref="AS8">
    <cfRule type="cellIs" dxfId="0" priority="499" operator="lessThan">
      <formula>20</formula>
    </cfRule>
    <cfRule type="cellIs" dxfId="1" priority="332" operator="greaterThan">
      <formula>120</formula>
    </cfRule>
    <cfRule type="containsText" dxfId="3" priority="165" operator="between" text="库存">
      <formula>NOT(ISERROR(SEARCH("库存",AS8)))</formula>
    </cfRule>
  </conditionalFormatting>
  <conditionalFormatting sqref="AS9">
    <cfRule type="cellIs" dxfId="0" priority="498" operator="lessThan">
      <formula>20</formula>
    </cfRule>
    <cfRule type="cellIs" dxfId="1" priority="331" operator="greaterThan">
      <formula>120</formula>
    </cfRule>
    <cfRule type="containsText" dxfId="3" priority="164" operator="between" text="库存">
      <formula>NOT(ISERROR(SEARCH("库存",AS9)))</formula>
    </cfRule>
  </conditionalFormatting>
  <conditionalFormatting sqref="AS10">
    <cfRule type="cellIs" dxfId="0" priority="497" operator="lessThan">
      <formula>20</formula>
    </cfRule>
    <cfRule type="cellIs" dxfId="1" priority="330" operator="greaterThan">
      <formula>120</formula>
    </cfRule>
    <cfRule type="containsText" dxfId="3" priority="163" operator="between" text="库存">
      <formula>NOT(ISERROR(SEARCH("库存",AS10)))</formula>
    </cfRule>
  </conditionalFormatting>
  <conditionalFormatting sqref="AS11">
    <cfRule type="cellIs" dxfId="0" priority="496" operator="lessThan">
      <formula>20</formula>
    </cfRule>
    <cfRule type="cellIs" dxfId="1" priority="329" operator="greaterThan">
      <formula>120</formula>
    </cfRule>
    <cfRule type="containsText" dxfId="3" priority="162" operator="between" text="库存">
      <formula>NOT(ISERROR(SEARCH("库存",AS11)))</formula>
    </cfRule>
  </conditionalFormatting>
  <conditionalFormatting sqref="AS12">
    <cfRule type="cellIs" dxfId="0" priority="495" operator="lessThan">
      <formula>20</formula>
    </cfRule>
    <cfRule type="cellIs" dxfId="1" priority="328" operator="greaterThan">
      <formula>120</formula>
    </cfRule>
    <cfRule type="containsText" dxfId="3" priority="161" operator="between" text="库存">
      <formula>NOT(ISERROR(SEARCH("库存",AS12)))</formula>
    </cfRule>
  </conditionalFormatting>
  <conditionalFormatting sqref="AS13">
    <cfRule type="cellIs" dxfId="0" priority="494" operator="lessThan">
      <formula>20</formula>
    </cfRule>
    <cfRule type="cellIs" dxfId="1" priority="327" operator="greaterThan">
      <formula>120</formula>
    </cfRule>
    <cfRule type="containsText" dxfId="3" priority="160" operator="between" text="库存">
      <formula>NOT(ISERROR(SEARCH("库存",AS13)))</formula>
    </cfRule>
  </conditionalFormatting>
  <conditionalFormatting sqref="AS14">
    <cfRule type="cellIs" dxfId="0" priority="493" operator="lessThan">
      <formula>20</formula>
    </cfRule>
    <cfRule type="cellIs" dxfId="1" priority="326" operator="greaterThan">
      <formula>120</formula>
    </cfRule>
    <cfRule type="containsText" dxfId="3" priority="159" operator="between" text="库存">
      <formula>NOT(ISERROR(SEARCH("库存",AS14)))</formula>
    </cfRule>
  </conditionalFormatting>
  <conditionalFormatting sqref="AS15">
    <cfRule type="cellIs" dxfId="0" priority="492" operator="lessThan">
      <formula>20</formula>
    </cfRule>
    <cfRule type="cellIs" dxfId="1" priority="325" operator="greaterThan">
      <formula>120</formula>
    </cfRule>
    <cfRule type="containsText" dxfId="3" priority="158" operator="between" text="库存">
      <formula>NOT(ISERROR(SEARCH("库存",AS15)))</formula>
    </cfRule>
  </conditionalFormatting>
  <conditionalFormatting sqref="AS16">
    <cfRule type="cellIs" dxfId="0" priority="491" operator="lessThan">
      <formula>20</formula>
    </cfRule>
    <cfRule type="cellIs" dxfId="1" priority="324" operator="greaterThan">
      <formula>120</formula>
    </cfRule>
    <cfRule type="containsText" dxfId="3" priority="157" operator="between" text="库存">
      <formula>NOT(ISERROR(SEARCH("库存",AS16)))</formula>
    </cfRule>
  </conditionalFormatting>
  <conditionalFormatting sqref="AS17">
    <cfRule type="cellIs" dxfId="0" priority="490" operator="lessThan">
      <formula>20</formula>
    </cfRule>
    <cfRule type="cellIs" dxfId="1" priority="323" operator="greaterThan">
      <formula>120</formula>
    </cfRule>
    <cfRule type="containsText" dxfId="3" priority="156" operator="between" text="库存">
      <formula>NOT(ISERROR(SEARCH("库存",AS17)))</formula>
    </cfRule>
  </conditionalFormatting>
  <conditionalFormatting sqref="AS18">
    <cfRule type="cellIs" dxfId="0" priority="489" operator="lessThan">
      <formula>20</formula>
    </cfRule>
    <cfRule type="cellIs" dxfId="1" priority="322" operator="greaterThan">
      <formula>120</formula>
    </cfRule>
    <cfRule type="containsText" dxfId="3" priority="155" operator="between" text="库存">
      <formula>NOT(ISERROR(SEARCH("库存",AS18)))</formula>
    </cfRule>
  </conditionalFormatting>
  <conditionalFormatting sqref="AS19">
    <cfRule type="cellIs" dxfId="0" priority="488" operator="lessThan">
      <formula>20</formula>
    </cfRule>
    <cfRule type="cellIs" dxfId="1" priority="321" operator="greaterThan">
      <formula>120</formula>
    </cfRule>
    <cfRule type="containsText" dxfId="3" priority="154" operator="between" text="库存">
      <formula>NOT(ISERROR(SEARCH("库存",AS19)))</formula>
    </cfRule>
  </conditionalFormatting>
  <conditionalFormatting sqref="AS20">
    <cfRule type="cellIs" dxfId="0" priority="487" operator="lessThan">
      <formula>20</formula>
    </cfRule>
    <cfRule type="cellIs" dxfId="1" priority="320" operator="greaterThan">
      <formula>120</formula>
    </cfRule>
    <cfRule type="containsText" dxfId="3" priority="153" operator="between" text="库存">
      <formula>NOT(ISERROR(SEARCH("库存",AS20)))</formula>
    </cfRule>
  </conditionalFormatting>
  <conditionalFormatting sqref="AS21">
    <cfRule type="cellIs" dxfId="0" priority="486" operator="lessThan">
      <formula>20</formula>
    </cfRule>
    <cfRule type="cellIs" dxfId="1" priority="319" operator="greaterThan">
      <formula>120</formula>
    </cfRule>
    <cfRule type="containsText" dxfId="3" priority="152" operator="between" text="库存">
      <formula>NOT(ISERROR(SEARCH("库存",AS21)))</formula>
    </cfRule>
  </conditionalFormatting>
  <conditionalFormatting sqref="AS22">
    <cfRule type="cellIs" dxfId="0" priority="485" operator="lessThan">
      <formula>20</formula>
    </cfRule>
    <cfRule type="cellIs" dxfId="1" priority="318" operator="greaterThan">
      <formula>120</formula>
    </cfRule>
    <cfRule type="containsText" dxfId="3" priority="151" operator="between" text="库存">
      <formula>NOT(ISERROR(SEARCH("库存",AS22)))</formula>
    </cfRule>
  </conditionalFormatting>
  <conditionalFormatting sqref="AS23">
    <cfRule type="cellIs" dxfId="0" priority="484" operator="lessThan">
      <formula>20</formula>
    </cfRule>
    <cfRule type="cellIs" dxfId="1" priority="317" operator="greaterThan">
      <formula>120</formula>
    </cfRule>
    <cfRule type="containsText" dxfId="3" priority="150" operator="between" text="库存">
      <formula>NOT(ISERROR(SEARCH("库存",AS23)))</formula>
    </cfRule>
  </conditionalFormatting>
  <conditionalFormatting sqref="AS24">
    <cfRule type="cellIs" dxfId="0" priority="483" operator="lessThan">
      <formula>20</formula>
    </cfRule>
    <cfRule type="cellIs" dxfId="1" priority="316" operator="greaterThan">
      <formula>120</formula>
    </cfRule>
    <cfRule type="containsText" dxfId="3" priority="149" operator="between" text="库存">
      <formula>NOT(ISERROR(SEARCH("库存",AS24)))</formula>
    </cfRule>
  </conditionalFormatting>
  <conditionalFormatting sqref="AS25">
    <cfRule type="cellIs" dxfId="0" priority="482" operator="lessThan">
      <formula>20</formula>
    </cfRule>
    <cfRule type="cellIs" dxfId="1" priority="315" operator="greaterThan">
      <formula>120</formula>
    </cfRule>
    <cfRule type="containsText" dxfId="3" priority="148" operator="between" text="库存">
      <formula>NOT(ISERROR(SEARCH("库存",AS25)))</formula>
    </cfRule>
  </conditionalFormatting>
  <conditionalFormatting sqref="AS26">
    <cfRule type="cellIs" dxfId="0" priority="481" operator="lessThan">
      <formula>20</formula>
    </cfRule>
    <cfRule type="cellIs" dxfId="1" priority="314" operator="greaterThan">
      <formula>120</formula>
    </cfRule>
    <cfRule type="containsText" dxfId="3" priority="147" operator="between" text="库存">
      <formula>NOT(ISERROR(SEARCH("库存",AS26)))</formula>
    </cfRule>
  </conditionalFormatting>
  <conditionalFormatting sqref="AS27">
    <cfRule type="cellIs" dxfId="0" priority="480" operator="lessThan">
      <formula>20</formula>
    </cfRule>
    <cfRule type="cellIs" dxfId="1" priority="313" operator="greaterThan">
      <formula>120</formula>
    </cfRule>
    <cfRule type="containsText" dxfId="3" priority="146" operator="between" text="库存">
      <formula>NOT(ISERROR(SEARCH("库存",AS27)))</formula>
    </cfRule>
  </conditionalFormatting>
  <conditionalFormatting sqref="AS28">
    <cfRule type="cellIs" dxfId="0" priority="479" operator="lessThan">
      <formula>20</formula>
    </cfRule>
    <cfRule type="cellIs" dxfId="1" priority="312" operator="greaterThan">
      <formula>120</formula>
    </cfRule>
    <cfRule type="containsText" dxfId="3" priority="145" operator="between" text="库存">
      <formula>NOT(ISERROR(SEARCH("库存",AS28)))</formula>
    </cfRule>
  </conditionalFormatting>
  <conditionalFormatting sqref="AS29">
    <cfRule type="cellIs" dxfId="0" priority="478" operator="lessThan">
      <formula>20</formula>
    </cfRule>
    <cfRule type="cellIs" dxfId="1" priority="311" operator="greaterThan">
      <formula>120</formula>
    </cfRule>
    <cfRule type="containsText" dxfId="3" priority="144" operator="between" text="库存">
      <formula>NOT(ISERROR(SEARCH("库存",AS29)))</formula>
    </cfRule>
  </conditionalFormatting>
  <conditionalFormatting sqref="AS30">
    <cfRule type="cellIs" dxfId="0" priority="477" operator="lessThan">
      <formula>20</formula>
    </cfRule>
    <cfRule type="cellIs" dxfId="1" priority="310" operator="greaterThan">
      <formula>120</formula>
    </cfRule>
    <cfRule type="containsText" dxfId="3" priority="143" operator="between" text="库存">
      <formula>NOT(ISERROR(SEARCH("库存",AS30)))</formula>
    </cfRule>
  </conditionalFormatting>
  <conditionalFormatting sqref="AS31">
    <cfRule type="cellIs" dxfId="0" priority="476" operator="lessThan">
      <formula>20</formula>
    </cfRule>
    <cfRule type="cellIs" dxfId="1" priority="309" operator="greaterThan">
      <formula>120</formula>
    </cfRule>
    <cfRule type="containsText" dxfId="3" priority="142" operator="between" text="库存">
      <formula>NOT(ISERROR(SEARCH("库存",AS31)))</formula>
    </cfRule>
  </conditionalFormatting>
  <conditionalFormatting sqref="AS32">
    <cfRule type="cellIs" dxfId="0" priority="475" operator="lessThan">
      <formula>20</formula>
    </cfRule>
    <cfRule type="cellIs" dxfId="1" priority="308" operator="greaterThan">
      <formula>120</formula>
    </cfRule>
    <cfRule type="containsText" dxfId="3" priority="141" operator="between" text="库存">
      <formula>NOT(ISERROR(SEARCH("库存",AS32)))</formula>
    </cfRule>
  </conditionalFormatting>
  <conditionalFormatting sqref="AS33">
    <cfRule type="cellIs" dxfId="0" priority="474" operator="lessThan">
      <formula>20</formula>
    </cfRule>
    <cfRule type="cellIs" dxfId="1" priority="307" operator="greaterThan">
      <formula>120</formula>
    </cfRule>
    <cfRule type="containsText" dxfId="3" priority="140" operator="between" text="库存">
      <formula>NOT(ISERROR(SEARCH("库存",AS33)))</formula>
    </cfRule>
  </conditionalFormatting>
  <conditionalFormatting sqref="AS34">
    <cfRule type="cellIs" dxfId="0" priority="473" operator="lessThan">
      <formula>20</formula>
    </cfRule>
    <cfRule type="cellIs" dxfId="1" priority="306" operator="greaterThan">
      <formula>120</formula>
    </cfRule>
    <cfRule type="containsText" dxfId="3" priority="139" operator="between" text="库存">
      <formula>NOT(ISERROR(SEARCH("库存",AS34)))</formula>
    </cfRule>
  </conditionalFormatting>
  <conditionalFormatting sqref="AS35">
    <cfRule type="cellIs" dxfId="0" priority="472" operator="lessThan">
      <formula>20</formula>
    </cfRule>
    <cfRule type="cellIs" dxfId="1" priority="305" operator="greaterThan">
      <formula>120</formula>
    </cfRule>
    <cfRule type="containsText" dxfId="3" priority="138" operator="between" text="库存">
      <formula>NOT(ISERROR(SEARCH("库存",AS35)))</formula>
    </cfRule>
  </conditionalFormatting>
  <conditionalFormatting sqref="AS36">
    <cfRule type="cellIs" dxfId="0" priority="471" operator="lessThan">
      <formula>20</formula>
    </cfRule>
    <cfRule type="cellIs" dxfId="1" priority="304" operator="greaterThan">
      <formula>120</formula>
    </cfRule>
    <cfRule type="containsText" dxfId="3" priority="137" operator="between" text="库存">
      <formula>NOT(ISERROR(SEARCH("库存",AS36)))</formula>
    </cfRule>
  </conditionalFormatting>
  <conditionalFormatting sqref="AS37">
    <cfRule type="cellIs" dxfId="0" priority="470" operator="lessThan">
      <formula>20</formula>
    </cfRule>
    <cfRule type="cellIs" dxfId="1" priority="303" operator="greaterThan">
      <formula>120</formula>
    </cfRule>
    <cfRule type="containsText" dxfId="3" priority="136" operator="between" text="库存">
      <formula>NOT(ISERROR(SEARCH("库存",AS37)))</formula>
    </cfRule>
  </conditionalFormatting>
  <conditionalFormatting sqref="AS38">
    <cfRule type="cellIs" dxfId="0" priority="469" operator="lessThan">
      <formula>20</formula>
    </cfRule>
    <cfRule type="cellIs" dxfId="1" priority="302" operator="greaterThan">
      <formula>120</formula>
    </cfRule>
    <cfRule type="containsText" dxfId="3" priority="135" operator="between" text="库存">
      <formula>NOT(ISERROR(SEARCH("库存",AS38)))</formula>
    </cfRule>
  </conditionalFormatting>
  <conditionalFormatting sqref="AS39">
    <cfRule type="cellIs" dxfId="0" priority="468" operator="lessThan">
      <formula>20</formula>
    </cfRule>
    <cfRule type="cellIs" dxfId="1" priority="301" operator="greaterThan">
      <formula>120</formula>
    </cfRule>
    <cfRule type="containsText" dxfId="3" priority="134" operator="between" text="库存">
      <formula>NOT(ISERROR(SEARCH("库存",AS39)))</formula>
    </cfRule>
  </conditionalFormatting>
  <conditionalFormatting sqref="AS40">
    <cfRule type="cellIs" dxfId="0" priority="467" operator="lessThan">
      <formula>20</formula>
    </cfRule>
    <cfRule type="cellIs" dxfId="1" priority="300" operator="greaterThan">
      <formula>120</formula>
    </cfRule>
    <cfRule type="containsText" dxfId="3" priority="133" operator="between" text="库存">
      <formula>NOT(ISERROR(SEARCH("库存",AS40)))</formula>
    </cfRule>
  </conditionalFormatting>
  <conditionalFormatting sqref="AS41">
    <cfRule type="cellIs" dxfId="0" priority="466" operator="lessThan">
      <formula>20</formula>
    </cfRule>
    <cfRule type="cellIs" dxfId="1" priority="299" operator="greaterThan">
      <formula>120</formula>
    </cfRule>
    <cfRule type="containsText" dxfId="3" priority="132" operator="between" text="库存">
      <formula>NOT(ISERROR(SEARCH("库存",AS41)))</formula>
    </cfRule>
  </conditionalFormatting>
  <conditionalFormatting sqref="AS42">
    <cfRule type="cellIs" dxfId="0" priority="465" operator="lessThan">
      <formula>20</formula>
    </cfRule>
    <cfRule type="cellIs" dxfId="1" priority="298" operator="greaterThan">
      <formula>120</formula>
    </cfRule>
    <cfRule type="containsText" dxfId="3" priority="131" operator="between" text="库存">
      <formula>NOT(ISERROR(SEARCH("库存",AS42)))</formula>
    </cfRule>
  </conditionalFormatting>
  <conditionalFormatting sqref="AS43">
    <cfRule type="cellIs" dxfId="0" priority="464" operator="lessThan">
      <formula>20</formula>
    </cfRule>
    <cfRule type="cellIs" dxfId="1" priority="297" operator="greaterThan">
      <formula>120</formula>
    </cfRule>
    <cfRule type="containsText" dxfId="3" priority="130" operator="between" text="库存">
      <formula>NOT(ISERROR(SEARCH("库存",AS43)))</formula>
    </cfRule>
  </conditionalFormatting>
  <conditionalFormatting sqref="AS44">
    <cfRule type="cellIs" dxfId="0" priority="463" operator="lessThan">
      <formula>20</formula>
    </cfRule>
    <cfRule type="cellIs" dxfId="1" priority="296" operator="greaterThan">
      <formula>120</formula>
    </cfRule>
    <cfRule type="containsText" dxfId="3" priority="129" operator="between" text="库存">
      <formula>NOT(ISERROR(SEARCH("库存",AS44)))</formula>
    </cfRule>
  </conditionalFormatting>
  <conditionalFormatting sqref="AS45">
    <cfRule type="cellIs" dxfId="0" priority="462" operator="lessThan">
      <formula>20</formula>
    </cfRule>
    <cfRule type="cellIs" dxfId="1" priority="295" operator="greaterThan">
      <formula>120</formula>
    </cfRule>
    <cfRule type="containsText" dxfId="3" priority="128" operator="between" text="库存">
      <formula>NOT(ISERROR(SEARCH("库存",AS45)))</formula>
    </cfRule>
  </conditionalFormatting>
  <conditionalFormatting sqref="AS46">
    <cfRule type="cellIs" dxfId="0" priority="461" operator="lessThan">
      <formula>20</formula>
    </cfRule>
    <cfRule type="cellIs" dxfId="1" priority="294" operator="greaterThan">
      <formula>120</formula>
    </cfRule>
    <cfRule type="containsText" dxfId="3" priority="127" operator="between" text="库存">
      <formula>NOT(ISERROR(SEARCH("库存",AS46)))</formula>
    </cfRule>
  </conditionalFormatting>
  <conditionalFormatting sqref="AS47">
    <cfRule type="cellIs" dxfId="0" priority="460" operator="lessThan">
      <formula>20</formula>
    </cfRule>
    <cfRule type="cellIs" dxfId="1" priority="293" operator="greaterThan">
      <formula>120</formula>
    </cfRule>
    <cfRule type="containsText" dxfId="3" priority="126" operator="between" text="库存">
      <formula>NOT(ISERROR(SEARCH("库存",AS47)))</formula>
    </cfRule>
  </conditionalFormatting>
  <conditionalFormatting sqref="AS48">
    <cfRule type="cellIs" dxfId="0" priority="459" operator="lessThan">
      <formula>20</formula>
    </cfRule>
    <cfRule type="cellIs" dxfId="1" priority="292" operator="greaterThan">
      <formula>120</formula>
    </cfRule>
    <cfRule type="containsText" dxfId="3" priority="125" operator="between" text="库存">
      <formula>NOT(ISERROR(SEARCH("库存",AS48)))</formula>
    </cfRule>
  </conditionalFormatting>
  <conditionalFormatting sqref="AS49">
    <cfRule type="cellIs" dxfId="0" priority="458" operator="lessThan">
      <formula>20</formula>
    </cfRule>
    <cfRule type="cellIs" dxfId="1" priority="291" operator="greaterThan">
      <formula>120</formula>
    </cfRule>
    <cfRule type="containsText" dxfId="3" priority="124" operator="between" text="库存">
      <formula>NOT(ISERROR(SEARCH("库存",AS49)))</formula>
    </cfRule>
  </conditionalFormatting>
  <conditionalFormatting sqref="AS50">
    <cfRule type="cellIs" dxfId="0" priority="457" operator="lessThan">
      <formula>20</formula>
    </cfRule>
    <cfRule type="cellIs" dxfId="1" priority="290" operator="greaterThan">
      <formula>120</formula>
    </cfRule>
    <cfRule type="containsText" dxfId="3" priority="123" operator="between" text="库存">
      <formula>NOT(ISERROR(SEARCH("库存",AS50)))</formula>
    </cfRule>
  </conditionalFormatting>
  <conditionalFormatting sqref="AS51">
    <cfRule type="cellIs" dxfId="0" priority="456" operator="lessThan">
      <formula>20</formula>
    </cfRule>
    <cfRule type="cellIs" dxfId="1" priority="289" operator="greaterThan">
      <formula>120</formula>
    </cfRule>
    <cfRule type="containsText" dxfId="3" priority="122" operator="between" text="库存">
      <formula>NOT(ISERROR(SEARCH("库存",AS51)))</formula>
    </cfRule>
  </conditionalFormatting>
  <conditionalFormatting sqref="AS52">
    <cfRule type="cellIs" dxfId="0" priority="455" operator="lessThan">
      <formula>20</formula>
    </cfRule>
    <cfRule type="cellIs" dxfId="1" priority="288" operator="greaterThan">
      <formula>120</formula>
    </cfRule>
    <cfRule type="containsText" dxfId="3" priority="121" operator="between" text="库存">
      <formula>NOT(ISERROR(SEARCH("库存",AS52)))</formula>
    </cfRule>
  </conditionalFormatting>
  <conditionalFormatting sqref="AS53">
    <cfRule type="cellIs" dxfId="0" priority="454" operator="lessThan">
      <formula>20</formula>
    </cfRule>
    <cfRule type="cellIs" dxfId="1" priority="287" operator="greaterThan">
      <formula>120</formula>
    </cfRule>
    <cfRule type="containsText" dxfId="3" priority="120" operator="between" text="库存">
      <formula>NOT(ISERROR(SEARCH("库存",AS53)))</formula>
    </cfRule>
  </conditionalFormatting>
  <conditionalFormatting sqref="AS54">
    <cfRule type="cellIs" dxfId="0" priority="453" operator="lessThan">
      <formula>20</formula>
    </cfRule>
    <cfRule type="cellIs" dxfId="1" priority="286" operator="greaterThan">
      <formula>120</formula>
    </cfRule>
    <cfRule type="containsText" dxfId="3" priority="119" operator="between" text="库存">
      <formula>NOT(ISERROR(SEARCH("库存",AS54)))</formula>
    </cfRule>
  </conditionalFormatting>
  <conditionalFormatting sqref="AS55">
    <cfRule type="cellIs" dxfId="0" priority="452" operator="lessThan">
      <formula>20</formula>
    </cfRule>
    <cfRule type="cellIs" dxfId="1" priority="285" operator="greaterThan">
      <formula>120</formula>
    </cfRule>
    <cfRule type="containsText" dxfId="3" priority="118" operator="between" text="库存">
      <formula>NOT(ISERROR(SEARCH("库存",AS55)))</formula>
    </cfRule>
  </conditionalFormatting>
  <conditionalFormatting sqref="AS56">
    <cfRule type="cellIs" dxfId="0" priority="451" operator="lessThan">
      <formula>20</formula>
    </cfRule>
    <cfRule type="cellIs" dxfId="1" priority="284" operator="greaterThan">
      <formula>120</formula>
    </cfRule>
    <cfRule type="containsText" dxfId="3" priority="117" operator="between" text="库存">
      <formula>NOT(ISERROR(SEARCH("库存",AS56)))</formula>
    </cfRule>
  </conditionalFormatting>
  <conditionalFormatting sqref="AS57">
    <cfRule type="cellIs" dxfId="0" priority="450" operator="lessThan">
      <formula>20</formula>
    </cfRule>
    <cfRule type="cellIs" dxfId="1" priority="283" operator="greaterThan">
      <formula>120</formula>
    </cfRule>
    <cfRule type="containsText" dxfId="3" priority="116" operator="between" text="库存">
      <formula>NOT(ISERROR(SEARCH("库存",AS57)))</formula>
    </cfRule>
  </conditionalFormatting>
  <conditionalFormatting sqref="AS58">
    <cfRule type="cellIs" dxfId="0" priority="449" operator="lessThan">
      <formula>20</formula>
    </cfRule>
    <cfRule type="cellIs" dxfId="1" priority="282" operator="greaterThan">
      <formula>120</formula>
    </cfRule>
    <cfRule type="containsText" dxfId="3" priority="115" operator="between" text="库存">
      <formula>NOT(ISERROR(SEARCH("库存",AS58)))</formula>
    </cfRule>
  </conditionalFormatting>
  <conditionalFormatting sqref="AS59">
    <cfRule type="cellIs" dxfId="0" priority="448" operator="lessThan">
      <formula>20</formula>
    </cfRule>
    <cfRule type="cellIs" dxfId="1" priority="281" operator="greaterThan">
      <formula>120</formula>
    </cfRule>
    <cfRule type="containsText" dxfId="3" priority="114" operator="between" text="库存">
      <formula>NOT(ISERROR(SEARCH("库存",AS59)))</formula>
    </cfRule>
  </conditionalFormatting>
  <conditionalFormatting sqref="AS60">
    <cfRule type="cellIs" dxfId="0" priority="447" operator="lessThan">
      <formula>20</formula>
    </cfRule>
    <cfRule type="cellIs" dxfId="1" priority="280" operator="greaterThan">
      <formula>120</formula>
    </cfRule>
    <cfRule type="containsText" dxfId="3" priority="113" operator="between" text="库存">
      <formula>NOT(ISERROR(SEARCH("库存",AS60)))</formula>
    </cfRule>
  </conditionalFormatting>
  <conditionalFormatting sqref="AS61">
    <cfRule type="cellIs" dxfId="0" priority="446" operator="lessThan">
      <formula>20</formula>
    </cfRule>
    <cfRule type="cellIs" dxfId="1" priority="279" operator="greaterThan">
      <formula>120</formula>
    </cfRule>
    <cfRule type="containsText" dxfId="3" priority="112" operator="between" text="库存">
      <formula>NOT(ISERROR(SEARCH("库存",AS61)))</formula>
    </cfRule>
  </conditionalFormatting>
  <conditionalFormatting sqref="AS62">
    <cfRule type="cellIs" dxfId="0" priority="445" operator="lessThan">
      <formula>20</formula>
    </cfRule>
    <cfRule type="cellIs" dxfId="1" priority="278" operator="greaterThan">
      <formula>120</formula>
    </cfRule>
    <cfRule type="containsText" dxfId="3" priority="111" operator="between" text="库存">
      <formula>NOT(ISERROR(SEARCH("库存",AS62)))</formula>
    </cfRule>
  </conditionalFormatting>
  <conditionalFormatting sqref="AS63">
    <cfRule type="cellIs" dxfId="0" priority="444" operator="lessThan">
      <formula>20</formula>
    </cfRule>
    <cfRule type="cellIs" dxfId="1" priority="277" operator="greaterThan">
      <formula>120</formula>
    </cfRule>
    <cfRule type="containsText" dxfId="3" priority="110" operator="between" text="库存">
      <formula>NOT(ISERROR(SEARCH("库存",AS63)))</formula>
    </cfRule>
  </conditionalFormatting>
  <conditionalFormatting sqref="AS64">
    <cfRule type="cellIs" dxfId="0" priority="443" operator="lessThan">
      <formula>20</formula>
    </cfRule>
    <cfRule type="cellIs" dxfId="1" priority="276" operator="greaterThan">
      <formula>120</formula>
    </cfRule>
    <cfRule type="containsText" dxfId="3" priority="109" operator="between" text="库存">
      <formula>NOT(ISERROR(SEARCH("库存",AS64)))</formula>
    </cfRule>
  </conditionalFormatting>
  <conditionalFormatting sqref="AS65">
    <cfRule type="cellIs" dxfId="0" priority="442" operator="lessThan">
      <formula>20</formula>
    </cfRule>
    <cfRule type="cellIs" dxfId="1" priority="275" operator="greaterThan">
      <formula>120</formula>
    </cfRule>
    <cfRule type="containsText" dxfId="3" priority="108" operator="between" text="库存">
      <formula>NOT(ISERROR(SEARCH("库存",AS65)))</formula>
    </cfRule>
  </conditionalFormatting>
  <conditionalFormatting sqref="AS66">
    <cfRule type="cellIs" dxfId="0" priority="441" operator="lessThan">
      <formula>20</formula>
    </cfRule>
    <cfRule type="cellIs" dxfId="1" priority="274" operator="greaterThan">
      <formula>120</formula>
    </cfRule>
    <cfRule type="containsText" dxfId="3" priority="107" operator="between" text="库存">
      <formula>NOT(ISERROR(SEARCH("库存",AS66)))</formula>
    </cfRule>
  </conditionalFormatting>
  <conditionalFormatting sqref="AS67">
    <cfRule type="cellIs" dxfId="0" priority="440" operator="lessThan">
      <formula>20</formula>
    </cfRule>
    <cfRule type="cellIs" dxfId="1" priority="273" operator="greaterThan">
      <formula>120</formula>
    </cfRule>
    <cfRule type="containsText" dxfId="3" priority="106" operator="between" text="库存">
      <formula>NOT(ISERROR(SEARCH("库存",AS67)))</formula>
    </cfRule>
  </conditionalFormatting>
  <conditionalFormatting sqref="AS68">
    <cfRule type="cellIs" dxfId="0" priority="439" operator="lessThan">
      <formula>20</formula>
    </cfRule>
    <cfRule type="cellIs" dxfId="1" priority="272" operator="greaterThan">
      <formula>120</formula>
    </cfRule>
    <cfRule type="containsText" dxfId="3" priority="105" operator="between" text="库存">
      <formula>NOT(ISERROR(SEARCH("库存",AS68)))</formula>
    </cfRule>
  </conditionalFormatting>
  <conditionalFormatting sqref="AS69">
    <cfRule type="cellIs" dxfId="0" priority="438" operator="lessThan">
      <formula>20</formula>
    </cfRule>
    <cfRule type="cellIs" dxfId="1" priority="271" operator="greaterThan">
      <formula>120</formula>
    </cfRule>
    <cfRule type="containsText" dxfId="3" priority="104" operator="between" text="库存">
      <formula>NOT(ISERROR(SEARCH("库存",AS69)))</formula>
    </cfRule>
  </conditionalFormatting>
  <conditionalFormatting sqref="AS70">
    <cfRule type="cellIs" dxfId="0" priority="437" operator="lessThan">
      <formula>20</formula>
    </cfRule>
    <cfRule type="cellIs" dxfId="1" priority="270" operator="greaterThan">
      <formula>120</formula>
    </cfRule>
    <cfRule type="containsText" dxfId="3" priority="103" operator="between" text="库存">
      <formula>NOT(ISERROR(SEARCH("库存",AS70)))</formula>
    </cfRule>
  </conditionalFormatting>
  <conditionalFormatting sqref="AS71">
    <cfRule type="cellIs" dxfId="0" priority="436" operator="lessThan">
      <formula>20</formula>
    </cfRule>
    <cfRule type="cellIs" dxfId="1" priority="269" operator="greaterThan">
      <formula>120</formula>
    </cfRule>
    <cfRule type="containsText" dxfId="3" priority="102" operator="between" text="库存">
      <formula>NOT(ISERROR(SEARCH("库存",AS71)))</formula>
    </cfRule>
  </conditionalFormatting>
  <conditionalFormatting sqref="AS72">
    <cfRule type="cellIs" dxfId="0" priority="435" operator="lessThan">
      <formula>20</formula>
    </cfRule>
    <cfRule type="cellIs" dxfId="1" priority="268" operator="greaterThan">
      <formula>120</formula>
    </cfRule>
    <cfRule type="containsText" dxfId="3" priority="101" operator="between" text="库存">
      <formula>NOT(ISERROR(SEARCH("库存",AS72)))</formula>
    </cfRule>
  </conditionalFormatting>
  <conditionalFormatting sqref="AS73">
    <cfRule type="cellIs" dxfId="0" priority="434" operator="lessThan">
      <formula>20</formula>
    </cfRule>
    <cfRule type="cellIs" dxfId="1" priority="267" operator="greaterThan">
      <formula>120</formula>
    </cfRule>
    <cfRule type="containsText" dxfId="3" priority="100" operator="between" text="库存">
      <formula>NOT(ISERROR(SEARCH("库存",AS73)))</formula>
    </cfRule>
  </conditionalFormatting>
  <conditionalFormatting sqref="AS74">
    <cfRule type="cellIs" dxfId="0" priority="433" operator="lessThan">
      <formula>20</formula>
    </cfRule>
    <cfRule type="cellIs" dxfId="1" priority="266" operator="greaterThan">
      <formula>120</formula>
    </cfRule>
    <cfRule type="containsText" dxfId="3" priority="99" operator="between" text="库存">
      <formula>NOT(ISERROR(SEARCH("库存",AS74)))</formula>
    </cfRule>
  </conditionalFormatting>
  <conditionalFormatting sqref="AS75">
    <cfRule type="cellIs" dxfId="0" priority="432" operator="lessThan">
      <formula>20</formula>
    </cfRule>
    <cfRule type="cellIs" dxfId="1" priority="265" operator="greaterThan">
      <formula>120</formula>
    </cfRule>
    <cfRule type="containsText" dxfId="3" priority="98" operator="between" text="库存">
      <formula>NOT(ISERROR(SEARCH("库存",AS75)))</formula>
    </cfRule>
  </conditionalFormatting>
  <conditionalFormatting sqref="AS76">
    <cfRule type="cellIs" dxfId="0" priority="431" operator="lessThan">
      <formula>20</formula>
    </cfRule>
    <cfRule type="cellIs" dxfId="1" priority="264" operator="greaterThan">
      <formula>120</formula>
    </cfRule>
    <cfRule type="containsText" dxfId="3" priority="97" operator="between" text="库存">
      <formula>NOT(ISERROR(SEARCH("库存",AS76)))</formula>
    </cfRule>
  </conditionalFormatting>
  <conditionalFormatting sqref="AS77">
    <cfRule type="cellIs" dxfId="0" priority="430" operator="lessThan">
      <formula>20</formula>
    </cfRule>
    <cfRule type="cellIs" dxfId="1" priority="263" operator="greaterThan">
      <formula>120</formula>
    </cfRule>
    <cfRule type="containsText" dxfId="3" priority="96" operator="between" text="库存">
      <formula>NOT(ISERROR(SEARCH("库存",AS77)))</formula>
    </cfRule>
  </conditionalFormatting>
  <conditionalFormatting sqref="AS78">
    <cfRule type="cellIs" dxfId="0" priority="429" operator="lessThan">
      <formula>20</formula>
    </cfRule>
    <cfRule type="cellIs" dxfId="1" priority="262" operator="greaterThan">
      <formula>120</formula>
    </cfRule>
    <cfRule type="containsText" dxfId="3" priority="95" operator="between" text="库存">
      <formula>NOT(ISERROR(SEARCH("库存",AS78)))</formula>
    </cfRule>
  </conditionalFormatting>
  <conditionalFormatting sqref="AS79">
    <cfRule type="cellIs" dxfId="0" priority="428" operator="lessThan">
      <formula>20</formula>
    </cfRule>
    <cfRule type="cellIs" dxfId="1" priority="261" operator="greaterThan">
      <formula>120</formula>
    </cfRule>
    <cfRule type="containsText" dxfId="3" priority="94" operator="between" text="库存">
      <formula>NOT(ISERROR(SEARCH("库存",AS79)))</formula>
    </cfRule>
  </conditionalFormatting>
  <conditionalFormatting sqref="AS80">
    <cfRule type="cellIs" dxfId="0" priority="427" operator="lessThan">
      <formula>20</formula>
    </cfRule>
    <cfRule type="cellIs" dxfId="1" priority="260" operator="greaterThan">
      <formula>120</formula>
    </cfRule>
    <cfRule type="containsText" dxfId="3" priority="93" operator="between" text="库存">
      <formula>NOT(ISERROR(SEARCH("库存",AS80)))</formula>
    </cfRule>
  </conditionalFormatting>
  <conditionalFormatting sqref="AS81">
    <cfRule type="cellIs" dxfId="0" priority="426" operator="lessThan">
      <formula>20</formula>
    </cfRule>
    <cfRule type="cellIs" dxfId="1" priority="259" operator="greaterThan">
      <formula>120</formula>
    </cfRule>
    <cfRule type="containsText" dxfId="3" priority="92" operator="between" text="库存">
      <formula>NOT(ISERROR(SEARCH("库存",AS81)))</formula>
    </cfRule>
  </conditionalFormatting>
  <conditionalFormatting sqref="AS82">
    <cfRule type="cellIs" dxfId="0" priority="425" operator="lessThan">
      <formula>20</formula>
    </cfRule>
    <cfRule type="cellIs" dxfId="1" priority="258" operator="greaterThan">
      <formula>120</formula>
    </cfRule>
    <cfRule type="containsText" dxfId="3" priority="91" operator="between" text="库存">
      <formula>NOT(ISERROR(SEARCH("库存",AS82)))</formula>
    </cfRule>
  </conditionalFormatting>
  <conditionalFormatting sqref="AS83">
    <cfRule type="cellIs" dxfId="0" priority="424" operator="lessThan">
      <formula>20</formula>
    </cfRule>
    <cfRule type="cellIs" dxfId="1" priority="257" operator="greaterThan">
      <formula>120</formula>
    </cfRule>
    <cfRule type="containsText" dxfId="3" priority="90" operator="between" text="库存">
      <formula>NOT(ISERROR(SEARCH("库存",AS83)))</formula>
    </cfRule>
  </conditionalFormatting>
  <conditionalFormatting sqref="AS84">
    <cfRule type="cellIs" dxfId="0" priority="423" operator="lessThan">
      <formula>20</formula>
    </cfRule>
    <cfRule type="cellIs" dxfId="1" priority="256" operator="greaterThan">
      <formula>120</formula>
    </cfRule>
    <cfRule type="containsText" dxfId="3" priority="89" operator="between" text="库存">
      <formula>NOT(ISERROR(SEARCH("库存",AS84)))</formula>
    </cfRule>
  </conditionalFormatting>
  <conditionalFormatting sqref="AS85">
    <cfRule type="cellIs" dxfId="0" priority="422" operator="lessThan">
      <formula>20</formula>
    </cfRule>
    <cfRule type="cellIs" dxfId="1" priority="255" operator="greaterThan">
      <formula>120</formula>
    </cfRule>
    <cfRule type="containsText" dxfId="3" priority="88" operator="between" text="库存">
      <formula>NOT(ISERROR(SEARCH("库存",AS85)))</formula>
    </cfRule>
  </conditionalFormatting>
  <conditionalFormatting sqref="AS86">
    <cfRule type="cellIs" dxfId="0" priority="421" operator="lessThan">
      <formula>20</formula>
    </cfRule>
    <cfRule type="cellIs" dxfId="1" priority="254" operator="greaterThan">
      <formula>120</formula>
    </cfRule>
    <cfRule type="containsText" dxfId="3" priority="87" operator="between" text="库存">
      <formula>NOT(ISERROR(SEARCH("库存",AS86)))</formula>
    </cfRule>
  </conditionalFormatting>
  <conditionalFormatting sqref="AS87">
    <cfRule type="cellIs" dxfId="0" priority="420" operator="lessThan">
      <formula>20</formula>
    </cfRule>
    <cfRule type="cellIs" dxfId="1" priority="253" operator="greaterThan">
      <formula>120</formula>
    </cfRule>
    <cfRule type="containsText" dxfId="3" priority="86" operator="between" text="库存">
      <formula>NOT(ISERROR(SEARCH("库存",AS87)))</formula>
    </cfRule>
  </conditionalFormatting>
  <conditionalFormatting sqref="AS88">
    <cfRule type="cellIs" dxfId="0" priority="419" operator="lessThan">
      <formula>20</formula>
    </cfRule>
    <cfRule type="cellIs" dxfId="1" priority="252" operator="greaterThan">
      <formula>120</formula>
    </cfRule>
    <cfRule type="containsText" dxfId="3" priority="85" operator="between" text="库存">
      <formula>NOT(ISERROR(SEARCH("库存",AS88)))</formula>
    </cfRule>
  </conditionalFormatting>
  <conditionalFormatting sqref="AS89">
    <cfRule type="cellIs" dxfId="0" priority="418" operator="lessThan">
      <formula>20</formula>
    </cfRule>
    <cfRule type="cellIs" dxfId="1" priority="251" operator="greaterThan">
      <formula>120</formula>
    </cfRule>
    <cfRule type="containsText" dxfId="3" priority="84" operator="between" text="库存">
      <formula>NOT(ISERROR(SEARCH("库存",AS89)))</formula>
    </cfRule>
  </conditionalFormatting>
  <conditionalFormatting sqref="AS90">
    <cfRule type="cellIs" dxfId="0" priority="417" operator="lessThan">
      <formula>20</formula>
    </cfRule>
    <cfRule type="cellIs" dxfId="1" priority="250" operator="greaterThan">
      <formula>120</formula>
    </cfRule>
    <cfRule type="containsText" dxfId="3" priority="83" operator="between" text="库存">
      <formula>NOT(ISERROR(SEARCH("库存",AS90)))</formula>
    </cfRule>
  </conditionalFormatting>
  <conditionalFormatting sqref="AS91">
    <cfRule type="cellIs" dxfId="0" priority="416" operator="lessThan">
      <formula>20</formula>
    </cfRule>
    <cfRule type="cellIs" dxfId="1" priority="249" operator="greaterThan">
      <formula>120</formula>
    </cfRule>
    <cfRule type="containsText" dxfId="3" priority="82" operator="between" text="库存">
      <formula>NOT(ISERROR(SEARCH("库存",AS91)))</formula>
    </cfRule>
  </conditionalFormatting>
  <conditionalFormatting sqref="AS92">
    <cfRule type="cellIs" dxfId="0" priority="415" operator="lessThan">
      <formula>20</formula>
    </cfRule>
    <cfRule type="cellIs" dxfId="1" priority="248" operator="greaterThan">
      <formula>120</formula>
    </cfRule>
    <cfRule type="containsText" dxfId="3" priority="81" operator="between" text="库存">
      <formula>NOT(ISERROR(SEARCH("库存",AS92)))</formula>
    </cfRule>
  </conditionalFormatting>
  <conditionalFormatting sqref="AS93">
    <cfRule type="cellIs" dxfId="0" priority="414" operator="lessThan">
      <formula>20</formula>
    </cfRule>
    <cfRule type="cellIs" dxfId="1" priority="247" operator="greaterThan">
      <formula>120</formula>
    </cfRule>
    <cfRule type="containsText" dxfId="3" priority="80" operator="between" text="库存">
      <formula>NOT(ISERROR(SEARCH("库存",AS93)))</formula>
    </cfRule>
  </conditionalFormatting>
  <conditionalFormatting sqref="AS94">
    <cfRule type="cellIs" dxfId="0" priority="413" operator="lessThan">
      <formula>20</formula>
    </cfRule>
    <cfRule type="cellIs" dxfId="1" priority="246" operator="greaterThan">
      <formula>120</formula>
    </cfRule>
    <cfRule type="containsText" dxfId="3" priority="79" operator="between" text="库存">
      <formula>NOT(ISERROR(SEARCH("库存",AS94)))</formula>
    </cfRule>
  </conditionalFormatting>
  <conditionalFormatting sqref="AS95">
    <cfRule type="cellIs" dxfId="0" priority="412" operator="lessThan">
      <formula>20</formula>
    </cfRule>
    <cfRule type="cellIs" dxfId="1" priority="245" operator="greaterThan">
      <formula>120</formula>
    </cfRule>
    <cfRule type="containsText" dxfId="3" priority="78" operator="between" text="库存">
      <formula>NOT(ISERROR(SEARCH("库存",AS95)))</formula>
    </cfRule>
  </conditionalFormatting>
  <conditionalFormatting sqref="AS96">
    <cfRule type="cellIs" dxfId="0" priority="411" operator="lessThan">
      <formula>20</formula>
    </cfRule>
    <cfRule type="cellIs" dxfId="1" priority="244" operator="greaterThan">
      <formula>120</formula>
    </cfRule>
    <cfRule type="containsText" dxfId="3" priority="77" operator="between" text="库存">
      <formula>NOT(ISERROR(SEARCH("库存",AS96)))</formula>
    </cfRule>
  </conditionalFormatting>
  <conditionalFormatting sqref="AS97">
    <cfRule type="cellIs" dxfId="0" priority="410" operator="lessThan">
      <formula>20</formula>
    </cfRule>
    <cfRule type="cellIs" dxfId="1" priority="243" operator="greaterThan">
      <formula>120</formula>
    </cfRule>
    <cfRule type="containsText" dxfId="3" priority="76" operator="between" text="库存">
      <formula>NOT(ISERROR(SEARCH("库存",AS97)))</formula>
    </cfRule>
  </conditionalFormatting>
  <conditionalFormatting sqref="AS98">
    <cfRule type="cellIs" dxfId="0" priority="409" operator="lessThan">
      <formula>20</formula>
    </cfRule>
    <cfRule type="cellIs" dxfId="1" priority="242" operator="greaterThan">
      <formula>120</formula>
    </cfRule>
    <cfRule type="containsText" dxfId="3" priority="75" operator="between" text="库存">
      <formula>NOT(ISERROR(SEARCH("库存",AS98)))</formula>
    </cfRule>
  </conditionalFormatting>
  <conditionalFormatting sqref="AS99">
    <cfRule type="cellIs" dxfId="0" priority="408" operator="lessThan">
      <formula>20</formula>
    </cfRule>
    <cfRule type="cellIs" dxfId="1" priority="241" operator="greaterThan">
      <formula>120</formula>
    </cfRule>
    <cfRule type="containsText" dxfId="3" priority="74" operator="between" text="库存">
      <formula>NOT(ISERROR(SEARCH("库存",AS99)))</formula>
    </cfRule>
  </conditionalFormatting>
  <conditionalFormatting sqref="AS100">
    <cfRule type="cellIs" dxfId="0" priority="407" operator="lessThan">
      <formula>20</formula>
    </cfRule>
    <cfRule type="cellIs" dxfId="1" priority="240" operator="greaterThan">
      <formula>120</formula>
    </cfRule>
    <cfRule type="containsText" dxfId="3" priority="73" operator="between" text="库存">
      <formula>NOT(ISERROR(SEARCH("库存",AS100)))</formula>
    </cfRule>
  </conditionalFormatting>
  <conditionalFormatting sqref="AS101">
    <cfRule type="cellIs" dxfId="0" priority="406" operator="lessThan">
      <formula>20</formula>
    </cfRule>
    <cfRule type="cellIs" dxfId="1" priority="239" operator="greaterThan">
      <formula>120</formula>
    </cfRule>
    <cfRule type="containsText" dxfId="3" priority="72" operator="between" text="库存">
      <formula>NOT(ISERROR(SEARCH("库存",AS101)))</formula>
    </cfRule>
  </conditionalFormatting>
  <conditionalFormatting sqref="AS102">
    <cfRule type="cellIs" dxfId="0" priority="405" operator="lessThan">
      <formula>20</formula>
    </cfRule>
    <cfRule type="cellIs" dxfId="1" priority="238" operator="greaterThan">
      <formula>120</formula>
    </cfRule>
    <cfRule type="containsText" dxfId="3" priority="71" operator="between" text="库存">
      <formula>NOT(ISERROR(SEARCH("库存",AS102)))</formula>
    </cfRule>
  </conditionalFormatting>
  <conditionalFormatting sqref="AS103">
    <cfRule type="cellIs" dxfId="0" priority="404" operator="lessThan">
      <formula>20</formula>
    </cfRule>
    <cfRule type="cellIs" dxfId="1" priority="237" operator="greaterThan">
      <formula>120</formula>
    </cfRule>
    <cfRule type="containsText" dxfId="3" priority="70" operator="between" text="库存">
      <formula>NOT(ISERROR(SEARCH("库存",AS103)))</formula>
    </cfRule>
  </conditionalFormatting>
  <conditionalFormatting sqref="AS104">
    <cfRule type="cellIs" dxfId="0" priority="403" operator="lessThan">
      <formula>20</formula>
    </cfRule>
    <cfRule type="cellIs" dxfId="1" priority="236" operator="greaterThan">
      <formula>120</formula>
    </cfRule>
    <cfRule type="containsText" dxfId="3" priority="69" operator="between" text="库存">
      <formula>NOT(ISERROR(SEARCH("库存",AS104)))</formula>
    </cfRule>
  </conditionalFormatting>
  <conditionalFormatting sqref="AS105">
    <cfRule type="cellIs" dxfId="0" priority="402" operator="lessThan">
      <formula>20</formula>
    </cfRule>
    <cfRule type="cellIs" dxfId="1" priority="235" operator="greaterThan">
      <formula>120</formula>
    </cfRule>
    <cfRule type="containsText" dxfId="3" priority="68" operator="between" text="库存">
      <formula>NOT(ISERROR(SEARCH("库存",AS105)))</formula>
    </cfRule>
  </conditionalFormatting>
  <conditionalFormatting sqref="AS106">
    <cfRule type="cellIs" dxfId="0" priority="401" operator="lessThan">
      <formula>20</formula>
    </cfRule>
    <cfRule type="cellIs" dxfId="1" priority="234" operator="greaterThan">
      <formula>120</formula>
    </cfRule>
    <cfRule type="containsText" dxfId="3" priority="67" operator="between" text="库存">
      <formula>NOT(ISERROR(SEARCH("库存",AS106)))</formula>
    </cfRule>
  </conditionalFormatting>
  <conditionalFormatting sqref="AS107">
    <cfRule type="cellIs" dxfId="0" priority="400" operator="lessThan">
      <formula>20</formula>
    </cfRule>
    <cfRule type="cellIs" dxfId="1" priority="233" operator="greaterThan">
      <formula>120</formula>
    </cfRule>
    <cfRule type="containsText" dxfId="3" priority="66" operator="between" text="库存">
      <formula>NOT(ISERROR(SEARCH("库存",AS107)))</formula>
    </cfRule>
  </conditionalFormatting>
  <conditionalFormatting sqref="AS108">
    <cfRule type="cellIs" dxfId="0" priority="399" operator="lessThan">
      <formula>20</formula>
    </cfRule>
    <cfRule type="cellIs" dxfId="1" priority="232" operator="greaterThan">
      <formula>120</formula>
    </cfRule>
    <cfRule type="containsText" dxfId="3" priority="65" operator="between" text="库存">
      <formula>NOT(ISERROR(SEARCH("库存",AS108)))</formula>
    </cfRule>
  </conditionalFormatting>
  <conditionalFormatting sqref="AS109">
    <cfRule type="cellIs" dxfId="0" priority="398" operator="lessThan">
      <formula>20</formula>
    </cfRule>
    <cfRule type="cellIs" dxfId="1" priority="231" operator="greaterThan">
      <formula>120</formula>
    </cfRule>
    <cfRule type="containsText" dxfId="3" priority="64" operator="between" text="库存">
      <formula>NOT(ISERROR(SEARCH("库存",AS109)))</formula>
    </cfRule>
  </conditionalFormatting>
  <conditionalFormatting sqref="AS110">
    <cfRule type="cellIs" dxfId="0" priority="397" operator="lessThan">
      <formula>20</formula>
    </cfRule>
    <cfRule type="cellIs" dxfId="1" priority="230" operator="greaterThan">
      <formula>120</formula>
    </cfRule>
    <cfRule type="containsText" dxfId="3" priority="63" operator="between" text="库存">
      <formula>NOT(ISERROR(SEARCH("库存",AS110)))</formula>
    </cfRule>
  </conditionalFormatting>
  <conditionalFormatting sqref="AS111">
    <cfRule type="cellIs" dxfId="0" priority="396" operator="lessThan">
      <formula>20</formula>
    </cfRule>
    <cfRule type="cellIs" dxfId="1" priority="229" operator="greaterThan">
      <formula>120</formula>
    </cfRule>
    <cfRule type="containsText" dxfId="3" priority="62" operator="between" text="库存">
      <formula>NOT(ISERROR(SEARCH("库存",AS111)))</formula>
    </cfRule>
  </conditionalFormatting>
  <conditionalFormatting sqref="AS112">
    <cfRule type="cellIs" dxfId="0" priority="395" operator="lessThan">
      <formula>20</formula>
    </cfRule>
    <cfRule type="cellIs" dxfId="1" priority="228" operator="greaterThan">
      <formula>120</formula>
    </cfRule>
    <cfRule type="containsText" dxfId="3" priority="61" operator="between" text="库存">
      <formula>NOT(ISERROR(SEARCH("库存",AS112)))</formula>
    </cfRule>
  </conditionalFormatting>
  <conditionalFormatting sqref="AS113">
    <cfRule type="cellIs" dxfId="0" priority="394" operator="lessThan">
      <formula>20</formula>
    </cfRule>
    <cfRule type="cellIs" dxfId="1" priority="227" operator="greaterThan">
      <formula>120</formula>
    </cfRule>
    <cfRule type="containsText" dxfId="3" priority="60" operator="between" text="库存">
      <formula>NOT(ISERROR(SEARCH("库存",AS113)))</formula>
    </cfRule>
  </conditionalFormatting>
  <conditionalFormatting sqref="AS114">
    <cfRule type="cellIs" dxfId="0" priority="393" operator="lessThan">
      <formula>20</formula>
    </cfRule>
    <cfRule type="cellIs" dxfId="1" priority="226" operator="greaterThan">
      <formula>120</formula>
    </cfRule>
    <cfRule type="containsText" dxfId="3" priority="59" operator="between" text="库存">
      <formula>NOT(ISERROR(SEARCH("库存",AS114)))</formula>
    </cfRule>
  </conditionalFormatting>
  <conditionalFormatting sqref="AS115">
    <cfRule type="cellIs" dxfId="0" priority="392" operator="lessThan">
      <formula>20</formula>
    </cfRule>
    <cfRule type="cellIs" dxfId="1" priority="225" operator="greaterThan">
      <formula>120</formula>
    </cfRule>
    <cfRule type="containsText" dxfId="3" priority="58" operator="between" text="库存">
      <formula>NOT(ISERROR(SEARCH("库存",AS115)))</formula>
    </cfRule>
  </conditionalFormatting>
  <conditionalFormatting sqref="AS116">
    <cfRule type="cellIs" dxfId="0" priority="391" operator="lessThan">
      <formula>20</formula>
    </cfRule>
    <cfRule type="cellIs" dxfId="1" priority="224" operator="greaterThan">
      <formula>120</formula>
    </cfRule>
    <cfRule type="containsText" dxfId="3" priority="57" operator="between" text="库存">
      <formula>NOT(ISERROR(SEARCH("库存",AS116)))</formula>
    </cfRule>
  </conditionalFormatting>
  <conditionalFormatting sqref="AS117">
    <cfRule type="cellIs" dxfId="0" priority="390" operator="lessThan">
      <formula>20</formula>
    </cfRule>
    <cfRule type="cellIs" dxfId="1" priority="223" operator="greaterThan">
      <formula>120</formula>
    </cfRule>
    <cfRule type="containsText" dxfId="3" priority="56" operator="between" text="库存">
      <formula>NOT(ISERROR(SEARCH("库存",AS117)))</formula>
    </cfRule>
  </conditionalFormatting>
  <conditionalFormatting sqref="AS118">
    <cfRule type="cellIs" dxfId="0" priority="389" operator="lessThan">
      <formula>20</formula>
    </cfRule>
    <cfRule type="cellIs" dxfId="1" priority="222" operator="greaterThan">
      <formula>120</formula>
    </cfRule>
    <cfRule type="containsText" dxfId="3" priority="55" operator="between" text="库存">
      <formula>NOT(ISERROR(SEARCH("库存",AS118)))</formula>
    </cfRule>
  </conditionalFormatting>
  <conditionalFormatting sqref="AS119">
    <cfRule type="cellIs" dxfId="0" priority="388" operator="lessThan">
      <formula>20</formula>
    </cfRule>
    <cfRule type="cellIs" dxfId="1" priority="221" operator="greaterThan">
      <formula>120</formula>
    </cfRule>
    <cfRule type="containsText" dxfId="3" priority="54" operator="between" text="库存">
      <formula>NOT(ISERROR(SEARCH("库存",AS119)))</formula>
    </cfRule>
  </conditionalFormatting>
  <conditionalFormatting sqref="AS120">
    <cfRule type="cellIs" dxfId="0" priority="387" operator="lessThan">
      <formula>20</formula>
    </cfRule>
    <cfRule type="cellIs" dxfId="1" priority="220" operator="greaterThan">
      <formula>120</formula>
    </cfRule>
    <cfRule type="containsText" dxfId="3" priority="53" operator="between" text="库存">
      <formula>NOT(ISERROR(SEARCH("库存",AS120)))</formula>
    </cfRule>
  </conditionalFormatting>
  <conditionalFormatting sqref="AS121">
    <cfRule type="cellIs" dxfId="0" priority="386" operator="lessThan">
      <formula>20</formula>
    </cfRule>
    <cfRule type="cellIs" dxfId="1" priority="219" operator="greaterThan">
      <formula>120</formula>
    </cfRule>
    <cfRule type="containsText" dxfId="3" priority="52" operator="between" text="库存">
      <formula>NOT(ISERROR(SEARCH("库存",AS121)))</formula>
    </cfRule>
  </conditionalFormatting>
  <conditionalFormatting sqref="AS122">
    <cfRule type="cellIs" dxfId="0" priority="385" operator="lessThan">
      <formula>20</formula>
    </cfRule>
    <cfRule type="cellIs" dxfId="1" priority="218" operator="greaterThan">
      <formula>120</formula>
    </cfRule>
    <cfRule type="containsText" dxfId="3" priority="51" operator="between" text="库存">
      <formula>NOT(ISERROR(SEARCH("库存",AS122)))</formula>
    </cfRule>
  </conditionalFormatting>
  <conditionalFormatting sqref="AS123">
    <cfRule type="cellIs" dxfId="0" priority="384" operator="lessThan">
      <formula>20</formula>
    </cfRule>
    <cfRule type="cellIs" dxfId="1" priority="217" operator="greaterThan">
      <formula>120</formula>
    </cfRule>
    <cfRule type="containsText" dxfId="3" priority="50" operator="between" text="库存">
      <formula>NOT(ISERROR(SEARCH("库存",AS123)))</formula>
    </cfRule>
  </conditionalFormatting>
  <conditionalFormatting sqref="AS124">
    <cfRule type="cellIs" dxfId="0" priority="383" operator="lessThan">
      <formula>20</formula>
    </cfRule>
    <cfRule type="cellIs" dxfId="1" priority="216" operator="greaterThan">
      <formula>120</formula>
    </cfRule>
    <cfRule type="containsText" dxfId="3" priority="49" operator="between" text="库存">
      <formula>NOT(ISERROR(SEARCH("库存",AS124)))</formula>
    </cfRule>
  </conditionalFormatting>
  <conditionalFormatting sqref="AS125">
    <cfRule type="cellIs" dxfId="0" priority="382" operator="lessThan">
      <formula>20</formula>
    </cfRule>
    <cfRule type="cellIs" dxfId="1" priority="215" operator="greaterThan">
      <formula>120</formula>
    </cfRule>
    <cfRule type="containsText" dxfId="3" priority="48" operator="between" text="库存">
      <formula>NOT(ISERROR(SEARCH("库存",AS125)))</formula>
    </cfRule>
  </conditionalFormatting>
  <conditionalFormatting sqref="AS126">
    <cfRule type="cellIs" dxfId="0" priority="381" operator="lessThan">
      <formula>20</formula>
    </cfRule>
    <cfRule type="cellIs" dxfId="1" priority="214" operator="greaterThan">
      <formula>120</formula>
    </cfRule>
    <cfRule type="containsText" dxfId="3" priority="47" operator="between" text="库存">
      <formula>NOT(ISERROR(SEARCH("库存",AS126)))</formula>
    </cfRule>
  </conditionalFormatting>
  <conditionalFormatting sqref="AS127">
    <cfRule type="cellIs" dxfId="0" priority="380" operator="lessThan">
      <formula>20</formula>
    </cfRule>
    <cfRule type="cellIs" dxfId="1" priority="213" operator="greaterThan">
      <formula>120</formula>
    </cfRule>
    <cfRule type="containsText" dxfId="3" priority="46" operator="between" text="库存">
      <formula>NOT(ISERROR(SEARCH("库存",AS127)))</formula>
    </cfRule>
  </conditionalFormatting>
  <conditionalFormatting sqref="AS128">
    <cfRule type="cellIs" dxfId="0" priority="379" operator="lessThan">
      <formula>20</formula>
    </cfRule>
    <cfRule type="cellIs" dxfId="1" priority="212" operator="greaterThan">
      <formula>120</formula>
    </cfRule>
    <cfRule type="containsText" dxfId="3" priority="45" operator="between" text="库存">
      <formula>NOT(ISERROR(SEARCH("库存",AS128)))</formula>
    </cfRule>
  </conditionalFormatting>
  <conditionalFormatting sqref="AS129">
    <cfRule type="cellIs" dxfId="0" priority="378" operator="lessThan">
      <formula>20</formula>
    </cfRule>
    <cfRule type="cellIs" dxfId="1" priority="211" operator="greaterThan">
      <formula>120</formula>
    </cfRule>
    <cfRule type="containsText" dxfId="3" priority="44" operator="between" text="库存">
      <formula>NOT(ISERROR(SEARCH("库存",AS129)))</formula>
    </cfRule>
  </conditionalFormatting>
  <conditionalFormatting sqref="AS130">
    <cfRule type="cellIs" dxfId="0" priority="377" operator="lessThan">
      <formula>20</formula>
    </cfRule>
    <cfRule type="cellIs" dxfId="1" priority="210" operator="greaterThan">
      <formula>120</formula>
    </cfRule>
    <cfRule type="containsText" dxfId="3" priority="43" operator="between" text="库存">
      <formula>NOT(ISERROR(SEARCH("库存",AS130)))</formula>
    </cfRule>
  </conditionalFormatting>
  <conditionalFormatting sqref="AS131">
    <cfRule type="cellIs" dxfId="0" priority="376" operator="lessThan">
      <formula>20</formula>
    </cfRule>
    <cfRule type="cellIs" dxfId="1" priority="209" operator="greaterThan">
      <formula>120</formula>
    </cfRule>
    <cfRule type="containsText" dxfId="3" priority="42" operator="between" text="库存">
      <formula>NOT(ISERROR(SEARCH("库存",AS131)))</formula>
    </cfRule>
  </conditionalFormatting>
  <conditionalFormatting sqref="AS132">
    <cfRule type="cellIs" dxfId="0" priority="375" operator="lessThan">
      <formula>20</formula>
    </cfRule>
    <cfRule type="cellIs" dxfId="1" priority="208" operator="greaterThan">
      <formula>120</formula>
    </cfRule>
    <cfRule type="containsText" dxfId="3" priority="41" operator="between" text="库存">
      <formula>NOT(ISERROR(SEARCH("库存",AS132)))</formula>
    </cfRule>
  </conditionalFormatting>
  <conditionalFormatting sqref="AS133">
    <cfRule type="cellIs" dxfId="0" priority="374" operator="lessThan">
      <formula>20</formula>
    </cfRule>
    <cfRule type="cellIs" dxfId="1" priority="207" operator="greaterThan">
      <formula>120</formula>
    </cfRule>
    <cfRule type="containsText" dxfId="3" priority="40" operator="between" text="库存">
      <formula>NOT(ISERROR(SEARCH("库存",AS133)))</formula>
    </cfRule>
  </conditionalFormatting>
  <conditionalFormatting sqref="AS134">
    <cfRule type="cellIs" dxfId="0" priority="373" operator="lessThan">
      <formula>20</formula>
    </cfRule>
    <cfRule type="cellIs" dxfId="1" priority="206" operator="greaterThan">
      <formula>120</formula>
    </cfRule>
    <cfRule type="containsText" dxfId="3" priority="39" operator="between" text="库存">
      <formula>NOT(ISERROR(SEARCH("库存",AS134)))</formula>
    </cfRule>
  </conditionalFormatting>
  <conditionalFormatting sqref="AS135">
    <cfRule type="cellIs" dxfId="0" priority="372" operator="lessThan">
      <formula>20</formula>
    </cfRule>
    <cfRule type="cellIs" dxfId="1" priority="205" operator="greaterThan">
      <formula>120</formula>
    </cfRule>
    <cfRule type="containsText" dxfId="3" priority="38" operator="between" text="库存">
      <formula>NOT(ISERROR(SEARCH("库存",AS135)))</formula>
    </cfRule>
  </conditionalFormatting>
  <conditionalFormatting sqref="AS136">
    <cfRule type="cellIs" dxfId="0" priority="371" operator="lessThan">
      <formula>20</formula>
    </cfRule>
    <cfRule type="cellIs" dxfId="1" priority="204" operator="greaterThan">
      <formula>120</formula>
    </cfRule>
    <cfRule type="containsText" dxfId="3" priority="37" operator="between" text="库存">
      <formula>NOT(ISERROR(SEARCH("库存",AS136)))</formula>
    </cfRule>
  </conditionalFormatting>
  <conditionalFormatting sqref="AS137">
    <cfRule type="cellIs" dxfId="0" priority="370" operator="lessThan">
      <formula>20</formula>
    </cfRule>
    <cfRule type="cellIs" dxfId="1" priority="203" operator="greaterThan">
      <formula>120</formula>
    </cfRule>
    <cfRule type="containsText" dxfId="3" priority="36" operator="between" text="库存">
      <formula>NOT(ISERROR(SEARCH("库存",AS137)))</formula>
    </cfRule>
  </conditionalFormatting>
  <conditionalFormatting sqref="AS138">
    <cfRule type="cellIs" dxfId="0" priority="369" operator="lessThan">
      <formula>20</formula>
    </cfRule>
    <cfRule type="cellIs" dxfId="1" priority="202" operator="greaterThan">
      <formula>120</formula>
    </cfRule>
    <cfRule type="containsText" dxfId="3" priority="35" operator="between" text="库存">
      <formula>NOT(ISERROR(SEARCH("库存",AS138)))</formula>
    </cfRule>
  </conditionalFormatting>
  <conditionalFormatting sqref="AS139">
    <cfRule type="cellIs" dxfId="0" priority="368" operator="lessThan">
      <formula>20</formula>
    </cfRule>
    <cfRule type="cellIs" dxfId="1" priority="201" operator="greaterThan">
      <formula>120</formula>
    </cfRule>
    <cfRule type="containsText" dxfId="3" priority="34" operator="between" text="库存">
      <formula>NOT(ISERROR(SEARCH("库存",AS139)))</formula>
    </cfRule>
  </conditionalFormatting>
  <conditionalFormatting sqref="AS140">
    <cfRule type="cellIs" dxfId="0" priority="367" operator="lessThan">
      <formula>20</formula>
    </cfRule>
    <cfRule type="cellIs" dxfId="1" priority="200" operator="greaterThan">
      <formula>120</formula>
    </cfRule>
    <cfRule type="containsText" dxfId="3" priority="33" operator="between" text="库存">
      <formula>NOT(ISERROR(SEARCH("库存",AS140)))</formula>
    </cfRule>
  </conditionalFormatting>
  <conditionalFormatting sqref="AS141">
    <cfRule type="cellIs" dxfId="0" priority="366" operator="lessThan">
      <formula>20</formula>
    </cfRule>
    <cfRule type="cellIs" dxfId="1" priority="199" operator="greaterThan">
      <formula>120</formula>
    </cfRule>
    <cfRule type="containsText" dxfId="3" priority="32" operator="between" text="库存">
      <formula>NOT(ISERROR(SEARCH("库存",AS141)))</formula>
    </cfRule>
  </conditionalFormatting>
  <conditionalFormatting sqref="AS142">
    <cfRule type="cellIs" dxfId="0" priority="365" operator="lessThan">
      <formula>20</formula>
    </cfRule>
    <cfRule type="cellIs" dxfId="1" priority="198" operator="greaterThan">
      <formula>120</formula>
    </cfRule>
    <cfRule type="containsText" dxfId="3" priority="31" operator="between" text="库存">
      <formula>NOT(ISERROR(SEARCH("库存",AS142)))</formula>
    </cfRule>
  </conditionalFormatting>
  <conditionalFormatting sqref="AS143">
    <cfRule type="cellIs" dxfId="0" priority="364" operator="lessThan">
      <formula>20</formula>
    </cfRule>
    <cfRule type="cellIs" dxfId="1" priority="197" operator="greaterThan">
      <formula>120</formula>
    </cfRule>
    <cfRule type="containsText" dxfId="3" priority="30" operator="between" text="库存">
      <formula>NOT(ISERROR(SEARCH("库存",AS143)))</formula>
    </cfRule>
  </conditionalFormatting>
  <conditionalFormatting sqref="AS144">
    <cfRule type="cellIs" dxfId="0" priority="363" operator="lessThan">
      <formula>20</formula>
    </cfRule>
    <cfRule type="cellIs" dxfId="1" priority="196" operator="greaterThan">
      <formula>120</formula>
    </cfRule>
    <cfRule type="containsText" dxfId="3" priority="29" operator="between" text="库存">
      <formula>NOT(ISERROR(SEARCH("库存",AS144)))</formula>
    </cfRule>
  </conditionalFormatting>
  <conditionalFormatting sqref="AS145">
    <cfRule type="cellIs" dxfId="0" priority="362" operator="lessThan">
      <formula>20</formula>
    </cfRule>
    <cfRule type="cellIs" dxfId="1" priority="195" operator="greaterThan">
      <formula>120</formula>
    </cfRule>
    <cfRule type="containsText" dxfId="3" priority="28" operator="between" text="库存">
      <formula>NOT(ISERROR(SEARCH("库存",AS145)))</formula>
    </cfRule>
  </conditionalFormatting>
  <conditionalFormatting sqref="AS146">
    <cfRule type="cellIs" dxfId="0" priority="361" operator="lessThan">
      <formula>20</formula>
    </cfRule>
    <cfRule type="cellIs" dxfId="1" priority="194" operator="greaterThan">
      <formula>120</formula>
    </cfRule>
    <cfRule type="containsText" dxfId="3" priority="27" operator="between" text="库存">
      <formula>NOT(ISERROR(SEARCH("库存",AS146)))</formula>
    </cfRule>
  </conditionalFormatting>
  <conditionalFormatting sqref="AS147">
    <cfRule type="cellIs" dxfId="0" priority="360" operator="lessThan">
      <formula>20</formula>
    </cfRule>
    <cfRule type="cellIs" dxfId="1" priority="193" operator="greaterThan">
      <formula>120</formula>
    </cfRule>
    <cfRule type="containsText" dxfId="3" priority="26" operator="between" text="库存">
      <formula>NOT(ISERROR(SEARCH("库存",AS147)))</formula>
    </cfRule>
  </conditionalFormatting>
  <conditionalFormatting sqref="AS148">
    <cfRule type="cellIs" dxfId="0" priority="359" operator="lessThan">
      <formula>20</formula>
    </cfRule>
    <cfRule type="cellIs" dxfId="1" priority="192" operator="greaterThan">
      <formula>120</formula>
    </cfRule>
    <cfRule type="containsText" dxfId="3" priority="25" operator="between" text="库存">
      <formula>NOT(ISERROR(SEARCH("库存",AS148)))</formula>
    </cfRule>
  </conditionalFormatting>
  <conditionalFormatting sqref="AS149">
    <cfRule type="cellIs" dxfId="0" priority="358" operator="lessThan">
      <formula>20</formula>
    </cfRule>
    <cfRule type="cellIs" dxfId="1" priority="191" operator="greaterThan">
      <formula>120</formula>
    </cfRule>
    <cfRule type="containsText" dxfId="3" priority="24" operator="between" text="库存">
      <formula>NOT(ISERROR(SEARCH("库存",AS149)))</formula>
    </cfRule>
  </conditionalFormatting>
  <conditionalFormatting sqref="AS150">
    <cfRule type="cellIs" dxfId="0" priority="357" operator="lessThan">
      <formula>20</formula>
    </cfRule>
    <cfRule type="cellIs" dxfId="1" priority="190" operator="greaterThan">
      <formula>120</formula>
    </cfRule>
    <cfRule type="containsText" dxfId="3" priority="23" operator="between" text="库存">
      <formula>NOT(ISERROR(SEARCH("库存",AS150)))</formula>
    </cfRule>
  </conditionalFormatting>
  <conditionalFormatting sqref="AS151">
    <cfRule type="cellIs" dxfId="0" priority="356" operator="lessThan">
      <formula>20</formula>
    </cfRule>
    <cfRule type="cellIs" dxfId="1" priority="189" operator="greaterThan">
      <formula>120</formula>
    </cfRule>
    <cfRule type="containsText" dxfId="3" priority="22" operator="between" text="库存">
      <formula>NOT(ISERROR(SEARCH("库存",AS151)))</formula>
    </cfRule>
  </conditionalFormatting>
  <conditionalFormatting sqref="AS152">
    <cfRule type="cellIs" dxfId="0" priority="355" operator="lessThan">
      <formula>20</formula>
    </cfRule>
    <cfRule type="cellIs" dxfId="1" priority="188" operator="greaterThan">
      <formula>120</formula>
    </cfRule>
    <cfRule type="containsText" dxfId="3" priority="21" operator="between" text="库存">
      <formula>NOT(ISERROR(SEARCH("库存",AS152)))</formula>
    </cfRule>
  </conditionalFormatting>
  <conditionalFormatting sqref="AS153">
    <cfRule type="cellIs" dxfId="0" priority="354" operator="lessThan">
      <formula>20</formula>
    </cfRule>
    <cfRule type="cellIs" dxfId="1" priority="187" operator="greaterThan">
      <formula>120</formula>
    </cfRule>
    <cfRule type="containsText" dxfId="3" priority="20" operator="between" text="库存">
      <formula>NOT(ISERROR(SEARCH("库存",AS153)))</formula>
    </cfRule>
  </conditionalFormatting>
  <conditionalFormatting sqref="AS154">
    <cfRule type="cellIs" dxfId="0" priority="353" operator="lessThan">
      <formula>20</formula>
    </cfRule>
    <cfRule type="cellIs" dxfId="1" priority="186" operator="greaterThan">
      <formula>120</formula>
    </cfRule>
    <cfRule type="containsText" dxfId="3" priority="19" operator="between" text="库存">
      <formula>NOT(ISERROR(SEARCH("库存",AS154)))</formula>
    </cfRule>
  </conditionalFormatting>
  <conditionalFormatting sqref="AS155">
    <cfRule type="cellIs" dxfId="0" priority="352" operator="lessThan">
      <formula>20</formula>
    </cfRule>
    <cfRule type="cellIs" dxfId="1" priority="185" operator="greaterThan">
      <formula>120</formula>
    </cfRule>
    <cfRule type="containsText" dxfId="3" priority="18" operator="between" text="库存">
      <formula>NOT(ISERROR(SEARCH("库存",AS155)))</formula>
    </cfRule>
  </conditionalFormatting>
  <conditionalFormatting sqref="AS156">
    <cfRule type="cellIs" dxfId="0" priority="351" operator="lessThan">
      <formula>20</formula>
    </cfRule>
    <cfRule type="cellIs" dxfId="1" priority="184" operator="greaterThan">
      <formula>120</formula>
    </cfRule>
    <cfRule type="containsText" dxfId="3" priority="17" operator="between" text="库存">
      <formula>NOT(ISERROR(SEARCH("库存",AS156)))</formula>
    </cfRule>
  </conditionalFormatting>
  <conditionalFormatting sqref="AS157">
    <cfRule type="cellIs" dxfId="0" priority="350" operator="lessThan">
      <formula>20</formula>
    </cfRule>
    <cfRule type="cellIs" dxfId="1" priority="183" operator="greaterThan">
      <formula>120</formula>
    </cfRule>
    <cfRule type="containsText" dxfId="3" priority="16" operator="between" text="库存">
      <formula>NOT(ISERROR(SEARCH("库存",AS157)))</formula>
    </cfRule>
  </conditionalFormatting>
  <conditionalFormatting sqref="AS158">
    <cfRule type="cellIs" dxfId="0" priority="349" operator="lessThan">
      <formula>20</formula>
    </cfRule>
    <cfRule type="cellIs" dxfId="1" priority="182" operator="greaterThan">
      <formula>120</formula>
    </cfRule>
    <cfRule type="containsText" dxfId="3" priority="15" operator="between" text="库存">
      <formula>NOT(ISERROR(SEARCH("库存",AS158)))</formula>
    </cfRule>
  </conditionalFormatting>
  <conditionalFormatting sqref="AS159">
    <cfRule type="cellIs" dxfId="0" priority="348" operator="lessThan">
      <formula>20</formula>
    </cfRule>
    <cfRule type="cellIs" dxfId="1" priority="181" operator="greaterThan">
      <formula>120</formula>
    </cfRule>
    <cfRule type="containsText" dxfId="3" priority="14" operator="between" text="库存">
      <formula>NOT(ISERROR(SEARCH("库存",AS159)))</formula>
    </cfRule>
  </conditionalFormatting>
  <conditionalFormatting sqref="AS160">
    <cfRule type="cellIs" dxfId="0" priority="347" operator="lessThan">
      <formula>20</formula>
    </cfRule>
    <cfRule type="cellIs" dxfId="1" priority="180" operator="greaterThan">
      <formula>120</formula>
    </cfRule>
    <cfRule type="containsText" dxfId="3" priority="13" operator="between" text="库存">
      <formula>NOT(ISERROR(SEARCH("库存",AS160)))</formula>
    </cfRule>
  </conditionalFormatting>
  <conditionalFormatting sqref="AS161">
    <cfRule type="cellIs" dxfId="0" priority="346" operator="lessThan">
      <formula>20</formula>
    </cfRule>
    <cfRule type="cellIs" dxfId="1" priority="179" operator="greaterThan">
      <formula>120</formula>
    </cfRule>
    <cfRule type="containsText" dxfId="3" priority="12" operator="between" text="库存">
      <formula>NOT(ISERROR(SEARCH("库存",AS161)))</formula>
    </cfRule>
  </conditionalFormatting>
  <conditionalFormatting sqref="AS162">
    <cfRule type="cellIs" dxfId="0" priority="345" operator="lessThan">
      <formula>20</formula>
    </cfRule>
    <cfRule type="cellIs" dxfId="1" priority="178" operator="greaterThan">
      <formula>120</formula>
    </cfRule>
    <cfRule type="containsText" dxfId="3" priority="11" operator="between" text="库存">
      <formula>NOT(ISERROR(SEARCH("库存",AS162)))</formula>
    </cfRule>
  </conditionalFormatting>
  <conditionalFormatting sqref="AS163">
    <cfRule type="cellIs" dxfId="0" priority="344" operator="lessThan">
      <formula>20</formula>
    </cfRule>
    <cfRule type="cellIs" dxfId="1" priority="177" operator="greaterThan">
      <formula>120</formula>
    </cfRule>
    <cfRule type="containsText" dxfId="3" priority="10" operator="between" text="库存">
      <formula>NOT(ISERROR(SEARCH("库存",AS163)))</formula>
    </cfRule>
  </conditionalFormatting>
  <conditionalFormatting sqref="AS164">
    <cfRule type="cellIs" dxfId="0" priority="343" operator="lessThan">
      <formula>20</formula>
    </cfRule>
    <cfRule type="cellIs" dxfId="1" priority="176" operator="greaterThan">
      <formula>120</formula>
    </cfRule>
    <cfRule type="containsText" dxfId="3" priority="9" operator="between" text="库存">
      <formula>NOT(ISERROR(SEARCH("库存",AS164)))</formula>
    </cfRule>
  </conditionalFormatting>
  <conditionalFormatting sqref="AS165">
    <cfRule type="cellIs" dxfId="0" priority="342" operator="lessThan">
      <formula>20</formula>
    </cfRule>
    <cfRule type="cellIs" dxfId="1" priority="175" operator="greaterThan">
      <formula>120</formula>
    </cfRule>
    <cfRule type="containsText" dxfId="3" priority="8" operator="between" text="库存">
      <formula>NOT(ISERROR(SEARCH("库存",AS165)))</formula>
    </cfRule>
  </conditionalFormatting>
  <conditionalFormatting sqref="AS166">
    <cfRule type="cellIs" dxfId="0" priority="341" operator="lessThan">
      <formula>20</formula>
    </cfRule>
    <cfRule type="cellIs" dxfId="1" priority="174" operator="greaterThan">
      <formula>120</formula>
    </cfRule>
    <cfRule type="containsText" dxfId="3" priority="7" operator="between" text="库存">
      <formula>NOT(ISERROR(SEARCH("库存",AS166)))</formula>
    </cfRule>
  </conditionalFormatting>
  <conditionalFormatting sqref="AS167">
    <cfRule type="cellIs" dxfId="0" priority="340" operator="lessThan">
      <formula>20</formula>
    </cfRule>
    <cfRule type="cellIs" dxfId="1" priority="173" operator="greaterThan">
      <formula>120</formula>
    </cfRule>
    <cfRule type="containsText" dxfId="3" priority="6" operator="between" text="库存">
      <formula>NOT(ISERROR(SEARCH("库存",AS167)))</formula>
    </cfRule>
  </conditionalFormatting>
  <conditionalFormatting sqref="AS168">
    <cfRule type="cellIs" dxfId="0" priority="339" operator="lessThan">
      <formula>20</formula>
    </cfRule>
    <cfRule type="cellIs" dxfId="1" priority="172" operator="greaterThan">
      <formula>120</formula>
    </cfRule>
    <cfRule type="containsText" dxfId="3" priority="5" operator="between" text="库存">
      <formula>NOT(ISERROR(SEARCH("库存",AS168)))</formula>
    </cfRule>
  </conditionalFormatting>
  <conditionalFormatting sqref="AS169">
    <cfRule type="cellIs" dxfId="0" priority="338" operator="lessThan">
      <formula>20</formula>
    </cfRule>
    <cfRule type="cellIs" dxfId="1" priority="171" operator="greaterThan">
      <formula>120</formula>
    </cfRule>
    <cfRule type="containsText" dxfId="3" priority="4" operator="between" text="库存">
      <formula>NOT(ISERROR(SEARCH("库存",AS169)))</formula>
    </cfRule>
  </conditionalFormatting>
  <conditionalFormatting sqref="AS170">
    <cfRule type="cellIs" dxfId="0" priority="337" operator="lessThan">
      <formula>20</formula>
    </cfRule>
    <cfRule type="cellIs" dxfId="1" priority="170" operator="greaterThan">
      <formula>120</formula>
    </cfRule>
    <cfRule type="containsText" dxfId="3" priority="3" operator="between" text="库存">
      <formula>NOT(ISERROR(SEARCH("库存",AS170)))</formula>
    </cfRule>
  </conditionalFormatting>
  <conditionalFormatting sqref="AS171">
    <cfRule type="cellIs" dxfId="0" priority="336" operator="lessThan">
      <formula>20</formula>
    </cfRule>
    <cfRule type="cellIs" dxfId="1" priority="169" operator="greaterThan">
      <formula>120</formula>
    </cfRule>
    <cfRule type="containsText" dxfId="3" priority="2" operator="between" text="库存">
      <formula>NOT(ISERROR(SEARCH("库存",AS171)))</formula>
    </cfRule>
  </conditionalFormatting>
  <conditionalFormatting sqref="AS172">
    <cfRule type="cellIs" dxfId="0" priority="335" operator="lessThan">
      <formula>20</formula>
    </cfRule>
    <cfRule type="cellIs" dxfId="1" priority="168" operator="greaterThan">
      <formula>120</formula>
    </cfRule>
    <cfRule type="containsText" dxfId="3" priority="1" operator="between" text="库存">
      <formula>NOT(ISERROR(SEARCH("库存",AS172)))</formula>
    </cfRule>
  </conditionalFormatting>
  <conditionalFormatting sqref="AS173">
    <cfRule type="cellIs" dxfId="0" priority="1342" operator="lessThan">
      <formula>20</formula>
    </cfRule>
    <cfRule type="cellIs" dxfId="1" priority="1173" operator="greaterThan">
      <formula>120</formula>
    </cfRule>
    <cfRule type="containsText" dxfId="3" priority="1004" operator="between" text="库存">
      <formula>NOT(ISERROR(SEARCH("库存",AS173)))</formula>
    </cfRule>
  </conditionalFormatting>
  <conditionalFormatting sqref="AS174">
    <cfRule type="cellIs" dxfId="0" priority="1341" operator="lessThan">
      <formula>20</formula>
    </cfRule>
    <cfRule type="cellIs" dxfId="1" priority="1172" operator="greaterThan">
      <formula>120</formula>
    </cfRule>
    <cfRule type="containsText" dxfId="3" priority="1003" operator="between" text="库存">
      <formula>NOT(ISERROR(SEARCH("库存",AS174)))</formula>
    </cfRule>
  </conditionalFormatting>
  <conditionalFormatting sqref="AS1 AS3:AS5 AS175:AS1048576">
    <cfRule type="cellIs" dxfId="0" priority="1515" operator="lessThan">
      <formula>20</formula>
    </cfRule>
    <cfRule type="cellIs" dxfId="1" priority="1514" operator="greaterThan">
      <formula>120</formula>
    </cfRule>
    <cfRule type="containsText" dxfId="3" priority="1513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8" sqref="D8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1338</v>
      </c>
      <c r="B1" s="2">
        <f>B12</f>
        <v>43255</v>
      </c>
    </row>
    <row r="2" spans="1:2">
      <c r="A2" s="1" t="s">
        <v>1339</v>
      </c>
      <c r="B2" s="2">
        <v>43282</v>
      </c>
    </row>
    <row r="3" spans="1:2">
      <c r="A3" s="1"/>
      <c r="B3" s="1"/>
    </row>
    <row r="4" spans="1:2">
      <c r="A4" s="1" t="s">
        <v>1340</v>
      </c>
      <c r="B4" s="3">
        <f>B2+1</f>
        <v>43283</v>
      </c>
    </row>
    <row r="5" spans="1:2">
      <c r="A5" s="1" t="s">
        <v>1341</v>
      </c>
      <c r="B5" s="4">
        <f>B2</f>
        <v>43282</v>
      </c>
    </row>
    <row r="6" spans="1:2">
      <c r="A6" s="1" t="s">
        <v>1342</v>
      </c>
      <c r="B6" s="3">
        <f>B5-6</f>
        <v>43276</v>
      </c>
    </row>
    <row r="7" spans="1:2">
      <c r="A7" s="1" t="s">
        <v>1343</v>
      </c>
      <c r="B7" s="3">
        <f>B5-7</f>
        <v>43275</v>
      </c>
    </row>
    <row r="8" spans="1:2">
      <c r="A8" s="1" t="s">
        <v>1344</v>
      </c>
      <c r="B8" s="3">
        <f>B5-13</f>
        <v>43269</v>
      </c>
    </row>
    <row r="9" spans="1:2">
      <c r="A9" s="1" t="s">
        <v>1345</v>
      </c>
      <c r="B9" s="3">
        <f>B5-14</f>
        <v>43268</v>
      </c>
    </row>
    <row r="10" spans="1:2">
      <c r="A10" s="1" t="s">
        <v>1346</v>
      </c>
      <c r="B10" s="3">
        <f>B5-20</f>
        <v>43262</v>
      </c>
    </row>
    <row r="11" spans="1:2">
      <c r="A11" s="1" t="s">
        <v>1347</v>
      </c>
      <c r="B11" s="3">
        <f>B5-21</f>
        <v>43261</v>
      </c>
    </row>
    <row r="12" spans="1:2">
      <c r="A12" s="1" t="s">
        <v>1348</v>
      </c>
      <c r="B12" s="3">
        <f>B5-27</f>
        <v>43255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2018-07-05T00:14:27Z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