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0055" windowHeight="9480"/>
  </bookViews>
  <sheets>
    <sheet name="русский-рейтинг-llm-в-роулплее-" sheetId="1" r:id="rId1"/>
    <sheet name="Легенда" sheetId="3" r:id="rId2"/>
    <sheet name="русский-рейтинг-llm-в-роулплее" sheetId="4" r:id="rId3"/>
    <sheet name="фикс токенизатора" sheetId="5" r:id="rId4"/>
  </sheets>
  <definedNames>
    <definedName name="_xlnm._FilterDatabase" localSheetId="0" hidden="1">'русский-рейтинг-llm-в-роулплее-'!$B$1:$R$61</definedName>
  </definedNames>
  <calcPr calcId="125725"/>
</workbook>
</file>

<file path=xl/calcChain.xml><?xml version="1.0" encoding="utf-8"?>
<calcChain xmlns="http://schemas.openxmlformats.org/spreadsheetml/2006/main">
  <c r="H19" i="5"/>
  <c r="H18"/>
  <c r="H17"/>
  <c r="H16"/>
  <c r="H13"/>
  <c r="H12"/>
  <c r="H11"/>
  <c r="H10"/>
  <c r="H8"/>
  <c r="H7"/>
  <c r="H6"/>
  <c r="H5"/>
  <c r="J3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54"/>
  <c r="J55"/>
  <c r="J56"/>
  <c r="J57"/>
  <c r="J5"/>
  <c r="J4"/>
  <c r="J2"/>
  <c r="K14"/>
  <c r="K15"/>
  <c r="K16"/>
  <c r="K17"/>
  <c r="P14"/>
  <c r="P15"/>
  <c r="P16"/>
  <c r="P17"/>
  <c r="K57"/>
  <c r="K56"/>
  <c r="K55"/>
  <c r="K54"/>
  <c r="K6"/>
  <c r="K7"/>
  <c r="K8"/>
  <c r="K9"/>
  <c r="K10"/>
  <c r="K11"/>
  <c r="K12"/>
  <c r="K13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2"/>
  <c r="K3"/>
  <c r="K4"/>
  <c r="K5"/>
  <c r="P42"/>
  <c r="P43"/>
  <c r="P44"/>
  <c r="P45"/>
  <c r="P18"/>
  <c r="P19"/>
  <c r="P20"/>
  <c r="P21"/>
  <c r="P13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9"/>
  <c r="P6"/>
  <c r="P7"/>
  <c r="P8"/>
  <c r="P4"/>
  <c r="P3"/>
  <c r="P10"/>
  <c r="P5"/>
  <c r="P2"/>
  <c r="P11"/>
  <c r="P12"/>
  <c r="Q24" l="1"/>
  <c r="Q40"/>
  <c r="Q9"/>
  <c r="Q6"/>
  <c r="Q18"/>
  <c r="Q19"/>
  <c r="Q45"/>
  <c r="Q5"/>
  <c r="Q35"/>
  <c r="Q36"/>
  <c r="Q43"/>
  <c r="Q7"/>
  <c r="Q42"/>
  <c r="Q8"/>
  <c r="Q37"/>
  <c r="Q44"/>
  <c r="Q10"/>
  <c r="Q38"/>
  <c r="Q2"/>
  <c r="Q3"/>
  <c r="Q4"/>
  <c r="Q41"/>
  <c r="Q12"/>
  <c r="Q31"/>
  <c r="Q32"/>
  <c r="Q34"/>
  <c r="Q39"/>
  <c r="Q23"/>
  <c r="Q25"/>
  <c r="Q28"/>
  <c r="Q13"/>
  <c r="Q29"/>
  <c r="Q30"/>
  <c r="Q20"/>
  <c r="Q21"/>
  <c r="Q33"/>
  <c r="Q22"/>
  <c r="Q26"/>
  <c r="Q27"/>
  <c r="Q15"/>
  <c r="Q16"/>
  <c r="Q14"/>
  <c r="Q17"/>
  <c r="Q11"/>
</calcChain>
</file>

<file path=xl/sharedStrings.xml><?xml version="1.0" encoding="utf-8"?>
<sst xmlns="http://schemas.openxmlformats.org/spreadsheetml/2006/main" count="192" uniqueCount="66">
  <si>
    <t>temp</t>
  </si>
  <si>
    <t>бред</t>
  </si>
  <si>
    <t>ok, %</t>
  </si>
  <si>
    <t>0.50</t>
  </si>
  <si>
    <t>0.75</t>
  </si>
  <si>
    <t>1.00</t>
  </si>
  <si>
    <t>VRAM</t>
  </si>
  <si>
    <t>Meta-Llama-3-8B-Instruct.Q5_0.gguf</t>
  </si>
  <si>
    <t>OK</t>
  </si>
  <si>
    <t>0.25</t>
  </si>
  <si>
    <t>base version likes to go into a loop</t>
  </si>
  <si>
    <t>было</t>
  </si>
  <si>
    <t>стало</t>
  </si>
  <si>
    <t xml:space="preserve"> --override-kv tokenizer.ggml.pre=str:llama3</t>
  </si>
  <si>
    <t>сл. коротк</t>
  </si>
  <si>
    <t>кол-во ответов на один и тот же вопрос</t>
  </si>
  <si>
    <t>ошибка</t>
  </si>
  <si>
    <t>server.exe -c 2500 -ngl 99 -m c:\DATA\LLM\models\Meta-Llama-3-8B-Instruct.Q5_0.gguf</t>
  </si>
  <si>
    <t>llama 9 января</t>
  </si>
  <si>
    <t>кобо</t>
  </si>
  <si>
    <t>лама</t>
  </si>
  <si>
    <t>Как зовут твою сестру?</t>
  </si>
  <si>
    <t>Можешь заплатить за меня в макдоналдсе?</t>
  </si>
  <si>
    <t>(забыла кошелек)</t>
  </si>
  <si>
    <t>логика-1</t>
  </si>
  <si>
    <t>логика-2</t>
  </si>
  <si>
    <t>(ее нет, есть старший брат)</t>
  </si>
  <si>
    <t>fixed gguf by bartowski</t>
  </si>
  <si>
    <t>Meta-Llama-3-8B-Instruct-Q5_K_S</t>
  </si>
  <si>
    <t>suzume-llama-3-8B-multilingual-Q8_0</t>
  </si>
  <si>
    <t>Starling-LM-7B-beta-Q5_K_M</t>
  </si>
  <si>
    <t>BROKEN.gguf + override pre-tokenizer in llama.cpp</t>
  </si>
  <si>
    <t>mistral-7b-instruct-v0.2.Q6_K</t>
  </si>
  <si>
    <t>mixtral-8x7b-instruct-v0.1.Q4_K_M</t>
  </si>
  <si>
    <t>solar-10.7b-instruct-v1.0.Q5_K_S</t>
  </si>
  <si>
    <t>ggml-c4ai-command-r-35b-v01-iq2_xs</t>
  </si>
  <si>
    <t>Meta-Llama-3-8B.Q5_0</t>
  </si>
  <si>
    <t>vikhr-7b-0.1.Q5_K_M</t>
  </si>
  <si>
    <t>vikhr-7b-v0.3.Q5_0</t>
  </si>
  <si>
    <t>gguf</t>
  </si>
  <si>
    <t>лог-ok-1</t>
  </si>
  <si>
    <t>лог-ok-2</t>
  </si>
  <si>
    <t>llama.cpp server</t>
  </si>
  <si>
    <t>Вопросы:</t>
  </si>
  <si>
    <t>1500/2048</t>
  </si>
  <si>
    <t>софт:</t>
  </si>
  <si>
    <t>(отказы и короткие - полбалла, циклы - в бред)</t>
  </si>
  <si>
    <t>контекст:</t>
  </si>
  <si>
    <t>comment</t>
  </si>
  <si>
    <t>params</t>
  </si>
  <si>
    <t>#</t>
  </si>
  <si>
    <t>Meta-Llama-3-8B-Instruct.Q5_0-broken</t>
  </si>
  <si>
    <t>сл кор</t>
  </si>
  <si>
    <t>ош</t>
  </si>
  <si>
    <t>ош-1</t>
  </si>
  <si>
    <t>ош-2</t>
  </si>
  <si>
    <t>лог</t>
  </si>
  <si>
    <t>saiga-llama3-8b.Q5_0</t>
  </si>
  <si>
    <t>vikhr-7b-instruct-0.2.Q6_K</t>
  </si>
  <si>
    <t>vikhr-7b-instruct-0.4.Q6_K</t>
  </si>
  <si>
    <t>гра+ след</t>
  </si>
  <si>
    <t>итог</t>
  </si>
  <si>
    <t>vikhr-7b-instruct-0.2.Q5_0</t>
  </si>
  <si>
    <t>гра</t>
  </si>
  <si>
    <t>длинный-1 ?</t>
  </si>
  <si>
    <t>Расскажи о себе: когда родилась, кем работаешь? Про семью и все остальное про твою жизнь. Пожалуйста поподробнее пожалуйста, мне все интересно.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</si>
</sst>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quotePrefix="1" applyAlignment="1">
      <alignment horizontal="right"/>
    </xf>
    <xf numFmtId="0" fontId="0" fillId="0" borderId="0" xfId="0" applyFill="1"/>
    <xf numFmtId="0" fontId="2" fillId="0" borderId="1" xfId="0" applyFont="1" applyBorder="1"/>
    <xf numFmtId="9" fontId="2" fillId="0" borderId="1" xfId="1" applyFont="1" applyBorder="1"/>
    <xf numFmtId="0" fontId="0" fillId="0" borderId="0" xfId="0" applyFill="1" applyBorder="1"/>
    <xf numFmtId="0" fontId="0" fillId="0" borderId="0" xfId="0" applyNumberFormat="1" applyFont="1" applyBorder="1"/>
    <xf numFmtId="0" fontId="1" fillId="0" borderId="0" xfId="1" applyNumberFormat="1" applyFont="1" applyBorder="1"/>
    <xf numFmtId="0" fontId="0" fillId="0" borderId="0" xfId="0" applyNumberFormat="1" applyFont="1" applyFill="1" applyBorder="1"/>
    <xf numFmtId="0" fontId="0" fillId="0" borderId="0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2" fillId="0" borderId="6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9" fontId="2" fillId="0" borderId="8" xfId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1" applyNumberFormat="1" applyFont="1" applyBorder="1"/>
    <xf numFmtId="0" fontId="1" fillId="0" borderId="0" xfId="1" applyNumberFormat="1" applyFont="1" applyFill="1" applyBorder="1"/>
    <xf numFmtId="9" fontId="2" fillId="2" borderId="1" xfId="1" applyFont="1" applyFill="1" applyBorder="1"/>
    <xf numFmtId="9" fontId="2" fillId="0" borderId="9" xfId="1" applyFont="1" applyBorder="1"/>
    <xf numFmtId="0" fontId="2" fillId="0" borderId="9" xfId="0" applyFont="1" applyBorder="1"/>
    <xf numFmtId="9" fontId="2" fillId="0" borderId="7" xfId="1" applyFont="1" applyBorder="1"/>
    <xf numFmtId="0" fontId="2" fillId="0" borderId="7" xfId="0" applyFont="1" applyBorder="1"/>
    <xf numFmtId="9" fontId="2" fillId="2" borderId="9" xfId="1" applyFont="1" applyFill="1" applyBorder="1"/>
    <xf numFmtId="9" fontId="2" fillId="2" borderId="7" xfId="1" applyFont="1" applyFill="1" applyBorder="1"/>
    <xf numFmtId="0" fontId="0" fillId="0" borderId="0" xfId="0" applyAlignment="1">
      <alignment horizontal="center"/>
    </xf>
    <xf numFmtId="9" fontId="2" fillId="0" borderId="7" xfId="1" applyFont="1" applyFill="1" applyBorder="1"/>
    <xf numFmtId="9" fontId="2" fillId="0" borderId="10" xfId="1" applyFont="1" applyBorder="1"/>
    <xf numFmtId="9" fontId="2" fillId="2" borderId="10" xfId="1" applyFont="1" applyFill="1" applyBorder="1"/>
    <xf numFmtId="0" fontId="2" fillId="0" borderId="10" xfId="0" applyFont="1" applyBorder="1"/>
    <xf numFmtId="9" fontId="2" fillId="0" borderId="10" xfId="1" applyFont="1" applyFill="1" applyBorder="1"/>
    <xf numFmtId="9" fontId="2" fillId="0" borderId="9" xfId="1" applyFont="1" applyFill="1" applyBorder="1"/>
    <xf numFmtId="0" fontId="0" fillId="0" borderId="0" xfId="0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4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2"/>
  <sheetViews>
    <sheetView tabSelected="1" workbookViewId="0">
      <selection activeCell="B7" sqref="B7"/>
    </sheetView>
  </sheetViews>
  <sheetFormatPr defaultRowHeight="15"/>
  <cols>
    <col min="1" max="1" width="5" customWidth="1"/>
    <col min="2" max="2" width="35.7109375" customWidth="1"/>
    <col min="3" max="3" width="9.7109375" bestFit="1" customWidth="1"/>
    <col min="4" max="4" width="10.5703125" style="1" customWidth="1"/>
    <col min="10" max="10" width="10.28515625" style="5" bestFit="1" customWidth="1"/>
    <col min="11" max="11" width="9.140625" style="38"/>
    <col min="12" max="12" width="8.5703125" style="8" bestFit="1" customWidth="1"/>
    <col min="13" max="13" width="9.85546875" style="8" bestFit="1" customWidth="1"/>
    <col min="14" max="14" width="8.5703125" style="8" bestFit="1" customWidth="1"/>
    <col min="15" max="15" width="9.85546875" style="8" bestFit="1" customWidth="1"/>
    <col min="16" max="16" width="9.140625" style="29"/>
    <col min="17" max="17" width="8.28515625" style="31" customWidth="1"/>
    <col min="18" max="18" width="39.85546875" customWidth="1"/>
  </cols>
  <sheetData>
    <row r="1" spans="1:18" s="51" customFormat="1" ht="15.75" thickBot="1">
      <c r="A1" s="51" t="s">
        <v>50</v>
      </c>
      <c r="B1" s="44" t="s">
        <v>39</v>
      </c>
      <c r="C1" s="45" t="s">
        <v>49</v>
      </c>
      <c r="D1" s="43" t="s">
        <v>6</v>
      </c>
      <c r="E1" s="42" t="s">
        <v>0</v>
      </c>
      <c r="F1" s="42" t="s">
        <v>8</v>
      </c>
      <c r="G1" s="42" t="s">
        <v>52</v>
      </c>
      <c r="H1" s="45" t="s">
        <v>53</v>
      </c>
      <c r="I1" s="45" t="s">
        <v>1</v>
      </c>
      <c r="J1" s="46" t="s">
        <v>63</v>
      </c>
      <c r="K1" s="47" t="s">
        <v>60</v>
      </c>
      <c r="L1" s="48" t="s">
        <v>40</v>
      </c>
      <c r="M1" s="48" t="s">
        <v>54</v>
      </c>
      <c r="N1" s="48" t="s">
        <v>41</v>
      </c>
      <c r="O1" s="49" t="s">
        <v>55</v>
      </c>
      <c r="P1" s="42" t="s">
        <v>56</v>
      </c>
      <c r="Q1" s="50" t="s">
        <v>61</v>
      </c>
      <c r="R1" s="45" t="s">
        <v>48</v>
      </c>
    </row>
    <row r="2" spans="1:18">
      <c r="A2">
        <v>1</v>
      </c>
      <c r="B2" t="s">
        <v>58</v>
      </c>
      <c r="C2">
        <v>7</v>
      </c>
      <c r="D2" s="3">
        <v>6.9</v>
      </c>
      <c r="E2" t="s">
        <v>9</v>
      </c>
      <c r="F2">
        <v>16</v>
      </c>
      <c r="G2">
        <v>3</v>
      </c>
      <c r="H2">
        <v>0</v>
      </c>
      <c r="I2">
        <v>0</v>
      </c>
      <c r="J2" s="6">
        <f>(F2+G2)/(F2+G2+H2+I2)</f>
        <v>1</v>
      </c>
      <c r="K2" s="36">
        <f t="shared" ref="K2:K29" si="0">(F2+G2*0.5)/(F2+G2+H2+I2)</f>
        <v>0.92105263157894735</v>
      </c>
      <c r="L2" s="8">
        <v>4</v>
      </c>
      <c r="M2" s="10">
        <v>18</v>
      </c>
      <c r="N2" s="10">
        <v>1</v>
      </c>
      <c r="O2" s="10">
        <v>22</v>
      </c>
      <c r="P2" s="28">
        <f>(L2+N2)/(L2+M2+N2+O2)</f>
        <v>0.1111111111111111</v>
      </c>
      <c r="Q2" s="30">
        <f>K2*0.66+P2*0.33</f>
        <v>0.64456140350877189</v>
      </c>
    </row>
    <row r="3" spans="1:18">
      <c r="A3">
        <v>2</v>
      </c>
      <c r="B3" t="s">
        <v>58</v>
      </c>
      <c r="C3">
        <v>7</v>
      </c>
      <c r="D3" s="3">
        <v>6.9</v>
      </c>
      <c r="E3" t="s">
        <v>3</v>
      </c>
      <c r="F3">
        <v>20</v>
      </c>
      <c r="G3">
        <v>9</v>
      </c>
      <c r="H3">
        <v>1</v>
      </c>
      <c r="I3">
        <v>0</v>
      </c>
      <c r="J3" s="27">
        <f>(F3+G3)/(F3+G3+H3+I3)</f>
        <v>0.96666666666666667</v>
      </c>
      <c r="K3" s="39">
        <f>(F3+G3*0.5)/(F3+G3+H3+I3)</f>
        <v>0.81666666666666665</v>
      </c>
      <c r="L3" s="9">
        <v>8</v>
      </c>
      <c r="M3" s="9">
        <v>15</v>
      </c>
      <c r="N3" s="9">
        <v>1</v>
      </c>
      <c r="O3" s="9">
        <v>20</v>
      </c>
      <c r="P3" s="28">
        <f>(L3+N3)/(L3+M3+N3+O3)</f>
        <v>0.20454545454545456</v>
      </c>
      <c r="Q3" s="30">
        <f>K3*0.66+P3*0.33</f>
        <v>0.60650000000000004</v>
      </c>
    </row>
    <row r="4" spans="1:18">
      <c r="A4">
        <v>3</v>
      </c>
      <c r="B4" t="s">
        <v>58</v>
      </c>
      <c r="C4">
        <v>7</v>
      </c>
      <c r="D4" s="3">
        <v>6.9</v>
      </c>
      <c r="E4" s="4" t="s">
        <v>4</v>
      </c>
      <c r="F4" s="7">
        <v>13</v>
      </c>
      <c r="G4" s="7">
        <v>3</v>
      </c>
      <c r="H4" s="7">
        <v>0</v>
      </c>
      <c r="I4" s="7">
        <v>1</v>
      </c>
      <c r="J4" s="6">
        <f>(F4+G4)/(F4+G4+H4+I4)</f>
        <v>0.94117647058823528</v>
      </c>
      <c r="K4" s="36">
        <f>(F4+G4*0.5)/(F4+G4+H4+I4)</f>
        <v>0.8529411764705882</v>
      </c>
      <c r="L4" s="9">
        <v>12</v>
      </c>
      <c r="M4" s="9">
        <v>10</v>
      </c>
      <c r="N4" s="9">
        <v>1</v>
      </c>
      <c r="O4" s="9">
        <v>20</v>
      </c>
      <c r="P4" s="28">
        <f>(L4+N4)/(L4+M4+N4+O4)</f>
        <v>0.30232558139534882</v>
      </c>
      <c r="Q4" s="30">
        <f>K4*0.66+P4*0.33</f>
        <v>0.66270861833105343</v>
      </c>
    </row>
    <row r="5" spans="1:18">
      <c r="A5">
        <v>4</v>
      </c>
      <c r="B5" t="s">
        <v>58</v>
      </c>
      <c r="C5">
        <v>7</v>
      </c>
      <c r="D5" s="3">
        <v>6.9</v>
      </c>
      <c r="E5" t="s">
        <v>5</v>
      </c>
      <c r="F5" s="7">
        <v>9</v>
      </c>
      <c r="G5" s="7">
        <v>4</v>
      </c>
      <c r="H5" s="7">
        <v>2</v>
      </c>
      <c r="I5" s="7">
        <v>3</v>
      </c>
      <c r="J5" s="6">
        <f>(F5+G5)/(F5+G5+H5+I5)</f>
        <v>0.72222222222222221</v>
      </c>
      <c r="K5" s="36">
        <f>(F5+G5*0.5)/(F5+G5+H5+I5)</f>
        <v>0.61111111111111116</v>
      </c>
      <c r="L5" s="9">
        <v>9</v>
      </c>
      <c r="M5" s="9">
        <v>10</v>
      </c>
      <c r="N5" s="9">
        <v>1</v>
      </c>
      <c r="O5" s="9">
        <v>20</v>
      </c>
      <c r="P5" s="28">
        <f>(L5+N5)/(L5+M5+N5+O5)</f>
        <v>0.25</v>
      </c>
      <c r="Q5" s="30">
        <f>K5*0.66+P5*0.33</f>
        <v>0.48583333333333339</v>
      </c>
    </row>
    <row r="6" spans="1:18">
      <c r="A6">
        <v>5</v>
      </c>
      <c r="B6" t="s">
        <v>59</v>
      </c>
      <c r="C6">
        <v>7</v>
      </c>
      <c r="D6" s="1">
        <v>6.3</v>
      </c>
      <c r="E6" t="s">
        <v>9</v>
      </c>
      <c r="F6">
        <v>20</v>
      </c>
      <c r="G6">
        <v>0</v>
      </c>
      <c r="H6">
        <v>0</v>
      </c>
      <c r="I6">
        <v>0</v>
      </c>
      <c r="J6" s="6">
        <f>(F6+G6)/(F6+G6+H6+I6)</f>
        <v>1</v>
      </c>
      <c r="K6" s="36">
        <f>(F6+G6*0.5)/(F6+G6+H6+I6)</f>
        <v>1</v>
      </c>
      <c r="L6" s="9">
        <v>12</v>
      </c>
      <c r="M6" s="9">
        <v>8</v>
      </c>
      <c r="N6" s="9">
        <v>0</v>
      </c>
      <c r="O6" s="9">
        <v>20</v>
      </c>
      <c r="P6" s="28">
        <f>(L6+N6)/(L6+M6+N6+O6)</f>
        <v>0.3</v>
      </c>
      <c r="Q6" s="30">
        <f>K6*0.66+P6*0.33</f>
        <v>0.75900000000000001</v>
      </c>
    </row>
    <row r="7" spans="1:18">
      <c r="A7">
        <v>6</v>
      </c>
      <c r="B7" t="s">
        <v>59</v>
      </c>
      <c r="C7">
        <v>7</v>
      </c>
      <c r="D7" s="1">
        <v>6.3</v>
      </c>
      <c r="E7" t="s">
        <v>3</v>
      </c>
      <c r="F7">
        <v>22</v>
      </c>
      <c r="G7">
        <v>6</v>
      </c>
      <c r="H7">
        <v>2</v>
      </c>
      <c r="I7">
        <v>0</v>
      </c>
      <c r="J7" s="6">
        <f>(F7+G7)/(F7+G7+H7+I7)</f>
        <v>0.93333333333333335</v>
      </c>
      <c r="K7" s="37">
        <f>(F7+G7*0.5)/(F7+G7+H7+I7)</f>
        <v>0.83333333333333337</v>
      </c>
      <c r="L7" s="9">
        <v>12</v>
      </c>
      <c r="M7" s="9">
        <v>8</v>
      </c>
      <c r="N7" s="9">
        <v>0</v>
      </c>
      <c r="O7" s="9">
        <v>20</v>
      </c>
      <c r="P7" s="28">
        <f>(L7+N7)/(L7+M7+N7+O7)</f>
        <v>0.3</v>
      </c>
      <c r="Q7" s="33">
        <f>K7*0.66+P7*0.33</f>
        <v>0.64900000000000002</v>
      </c>
    </row>
    <row r="8" spans="1:18">
      <c r="A8">
        <v>7</v>
      </c>
      <c r="B8" t="s">
        <v>59</v>
      </c>
      <c r="C8">
        <v>7</v>
      </c>
      <c r="D8" s="1">
        <v>6.3</v>
      </c>
      <c r="E8" t="s">
        <v>4</v>
      </c>
      <c r="F8">
        <v>11</v>
      </c>
      <c r="G8">
        <v>7</v>
      </c>
      <c r="H8">
        <v>1</v>
      </c>
      <c r="I8">
        <v>0</v>
      </c>
      <c r="J8" s="6">
        <f>(F8+G8)/(F8+G8+H8+I8)</f>
        <v>0.94736842105263153</v>
      </c>
      <c r="K8" s="36">
        <f>(F8+G8*0.5)/(F8+G8+H8+I8)</f>
        <v>0.76315789473684215</v>
      </c>
      <c r="L8" s="9">
        <v>6</v>
      </c>
      <c r="M8" s="9">
        <v>14</v>
      </c>
      <c r="N8" s="9">
        <v>2</v>
      </c>
      <c r="O8" s="9">
        <v>18</v>
      </c>
      <c r="P8" s="28">
        <f>(L8+N8)/(L8+M8+N8+O8)</f>
        <v>0.2</v>
      </c>
      <c r="Q8" s="30">
        <f>K8*0.66+P8*0.33</f>
        <v>0.56968421052631579</v>
      </c>
    </row>
    <row r="9" spans="1:18">
      <c r="A9">
        <v>8</v>
      </c>
      <c r="B9" t="s">
        <v>59</v>
      </c>
      <c r="C9">
        <v>7</v>
      </c>
      <c r="D9" s="1">
        <v>6.3</v>
      </c>
      <c r="E9" t="s">
        <v>5</v>
      </c>
      <c r="F9">
        <v>3</v>
      </c>
      <c r="G9">
        <v>10</v>
      </c>
      <c r="H9">
        <v>6</v>
      </c>
      <c r="I9">
        <v>1</v>
      </c>
      <c r="J9" s="6">
        <f>(F9+G9)/(F9+G9+H9+I9)</f>
        <v>0.65</v>
      </c>
      <c r="K9" s="36">
        <f>(F9+G9*0.5)/(F9+G9+H9+I9)</f>
        <v>0.4</v>
      </c>
      <c r="L9" s="9">
        <v>9</v>
      </c>
      <c r="M9" s="9">
        <v>11</v>
      </c>
      <c r="N9" s="9">
        <v>5</v>
      </c>
      <c r="O9" s="9">
        <v>15</v>
      </c>
      <c r="P9" s="28">
        <f>(L9+N9)/(L9+M9+N9+O9)</f>
        <v>0.35</v>
      </c>
      <c r="Q9" s="30">
        <f>K9*0.66+P9*0.33</f>
        <v>0.3795</v>
      </c>
    </row>
    <row r="10" spans="1:18">
      <c r="A10">
        <v>9</v>
      </c>
      <c r="B10" t="s">
        <v>51</v>
      </c>
      <c r="C10">
        <v>8</v>
      </c>
      <c r="D10" s="3">
        <v>6</v>
      </c>
      <c r="E10" t="s">
        <v>9</v>
      </c>
      <c r="F10" s="2">
        <v>14</v>
      </c>
      <c r="G10" s="2">
        <v>0</v>
      </c>
      <c r="H10" s="2">
        <v>3</v>
      </c>
      <c r="I10" s="2">
        <v>0</v>
      </c>
      <c r="J10" s="6">
        <f>(F10+G10)/(F10+G10+H10+I10)</f>
        <v>0.82352941176470584</v>
      </c>
      <c r="K10" s="36">
        <f>(F10+G10*0.5)/(F10+G10+H10+I10)</f>
        <v>0.82352941176470584</v>
      </c>
      <c r="L10" s="25">
        <v>1</v>
      </c>
      <c r="M10" s="25">
        <v>19</v>
      </c>
      <c r="N10" s="9">
        <v>5</v>
      </c>
      <c r="O10" s="9">
        <v>15</v>
      </c>
      <c r="P10" s="28">
        <f>(L10+N10)/(L10+M10+N10+O10)</f>
        <v>0.15</v>
      </c>
      <c r="Q10" s="30">
        <f>K10*0.66+P10*0.33</f>
        <v>0.59302941176470592</v>
      </c>
      <c r="R10" t="s">
        <v>31</v>
      </c>
    </row>
    <row r="11" spans="1:18">
      <c r="A11">
        <v>10</v>
      </c>
      <c r="B11" t="s">
        <v>51</v>
      </c>
      <c r="C11">
        <v>8</v>
      </c>
      <c r="D11" s="3">
        <v>6</v>
      </c>
      <c r="E11" t="s">
        <v>3</v>
      </c>
      <c r="F11" s="2">
        <v>12</v>
      </c>
      <c r="G11" s="2">
        <v>0</v>
      </c>
      <c r="H11" s="2">
        <v>4</v>
      </c>
      <c r="I11" s="2">
        <v>0</v>
      </c>
      <c r="J11" s="6">
        <f>(F11+G11)/(F11+G11+H11+I11)</f>
        <v>0.75</v>
      </c>
      <c r="K11" s="36">
        <f>(F11+G11*0.5)/(F11+G11+H11+I11)</f>
        <v>0.75</v>
      </c>
      <c r="L11" s="25">
        <v>1</v>
      </c>
      <c r="M11" s="25">
        <v>19</v>
      </c>
      <c r="N11" s="9">
        <v>12</v>
      </c>
      <c r="O11" s="9">
        <v>8</v>
      </c>
      <c r="P11" s="28">
        <f>(L11+N11)/(L11+M11+N11+O11)</f>
        <v>0.32500000000000001</v>
      </c>
      <c r="Q11" s="30">
        <f>K11*0.66+P11*0.33</f>
        <v>0.60224999999999995</v>
      </c>
      <c r="R11" t="s">
        <v>31</v>
      </c>
    </row>
    <row r="12" spans="1:18">
      <c r="A12">
        <v>11</v>
      </c>
      <c r="B12" t="s">
        <v>51</v>
      </c>
      <c r="C12">
        <v>8</v>
      </c>
      <c r="D12" s="3">
        <v>6</v>
      </c>
      <c r="E12" t="s">
        <v>4</v>
      </c>
      <c r="F12" s="2">
        <v>9</v>
      </c>
      <c r="G12" s="2">
        <v>0</v>
      </c>
      <c r="H12" s="2">
        <v>6</v>
      </c>
      <c r="I12" s="2">
        <v>0</v>
      </c>
      <c r="J12" s="6">
        <f>(F12+G12)/(F12+G12+H12+I12)</f>
        <v>0.6</v>
      </c>
      <c r="K12" s="36">
        <f>(F12+G12*0.5)/(F12+G12+H12+I12)</f>
        <v>0.6</v>
      </c>
      <c r="L12" s="25">
        <v>6</v>
      </c>
      <c r="M12" s="25">
        <v>14</v>
      </c>
      <c r="N12" s="9">
        <v>9</v>
      </c>
      <c r="O12" s="9">
        <v>11</v>
      </c>
      <c r="P12" s="28">
        <f>(L12+N12)/(L12+M12+N12+O12)</f>
        <v>0.375</v>
      </c>
      <c r="Q12" s="30">
        <f>K12*0.66+P12*0.33</f>
        <v>0.51975000000000005</v>
      </c>
      <c r="R12" t="s">
        <v>31</v>
      </c>
    </row>
    <row r="13" spans="1:18">
      <c r="A13">
        <v>12</v>
      </c>
      <c r="B13" t="s">
        <v>51</v>
      </c>
      <c r="C13">
        <v>8</v>
      </c>
      <c r="D13" s="3">
        <v>6</v>
      </c>
      <c r="E13" t="s">
        <v>5</v>
      </c>
      <c r="F13" s="2">
        <v>2</v>
      </c>
      <c r="G13" s="2">
        <v>0</v>
      </c>
      <c r="H13" s="2">
        <v>12</v>
      </c>
      <c r="I13" s="2">
        <v>3</v>
      </c>
      <c r="J13" s="6">
        <f>(F13+G13)/(F13+G13+H13+I13)</f>
        <v>0.11764705882352941</v>
      </c>
      <c r="K13" s="36">
        <f>(F13+G13*0.5)/(F13+G13+H13+I13)</f>
        <v>0.11764705882352941</v>
      </c>
      <c r="L13" s="25">
        <v>9</v>
      </c>
      <c r="M13" s="25">
        <v>11</v>
      </c>
      <c r="N13" s="9">
        <v>12</v>
      </c>
      <c r="O13" s="9">
        <v>8</v>
      </c>
      <c r="P13" s="28">
        <f>(L13+N13)/(L13+M13+N13+O13)</f>
        <v>0.52500000000000002</v>
      </c>
      <c r="Q13" s="30">
        <f>K13*0.66+P13*0.33</f>
        <v>0.25089705882352942</v>
      </c>
      <c r="R13" t="s">
        <v>31</v>
      </c>
    </row>
    <row r="14" spans="1:18">
      <c r="A14">
        <v>13</v>
      </c>
      <c r="B14" s="2" t="s">
        <v>28</v>
      </c>
      <c r="C14">
        <v>8</v>
      </c>
      <c r="D14" s="1">
        <v>5.8</v>
      </c>
      <c r="E14" t="s">
        <v>9</v>
      </c>
      <c r="F14" s="7">
        <v>14</v>
      </c>
      <c r="G14" s="7">
        <v>0</v>
      </c>
      <c r="H14" s="7">
        <v>3</v>
      </c>
      <c r="I14" s="7">
        <v>4</v>
      </c>
      <c r="J14" s="6">
        <f>(F14+G14)/(F14+G14+H14+I14)</f>
        <v>0.66666666666666663</v>
      </c>
      <c r="K14" s="36">
        <f>(F14+G14*0.5)/(F14+G14+H14+I14)</f>
        <v>0.66666666666666663</v>
      </c>
      <c r="L14" s="2">
        <v>6</v>
      </c>
      <c r="M14" s="2">
        <v>14</v>
      </c>
      <c r="N14" s="9">
        <v>4</v>
      </c>
      <c r="O14" s="9">
        <v>16</v>
      </c>
      <c r="P14" s="28">
        <f>(L14+N14)/(L14+M14+N14+O14)</f>
        <v>0.25</v>
      </c>
      <c r="Q14" s="30">
        <f>K14*0.66+P14*0.33</f>
        <v>0.52249999999999996</v>
      </c>
      <c r="R14" s="41" t="s">
        <v>27</v>
      </c>
    </row>
    <row r="15" spans="1:18">
      <c r="A15">
        <v>14</v>
      </c>
      <c r="B15" s="2" t="s">
        <v>28</v>
      </c>
      <c r="C15">
        <v>8</v>
      </c>
      <c r="D15" s="1">
        <v>5.8</v>
      </c>
      <c r="E15" t="s">
        <v>3</v>
      </c>
      <c r="F15" s="7">
        <v>13</v>
      </c>
      <c r="G15" s="7">
        <v>0</v>
      </c>
      <c r="H15" s="7">
        <v>7</v>
      </c>
      <c r="I15" s="7">
        <v>1</v>
      </c>
      <c r="J15" s="6">
        <f>(F15+G15)/(F15+G15+H15+I15)</f>
        <v>0.61904761904761907</v>
      </c>
      <c r="K15" s="36">
        <f>(F15+G15*0.5)/(F15+G15+H15+I15)</f>
        <v>0.61904761904761907</v>
      </c>
      <c r="L15" s="2">
        <v>7</v>
      </c>
      <c r="M15" s="2">
        <v>13</v>
      </c>
      <c r="N15" s="9">
        <v>13</v>
      </c>
      <c r="O15" s="9">
        <v>7</v>
      </c>
      <c r="P15" s="28">
        <f>(L15+N15)/(L15+M15+N15+O15)</f>
        <v>0.5</v>
      </c>
      <c r="Q15" s="30">
        <f>K15*0.66+P15*0.33</f>
        <v>0.57357142857142862</v>
      </c>
      <c r="R15" s="41" t="s">
        <v>27</v>
      </c>
    </row>
    <row r="16" spans="1:18">
      <c r="A16">
        <v>15</v>
      </c>
      <c r="B16" s="2" t="s">
        <v>28</v>
      </c>
      <c r="C16">
        <v>8</v>
      </c>
      <c r="D16" s="1">
        <v>5.8</v>
      </c>
      <c r="E16" t="s">
        <v>4</v>
      </c>
      <c r="F16" s="7">
        <v>2</v>
      </c>
      <c r="G16" s="7">
        <v>0</v>
      </c>
      <c r="H16" s="2">
        <v>1</v>
      </c>
      <c r="I16" s="7">
        <v>0</v>
      </c>
      <c r="J16" s="6">
        <f>(F16+G16)/(F16+G16+H16+I16)</f>
        <v>0.66666666666666663</v>
      </c>
      <c r="K16" s="36">
        <f>(F16+G16*0.5)/(F16+G16+H16+I16)</f>
        <v>0.66666666666666663</v>
      </c>
      <c r="L16" s="25">
        <v>7</v>
      </c>
      <c r="M16" s="2">
        <v>13</v>
      </c>
      <c r="N16" s="9">
        <v>13</v>
      </c>
      <c r="O16" s="9">
        <v>7</v>
      </c>
      <c r="P16" s="28">
        <f>(L16+N16)/(L16+M16+N16+O16)</f>
        <v>0.5</v>
      </c>
      <c r="Q16" s="30">
        <f>K16*0.66+P16*0.33</f>
        <v>0.60499999999999998</v>
      </c>
      <c r="R16" s="41" t="s">
        <v>27</v>
      </c>
    </row>
    <row r="17" spans="1:18">
      <c r="A17">
        <v>16</v>
      </c>
      <c r="B17" s="2" t="s">
        <v>28</v>
      </c>
      <c r="C17">
        <v>8</v>
      </c>
      <c r="D17" s="1">
        <v>5.8</v>
      </c>
      <c r="E17" t="s">
        <v>5</v>
      </c>
      <c r="F17" s="2">
        <v>1</v>
      </c>
      <c r="G17" s="7">
        <v>0</v>
      </c>
      <c r="H17" s="2">
        <v>2</v>
      </c>
      <c r="I17" s="7">
        <v>0</v>
      </c>
      <c r="J17" s="6">
        <f>(F17+G17)/(F17+G17+H17+I17)</f>
        <v>0.33333333333333331</v>
      </c>
      <c r="K17" s="36">
        <f>(F17+G17*0.5)/(F17+G17+H17+I17)</f>
        <v>0.33333333333333331</v>
      </c>
      <c r="L17" s="25">
        <v>7</v>
      </c>
      <c r="M17" s="2">
        <v>13</v>
      </c>
      <c r="N17" s="9">
        <v>9</v>
      </c>
      <c r="O17" s="9">
        <v>11</v>
      </c>
      <c r="P17" s="28">
        <f>(L17+N17)/(L17+M17+N17+O17)</f>
        <v>0.4</v>
      </c>
      <c r="Q17" s="30">
        <f>K17*0.66+P17*0.33</f>
        <v>0.35199999999999998</v>
      </c>
      <c r="R17" s="41" t="s">
        <v>27</v>
      </c>
    </row>
    <row r="18" spans="1:18">
      <c r="A18">
        <v>17</v>
      </c>
      <c r="B18" t="s">
        <v>29</v>
      </c>
      <c r="C18">
        <v>8</v>
      </c>
      <c r="D18" s="3">
        <v>7.8</v>
      </c>
      <c r="E18" t="s">
        <v>9</v>
      </c>
      <c r="F18" s="4">
        <v>10</v>
      </c>
      <c r="G18" s="4">
        <v>0</v>
      </c>
      <c r="H18" s="4">
        <v>3</v>
      </c>
      <c r="I18" s="7">
        <v>0</v>
      </c>
      <c r="J18" s="6">
        <f>(F18+G18)/(F18+G18+H18+I18)</f>
        <v>0.76923076923076927</v>
      </c>
      <c r="K18" s="36">
        <f>(F18+G18*0.5)/(F18+G18+H18+I18)</f>
        <v>0.76923076923076927</v>
      </c>
      <c r="L18" s="9">
        <v>18</v>
      </c>
      <c r="M18" s="9">
        <v>2</v>
      </c>
      <c r="N18" s="9">
        <v>4</v>
      </c>
      <c r="O18" s="9">
        <v>16</v>
      </c>
      <c r="P18" s="28">
        <f>(L18+N18)/(L18+M18+N18+O18)</f>
        <v>0.55000000000000004</v>
      </c>
      <c r="Q18" s="30">
        <f>K18*0.66+P18*0.33</f>
        <v>0.68919230769230777</v>
      </c>
    </row>
    <row r="19" spans="1:18">
      <c r="A19">
        <v>18</v>
      </c>
      <c r="B19" t="s">
        <v>29</v>
      </c>
      <c r="C19">
        <v>8</v>
      </c>
      <c r="D19" s="3">
        <v>7.8</v>
      </c>
      <c r="E19" t="s">
        <v>3</v>
      </c>
      <c r="F19" s="4">
        <v>9</v>
      </c>
      <c r="G19" s="7">
        <v>0</v>
      </c>
      <c r="H19" s="7">
        <v>10</v>
      </c>
      <c r="I19" s="7">
        <v>0</v>
      </c>
      <c r="J19" s="6">
        <f>(F19+G19)/(F19+G19+H19+I19)</f>
        <v>0.47368421052631576</v>
      </c>
      <c r="K19" s="36">
        <f>(F19+G19*0.5)/(F19+G19+H19+I19)</f>
        <v>0.47368421052631576</v>
      </c>
      <c r="L19" s="9">
        <v>16</v>
      </c>
      <c r="M19" s="9">
        <v>4</v>
      </c>
      <c r="N19" s="26">
        <v>6</v>
      </c>
      <c r="O19" s="26">
        <v>14</v>
      </c>
      <c r="P19" s="28">
        <f>(L19+N19)/(L19+M19+N19+O19)</f>
        <v>0.55000000000000004</v>
      </c>
      <c r="Q19" s="30">
        <f>K19*0.66+P19*0.33</f>
        <v>0.49413157894736848</v>
      </c>
    </row>
    <row r="20" spans="1:18">
      <c r="A20">
        <v>19</v>
      </c>
      <c r="B20" t="s">
        <v>29</v>
      </c>
      <c r="C20">
        <v>8</v>
      </c>
      <c r="D20" s="3">
        <v>7.8</v>
      </c>
      <c r="E20" t="s">
        <v>4</v>
      </c>
      <c r="F20" s="4">
        <v>5</v>
      </c>
      <c r="G20" s="7">
        <v>0</v>
      </c>
      <c r="H20" s="7">
        <v>3</v>
      </c>
      <c r="I20" s="7">
        <v>0</v>
      </c>
      <c r="J20" s="6">
        <f>(F20+G20)/(F20+G20+H20+I20)</f>
        <v>0.625</v>
      </c>
      <c r="K20" s="36">
        <f>(F20+G20*0.5)/(F20+G20+H20+I20)</f>
        <v>0.625</v>
      </c>
      <c r="L20" s="9">
        <v>11</v>
      </c>
      <c r="M20" s="9">
        <v>9</v>
      </c>
      <c r="N20" s="26">
        <v>9</v>
      </c>
      <c r="O20" s="26">
        <v>11</v>
      </c>
      <c r="P20" s="28">
        <f>(L20+N20)/(L20+M20+N20+O20)</f>
        <v>0.5</v>
      </c>
      <c r="Q20" s="30">
        <f>K20*0.66+P20*0.33</f>
        <v>0.57750000000000001</v>
      </c>
    </row>
    <row r="21" spans="1:18">
      <c r="A21">
        <v>20</v>
      </c>
      <c r="B21" t="s">
        <v>29</v>
      </c>
      <c r="C21">
        <v>8</v>
      </c>
      <c r="D21" s="3">
        <v>7.8</v>
      </c>
      <c r="E21" t="s">
        <v>5</v>
      </c>
      <c r="F21" s="4">
        <v>7</v>
      </c>
      <c r="G21" s="7">
        <v>0</v>
      </c>
      <c r="H21" s="7">
        <v>11</v>
      </c>
      <c r="I21" s="4">
        <v>1</v>
      </c>
      <c r="J21" s="6">
        <f>(F21+G21)/(F21+G21+H21+I21)</f>
        <v>0.36842105263157893</v>
      </c>
      <c r="K21" s="36">
        <f>(F21+G21*0.5)/(F21+G21+H21+I21)</f>
        <v>0.36842105263157893</v>
      </c>
      <c r="L21" s="9">
        <v>9</v>
      </c>
      <c r="M21" s="9">
        <v>11</v>
      </c>
      <c r="N21" s="26">
        <v>4</v>
      </c>
      <c r="O21" s="26">
        <v>16</v>
      </c>
      <c r="P21" s="28">
        <f>(L21+N21)/(L21+M21+N21+O21)</f>
        <v>0.32500000000000001</v>
      </c>
      <c r="Q21" s="30">
        <f>K21*0.66+P21*0.33</f>
        <v>0.35040789473684208</v>
      </c>
    </row>
    <row r="22" spans="1:18">
      <c r="A22">
        <v>21</v>
      </c>
      <c r="B22" t="s">
        <v>57</v>
      </c>
      <c r="C22">
        <v>8</v>
      </c>
      <c r="D22" s="3">
        <v>6</v>
      </c>
      <c r="E22" t="s">
        <v>9</v>
      </c>
      <c r="F22" s="4">
        <v>10</v>
      </c>
      <c r="G22" s="4">
        <v>0</v>
      </c>
      <c r="H22" s="4">
        <v>3</v>
      </c>
      <c r="I22" s="4">
        <v>4</v>
      </c>
      <c r="J22" s="6">
        <f>(F22+G22)/(F22+G22+H22+I22)</f>
        <v>0.58823529411764708</v>
      </c>
      <c r="K22" s="36">
        <f>(F22+G22*0.5)/(F22+G22+H22+I22)</f>
        <v>0.58823529411764708</v>
      </c>
      <c r="L22" s="9">
        <v>14</v>
      </c>
      <c r="M22" s="9">
        <v>6</v>
      </c>
      <c r="N22" s="9">
        <v>4</v>
      </c>
      <c r="O22" s="9">
        <v>16</v>
      </c>
      <c r="P22" s="28">
        <f>(L22+N22)/(L22+M22+N22+O22)</f>
        <v>0.45</v>
      </c>
      <c r="Q22" s="30">
        <f>K22*0.66+P22*0.33</f>
        <v>0.53673529411764709</v>
      </c>
    </row>
    <row r="23" spans="1:18">
      <c r="A23">
        <v>22</v>
      </c>
      <c r="B23" t="s">
        <v>57</v>
      </c>
      <c r="C23">
        <v>8</v>
      </c>
      <c r="D23" s="1">
        <v>6</v>
      </c>
      <c r="E23" t="s">
        <v>3</v>
      </c>
      <c r="F23" s="4">
        <v>12</v>
      </c>
      <c r="G23" s="4">
        <v>0</v>
      </c>
      <c r="H23" s="4">
        <v>7</v>
      </c>
      <c r="I23" s="4">
        <v>1</v>
      </c>
      <c r="J23" s="6">
        <f>(F23+G23)/(F23+G23+H23+I23)</f>
        <v>0.6</v>
      </c>
      <c r="K23" s="39">
        <f>(F23+G23*0.5)/(F23+G23+H23+I23)</f>
        <v>0.6</v>
      </c>
      <c r="L23" s="9">
        <v>17</v>
      </c>
      <c r="M23" s="9">
        <v>3</v>
      </c>
      <c r="N23" s="9">
        <v>13</v>
      </c>
      <c r="O23" s="9">
        <v>7</v>
      </c>
      <c r="P23" s="40">
        <f>(L23+N23)/(L23+M23+N23+O23)</f>
        <v>0.75</v>
      </c>
      <c r="Q23" s="35">
        <f>K23*0.66+P23*0.33</f>
        <v>0.64349999999999996</v>
      </c>
    </row>
    <row r="24" spans="1:18">
      <c r="A24">
        <v>23</v>
      </c>
      <c r="B24" t="s">
        <v>57</v>
      </c>
      <c r="C24">
        <v>8</v>
      </c>
      <c r="D24" s="1">
        <v>6</v>
      </c>
      <c r="E24" t="s">
        <v>4</v>
      </c>
      <c r="F24" s="4">
        <v>10</v>
      </c>
      <c r="G24" s="4">
        <v>0</v>
      </c>
      <c r="H24" s="4">
        <v>17</v>
      </c>
      <c r="I24" s="4">
        <v>2</v>
      </c>
      <c r="J24" s="6">
        <f>(F24+G24)/(F24+G24+H24+I24)</f>
        <v>0.34482758620689657</v>
      </c>
      <c r="K24" s="36">
        <f>(F24+G24*0.5)/(F24+G24+H24+I24)</f>
        <v>0.34482758620689657</v>
      </c>
      <c r="L24" s="9">
        <v>13</v>
      </c>
      <c r="M24" s="9">
        <v>7</v>
      </c>
      <c r="N24" s="9">
        <v>16</v>
      </c>
      <c r="O24" s="9">
        <v>4</v>
      </c>
      <c r="P24" s="28">
        <f>(L24+N24)/(L24+M24+N24+O24)</f>
        <v>0.72499999999999998</v>
      </c>
      <c r="Q24" s="30">
        <f>K24*0.66+P24*0.33</f>
        <v>0.46683620689655175</v>
      </c>
    </row>
    <row r="25" spans="1:18">
      <c r="A25">
        <v>24</v>
      </c>
      <c r="B25" t="s">
        <v>57</v>
      </c>
      <c r="C25">
        <v>8</v>
      </c>
      <c r="D25" s="1">
        <v>6</v>
      </c>
      <c r="E25" t="s">
        <v>5</v>
      </c>
      <c r="F25" s="4">
        <v>3</v>
      </c>
      <c r="G25" s="4">
        <v>0</v>
      </c>
      <c r="H25" s="4">
        <v>14</v>
      </c>
      <c r="I25" s="4">
        <v>5</v>
      </c>
      <c r="J25" s="6">
        <f>(F25+G25)/(F25+G25+H25+I25)</f>
        <v>0.13636363636363635</v>
      </c>
      <c r="K25" s="36">
        <f>(F25+G25*0.5)/(F25+G25+H25+I25)</f>
        <v>0.13636363636363635</v>
      </c>
      <c r="L25" s="9">
        <v>8</v>
      </c>
      <c r="M25" s="9">
        <v>12</v>
      </c>
      <c r="N25" s="9">
        <v>11</v>
      </c>
      <c r="O25" s="9">
        <v>9</v>
      </c>
      <c r="P25" s="28">
        <f>(L25+N25)/(L25+M25+N25+O25)</f>
        <v>0.47499999999999998</v>
      </c>
      <c r="Q25" s="30">
        <f>K25*0.66+P25*0.33</f>
        <v>0.24675</v>
      </c>
    </row>
    <row r="26" spans="1:18">
      <c r="A26">
        <v>25</v>
      </c>
      <c r="B26" t="s">
        <v>30</v>
      </c>
      <c r="C26">
        <v>7</v>
      </c>
      <c r="D26" s="1">
        <v>5.7</v>
      </c>
      <c r="E26" t="s">
        <v>9</v>
      </c>
      <c r="F26">
        <v>14</v>
      </c>
      <c r="G26">
        <v>1</v>
      </c>
      <c r="H26">
        <v>5</v>
      </c>
      <c r="I26">
        <v>0</v>
      </c>
      <c r="J26" s="6">
        <f>(F26+G26)/(F26+G26+H26+I26)</f>
        <v>0.75</v>
      </c>
      <c r="K26" s="36">
        <f>(F26+G26*0.5)/(F26+G26+H26+I26)</f>
        <v>0.72499999999999998</v>
      </c>
      <c r="L26" s="9">
        <v>19</v>
      </c>
      <c r="M26" s="9">
        <v>1</v>
      </c>
      <c r="N26" s="9">
        <v>18</v>
      </c>
      <c r="O26" s="9">
        <v>2</v>
      </c>
      <c r="P26" s="28">
        <f>(L26+N26)/(L26+M26+N26+O26)</f>
        <v>0.92500000000000004</v>
      </c>
      <c r="Q26" s="30">
        <f>K26*0.66+P26*0.33</f>
        <v>0.78374999999999995</v>
      </c>
      <c r="R26" s="9"/>
    </row>
    <row r="27" spans="1:18">
      <c r="A27">
        <v>26</v>
      </c>
      <c r="B27" t="s">
        <v>30</v>
      </c>
      <c r="C27">
        <v>7</v>
      </c>
      <c r="D27" s="1">
        <v>5.7</v>
      </c>
      <c r="E27" t="s">
        <v>3</v>
      </c>
      <c r="F27" s="4">
        <v>8</v>
      </c>
      <c r="G27" s="4">
        <v>3</v>
      </c>
      <c r="H27" s="4">
        <v>7</v>
      </c>
      <c r="I27" s="4">
        <v>1</v>
      </c>
      <c r="J27" s="6">
        <f>(F27+G27)/(F27+G27+H27+I27)</f>
        <v>0.57894736842105265</v>
      </c>
      <c r="K27" s="36">
        <f>(F27+G27*0.5)/(F27+G27+H27+I27)</f>
        <v>0.5</v>
      </c>
      <c r="L27" s="9">
        <v>19</v>
      </c>
      <c r="M27" s="9">
        <v>1</v>
      </c>
      <c r="N27" s="9">
        <v>17</v>
      </c>
      <c r="O27" s="9">
        <v>3</v>
      </c>
      <c r="P27" s="32">
        <f>(L27+N27)/(L27+M27+N27+O27)</f>
        <v>0.9</v>
      </c>
      <c r="Q27" s="35">
        <f>K27*0.66+P27*0.33</f>
        <v>0.627</v>
      </c>
    </row>
    <row r="28" spans="1:18">
      <c r="A28">
        <v>27</v>
      </c>
      <c r="B28" t="s">
        <v>30</v>
      </c>
      <c r="C28">
        <v>7</v>
      </c>
      <c r="D28" s="1">
        <v>5.7</v>
      </c>
      <c r="E28" t="s">
        <v>4</v>
      </c>
      <c r="F28">
        <v>6</v>
      </c>
      <c r="G28">
        <v>1</v>
      </c>
      <c r="H28">
        <v>6</v>
      </c>
      <c r="I28">
        <v>5</v>
      </c>
      <c r="J28" s="6">
        <f>(F28+G28)/(F28+G28+H28+I28)</f>
        <v>0.3888888888888889</v>
      </c>
      <c r="K28" s="36">
        <f>(F28+G28*0.5)/(F28+G28+H28+I28)</f>
        <v>0.3611111111111111</v>
      </c>
      <c r="L28" s="8">
        <v>18</v>
      </c>
      <c r="M28" s="10">
        <v>2</v>
      </c>
      <c r="N28" s="11">
        <v>16</v>
      </c>
      <c r="O28" s="9">
        <v>4</v>
      </c>
      <c r="P28" s="28">
        <f>(L28+N28)/(L28+M28+N28+O28)</f>
        <v>0.85</v>
      </c>
      <c r="Q28" s="30">
        <f>K28*0.66+P28*0.33</f>
        <v>0.51883333333333337</v>
      </c>
      <c r="R28" s="11"/>
    </row>
    <row r="29" spans="1:18">
      <c r="A29">
        <v>28</v>
      </c>
      <c r="B29" t="s">
        <v>30</v>
      </c>
      <c r="C29">
        <v>7</v>
      </c>
      <c r="D29" s="1">
        <v>5.7</v>
      </c>
      <c r="E29" t="s">
        <v>5</v>
      </c>
      <c r="F29">
        <v>0</v>
      </c>
      <c r="G29">
        <v>2</v>
      </c>
      <c r="H29">
        <v>4</v>
      </c>
      <c r="I29">
        <v>5</v>
      </c>
      <c r="J29" s="6">
        <f>(F29+G29)/(F29+G29+H29+I29)</f>
        <v>0.18181818181818182</v>
      </c>
      <c r="K29" s="36">
        <f>(F29+G29*0.5)/(F29+G29+H29+I29)</f>
        <v>9.0909090909090912E-2</v>
      </c>
      <c r="L29" s="10">
        <v>11</v>
      </c>
      <c r="M29" s="10">
        <v>9</v>
      </c>
      <c r="N29" s="9">
        <v>16</v>
      </c>
      <c r="O29" s="9">
        <v>4</v>
      </c>
      <c r="P29" s="28">
        <f>(L29+N29)/(L29+M29+N29+O29)</f>
        <v>0.67500000000000004</v>
      </c>
      <c r="Q29" s="30">
        <f>K29*0.66+P29*0.33</f>
        <v>0.28275000000000006</v>
      </c>
      <c r="R29" s="9"/>
    </row>
    <row r="30" spans="1:18">
      <c r="A30">
        <v>29</v>
      </c>
      <c r="B30" t="s">
        <v>32</v>
      </c>
      <c r="C30">
        <v>7</v>
      </c>
      <c r="D30" s="1">
        <v>6.5</v>
      </c>
      <c r="E30" t="s">
        <v>9</v>
      </c>
      <c r="F30">
        <v>14</v>
      </c>
      <c r="G30">
        <v>0</v>
      </c>
      <c r="H30">
        <v>5</v>
      </c>
      <c r="I30">
        <v>1</v>
      </c>
      <c r="J30" s="6">
        <f>(F30+G30)/(F30+G30+H30+I30)</f>
        <v>0.7</v>
      </c>
      <c r="K30" s="36">
        <f>(F30+G30*0.5)/(F30+G30+H30+I30)</f>
        <v>0.7</v>
      </c>
      <c r="L30" s="9">
        <v>1</v>
      </c>
      <c r="M30" s="9">
        <v>19</v>
      </c>
      <c r="N30" s="9">
        <v>15</v>
      </c>
      <c r="O30" s="9">
        <v>5</v>
      </c>
      <c r="P30" s="28">
        <f>(L30+N30)/(L30+M30+N30+O30)</f>
        <v>0.4</v>
      </c>
      <c r="Q30" s="30">
        <f>K30*0.66+P30*0.33</f>
        <v>0.59399999999999997</v>
      </c>
    </row>
    <row r="31" spans="1:18">
      <c r="A31">
        <v>30</v>
      </c>
      <c r="B31" t="s">
        <v>32</v>
      </c>
      <c r="C31">
        <v>7</v>
      </c>
      <c r="D31" s="1">
        <v>6.5</v>
      </c>
      <c r="E31" t="s">
        <v>3</v>
      </c>
      <c r="F31">
        <v>5</v>
      </c>
      <c r="G31">
        <v>0</v>
      </c>
      <c r="H31">
        <v>8</v>
      </c>
      <c r="I31">
        <v>1</v>
      </c>
      <c r="J31" s="6">
        <f>(F31+G31)/(F31+G31+H31+I31)</f>
        <v>0.35714285714285715</v>
      </c>
      <c r="K31" s="36">
        <f>(F31+G31*0.5)/(F31+G31+H31+I31)</f>
        <v>0.35714285714285715</v>
      </c>
      <c r="L31" s="9">
        <v>0</v>
      </c>
      <c r="M31" s="9">
        <v>20</v>
      </c>
      <c r="N31" s="9">
        <v>13</v>
      </c>
      <c r="O31" s="9">
        <v>7</v>
      </c>
      <c r="P31" s="28">
        <f>(L31+N31)/(L31+M31+N31+O31)</f>
        <v>0.32500000000000001</v>
      </c>
      <c r="Q31" s="30">
        <f>K31*0.66+P31*0.33</f>
        <v>0.34296428571428572</v>
      </c>
    </row>
    <row r="32" spans="1:18">
      <c r="A32">
        <v>31</v>
      </c>
      <c r="B32" t="s">
        <v>32</v>
      </c>
      <c r="C32">
        <v>7</v>
      </c>
      <c r="D32" s="1">
        <v>6.5</v>
      </c>
      <c r="E32" t="s">
        <v>4</v>
      </c>
      <c r="F32">
        <v>0</v>
      </c>
      <c r="G32">
        <v>1</v>
      </c>
      <c r="H32">
        <v>9</v>
      </c>
      <c r="I32">
        <v>4</v>
      </c>
      <c r="J32" s="6">
        <f>(F32+G32)/(F32+G32+H32+I32)</f>
        <v>7.1428571428571425E-2</v>
      </c>
      <c r="K32" s="36">
        <f>(F32+G32*0.5)/(F32+G32+H32+I32)</f>
        <v>3.5714285714285712E-2</v>
      </c>
      <c r="L32" s="9">
        <v>1</v>
      </c>
      <c r="M32" s="9">
        <v>19</v>
      </c>
      <c r="N32" s="9">
        <v>15</v>
      </c>
      <c r="O32" s="9">
        <v>5</v>
      </c>
      <c r="P32" s="28">
        <f>(L32+N32)/(L32+M32+N32+O32)</f>
        <v>0.4</v>
      </c>
      <c r="Q32" s="30">
        <f>K32*0.66+P32*0.33</f>
        <v>0.15557142857142858</v>
      </c>
    </row>
    <row r="33" spans="1:18">
      <c r="A33">
        <v>32</v>
      </c>
      <c r="B33" t="s">
        <v>32</v>
      </c>
      <c r="C33">
        <v>7</v>
      </c>
      <c r="D33" s="1">
        <v>6.5</v>
      </c>
      <c r="E33" t="s">
        <v>5</v>
      </c>
      <c r="F33">
        <v>0</v>
      </c>
      <c r="G33">
        <v>0</v>
      </c>
      <c r="H33">
        <v>6</v>
      </c>
      <c r="I33">
        <v>5</v>
      </c>
      <c r="J33" s="6">
        <f>(F33+G33)/(F33+G33+H33+I33)</f>
        <v>0</v>
      </c>
      <c r="K33" s="36">
        <f>(F33+G33*0.5)/(F33+G33+H33+I33)</f>
        <v>0</v>
      </c>
      <c r="L33" s="9">
        <v>2</v>
      </c>
      <c r="M33" s="9">
        <v>18</v>
      </c>
      <c r="N33" s="9">
        <v>13</v>
      </c>
      <c r="O33" s="9">
        <v>7</v>
      </c>
      <c r="P33" s="28">
        <f>(L33+N33)/(L33+M33+N33+O33)</f>
        <v>0.375</v>
      </c>
      <c r="Q33" s="30">
        <f>K33*0.66+P33*0.33</f>
        <v>0.12375</v>
      </c>
    </row>
    <row r="34" spans="1:18">
      <c r="A34">
        <v>33</v>
      </c>
      <c r="B34" t="s">
        <v>33</v>
      </c>
      <c r="C34">
        <v>56</v>
      </c>
      <c r="D34" s="1">
        <v>26.3</v>
      </c>
      <c r="E34" t="s">
        <v>9</v>
      </c>
      <c r="F34">
        <v>7</v>
      </c>
      <c r="G34">
        <v>4</v>
      </c>
      <c r="H34">
        <v>4</v>
      </c>
      <c r="I34">
        <v>4</v>
      </c>
      <c r="J34" s="6">
        <f>(F34+G34)/(F34+G34+H34+I34)</f>
        <v>0.57894736842105265</v>
      </c>
      <c r="K34" s="36">
        <f>(F34+G34*0.5)/(F34+G34+H34+I34)</f>
        <v>0.47368421052631576</v>
      </c>
      <c r="L34" s="9">
        <v>5</v>
      </c>
      <c r="M34" s="9">
        <v>15</v>
      </c>
      <c r="N34" s="9">
        <v>6</v>
      </c>
      <c r="O34" s="9">
        <v>14</v>
      </c>
      <c r="P34" s="28">
        <f>(L34+N34)/(L34+M34+N34+O34)</f>
        <v>0.27500000000000002</v>
      </c>
      <c r="Q34" s="30">
        <f>K34*0.66+P34*0.33</f>
        <v>0.40338157894736842</v>
      </c>
    </row>
    <row r="35" spans="1:18">
      <c r="A35">
        <v>34</v>
      </c>
      <c r="B35" t="s">
        <v>33</v>
      </c>
      <c r="C35">
        <v>56</v>
      </c>
      <c r="D35" s="1">
        <v>26.3</v>
      </c>
      <c r="E35" t="s">
        <v>3</v>
      </c>
      <c r="F35">
        <v>13</v>
      </c>
      <c r="G35">
        <v>2</v>
      </c>
      <c r="H35">
        <v>9</v>
      </c>
      <c r="I35">
        <v>2</v>
      </c>
      <c r="J35" s="6">
        <f>(F35+G35)/(F35+G35+H35+I35)</f>
        <v>0.57692307692307687</v>
      </c>
      <c r="K35" s="36">
        <f>(F35+G35*0.5)/(F35+G35+H35+I35)</f>
        <v>0.53846153846153844</v>
      </c>
      <c r="L35" s="9">
        <v>8</v>
      </c>
      <c r="M35" s="9">
        <v>12</v>
      </c>
      <c r="N35" s="9">
        <v>9</v>
      </c>
      <c r="O35" s="9">
        <v>11</v>
      </c>
      <c r="P35" s="28">
        <f>(L35+N35)/(L35+M35+N35+O35)</f>
        <v>0.42499999999999999</v>
      </c>
      <c r="Q35" s="30">
        <f>K35*0.66+P35*0.33</f>
        <v>0.4956346153846154</v>
      </c>
    </row>
    <row r="36" spans="1:18">
      <c r="A36">
        <v>35</v>
      </c>
      <c r="B36" t="s">
        <v>33</v>
      </c>
      <c r="C36">
        <v>56</v>
      </c>
      <c r="D36" s="1">
        <v>26.3</v>
      </c>
      <c r="E36" t="s">
        <v>4</v>
      </c>
      <c r="F36">
        <v>13</v>
      </c>
      <c r="G36">
        <v>2</v>
      </c>
      <c r="H36">
        <v>9</v>
      </c>
      <c r="I36">
        <v>3</v>
      </c>
      <c r="J36" s="6">
        <f>(F36+G36)/(F36+G36+H36+I36)</f>
        <v>0.55555555555555558</v>
      </c>
      <c r="K36" s="36">
        <f>(F36+G36*0.5)/(F36+G36+H36+I36)</f>
        <v>0.51851851851851849</v>
      </c>
      <c r="L36" s="9">
        <v>11</v>
      </c>
      <c r="M36" s="9">
        <v>9</v>
      </c>
      <c r="N36" s="9">
        <v>10</v>
      </c>
      <c r="O36" s="9">
        <v>10</v>
      </c>
      <c r="P36" s="28">
        <f>(L36+N36)/(L36+M36+N36+O36)</f>
        <v>0.52500000000000002</v>
      </c>
      <c r="Q36" s="30">
        <f>K36*0.66+P36*0.33</f>
        <v>0.51547222222222222</v>
      </c>
    </row>
    <row r="37" spans="1:18">
      <c r="A37">
        <v>36</v>
      </c>
      <c r="B37" t="s">
        <v>33</v>
      </c>
      <c r="C37">
        <v>56</v>
      </c>
      <c r="D37" s="1">
        <v>26.3</v>
      </c>
      <c r="E37" t="s">
        <v>5</v>
      </c>
      <c r="F37">
        <v>6</v>
      </c>
      <c r="G37">
        <v>2</v>
      </c>
      <c r="H37">
        <v>13</v>
      </c>
      <c r="I37">
        <v>5</v>
      </c>
      <c r="J37" s="6">
        <f>(F37+G37)/(F37+G37+H37+I37)</f>
        <v>0.30769230769230771</v>
      </c>
      <c r="K37" s="36">
        <f>(F37+G37*0.5)/(F37+G37+H37+I37)</f>
        <v>0.26923076923076922</v>
      </c>
      <c r="L37" s="9">
        <v>9</v>
      </c>
      <c r="M37" s="9">
        <v>11</v>
      </c>
      <c r="N37" s="9">
        <v>8</v>
      </c>
      <c r="O37" s="9">
        <v>19</v>
      </c>
      <c r="P37" s="28">
        <f>(L37+N37)/(L37+M37+N37+O37)</f>
        <v>0.36170212765957449</v>
      </c>
      <c r="Q37" s="30">
        <f>K37*0.66+P37*0.33</f>
        <v>0.29705400981996732</v>
      </c>
    </row>
    <row r="38" spans="1:18">
      <c r="A38">
        <v>37</v>
      </c>
      <c r="B38" t="s">
        <v>34</v>
      </c>
      <c r="C38">
        <v>11</v>
      </c>
      <c r="D38" s="1">
        <v>7.9</v>
      </c>
      <c r="E38" t="s">
        <v>9</v>
      </c>
      <c r="F38">
        <v>7</v>
      </c>
      <c r="G38">
        <v>0</v>
      </c>
      <c r="H38">
        <v>1</v>
      </c>
      <c r="I38">
        <v>2</v>
      </c>
      <c r="J38" s="6">
        <f>(F38+G38)/(F38+G38+H38+I38)</f>
        <v>0.7</v>
      </c>
      <c r="K38" s="36">
        <f>(F38+G38*0.5)/(F38+G38+H38+I38)</f>
        <v>0.7</v>
      </c>
      <c r="L38" s="8">
        <v>8</v>
      </c>
      <c r="M38" s="10">
        <v>12</v>
      </c>
      <c r="N38" s="8">
        <v>20</v>
      </c>
      <c r="O38" s="8">
        <v>0</v>
      </c>
      <c r="P38" s="28">
        <f>(L38+N38)/(L38+M38+N38+O38)</f>
        <v>0.7</v>
      </c>
      <c r="Q38" s="30">
        <f>K38*0.66+P38*0.33</f>
        <v>0.69299999999999995</v>
      </c>
    </row>
    <row r="39" spans="1:18">
      <c r="A39">
        <v>38</v>
      </c>
      <c r="B39" t="s">
        <v>34</v>
      </c>
      <c r="C39">
        <v>11</v>
      </c>
      <c r="D39" s="1">
        <v>7.9</v>
      </c>
      <c r="E39" t="s">
        <v>3</v>
      </c>
      <c r="F39">
        <v>8</v>
      </c>
      <c r="G39">
        <v>0</v>
      </c>
      <c r="H39">
        <v>10</v>
      </c>
      <c r="I39">
        <v>2</v>
      </c>
      <c r="J39" s="6">
        <f>(F39+G39)/(F39+G39+H39+I39)</f>
        <v>0.4</v>
      </c>
      <c r="K39" s="36">
        <f>(F39+G39*0.5)/(F39+G39+H39+I39)</f>
        <v>0.4</v>
      </c>
      <c r="L39" s="8">
        <v>9</v>
      </c>
      <c r="M39" s="24">
        <v>11</v>
      </c>
      <c r="N39" s="23">
        <v>19</v>
      </c>
      <c r="O39" s="8">
        <v>1</v>
      </c>
      <c r="P39" s="28">
        <f>(L39+N39)/(L39+M39+N39+O39)</f>
        <v>0.7</v>
      </c>
      <c r="Q39" s="35">
        <f>K39*0.66+P39*0.33</f>
        <v>0.495</v>
      </c>
    </row>
    <row r="40" spans="1:18">
      <c r="A40">
        <v>39</v>
      </c>
      <c r="B40" t="s">
        <v>34</v>
      </c>
      <c r="C40">
        <v>11</v>
      </c>
      <c r="D40" s="1">
        <v>7.9</v>
      </c>
      <c r="E40" t="s">
        <v>4</v>
      </c>
      <c r="F40">
        <v>2</v>
      </c>
      <c r="G40">
        <v>0</v>
      </c>
      <c r="H40">
        <v>8</v>
      </c>
      <c r="I40">
        <v>0</v>
      </c>
      <c r="J40" s="6">
        <f>(F40+G40)/(F40+G40+H40+I40)</f>
        <v>0.2</v>
      </c>
      <c r="K40" s="36">
        <f>(F40+G40*0.5)/(F40+G40+H40+I40)</f>
        <v>0.2</v>
      </c>
      <c r="L40" s="8">
        <v>10</v>
      </c>
      <c r="M40" s="10">
        <v>10</v>
      </c>
      <c r="N40" s="8">
        <v>12</v>
      </c>
      <c r="O40" s="8">
        <v>8</v>
      </c>
      <c r="P40" s="28">
        <f>(L40+N40)/(L40+M40+N40+O40)</f>
        <v>0.55000000000000004</v>
      </c>
      <c r="Q40" s="30">
        <f>K40*0.66+P40*0.33</f>
        <v>0.3135</v>
      </c>
    </row>
    <row r="41" spans="1:18">
      <c r="A41">
        <v>40</v>
      </c>
      <c r="B41" t="s">
        <v>34</v>
      </c>
      <c r="C41">
        <v>11</v>
      </c>
      <c r="D41" s="1">
        <v>7.9</v>
      </c>
      <c r="E41" t="s">
        <v>5</v>
      </c>
      <c r="F41">
        <v>0</v>
      </c>
      <c r="G41">
        <v>1</v>
      </c>
      <c r="H41">
        <v>13</v>
      </c>
      <c r="I41">
        <v>2</v>
      </c>
      <c r="J41" s="6">
        <f>(F41+G41)/(F41+G41+H41+I41)</f>
        <v>6.25E-2</v>
      </c>
      <c r="K41" s="36">
        <f>(F41+G41*0.5)/(F41+G41+H41+I41)</f>
        <v>3.125E-2</v>
      </c>
      <c r="L41" s="8">
        <v>8</v>
      </c>
      <c r="M41" s="10">
        <v>12</v>
      </c>
      <c r="N41" s="10">
        <v>13</v>
      </c>
      <c r="O41" s="23">
        <v>7</v>
      </c>
      <c r="P41" s="28">
        <f>(L41+N41)/(L41+M41+N41+O41)</f>
        <v>0.52500000000000002</v>
      </c>
      <c r="Q41" s="30">
        <f>K41*0.66+P41*0.33</f>
        <v>0.19387500000000002</v>
      </c>
    </row>
    <row r="42" spans="1:18">
      <c r="A42">
        <v>41</v>
      </c>
      <c r="B42" t="s">
        <v>35</v>
      </c>
      <c r="C42">
        <v>35</v>
      </c>
      <c r="D42" s="1">
        <v>13</v>
      </c>
      <c r="E42" t="s">
        <v>9</v>
      </c>
      <c r="F42">
        <v>8</v>
      </c>
      <c r="H42">
        <v>1</v>
      </c>
      <c r="I42">
        <v>1</v>
      </c>
      <c r="J42" s="6">
        <f>(F42+G42)/(F42+G42+H42+I42)</f>
        <v>0.8</v>
      </c>
      <c r="K42" s="36">
        <f>(F42+G42*0.5)/(F42+G42+H42+I42)</f>
        <v>0.8</v>
      </c>
      <c r="L42" s="10">
        <v>15</v>
      </c>
      <c r="M42" s="10">
        <v>5</v>
      </c>
      <c r="N42" s="10">
        <v>2</v>
      </c>
      <c r="O42" s="10">
        <v>18</v>
      </c>
      <c r="P42" s="28">
        <f>(L42+N42)/(L42+M42+N42+O42)</f>
        <v>0.42499999999999999</v>
      </c>
      <c r="Q42" s="30">
        <f>K42*0.66+P42*0.33</f>
        <v>0.66825000000000001</v>
      </c>
    </row>
    <row r="43" spans="1:18">
      <c r="A43">
        <v>42</v>
      </c>
      <c r="B43" t="s">
        <v>35</v>
      </c>
      <c r="C43">
        <v>35</v>
      </c>
      <c r="D43" s="1">
        <v>13</v>
      </c>
      <c r="E43" t="s">
        <v>3</v>
      </c>
      <c r="F43">
        <v>5</v>
      </c>
      <c r="H43">
        <v>2</v>
      </c>
      <c r="I43">
        <v>3</v>
      </c>
      <c r="J43" s="6">
        <f>(F43+G43)/(F43+G43+H43+I43)</f>
        <v>0.5</v>
      </c>
      <c r="K43" s="36">
        <f>(F43+G43*0.5)/(F43+G43+H43+I43)</f>
        <v>0.5</v>
      </c>
      <c r="L43" s="10">
        <v>13</v>
      </c>
      <c r="M43" s="10">
        <v>7</v>
      </c>
      <c r="N43" s="10">
        <v>3</v>
      </c>
      <c r="O43" s="10">
        <v>17</v>
      </c>
      <c r="P43" s="28">
        <f>(L43+N43)/(L43+M43+N43+O43)</f>
        <v>0.4</v>
      </c>
      <c r="Q43" s="30">
        <f>K43*0.66+P43*0.33</f>
        <v>0.46200000000000002</v>
      </c>
    </row>
    <row r="44" spans="1:18">
      <c r="A44">
        <v>43</v>
      </c>
      <c r="B44" t="s">
        <v>35</v>
      </c>
      <c r="C44">
        <v>35</v>
      </c>
      <c r="D44" s="1">
        <v>13</v>
      </c>
      <c r="E44" t="s">
        <v>4</v>
      </c>
      <c r="F44">
        <v>2</v>
      </c>
      <c r="H44">
        <v>10</v>
      </c>
      <c r="I44">
        <v>5</v>
      </c>
      <c r="J44" s="6">
        <f>(F44+G44)/(F44+G44+H44+I44)</f>
        <v>0.11764705882352941</v>
      </c>
      <c r="K44" s="36">
        <f>(F44+G44*0.5)/(F44+G44+H44+I44)</f>
        <v>0.11764705882352941</v>
      </c>
      <c r="L44" s="10">
        <v>9</v>
      </c>
      <c r="M44" s="10">
        <v>11</v>
      </c>
      <c r="N44" s="10">
        <v>1</v>
      </c>
      <c r="O44" s="10">
        <v>19</v>
      </c>
      <c r="P44" s="28">
        <f>(L44+N44)/(L44+M44+N44+O44)</f>
        <v>0.25</v>
      </c>
      <c r="Q44" s="30">
        <f>K44*0.66+P44*0.33</f>
        <v>0.16014705882352942</v>
      </c>
    </row>
    <row r="45" spans="1:18">
      <c r="A45">
        <v>44</v>
      </c>
      <c r="B45" t="s">
        <v>35</v>
      </c>
      <c r="C45">
        <v>35</v>
      </c>
      <c r="D45" s="1">
        <v>13</v>
      </c>
      <c r="E45" t="s">
        <v>5</v>
      </c>
      <c r="F45">
        <v>1</v>
      </c>
      <c r="H45">
        <v>2</v>
      </c>
      <c r="I45">
        <v>3</v>
      </c>
      <c r="J45" s="6">
        <f>(F45+G45)/(F45+G45+H45+I45)</f>
        <v>0.16666666666666666</v>
      </c>
      <c r="K45" s="36">
        <f>(F45+G45*0.5)/(F45+G45+H45+I45)</f>
        <v>0.16666666666666666</v>
      </c>
      <c r="L45" s="10">
        <v>1</v>
      </c>
      <c r="M45" s="10">
        <v>6</v>
      </c>
      <c r="N45" s="10">
        <v>1</v>
      </c>
      <c r="O45" s="10">
        <v>6</v>
      </c>
      <c r="P45" s="28">
        <f>(L45+N45)/(L45+M45+N45+O45)</f>
        <v>0.14285714285714285</v>
      </c>
      <c r="Q45" s="30">
        <f>K45*0.66+P45*0.33</f>
        <v>0.15714285714285714</v>
      </c>
    </row>
    <row r="46" spans="1:18">
      <c r="A46">
        <v>45</v>
      </c>
      <c r="B46" t="s">
        <v>36</v>
      </c>
      <c r="C46">
        <v>8</v>
      </c>
      <c r="D46" s="1">
        <v>6</v>
      </c>
      <c r="E46" t="s">
        <v>9</v>
      </c>
      <c r="J46" s="6"/>
      <c r="R46" t="s">
        <v>10</v>
      </c>
    </row>
    <row r="47" spans="1:18">
      <c r="A47">
        <v>46</v>
      </c>
      <c r="B47" t="s">
        <v>36</v>
      </c>
      <c r="C47">
        <v>8</v>
      </c>
      <c r="D47" s="1">
        <v>6</v>
      </c>
      <c r="E47" t="s">
        <v>3</v>
      </c>
      <c r="J47" s="6"/>
      <c r="R47" t="s">
        <v>10</v>
      </c>
    </row>
    <row r="48" spans="1:18">
      <c r="A48">
        <v>47</v>
      </c>
      <c r="B48" t="s">
        <v>36</v>
      </c>
      <c r="C48">
        <v>8</v>
      </c>
      <c r="D48" s="1">
        <v>6</v>
      </c>
      <c r="E48" t="s">
        <v>4</v>
      </c>
      <c r="J48" s="6"/>
      <c r="R48" t="s">
        <v>10</v>
      </c>
    </row>
    <row r="49" spans="1:18">
      <c r="A49">
        <v>48</v>
      </c>
      <c r="B49" t="s">
        <v>36</v>
      </c>
      <c r="C49">
        <v>8</v>
      </c>
      <c r="D49" s="1">
        <v>6</v>
      </c>
      <c r="E49" t="s">
        <v>5</v>
      </c>
      <c r="J49" s="6"/>
      <c r="R49" t="s">
        <v>10</v>
      </c>
    </row>
    <row r="50" spans="1:18">
      <c r="A50">
        <v>49</v>
      </c>
      <c r="B50" t="s">
        <v>37</v>
      </c>
      <c r="C50">
        <v>7</v>
      </c>
      <c r="D50" s="1">
        <v>5.8</v>
      </c>
      <c r="E50" t="s">
        <v>9</v>
      </c>
      <c r="J50" s="6"/>
    </row>
    <row r="51" spans="1:18">
      <c r="A51">
        <v>50</v>
      </c>
      <c r="B51" t="s">
        <v>37</v>
      </c>
      <c r="C51">
        <v>7</v>
      </c>
      <c r="D51" s="1">
        <v>5.8</v>
      </c>
      <c r="E51" t="s">
        <v>3</v>
      </c>
      <c r="J51" s="6"/>
    </row>
    <row r="52" spans="1:18">
      <c r="A52">
        <v>51</v>
      </c>
      <c r="B52" t="s">
        <v>37</v>
      </c>
      <c r="C52">
        <v>7</v>
      </c>
      <c r="D52" s="1">
        <v>5.8</v>
      </c>
      <c r="E52" t="s">
        <v>4</v>
      </c>
      <c r="J52" s="6"/>
    </row>
    <row r="53" spans="1:18">
      <c r="A53">
        <v>52</v>
      </c>
      <c r="B53" t="s">
        <v>37</v>
      </c>
      <c r="C53">
        <v>7</v>
      </c>
      <c r="D53" s="1">
        <v>5.8</v>
      </c>
      <c r="E53" t="s">
        <v>5</v>
      </c>
      <c r="J53" s="6"/>
    </row>
    <row r="54" spans="1:18">
      <c r="A54">
        <v>53</v>
      </c>
      <c r="B54" t="s">
        <v>62</v>
      </c>
      <c r="C54">
        <v>7</v>
      </c>
      <c r="D54" s="3">
        <v>5.6</v>
      </c>
      <c r="E54" t="s">
        <v>9</v>
      </c>
      <c r="F54">
        <v>17</v>
      </c>
      <c r="G54">
        <v>3</v>
      </c>
      <c r="H54">
        <v>0</v>
      </c>
      <c r="I54">
        <v>0</v>
      </c>
      <c r="J54" s="6">
        <f>(F54+G54)/(F54+G54+H54+I54)</f>
        <v>1</v>
      </c>
      <c r="K54" s="36">
        <f>(F54+G54*0.5)/(F54+G54+H54+I54)</f>
        <v>0.92500000000000004</v>
      </c>
      <c r="L54" s="9"/>
      <c r="M54" s="9"/>
      <c r="N54" s="9"/>
      <c r="O54" s="9"/>
      <c r="P54" s="28"/>
      <c r="Q54" s="30"/>
    </row>
    <row r="55" spans="1:18">
      <c r="A55">
        <v>54</v>
      </c>
      <c r="B55" t="s">
        <v>62</v>
      </c>
      <c r="C55">
        <v>7</v>
      </c>
      <c r="D55" s="3">
        <v>5.6</v>
      </c>
      <c r="E55" t="s">
        <v>3</v>
      </c>
      <c r="F55">
        <v>16</v>
      </c>
      <c r="G55">
        <v>3</v>
      </c>
      <c r="H55">
        <v>0</v>
      </c>
      <c r="I55">
        <v>0</v>
      </c>
      <c r="J55" s="6">
        <f>(F55+G55)/(F55+G55+H55+I55)</f>
        <v>1</v>
      </c>
      <c r="K55" s="36">
        <f>(F55+G55*0.5)/(F55+G55+H55+I55)</f>
        <v>0.92105263157894735</v>
      </c>
      <c r="L55" s="9"/>
      <c r="M55" s="9"/>
      <c r="N55" s="9"/>
      <c r="O55" s="9"/>
      <c r="P55" s="28"/>
      <c r="Q55" s="30"/>
    </row>
    <row r="56" spans="1:18">
      <c r="A56">
        <v>55</v>
      </c>
      <c r="B56" t="s">
        <v>62</v>
      </c>
      <c r="C56">
        <v>7</v>
      </c>
      <c r="D56" s="3">
        <v>5.6</v>
      </c>
      <c r="E56" s="2" t="s">
        <v>4</v>
      </c>
      <c r="F56" s="7">
        <v>10</v>
      </c>
      <c r="G56" s="7">
        <v>4</v>
      </c>
      <c r="H56" s="7">
        <v>1</v>
      </c>
      <c r="I56" s="7">
        <v>1</v>
      </c>
      <c r="J56" s="6">
        <f>(F56+G56)/(F56+G56+H56+I56)</f>
        <v>0.875</v>
      </c>
      <c r="K56" s="36">
        <f>(F56+G56*0.5)/(F56+G56+H56+I56)</f>
        <v>0.75</v>
      </c>
      <c r="L56" s="9"/>
      <c r="M56" s="9"/>
      <c r="N56" s="9"/>
      <c r="O56" s="9"/>
      <c r="P56" s="28"/>
      <c r="Q56" s="30"/>
    </row>
    <row r="57" spans="1:18">
      <c r="A57">
        <v>56</v>
      </c>
      <c r="B57" t="s">
        <v>62</v>
      </c>
      <c r="C57">
        <v>7</v>
      </c>
      <c r="D57" s="3">
        <v>5.6</v>
      </c>
      <c r="E57" t="s">
        <v>5</v>
      </c>
      <c r="F57">
        <v>10</v>
      </c>
      <c r="G57">
        <v>5</v>
      </c>
      <c r="H57">
        <v>2</v>
      </c>
      <c r="I57">
        <v>4</v>
      </c>
      <c r="J57" s="6">
        <f>(F57+G57)/(F57+G57+H57+I57)</f>
        <v>0.7142857142857143</v>
      </c>
      <c r="K57" s="36">
        <f>(F57+G57*0.5)/(F57+G57+H57+I57)</f>
        <v>0.59523809523809523</v>
      </c>
      <c r="L57" s="9"/>
      <c r="M57" s="9"/>
      <c r="N57" s="9"/>
      <c r="O57" s="9"/>
      <c r="P57" s="28"/>
      <c r="Q57" s="30"/>
    </row>
    <row r="58" spans="1:18">
      <c r="A58">
        <v>57</v>
      </c>
      <c r="B58" t="s">
        <v>38</v>
      </c>
      <c r="C58">
        <v>7</v>
      </c>
      <c r="D58" s="3">
        <v>5.6</v>
      </c>
      <c r="E58" t="s">
        <v>9</v>
      </c>
    </row>
    <row r="59" spans="1:18">
      <c r="A59">
        <v>58</v>
      </c>
      <c r="B59" t="s">
        <v>38</v>
      </c>
      <c r="C59">
        <v>7</v>
      </c>
      <c r="D59" s="3">
        <v>5.6</v>
      </c>
      <c r="E59" t="s">
        <v>3</v>
      </c>
    </row>
    <row r="60" spans="1:18">
      <c r="A60">
        <v>59</v>
      </c>
      <c r="B60" t="s">
        <v>38</v>
      </c>
      <c r="C60">
        <v>7</v>
      </c>
      <c r="D60" s="3">
        <v>5.6</v>
      </c>
      <c r="E60" t="s">
        <v>4</v>
      </c>
    </row>
    <row r="61" spans="1:18">
      <c r="A61">
        <v>60</v>
      </c>
      <c r="B61" t="s">
        <v>38</v>
      </c>
      <c r="C61">
        <v>7</v>
      </c>
      <c r="D61" s="3">
        <v>5.6</v>
      </c>
      <c r="E61" t="s">
        <v>5</v>
      </c>
    </row>
    <row r="62" spans="1:18">
      <c r="D62" s="3"/>
    </row>
  </sheetData>
  <autoFilter ref="B1:R61">
    <filterColumn colId="1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J5" sqref="J5"/>
    </sheetView>
  </sheetViews>
  <sheetFormatPr defaultRowHeight="15"/>
  <sheetData>
    <row r="1" spans="1:3">
      <c r="A1" t="s">
        <v>47</v>
      </c>
      <c r="B1" t="s">
        <v>44</v>
      </c>
    </row>
    <row r="2" spans="1:3">
      <c r="A2" t="s">
        <v>45</v>
      </c>
      <c r="B2" t="s">
        <v>42</v>
      </c>
    </row>
    <row r="3" spans="1:3">
      <c r="A3" t="s">
        <v>43</v>
      </c>
      <c r="B3" t="s">
        <v>64</v>
      </c>
      <c r="C3" t="s">
        <v>65</v>
      </c>
    </row>
    <row r="4" spans="1:3">
      <c r="C4" t="s">
        <v>46</v>
      </c>
    </row>
    <row r="5" spans="1:3">
      <c r="B5" t="s">
        <v>24</v>
      </c>
      <c r="C5" t="s">
        <v>22</v>
      </c>
    </row>
    <row r="6" spans="1:3">
      <c r="C6" t="s">
        <v>23</v>
      </c>
    </row>
    <row r="7" spans="1:3">
      <c r="B7" t="s">
        <v>25</v>
      </c>
      <c r="C7" t="s">
        <v>21</v>
      </c>
    </row>
    <row r="8" spans="1:3">
      <c r="C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P16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19"/>
  <sheetViews>
    <sheetView workbookViewId="0">
      <selection activeCell="E25" sqref="E25"/>
    </sheetView>
  </sheetViews>
  <sheetFormatPr defaultRowHeight="15"/>
  <sheetData>
    <row r="1" spans="2:8">
      <c r="C1" t="s">
        <v>17</v>
      </c>
    </row>
    <row r="2" spans="2:8">
      <c r="C2" t="s">
        <v>7</v>
      </c>
    </row>
    <row r="3" spans="2:8" ht="15.75" thickBot="1">
      <c r="D3" s="34" t="s">
        <v>15</v>
      </c>
      <c r="E3" s="34"/>
      <c r="F3" s="34"/>
      <c r="G3" s="34"/>
    </row>
    <row r="4" spans="2:8" ht="15.75" thickBot="1">
      <c r="B4" t="s">
        <v>11</v>
      </c>
      <c r="C4" s="19" t="s">
        <v>0</v>
      </c>
      <c r="D4" s="12" t="s">
        <v>8</v>
      </c>
      <c r="E4" s="12" t="s">
        <v>14</v>
      </c>
      <c r="F4" s="12" t="s">
        <v>16</v>
      </c>
      <c r="G4" s="12" t="s">
        <v>1</v>
      </c>
      <c r="H4" s="18" t="s">
        <v>2</v>
      </c>
    </row>
    <row r="5" spans="2:8">
      <c r="B5" t="s">
        <v>19</v>
      </c>
      <c r="C5" s="20" t="s">
        <v>9</v>
      </c>
      <c r="D5" s="13">
        <v>12</v>
      </c>
      <c r="E5" s="13">
        <v>0</v>
      </c>
      <c r="F5" s="13">
        <v>2</v>
      </c>
      <c r="G5" s="13">
        <v>0</v>
      </c>
      <c r="H5" s="15">
        <f>D5/(D5+E5+F5+G5)</f>
        <v>0.8571428571428571</v>
      </c>
    </row>
    <row r="6" spans="2:8">
      <c r="C6" s="21" t="s">
        <v>3</v>
      </c>
      <c r="D6" s="2">
        <v>10</v>
      </c>
      <c r="E6" s="2">
        <v>0</v>
      </c>
      <c r="F6" s="2">
        <v>8</v>
      </c>
      <c r="G6" s="2">
        <v>0</v>
      </c>
      <c r="H6" s="16">
        <f>D6/(D6+E6+F6+G6)</f>
        <v>0.55555555555555558</v>
      </c>
    </row>
    <row r="7" spans="2:8">
      <c r="C7" s="21" t="s">
        <v>4</v>
      </c>
      <c r="D7" s="2">
        <v>5</v>
      </c>
      <c r="E7" s="2">
        <v>1</v>
      </c>
      <c r="F7" s="2">
        <v>10</v>
      </c>
      <c r="G7" s="2">
        <v>2</v>
      </c>
      <c r="H7" s="16">
        <f>D7/(D7+E7+F7+G7)</f>
        <v>0.27777777777777779</v>
      </c>
    </row>
    <row r="8" spans="2:8" ht="15.75" thickBot="1">
      <c r="C8" s="22" t="s">
        <v>5</v>
      </c>
      <c r="D8" s="14">
        <v>2</v>
      </c>
      <c r="E8" s="14">
        <v>0</v>
      </c>
      <c r="F8" s="14">
        <v>10</v>
      </c>
      <c r="G8" s="14">
        <v>2</v>
      </c>
      <c r="H8" s="17">
        <f>D8/(D8+E8+F8+G8)</f>
        <v>0.14285714285714285</v>
      </c>
    </row>
    <row r="9" spans="2:8" ht="15.75" thickBot="1">
      <c r="H9" s="1"/>
    </row>
    <row r="10" spans="2:8">
      <c r="B10" t="s">
        <v>12</v>
      </c>
      <c r="C10" s="20" t="s">
        <v>9</v>
      </c>
      <c r="D10" s="13">
        <v>13</v>
      </c>
      <c r="E10" s="13">
        <v>0</v>
      </c>
      <c r="F10" s="13">
        <v>3</v>
      </c>
      <c r="G10" s="13">
        <v>0</v>
      </c>
      <c r="H10" s="15">
        <f>D10/(D10+E10+F10+G10)</f>
        <v>0.8125</v>
      </c>
    </row>
    <row r="11" spans="2:8">
      <c r="B11" t="s">
        <v>20</v>
      </c>
      <c r="C11" s="21" t="s">
        <v>3</v>
      </c>
      <c r="D11" s="2">
        <v>11</v>
      </c>
      <c r="E11" s="2">
        <v>0</v>
      </c>
      <c r="F11" s="2">
        <v>2</v>
      </c>
      <c r="G11" s="2">
        <v>0</v>
      </c>
      <c r="H11" s="16">
        <f>D11/(D11+E11+F11+G11)</f>
        <v>0.84615384615384615</v>
      </c>
    </row>
    <row r="12" spans="2:8">
      <c r="C12" s="21" t="s">
        <v>4</v>
      </c>
      <c r="D12" s="2">
        <v>8</v>
      </c>
      <c r="E12" s="2">
        <v>0</v>
      </c>
      <c r="F12" s="2">
        <v>5</v>
      </c>
      <c r="G12" s="2">
        <v>0</v>
      </c>
      <c r="H12" s="16">
        <f>D12/(D12+E12+F12+G12)</f>
        <v>0.61538461538461542</v>
      </c>
    </row>
    <row r="13" spans="2:8" ht="15.75" thickBot="1">
      <c r="C13" s="22" t="s">
        <v>5</v>
      </c>
      <c r="D13" s="14">
        <v>1</v>
      </c>
      <c r="E13" s="14">
        <v>0</v>
      </c>
      <c r="F13" s="14">
        <v>7</v>
      </c>
      <c r="G13" s="14">
        <v>2</v>
      </c>
      <c r="H13" s="17">
        <f>D13/(D13+E13+F13+G13)</f>
        <v>0.1</v>
      </c>
    </row>
    <row r="14" spans="2:8">
      <c r="C14" t="s">
        <v>13</v>
      </c>
      <c r="H14" s="15"/>
    </row>
    <row r="15" spans="2:8" ht="15.75" thickBot="1">
      <c r="H15" s="16"/>
    </row>
    <row r="16" spans="2:8">
      <c r="B16" t="s">
        <v>11</v>
      </c>
      <c r="C16" s="20" t="s">
        <v>9</v>
      </c>
      <c r="H16" s="16" t="e">
        <f>D16/(D16+E16+F16+G16)</f>
        <v>#DIV/0!</v>
      </c>
    </row>
    <row r="17" spans="2:8" ht="15.75" thickBot="1">
      <c r="B17" s="1" t="s">
        <v>18</v>
      </c>
      <c r="C17" s="21" t="s">
        <v>3</v>
      </c>
      <c r="D17">
        <v>4</v>
      </c>
      <c r="F17">
        <v>5</v>
      </c>
      <c r="G17">
        <v>2</v>
      </c>
      <c r="H17" s="17">
        <f>D17/(D17+E17+F17+G17)</f>
        <v>0.36363636363636365</v>
      </c>
    </row>
    <row r="18" spans="2:8">
      <c r="C18" s="21" t="s">
        <v>4</v>
      </c>
      <c r="D18">
        <v>3</v>
      </c>
      <c r="F18">
        <v>7</v>
      </c>
      <c r="G18">
        <v>2</v>
      </c>
      <c r="H18" s="15">
        <f>D18/(D18+E18+F18+G18)</f>
        <v>0.25</v>
      </c>
    </row>
    <row r="19" spans="2:8" ht="15.75" thickBot="1">
      <c r="C19" s="22" t="s">
        <v>5</v>
      </c>
      <c r="H19" s="16" t="e">
        <f>D19/(D19+E19+F19+G19)</f>
        <v>#DIV/0!</v>
      </c>
    </row>
  </sheetData>
  <mergeCells count="1"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русский-рейтинг-llm-в-роулплее-</vt:lpstr>
      <vt:lpstr>Легенда</vt:lpstr>
      <vt:lpstr>русский-рейтинг-llm-в-роулплее</vt:lpstr>
      <vt:lpstr>фикс токенизатора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</dc:creator>
  <cp:lastModifiedBy>Moz</cp:lastModifiedBy>
  <dcterms:created xsi:type="dcterms:W3CDTF">2024-04-18T18:27:10Z</dcterms:created>
  <dcterms:modified xsi:type="dcterms:W3CDTF">2024-05-04T17:48:41Z</dcterms:modified>
</cp:coreProperties>
</file>