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0055" windowHeight="9480"/>
  </bookViews>
  <sheets>
    <sheet name="русский-рейтинг-llm-в-роулплее-" sheetId="1" r:id="rId1"/>
    <sheet name="русский-рейтинг-llm-в-роулплее" sheetId="6" r:id="rId2"/>
    <sheet name="Легенда" sheetId="3" r:id="rId3"/>
    <sheet name="фикс токенизатора" sheetId="5" r:id="rId4"/>
  </sheets>
  <definedNames>
    <definedName name="_xlnm._FilterDatabase" localSheetId="0" hidden="1">'русский-рейтинг-llm-в-роулплее-'!$B$1:$S$82</definedName>
  </definedNames>
  <calcPr calcId="125725"/>
</workbook>
</file>

<file path=xl/calcChain.xml><?xml version="1.0" encoding="utf-8"?>
<calcChain xmlns="http://schemas.openxmlformats.org/spreadsheetml/2006/main">
  <c r="Q83" i="1"/>
  <c r="R83" s="1"/>
  <c r="K83"/>
  <c r="L83"/>
  <c r="K79"/>
  <c r="L79"/>
  <c r="K81"/>
  <c r="L81"/>
  <c r="K82"/>
  <c r="L82"/>
  <c r="Q82"/>
  <c r="Q81"/>
  <c r="Q26"/>
  <c r="K26"/>
  <c r="L26"/>
  <c r="K78"/>
  <c r="L78"/>
  <c r="K43"/>
  <c r="L43"/>
  <c r="K51"/>
  <c r="L5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7"/>
  <c r="L28"/>
  <c r="L29"/>
  <c r="L30"/>
  <c r="L31"/>
  <c r="L32"/>
  <c r="L33"/>
  <c r="L34"/>
  <c r="L35"/>
  <c r="L36"/>
  <c r="L37"/>
  <c r="L38"/>
  <c r="L39"/>
  <c r="L40"/>
  <c r="L41"/>
  <c r="L42"/>
  <c r="L44"/>
  <c r="L45"/>
  <c r="L46"/>
  <c r="L47"/>
  <c r="L48"/>
  <c r="L49"/>
  <c r="L50"/>
  <c r="L52"/>
  <c r="L53"/>
  <c r="L54"/>
  <c r="L56"/>
  <c r="L57"/>
  <c r="L58"/>
  <c r="L59"/>
  <c r="L64"/>
  <c r="L65"/>
  <c r="L66"/>
  <c r="L67"/>
  <c r="L72"/>
  <c r="L73"/>
  <c r="L74"/>
  <c r="L75"/>
  <c r="L76"/>
  <c r="L77"/>
  <c r="K52"/>
  <c r="Q48"/>
  <c r="Q49"/>
  <c r="Q50"/>
  <c r="K50"/>
  <c r="K48"/>
  <c r="K49"/>
  <c r="Q54"/>
  <c r="K54"/>
  <c r="Q53"/>
  <c r="K53"/>
  <c r="K56"/>
  <c r="K57"/>
  <c r="K58"/>
  <c r="K59"/>
  <c r="Q57"/>
  <c r="Q75"/>
  <c r="K75"/>
  <c r="Q76"/>
  <c r="Q77"/>
  <c r="K76"/>
  <c r="K77"/>
  <c r="K72"/>
  <c r="Q72"/>
  <c r="Q73"/>
  <c r="Q74"/>
  <c r="K74"/>
  <c r="Q56"/>
  <c r="Q58"/>
  <c r="Q59"/>
  <c r="K73"/>
  <c r="H19" i="5"/>
  <c r="H18"/>
  <c r="H17"/>
  <c r="H16"/>
  <c r="H13"/>
  <c r="H12"/>
  <c r="H11"/>
  <c r="H10"/>
  <c r="H8"/>
  <c r="H7"/>
  <c r="H6"/>
  <c r="H5"/>
  <c r="K3" i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7"/>
  <c r="K28"/>
  <c r="K29"/>
  <c r="K30"/>
  <c r="K31"/>
  <c r="K32"/>
  <c r="K33"/>
  <c r="K34"/>
  <c r="K35"/>
  <c r="K36"/>
  <c r="K37"/>
  <c r="K38"/>
  <c r="K39"/>
  <c r="K40"/>
  <c r="K41"/>
  <c r="K42"/>
  <c r="K44"/>
  <c r="K45"/>
  <c r="K46"/>
  <c r="K47"/>
  <c r="K64"/>
  <c r="K65"/>
  <c r="K66"/>
  <c r="K67"/>
  <c r="K5"/>
  <c r="K4"/>
  <c r="K2"/>
  <c r="Q14"/>
  <c r="Q15"/>
  <c r="Q16"/>
  <c r="Q17"/>
  <c r="Q44"/>
  <c r="Q45"/>
  <c r="Q46"/>
  <c r="Q47"/>
  <c r="Q18"/>
  <c r="Q19"/>
  <c r="Q20"/>
  <c r="Q21"/>
  <c r="Q13"/>
  <c r="Q22"/>
  <c r="Q23"/>
  <c r="Q24"/>
  <c r="Q25"/>
  <c r="Q27"/>
  <c r="Q28"/>
  <c r="Q29"/>
  <c r="Q30"/>
  <c r="Q31"/>
  <c r="Q32"/>
  <c r="Q33"/>
  <c r="Q34"/>
  <c r="Q35"/>
  <c r="Q36"/>
  <c r="Q37"/>
  <c r="Q38"/>
  <c r="Q39"/>
  <c r="Q40"/>
  <c r="Q41"/>
  <c r="Q42"/>
  <c r="Q9"/>
  <c r="Q6"/>
  <c r="Q7"/>
  <c r="Q8"/>
  <c r="Q4"/>
  <c r="Q3"/>
  <c r="Q10"/>
  <c r="Q5"/>
  <c r="Q2"/>
  <c r="Q11"/>
  <c r="Q12"/>
  <c r="R26" l="1"/>
  <c r="R45"/>
  <c r="R82"/>
  <c r="R81"/>
  <c r="R7"/>
  <c r="R54"/>
  <c r="R49"/>
  <c r="R53"/>
  <c r="R59"/>
  <c r="R50"/>
  <c r="R48"/>
  <c r="R73"/>
  <c r="R76"/>
  <c r="R56"/>
  <c r="R58"/>
  <c r="R57"/>
  <c r="R75"/>
  <c r="R77"/>
  <c r="R72"/>
  <c r="R74"/>
  <c r="R24"/>
  <c r="R41"/>
  <c r="R9"/>
  <c r="R6"/>
  <c r="R18"/>
  <c r="R19"/>
  <c r="R47"/>
  <c r="R5"/>
  <c r="R36"/>
  <c r="R37"/>
  <c r="R44"/>
  <c r="R8"/>
  <c r="R38"/>
  <c r="R46"/>
  <c r="R10"/>
  <c r="R39"/>
  <c r="R2"/>
  <c r="R3"/>
  <c r="R4"/>
  <c r="R42"/>
  <c r="R12"/>
  <c r="R32"/>
  <c r="R33"/>
  <c r="R35"/>
  <c r="R40"/>
  <c r="R23"/>
  <c r="R25"/>
  <c r="R29"/>
  <c r="R13"/>
  <c r="R30"/>
  <c r="R31"/>
  <c r="R20"/>
  <c r="R21"/>
  <c r="R34"/>
  <c r="R22"/>
  <c r="R27"/>
  <c r="R28"/>
  <c r="R15"/>
  <c r="R16"/>
  <c r="R14"/>
  <c r="R17"/>
  <c r="R11"/>
</calcChain>
</file>

<file path=xl/sharedStrings.xml><?xml version="1.0" encoding="utf-8"?>
<sst xmlns="http://schemas.openxmlformats.org/spreadsheetml/2006/main" count="284" uniqueCount="88">
  <si>
    <t>temp</t>
  </si>
  <si>
    <t>бред</t>
  </si>
  <si>
    <t>ok, %</t>
  </si>
  <si>
    <t>0.50</t>
  </si>
  <si>
    <t>0.75</t>
  </si>
  <si>
    <t>1.00</t>
  </si>
  <si>
    <t>VRAM</t>
  </si>
  <si>
    <t>Meta-Llama-3-8B-Instruct.Q5_0.gguf</t>
  </si>
  <si>
    <t>OK</t>
  </si>
  <si>
    <t>0.25</t>
  </si>
  <si>
    <t>base version likes to go into a loop</t>
  </si>
  <si>
    <t>было</t>
  </si>
  <si>
    <t>стало</t>
  </si>
  <si>
    <t xml:space="preserve"> --override-kv tokenizer.ggml.pre=str:llama3</t>
  </si>
  <si>
    <t>сл. коротк</t>
  </si>
  <si>
    <t>кол-во ответов на один и тот же вопрос</t>
  </si>
  <si>
    <t>ошибка</t>
  </si>
  <si>
    <t>server.exe -c 2500 -ngl 99 -m c:\DATA\LLM\models\Meta-Llama-3-8B-Instruct.Q5_0.gguf</t>
  </si>
  <si>
    <t>llama 9 января</t>
  </si>
  <si>
    <t>кобо</t>
  </si>
  <si>
    <t>лама</t>
  </si>
  <si>
    <t>Как зовут твою сестру?</t>
  </si>
  <si>
    <t>Можешь заплатить за меня в макдоналдсе?</t>
  </si>
  <si>
    <t>(забыла кошелек)</t>
  </si>
  <si>
    <t>логика-1</t>
  </si>
  <si>
    <t>логика-2</t>
  </si>
  <si>
    <t>(ее нет, есть старший брат)</t>
  </si>
  <si>
    <t>fixed gguf by bartowski</t>
  </si>
  <si>
    <t>Meta-Llama-3-8B-Instruct-Q5_K_S</t>
  </si>
  <si>
    <t>suzume-llama-3-8B-multilingual-Q8_0</t>
  </si>
  <si>
    <t>Starling-LM-7B-beta-Q5_K_M</t>
  </si>
  <si>
    <t>BROKEN.gguf + override pre-tokenizer in llama.cpp</t>
  </si>
  <si>
    <t>mistral-7b-instruct-v0.2.Q6_K</t>
  </si>
  <si>
    <t>mixtral-8x7b-instruct-v0.1.Q4_K_M</t>
  </si>
  <si>
    <t>solar-10.7b-instruct-v1.0.Q5_K_S</t>
  </si>
  <si>
    <t>Meta-Llama-3-8B.Q5_0</t>
  </si>
  <si>
    <t>vikhr-7b-0.1.Q5_K_M</t>
  </si>
  <si>
    <t>vikhr-7b-v0.3.Q5_0</t>
  </si>
  <si>
    <t>gguf</t>
  </si>
  <si>
    <t>лог-ok-1</t>
  </si>
  <si>
    <t>лог-ok-2</t>
  </si>
  <si>
    <t>Вопросы:</t>
  </si>
  <si>
    <t>1500/2048</t>
  </si>
  <si>
    <t>софт:</t>
  </si>
  <si>
    <t>контекст:</t>
  </si>
  <si>
    <t>comment</t>
  </si>
  <si>
    <t>params</t>
  </si>
  <si>
    <t>Meta-Llama-3-8B-Instruct.Q5_0-broken</t>
  </si>
  <si>
    <t>сл кор</t>
  </si>
  <si>
    <t>ош</t>
  </si>
  <si>
    <t>ош-1</t>
  </si>
  <si>
    <t>ош-2</t>
  </si>
  <si>
    <t>лог</t>
  </si>
  <si>
    <t>saiga-llama3-8b.Q5_0</t>
  </si>
  <si>
    <t>vikhr-7b-instruct-0.2.Q6_K</t>
  </si>
  <si>
    <t>vikhr-7b-instruct-0.4.Q6_K</t>
  </si>
  <si>
    <t>гра+ след</t>
  </si>
  <si>
    <t>итог</t>
  </si>
  <si>
    <t>vikhr-7b-instruct-0.2.Q5_0</t>
  </si>
  <si>
    <t>гра</t>
  </si>
  <si>
    <t>длинный-1 ?</t>
  </si>
  <si>
    <t>Расскажи о себе: когда родилась, кем работаешь? Про семью и все остальное про твою жизнь. Пожалуйста поподробнее, мне все интересно.</t>
  </si>
  <si>
    <t>t/s</t>
  </si>
  <si>
    <t>Железо:</t>
  </si>
  <si>
    <t>nvidia 3060 12 GB, Ryzen 7730U, 64 GB DDR4-3200</t>
  </si>
  <si>
    <t>(отказы и короткие - полбалла, циклы - в бред, выход за рамки диалога в слова автора - в бред)</t>
  </si>
  <si>
    <t>Meta-Llama-3-70B-Instruct-Q4_K_M</t>
  </si>
  <si>
    <t>miqu-1-70b.q5_K_M</t>
  </si>
  <si>
    <t>c4ai-command-r-plus.IQ3_M</t>
  </si>
  <si>
    <t>N</t>
  </si>
  <si>
    <t>3333+777 = 4110</t>
  </si>
  <si>
    <t>3333+777 = 4100, it can't solve it, even with --override-kv tokenizer.ggml.pre=str:command-r</t>
  </si>
  <si>
    <t>c4ai-command-r-v01-Q4_K_M</t>
  </si>
  <si>
    <t>c4ai-command-r-35b-v01-iq2_xs</t>
  </si>
  <si>
    <t>c4ai-command-r-v01-iq3_xs</t>
  </si>
  <si>
    <t>c4ai-command-r-v01-q3_k_s</t>
  </si>
  <si>
    <t>c4ai-command-r-v01-iq2_xxs</t>
  </si>
  <si>
    <t>Meta-Llama-3-70B-Instruct-v2.Q4_0</t>
  </si>
  <si>
    <t>Meta-Llama-3-70B-Instruct-64k.i1-Q2_K</t>
  </si>
  <si>
    <t>Meta-Llama-3-70B-Instruct-64k.i1-IQ2_XS</t>
  </si>
  <si>
    <t>saiga_llama3_kto_8b-q5_0</t>
  </si>
  <si>
    <t>ggml-c4ai-command-r-plus-q3_k_m</t>
  </si>
  <si>
    <t>min_p</t>
  </si>
  <si>
    <t>0.20</t>
  </si>
  <si>
    <t>temperature</t>
  </si>
  <si>
    <t>Phi-3-medium-4k-instruct-Q5_K_S</t>
  </si>
  <si>
    <t>llama.cpp server + sillyTavern</t>
  </si>
  <si>
    <t>Mistral-7B-Instruct-v0.3-Q6_K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</si>
</sst>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7FFE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quotePrefix="1" applyAlignment="1">
      <alignment horizontal="right"/>
    </xf>
    <xf numFmtId="0" fontId="0" fillId="0" borderId="0" xfId="0" applyFill="1"/>
    <xf numFmtId="0" fontId="2" fillId="0" borderId="1" xfId="0" applyFont="1" applyBorder="1"/>
    <xf numFmtId="9" fontId="2" fillId="0" borderId="1" xfId="1" applyFont="1" applyBorder="1"/>
    <xf numFmtId="0" fontId="0" fillId="0" borderId="0" xfId="0" applyFill="1" applyBorder="1"/>
    <xf numFmtId="0" fontId="0" fillId="0" borderId="0" xfId="0" applyNumberFormat="1" applyFont="1" applyBorder="1"/>
    <xf numFmtId="0" fontId="1" fillId="0" borderId="0" xfId="1" applyNumberFormat="1" applyFont="1" applyBorder="1"/>
    <xf numFmtId="0" fontId="0" fillId="0" borderId="0" xfId="0" applyNumberFormat="1" applyFont="1" applyFill="1" applyBorder="1"/>
    <xf numFmtId="0" fontId="0" fillId="0" borderId="0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2" fillId="0" borderId="6" xfId="1" applyFont="1" applyBorder="1" applyAlignment="1">
      <alignment horizontal="right"/>
    </xf>
    <xf numFmtId="9" fontId="2" fillId="0" borderId="7" xfId="1" applyFont="1" applyBorder="1" applyAlignment="1">
      <alignment horizontal="right"/>
    </xf>
    <xf numFmtId="9" fontId="2" fillId="0" borderId="8" xfId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 applyBorder="1"/>
    <xf numFmtId="0" fontId="0" fillId="0" borderId="0" xfId="0" applyNumberFormat="1" applyFill="1" applyBorder="1"/>
    <xf numFmtId="0" fontId="3" fillId="0" borderId="0" xfId="1" applyNumberFormat="1" applyFont="1" applyBorder="1"/>
    <xf numFmtId="0" fontId="1" fillId="0" borderId="0" xfId="1" applyNumberFormat="1" applyFont="1" applyFill="1" applyBorder="1"/>
    <xf numFmtId="9" fontId="2" fillId="2" borderId="1" xfId="1" applyFont="1" applyFill="1" applyBorder="1"/>
    <xf numFmtId="9" fontId="2" fillId="0" borderId="9" xfId="1" applyFont="1" applyBorder="1"/>
    <xf numFmtId="0" fontId="2" fillId="0" borderId="9" xfId="0" applyFont="1" applyBorder="1"/>
    <xf numFmtId="9" fontId="2" fillId="0" borderId="7" xfId="1" applyFont="1" applyBorder="1"/>
    <xf numFmtId="0" fontId="2" fillId="0" borderId="7" xfId="0" applyFont="1" applyBorder="1"/>
    <xf numFmtId="9" fontId="2" fillId="2" borderId="9" xfId="1" applyFont="1" applyFill="1" applyBorder="1"/>
    <xf numFmtId="9" fontId="2" fillId="2" borderId="7" xfId="1" applyFont="1" applyFill="1" applyBorder="1"/>
    <xf numFmtId="9" fontId="2" fillId="0" borderId="7" xfId="1" applyFont="1" applyFill="1" applyBorder="1"/>
    <xf numFmtId="9" fontId="2" fillId="0" borderId="10" xfId="1" applyFont="1" applyBorder="1"/>
    <xf numFmtId="9" fontId="2" fillId="2" borderId="10" xfId="1" applyFont="1" applyFill="1" applyBorder="1"/>
    <xf numFmtId="0" fontId="2" fillId="0" borderId="10" xfId="0" applyFont="1" applyBorder="1"/>
    <xf numFmtId="9" fontId="2" fillId="0" borderId="10" xfId="1" applyFont="1" applyFill="1" applyBorder="1"/>
    <xf numFmtId="9" fontId="2" fillId="0" borderId="9" xfId="1" applyFont="1" applyFill="1" applyBorder="1"/>
    <xf numFmtId="0" fontId="0" fillId="0" borderId="0" xfId="0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4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9" fontId="0" fillId="0" borderId="0" xfId="0" applyNumberFormat="1"/>
    <xf numFmtId="9" fontId="0" fillId="2" borderId="0" xfId="0" applyNumberFormat="1" applyFill="1"/>
    <xf numFmtId="0" fontId="2" fillId="0" borderId="3" xfId="0" applyFont="1" applyFill="1" applyBorder="1" applyAlignment="1">
      <alignment horizontal="left"/>
    </xf>
    <xf numFmtId="0" fontId="3" fillId="0" borderId="0" xfId="0" applyNumberFormat="1" applyFont="1" applyFill="1" applyBorder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9" fontId="2" fillId="0" borderId="1" xfId="1" applyFont="1" applyFill="1" applyBorder="1"/>
    <xf numFmtId="0" fontId="0" fillId="0" borderId="0" xfId="0" applyFill="1" applyAlignment="1">
      <alignment horizontal="right"/>
    </xf>
    <xf numFmtId="0" fontId="2" fillId="0" borderId="11" xfId="0" applyFont="1" applyBorder="1" applyAlignment="1">
      <alignment horizontal="left"/>
    </xf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mruColors>
      <color rgb="FFE7FFE1"/>
      <color rgb="FFE5FFE5"/>
      <color rgb="FFCCFFFF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3"/>
  <sheetViews>
    <sheetView tabSelected="1" workbookViewId="0">
      <pane ySplit="1" topLeftCell="A2" activePane="bottomLeft" state="frozen"/>
      <selection pane="bottomLeft" activeCell="F20" sqref="F20"/>
    </sheetView>
  </sheetViews>
  <sheetFormatPr defaultRowHeight="15"/>
  <cols>
    <col min="1" max="1" width="5" customWidth="1"/>
    <col min="2" max="2" width="35.7109375" customWidth="1"/>
    <col min="3" max="3" width="9.7109375" bestFit="1" customWidth="1"/>
    <col min="4" max="4" width="10.5703125" style="1" customWidth="1"/>
    <col min="5" max="5" width="6.28515625" style="1" customWidth="1"/>
    <col min="11" max="11" width="10.28515625" style="5" bestFit="1" customWidth="1"/>
    <col min="12" max="12" width="9.140625" style="37"/>
    <col min="13" max="13" width="8.5703125" style="8" bestFit="1" customWidth="1"/>
    <col min="14" max="14" width="9.85546875" style="8" bestFit="1" customWidth="1"/>
    <col min="15" max="15" width="8.5703125" style="8" bestFit="1" customWidth="1"/>
    <col min="16" max="16" width="9.85546875" style="8" bestFit="1" customWidth="1"/>
    <col min="17" max="17" width="9.140625" style="29"/>
    <col min="18" max="18" width="8.28515625" style="31" customWidth="1"/>
    <col min="19" max="19" width="39.85546875" customWidth="1"/>
  </cols>
  <sheetData>
    <row r="1" spans="1:19" s="50" customFormat="1" ht="15.75" thickBot="1">
      <c r="A1" s="50" t="s">
        <v>69</v>
      </c>
      <c r="B1" s="43" t="s">
        <v>38</v>
      </c>
      <c r="C1" s="44" t="s">
        <v>46</v>
      </c>
      <c r="D1" s="42" t="s">
        <v>6</v>
      </c>
      <c r="E1" s="53" t="s">
        <v>62</v>
      </c>
      <c r="F1" s="41" t="s">
        <v>0</v>
      </c>
      <c r="G1" s="41" t="s">
        <v>8</v>
      </c>
      <c r="H1" s="41" t="s">
        <v>48</v>
      </c>
      <c r="I1" s="44" t="s">
        <v>49</v>
      </c>
      <c r="J1" s="44" t="s">
        <v>1</v>
      </c>
      <c r="K1" s="45" t="s">
        <v>59</v>
      </c>
      <c r="L1" s="46" t="s">
        <v>56</v>
      </c>
      <c r="M1" s="47" t="s">
        <v>39</v>
      </c>
      <c r="N1" s="47" t="s">
        <v>50</v>
      </c>
      <c r="O1" s="47" t="s">
        <v>40</v>
      </c>
      <c r="P1" s="48" t="s">
        <v>51</v>
      </c>
      <c r="Q1" s="41" t="s">
        <v>52</v>
      </c>
      <c r="R1" s="49" t="s">
        <v>57</v>
      </c>
      <c r="S1" s="44" t="s">
        <v>45</v>
      </c>
    </row>
    <row r="2" spans="1:19">
      <c r="A2">
        <v>1</v>
      </c>
      <c r="B2" t="s">
        <v>54</v>
      </c>
      <c r="C2">
        <v>7</v>
      </c>
      <c r="D2" s="3">
        <v>6.9</v>
      </c>
      <c r="E2" s="3"/>
      <c r="F2" t="s">
        <v>9</v>
      </c>
      <c r="G2">
        <v>16</v>
      </c>
      <c r="H2">
        <v>3</v>
      </c>
      <c r="I2">
        <v>0</v>
      </c>
      <c r="J2">
        <v>0</v>
      </c>
      <c r="K2" s="6">
        <f t="shared" ref="K2:K33" si="0">(G2+H2)/(G2+H2+I2+J2)</f>
        <v>1</v>
      </c>
      <c r="L2" s="35">
        <f t="shared" ref="L2:L33" si="1">(G2+H2*0.5)/(G2+H2+I2+2*J2)</f>
        <v>0.92105263157894735</v>
      </c>
      <c r="M2" s="8">
        <v>4</v>
      </c>
      <c r="N2" s="10">
        <v>18</v>
      </c>
      <c r="O2" s="10">
        <v>1</v>
      </c>
      <c r="P2" s="10">
        <v>22</v>
      </c>
      <c r="Q2" s="28">
        <f t="shared" ref="Q2:Q42" si="2">(M2+O2)/(M2+N2+O2+P2)</f>
        <v>0.1111111111111111</v>
      </c>
      <c r="R2" s="30">
        <f t="shared" ref="R2:R42" si="3">L2*0.66+Q2*0.33</f>
        <v>0.64456140350877189</v>
      </c>
    </row>
    <row r="3" spans="1:19">
      <c r="A3">
        <v>2</v>
      </c>
      <c r="B3" s="55" t="s">
        <v>54</v>
      </c>
      <c r="C3">
        <v>7</v>
      </c>
      <c r="D3" s="3">
        <v>6.9</v>
      </c>
      <c r="E3" s="3"/>
      <c r="F3" t="s">
        <v>3</v>
      </c>
      <c r="G3">
        <v>20</v>
      </c>
      <c r="H3">
        <v>9</v>
      </c>
      <c r="I3">
        <v>1</v>
      </c>
      <c r="J3">
        <v>0</v>
      </c>
      <c r="K3" s="27">
        <f>(G3+H3)/(G3+H3+I3+J3)</f>
        <v>0.96666666666666667</v>
      </c>
      <c r="L3" s="35">
        <f>(G3+H3*0.5)/(G3+H3+I3+2*J3)</f>
        <v>0.81666666666666665</v>
      </c>
      <c r="M3" s="9">
        <v>8</v>
      </c>
      <c r="N3" s="9">
        <v>15</v>
      </c>
      <c r="O3" s="9">
        <v>1</v>
      </c>
      <c r="P3" s="9">
        <v>20</v>
      </c>
      <c r="Q3" s="28">
        <f>(M3+O3)/(M3+N3+O3+P3)</f>
        <v>0.20454545454545456</v>
      </c>
      <c r="R3" s="30">
        <f>L3*0.66+Q3*0.33</f>
        <v>0.60650000000000004</v>
      </c>
    </row>
    <row r="4" spans="1:19">
      <c r="A4">
        <v>3</v>
      </c>
      <c r="B4" t="s">
        <v>54</v>
      </c>
      <c r="C4">
        <v>7</v>
      </c>
      <c r="D4" s="3">
        <v>6.9</v>
      </c>
      <c r="E4" s="3"/>
      <c r="F4" s="4" t="s">
        <v>4</v>
      </c>
      <c r="G4" s="7">
        <v>13</v>
      </c>
      <c r="H4" s="7">
        <v>3</v>
      </c>
      <c r="I4" s="7">
        <v>0</v>
      </c>
      <c r="J4" s="7">
        <v>1</v>
      </c>
      <c r="K4" s="6">
        <f>(G4+H4)/(G4+H4+I4+J4)</f>
        <v>0.94117647058823528</v>
      </c>
      <c r="L4" s="35">
        <f>(G4+H4*0.5)/(G4+H4+I4+2*J4)</f>
        <v>0.80555555555555558</v>
      </c>
      <c r="M4" s="9">
        <v>12</v>
      </c>
      <c r="N4" s="9">
        <v>10</v>
      </c>
      <c r="O4" s="9">
        <v>1</v>
      </c>
      <c r="P4" s="9">
        <v>20</v>
      </c>
      <c r="Q4" s="28">
        <f>(M4+O4)/(M4+N4+O4+P4)</f>
        <v>0.30232558139534882</v>
      </c>
      <c r="R4" s="30">
        <f>L4*0.66+Q4*0.33</f>
        <v>0.63143410852713189</v>
      </c>
    </row>
    <row r="5" spans="1:19">
      <c r="A5">
        <v>4</v>
      </c>
      <c r="B5" t="s">
        <v>54</v>
      </c>
      <c r="C5">
        <v>7</v>
      </c>
      <c r="D5" s="3">
        <v>6.9</v>
      </c>
      <c r="E5" s="3"/>
      <c r="F5" t="s">
        <v>5</v>
      </c>
      <c r="G5" s="7">
        <v>9</v>
      </c>
      <c r="H5" s="7">
        <v>4</v>
      </c>
      <c r="I5" s="7">
        <v>2</v>
      </c>
      <c r="J5" s="7">
        <v>3</v>
      </c>
      <c r="K5" s="6">
        <f>(G5+H5)/(G5+H5+I5+J5)</f>
        <v>0.72222222222222221</v>
      </c>
      <c r="L5" s="35">
        <f>(G5+H5*0.5)/(G5+H5+I5+2*J5)</f>
        <v>0.52380952380952384</v>
      </c>
      <c r="M5" s="9">
        <v>9</v>
      </c>
      <c r="N5" s="9">
        <v>10</v>
      </c>
      <c r="O5" s="9">
        <v>1</v>
      </c>
      <c r="P5" s="9">
        <v>20</v>
      </c>
      <c r="Q5" s="28">
        <f>(M5+O5)/(M5+N5+O5+P5)</f>
        <v>0.25</v>
      </c>
      <c r="R5" s="30">
        <f>L5*0.66+Q5*0.33</f>
        <v>0.42821428571428577</v>
      </c>
    </row>
    <row r="6" spans="1:19">
      <c r="A6">
        <v>5</v>
      </c>
      <c r="B6" t="s">
        <v>55</v>
      </c>
      <c r="C6">
        <v>7</v>
      </c>
      <c r="D6" s="1">
        <v>6.3</v>
      </c>
      <c r="F6" t="s">
        <v>9</v>
      </c>
      <c r="G6">
        <v>20</v>
      </c>
      <c r="H6">
        <v>0</v>
      </c>
      <c r="I6">
        <v>0</v>
      </c>
      <c r="J6">
        <v>0</v>
      </c>
      <c r="K6" s="6">
        <f>(G6+H6)/(G6+H6+I6+J6)</f>
        <v>1</v>
      </c>
      <c r="L6" s="35">
        <f>(G6+H6*0.5)/(G6+H6+I6+2*J6)</f>
        <v>1</v>
      </c>
      <c r="M6" s="9">
        <v>12</v>
      </c>
      <c r="N6" s="9">
        <v>8</v>
      </c>
      <c r="O6" s="9">
        <v>0</v>
      </c>
      <c r="P6" s="9">
        <v>20</v>
      </c>
      <c r="Q6" s="28">
        <f>(M6+O6)/(M6+N6+O6+P6)</f>
        <v>0.3</v>
      </c>
      <c r="R6" s="30">
        <f>L6*0.66+Q6*0.33</f>
        <v>0.75900000000000001</v>
      </c>
    </row>
    <row r="7" spans="1:19">
      <c r="A7">
        <v>6</v>
      </c>
      <c r="B7" s="55" t="s">
        <v>55</v>
      </c>
      <c r="C7">
        <v>7</v>
      </c>
      <c r="D7" s="1">
        <v>6.3</v>
      </c>
      <c r="F7" t="s">
        <v>3</v>
      </c>
      <c r="G7">
        <v>22</v>
      </c>
      <c r="H7">
        <v>6</v>
      </c>
      <c r="I7">
        <v>2</v>
      </c>
      <c r="J7">
        <v>0</v>
      </c>
      <c r="K7" s="6">
        <f>(G7+H7)/(G7+H7+I7+J7)</f>
        <v>0.93333333333333335</v>
      </c>
      <c r="L7" s="36">
        <f>(G7+H7*0.5)/(G7+H7+I7+2*J7)</f>
        <v>0.83333333333333337</v>
      </c>
      <c r="M7" s="9">
        <v>12</v>
      </c>
      <c r="N7" s="9">
        <v>8</v>
      </c>
      <c r="O7" s="9">
        <v>0</v>
      </c>
      <c r="P7" s="9">
        <v>20</v>
      </c>
      <c r="Q7" s="28">
        <f>(M7+O7)/(M7+N7+O7+P7)</f>
        <v>0.3</v>
      </c>
      <c r="R7" s="34">
        <f>L7*0.66+Q7*0.33</f>
        <v>0.64900000000000002</v>
      </c>
    </row>
    <row r="8" spans="1:19">
      <c r="A8">
        <v>7</v>
      </c>
      <c r="B8" t="s">
        <v>55</v>
      </c>
      <c r="C8">
        <v>7</v>
      </c>
      <c r="D8" s="1">
        <v>6.3</v>
      </c>
      <c r="F8" t="s">
        <v>4</v>
      </c>
      <c r="G8">
        <v>11</v>
      </c>
      <c r="H8">
        <v>7</v>
      </c>
      <c r="I8">
        <v>1</v>
      </c>
      <c r="J8">
        <v>0</v>
      </c>
      <c r="K8" s="6">
        <f>(G8+H8)/(G8+H8+I8+J8)</f>
        <v>0.94736842105263153</v>
      </c>
      <c r="L8" s="35">
        <f>(G8+H8*0.5)/(G8+H8+I8+2*J8)</f>
        <v>0.76315789473684215</v>
      </c>
      <c r="M8" s="9">
        <v>6</v>
      </c>
      <c r="N8" s="9">
        <v>14</v>
      </c>
      <c r="O8" s="9">
        <v>2</v>
      </c>
      <c r="P8" s="9">
        <v>18</v>
      </c>
      <c r="Q8" s="28">
        <f>(M8+O8)/(M8+N8+O8+P8)</f>
        <v>0.2</v>
      </c>
      <c r="R8" s="30">
        <f>L8*0.66+Q8*0.33</f>
        <v>0.56968421052631579</v>
      </c>
    </row>
    <row r="9" spans="1:19">
      <c r="A9">
        <v>8</v>
      </c>
      <c r="B9" t="s">
        <v>55</v>
      </c>
      <c r="C9">
        <v>7</v>
      </c>
      <c r="D9" s="1">
        <v>6.3</v>
      </c>
      <c r="F9" t="s">
        <v>5</v>
      </c>
      <c r="G9">
        <v>3</v>
      </c>
      <c r="H9">
        <v>10</v>
      </c>
      <c r="I9">
        <v>6</v>
      </c>
      <c r="J9">
        <v>1</v>
      </c>
      <c r="K9" s="6">
        <f>(G9+H9)/(G9+H9+I9+J9)</f>
        <v>0.65</v>
      </c>
      <c r="L9" s="35">
        <f>(G9+H9*0.5)/(G9+H9+I9+2*J9)</f>
        <v>0.38095238095238093</v>
      </c>
      <c r="M9" s="9">
        <v>9</v>
      </c>
      <c r="N9" s="9">
        <v>11</v>
      </c>
      <c r="O9" s="9">
        <v>5</v>
      </c>
      <c r="P9" s="9">
        <v>15</v>
      </c>
      <c r="Q9" s="28">
        <f>(M9+O9)/(M9+N9+O9+P9)</f>
        <v>0.35</v>
      </c>
      <c r="R9" s="30">
        <f>L9*0.66+Q9*0.33</f>
        <v>0.36692857142857144</v>
      </c>
    </row>
    <row r="10" spans="1:19">
      <c r="A10">
        <v>9</v>
      </c>
      <c r="B10" t="s">
        <v>47</v>
      </c>
      <c r="C10">
        <v>8</v>
      </c>
      <c r="D10" s="3">
        <v>6</v>
      </c>
      <c r="E10" s="3"/>
      <c r="F10" t="s">
        <v>9</v>
      </c>
      <c r="G10" s="2">
        <v>14</v>
      </c>
      <c r="H10" s="2">
        <v>0</v>
      </c>
      <c r="I10" s="2">
        <v>3</v>
      </c>
      <c r="J10" s="2">
        <v>0</v>
      </c>
      <c r="K10" s="6">
        <f>(G10+H10)/(G10+H10+I10+J10)</f>
        <v>0.82352941176470584</v>
      </c>
      <c r="L10" s="35">
        <f>(G10+H10*0.5)/(G10+H10+I10+2*J10)</f>
        <v>0.82352941176470584</v>
      </c>
      <c r="M10" s="25">
        <v>1</v>
      </c>
      <c r="N10" s="25">
        <v>19</v>
      </c>
      <c r="O10" s="9">
        <v>5</v>
      </c>
      <c r="P10" s="9">
        <v>15</v>
      </c>
      <c r="Q10" s="28">
        <f>(M10+O10)/(M10+N10+O10+P10)</f>
        <v>0.15</v>
      </c>
      <c r="R10" s="30">
        <f>L10*0.66+Q10*0.33</f>
        <v>0.59302941176470592</v>
      </c>
      <c r="S10" t="s">
        <v>31</v>
      </c>
    </row>
    <row r="11" spans="1:19">
      <c r="A11">
        <v>10</v>
      </c>
      <c r="B11" s="55" t="s">
        <v>47</v>
      </c>
      <c r="C11">
        <v>8</v>
      </c>
      <c r="D11" s="3">
        <v>6</v>
      </c>
      <c r="E11" s="3"/>
      <c r="F11" t="s">
        <v>3</v>
      </c>
      <c r="G11" s="2">
        <v>12</v>
      </c>
      <c r="H11" s="2">
        <v>0</v>
      </c>
      <c r="I11" s="2">
        <v>4</v>
      </c>
      <c r="J11" s="2">
        <v>0</v>
      </c>
      <c r="K11" s="6">
        <f>(G11+H11)/(G11+H11+I11+J11)</f>
        <v>0.75</v>
      </c>
      <c r="L11" s="35">
        <f>(G11+H11*0.5)/(G11+H11+I11+2*J11)</f>
        <v>0.75</v>
      </c>
      <c r="M11" s="25">
        <v>1</v>
      </c>
      <c r="N11" s="25">
        <v>19</v>
      </c>
      <c r="O11" s="9">
        <v>12</v>
      </c>
      <c r="P11" s="9">
        <v>8</v>
      </c>
      <c r="Q11" s="28">
        <f>(M11+O11)/(M11+N11+O11+P11)</f>
        <v>0.32500000000000001</v>
      </c>
      <c r="R11" s="30">
        <f>L11*0.66+Q11*0.33</f>
        <v>0.60224999999999995</v>
      </c>
      <c r="S11" t="s">
        <v>31</v>
      </c>
    </row>
    <row r="12" spans="1:19">
      <c r="A12">
        <v>11</v>
      </c>
      <c r="B12" t="s">
        <v>47</v>
      </c>
      <c r="C12">
        <v>8</v>
      </c>
      <c r="D12" s="3">
        <v>6</v>
      </c>
      <c r="E12" s="3"/>
      <c r="F12" t="s">
        <v>4</v>
      </c>
      <c r="G12" s="2">
        <v>9</v>
      </c>
      <c r="H12" s="2">
        <v>0</v>
      </c>
      <c r="I12" s="2">
        <v>6</v>
      </c>
      <c r="J12" s="2">
        <v>0</v>
      </c>
      <c r="K12" s="6">
        <f>(G12+H12)/(G12+H12+I12+J12)</f>
        <v>0.6</v>
      </c>
      <c r="L12" s="35">
        <f>(G12+H12*0.5)/(G12+H12+I12+2*J12)</f>
        <v>0.6</v>
      </c>
      <c r="M12" s="25">
        <v>6</v>
      </c>
      <c r="N12" s="25">
        <v>14</v>
      </c>
      <c r="O12" s="9">
        <v>9</v>
      </c>
      <c r="P12" s="9">
        <v>11</v>
      </c>
      <c r="Q12" s="28">
        <f>(M12+O12)/(M12+N12+O12+P12)</f>
        <v>0.375</v>
      </c>
      <c r="R12" s="30">
        <f>L12*0.66+Q12*0.33</f>
        <v>0.51975000000000005</v>
      </c>
      <c r="S12" t="s">
        <v>31</v>
      </c>
    </row>
    <row r="13" spans="1:19">
      <c r="A13">
        <v>12</v>
      </c>
      <c r="B13" t="s">
        <v>47</v>
      </c>
      <c r="C13">
        <v>8</v>
      </c>
      <c r="D13" s="3">
        <v>6</v>
      </c>
      <c r="E13" s="3"/>
      <c r="F13" t="s">
        <v>5</v>
      </c>
      <c r="G13" s="2">
        <v>2</v>
      </c>
      <c r="H13" s="2">
        <v>0</v>
      </c>
      <c r="I13" s="2">
        <v>12</v>
      </c>
      <c r="J13" s="2">
        <v>3</v>
      </c>
      <c r="K13" s="6">
        <f>(G13+H13)/(G13+H13+I13+J13)</f>
        <v>0.11764705882352941</v>
      </c>
      <c r="L13" s="35">
        <f>(G13+H13*0.5)/(G13+H13+I13+2*J13)</f>
        <v>0.1</v>
      </c>
      <c r="M13" s="25">
        <v>9</v>
      </c>
      <c r="N13" s="25">
        <v>11</v>
      </c>
      <c r="O13" s="9">
        <v>12</v>
      </c>
      <c r="P13" s="9">
        <v>8</v>
      </c>
      <c r="Q13" s="28">
        <f>(M13+O13)/(M13+N13+O13+P13)</f>
        <v>0.52500000000000002</v>
      </c>
      <c r="R13" s="30">
        <f>L13*0.66+Q13*0.33</f>
        <v>0.23925000000000002</v>
      </c>
      <c r="S13" t="s">
        <v>31</v>
      </c>
    </row>
    <row r="14" spans="1:19">
      <c r="A14">
        <v>13</v>
      </c>
      <c r="B14" s="2" t="s">
        <v>28</v>
      </c>
      <c r="C14">
        <v>8</v>
      </c>
      <c r="D14" s="1">
        <v>5.8</v>
      </c>
      <c r="F14" t="s">
        <v>9</v>
      </c>
      <c r="G14" s="7">
        <v>14</v>
      </c>
      <c r="H14" s="7">
        <v>0</v>
      </c>
      <c r="I14" s="7">
        <v>3</v>
      </c>
      <c r="J14" s="7">
        <v>4</v>
      </c>
      <c r="K14" s="6">
        <f>(G14+H14)/(G14+H14+I14+J14)</f>
        <v>0.66666666666666663</v>
      </c>
      <c r="L14" s="35">
        <f>(G14+H14*0.5)/(G14+H14+I14+2*J14)</f>
        <v>0.56000000000000005</v>
      </c>
      <c r="M14" s="2">
        <v>6</v>
      </c>
      <c r="N14" s="2">
        <v>14</v>
      </c>
      <c r="O14" s="9">
        <v>4</v>
      </c>
      <c r="P14" s="9">
        <v>16</v>
      </c>
      <c r="Q14" s="28">
        <f>(M14+O14)/(M14+N14+O14+P14)</f>
        <v>0.25</v>
      </c>
      <c r="R14" s="30">
        <f>L14*0.66+Q14*0.33</f>
        <v>0.45210000000000006</v>
      </c>
      <c r="S14" s="40" t="s">
        <v>27</v>
      </c>
    </row>
    <row r="15" spans="1:19">
      <c r="A15">
        <v>14</v>
      </c>
      <c r="B15" s="56" t="s">
        <v>28</v>
      </c>
      <c r="C15">
        <v>8</v>
      </c>
      <c r="D15" s="1">
        <v>5.8</v>
      </c>
      <c r="F15" t="s">
        <v>3</v>
      </c>
      <c r="G15" s="7">
        <v>13</v>
      </c>
      <c r="H15" s="7">
        <v>0</v>
      </c>
      <c r="I15" s="7">
        <v>7</v>
      </c>
      <c r="J15" s="7">
        <v>1</v>
      </c>
      <c r="K15" s="6">
        <f>(G15+H15)/(G15+H15+I15+J15)</f>
        <v>0.61904761904761907</v>
      </c>
      <c r="L15" s="35">
        <f>(G15+H15*0.5)/(G15+H15+I15+2*J15)</f>
        <v>0.59090909090909094</v>
      </c>
      <c r="M15" s="2">
        <v>7</v>
      </c>
      <c r="N15" s="2">
        <v>13</v>
      </c>
      <c r="O15" s="9">
        <v>13</v>
      </c>
      <c r="P15" s="9">
        <v>7</v>
      </c>
      <c r="Q15" s="28">
        <f>(M15+O15)/(M15+N15+O15+P15)</f>
        <v>0.5</v>
      </c>
      <c r="R15" s="30">
        <f>L15*0.66+Q15*0.33</f>
        <v>0.55500000000000005</v>
      </c>
      <c r="S15" s="40" t="s">
        <v>27</v>
      </c>
    </row>
    <row r="16" spans="1:19">
      <c r="A16">
        <v>15</v>
      </c>
      <c r="B16" s="2" t="s">
        <v>28</v>
      </c>
      <c r="C16">
        <v>8</v>
      </c>
      <c r="D16" s="1">
        <v>5.8</v>
      </c>
      <c r="F16" t="s">
        <v>4</v>
      </c>
      <c r="G16" s="7">
        <v>2</v>
      </c>
      <c r="H16" s="7">
        <v>0</v>
      </c>
      <c r="I16" s="2">
        <v>1</v>
      </c>
      <c r="J16" s="7">
        <v>0</v>
      </c>
      <c r="K16" s="6">
        <f>(G16+H16)/(G16+H16+I16+J16)</f>
        <v>0.66666666666666663</v>
      </c>
      <c r="L16" s="35">
        <f>(G16+H16*0.5)/(G16+H16+I16+2*J16)</f>
        <v>0.66666666666666663</v>
      </c>
      <c r="M16" s="25">
        <v>7</v>
      </c>
      <c r="N16" s="2">
        <v>13</v>
      </c>
      <c r="O16" s="9">
        <v>13</v>
      </c>
      <c r="P16" s="9">
        <v>7</v>
      </c>
      <c r="Q16" s="28">
        <f>(M16+O16)/(M16+N16+O16+P16)</f>
        <v>0.5</v>
      </c>
      <c r="R16" s="30">
        <f>L16*0.66+Q16*0.33</f>
        <v>0.60499999999999998</v>
      </c>
      <c r="S16" s="40" t="s">
        <v>27</v>
      </c>
    </row>
    <row r="17" spans="1:19">
      <c r="A17">
        <v>16</v>
      </c>
      <c r="B17" s="2" t="s">
        <v>28</v>
      </c>
      <c r="C17">
        <v>8</v>
      </c>
      <c r="D17" s="1">
        <v>5.8</v>
      </c>
      <c r="F17" t="s">
        <v>5</v>
      </c>
      <c r="G17" s="2">
        <v>1</v>
      </c>
      <c r="H17" s="7">
        <v>0</v>
      </c>
      <c r="I17" s="2">
        <v>2</v>
      </c>
      <c r="J17" s="7">
        <v>0</v>
      </c>
      <c r="K17" s="6">
        <f>(G17+H17)/(G17+H17+I17+J17)</f>
        <v>0.33333333333333331</v>
      </c>
      <c r="L17" s="35">
        <f>(G17+H17*0.5)/(G17+H17+I17+2*J17)</f>
        <v>0.33333333333333331</v>
      </c>
      <c r="M17" s="25">
        <v>7</v>
      </c>
      <c r="N17" s="2">
        <v>13</v>
      </c>
      <c r="O17" s="9">
        <v>9</v>
      </c>
      <c r="P17" s="9">
        <v>11</v>
      </c>
      <c r="Q17" s="28">
        <f>(M17+O17)/(M17+N17+O17+P17)</f>
        <v>0.4</v>
      </c>
      <c r="R17" s="30">
        <f>L17*0.66+Q17*0.33</f>
        <v>0.35199999999999998</v>
      </c>
      <c r="S17" s="40" t="s">
        <v>27</v>
      </c>
    </row>
    <row r="18" spans="1:19">
      <c r="A18">
        <v>17</v>
      </c>
      <c r="B18" t="s">
        <v>29</v>
      </c>
      <c r="C18">
        <v>8</v>
      </c>
      <c r="D18" s="3">
        <v>7.8</v>
      </c>
      <c r="E18" s="3"/>
      <c r="F18" t="s">
        <v>9</v>
      </c>
      <c r="G18" s="4">
        <v>10</v>
      </c>
      <c r="H18" s="4">
        <v>0</v>
      </c>
      <c r="I18" s="4">
        <v>3</v>
      </c>
      <c r="J18" s="7">
        <v>0</v>
      </c>
      <c r="K18" s="6">
        <f>(G18+H18)/(G18+H18+I18+J18)</f>
        <v>0.76923076923076927</v>
      </c>
      <c r="L18" s="35">
        <f>(G18+H18*0.5)/(G18+H18+I18+2*J18)</f>
        <v>0.76923076923076927</v>
      </c>
      <c r="M18" s="9">
        <v>18</v>
      </c>
      <c r="N18" s="9">
        <v>2</v>
      </c>
      <c r="O18" s="9">
        <v>4</v>
      </c>
      <c r="P18" s="9">
        <v>16</v>
      </c>
      <c r="Q18" s="28">
        <f>(M18+O18)/(M18+N18+O18+P18)</f>
        <v>0.55000000000000004</v>
      </c>
      <c r="R18" s="30">
        <f>L18*0.66+Q18*0.33</f>
        <v>0.68919230769230777</v>
      </c>
      <c r="S18" t="s">
        <v>31</v>
      </c>
    </row>
    <row r="19" spans="1:19">
      <c r="A19">
        <v>18</v>
      </c>
      <c r="B19" s="55" t="s">
        <v>29</v>
      </c>
      <c r="C19">
        <v>8</v>
      </c>
      <c r="D19" s="3">
        <v>7.8</v>
      </c>
      <c r="E19" s="3"/>
      <c r="F19" t="s">
        <v>3</v>
      </c>
      <c r="G19" s="4">
        <v>9</v>
      </c>
      <c r="H19" s="7">
        <v>0</v>
      </c>
      <c r="I19" s="7">
        <v>10</v>
      </c>
      <c r="J19" s="7">
        <v>0</v>
      </c>
      <c r="K19" s="6">
        <f>(G19+H19)/(G19+H19+I19+J19)</f>
        <v>0.47368421052631576</v>
      </c>
      <c r="L19" s="35">
        <f>(G19+H19*0.5)/(G19+H19+I19+2*J19)</f>
        <v>0.47368421052631576</v>
      </c>
      <c r="M19" s="9">
        <v>16</v>
      </c>
      <c r="N19" s="9">
        <v>4</v>
      </c>
      <c r="O19" s="26">
        <v>6</v>
      </c>
      <c r="P19" s="26">
        <v>14</v>
      </c>
      <c r="Q19" s="28">
        <f>(M19+O19)/(M19+N19+O19+P19)</f>
        <v>0.55000000000000004</v>
      </c>
      <c r="R19" s="30">
        <f>L19*0.66+Q19*0.33</f>
        <v>0.49413157894736848</v>
      </c>
      <c r="S19" t="s">
        <v>31</v>
      </c>
    </row>
    <row r="20" spans="1:19">
      <c r="A20">
        <v>19</v>
      </c>
      <c r="B20" t="s">
        <v>29</v>
      </c>
      <c r="C20">
        <v>8</v>
      </c>
      <c r="D20" s="3">
        <v>7.8</v>
      </c>
      <c r="E20" s="3"/>
      <c r="F20" t="s">
        <v>4</v>
      </c>
      <c r="G20" s="4">
        <v>5</v>
      </c>
      <c r="H20" s="7">
        <v>0</v>
      </c>
      <c r="I20" s="7">
        <v>3</v>
      </c>
      <c r="J20" s="7">
        <v>0</v>
      </c>
      <c r="K20" s="6">
        <f>(G20+H20)/(G20+H20+I20+J20)</f>
        <v>0.625</v>
      </c>
      <c r="L20" s="35">
        <f>(G20+H20*0.5)/(G20+H20+I20+2*J20)</f>
        <v>0.625</v>
      </c>
      <c r="M20" s="9">
        <v>11</v>
      </c>
      <c r="N20" s="9">
        <v>9</v>
      </c>
      <c r="O20" s="26">
        <v>9</v>
      </c>
      <c r="P20" s="26">
        <v>11</v>
      </c>
      <c r="Q20" s="28">
        <f>(M20+O20)/(M20+N20+O20+P20)</f>
        <v>0.5</v>
      </c>
      <c r="R20" s="30">
        <f>L20*0.66+Q20*0.33</f>
        <v>0.57750000000000001</v>
      </c>
      <c r="S20" t="s">
        <v>31</v>
      </c>
    </row>
    <row r="21" spans="1:19">
      <c r="A21">
        <v>20</v>
      </c>
      <c r="B21" t="s">
        <v>29</v>
      </c>
      <c r="C21">
        <v>8</v>
      </c>
      <c r="D21" s="3">
        <v>7.8</v>
      </c>
      <c r="E21" s="3"/>
      <c r="F21" t="s">
        <v>5</v>
      </c>
      <c r="G21" s="4">
        <v>7</v>
      </c>
      <c r="H21" s="7">
        <v>0</v>
      </c>
      <c r="I21" s="7">
        <v>11</v>
      </c>
      <c r="J21" s="4">
        <v>1</v>
      </c>
      <c r="K21" s="6">
        <f>(G21+H21)/(G21+H21+I21+J21)</f>
        <v>0.36842105263157893</v>
      </c>
      <c r="L21" s="35">
        <f>(G21+H21*0.5)/(G21+H21+I21+2*J21)</f>
        <v>0.35</v>
      </c>
      <c r="M21" s="9">
        <v>9</v>
      </c>
      <c r="N21" s="9">
        <v>11</v>
      </c>
      <c r="O21" s="26">
        <v>4</v>
      </c>
      <c r="P21" s="26">
        <v>16</v>
      </c>
      <c r="Q21" s="28">
        <f>(M21+O21)/(M21+N21+O21+P21)</f>
        <v>0.32500000000000001</v>
      </c>
      <c r="R21" s="30">
        <f>L21*0.66+Q21*0.33</f>
        <v>0.33825</v>
      </c>
      <c r="S21" t="s">
        <v>31</v>
      </c>
    </row>
    <row r="22" spans="1:19">
      <c r="A22">
        <v>21</v>
      </c>
      <c r="B22" t="s">
        <v>53</v>
      </c>
      <c r="C22">
        <v>8</v>
      </c>
      <c r="D22" s="3">
        <v>6</v>
      </c>
      <c r="E22" s="3"/>
      <c r="F22" t="s">
        <v>9</v>
      </c>
      <c r="G22" s="4">
        <v>10</v>
      </c>
      <c r="H22" s="4">
        <v>0</v>
      </c>
      <c r="I22" s="4">
        <v>3</v>
      </c>
      <c r="J22" s="4">
        <v>4</v>
      </c>
      <c r="K22" s="6">
        <f>(G22+H22)/(G22+H22+I22+J22)</f>
        <v>0.58823529411764708</v>
      </c>
      <c r="L22" s="35">
        <f>(G22+H22*0.5)/(G22+H22+I22+2*J22)</f>
        <v>0.47619047619047616</v>
      </c>
      <c r="M22" s="9">
        <v>14</v>
      </c>
      <c r="N22" s="9">
        <v>6</v>
      </c>
      <c r="O22" s="9">
        <v>4</v>
      </c>
      <c r="P22" s="9">
        <v>16</v>
      </c>
      <c r="Q22" s="28">
        <f>(M22+O22)/(M22+N22+O22+P22)</f>
        <v>0.45</v>
      </c>
      <c r="R22" s="30">
        <f>L22*0.66+Q22*0.33</f>
        <v>0.4627857142857143</v>
      </c>
      <c r="S22" t="s">
        <v>31</v>
      </c>
    </row>
    <row r="23" spans="1:19">
      <c r="A23">
        <v>22</v>
      </c>
      <c r="B23" s="55" t="s">
        <v>53</v>
      </c>
      <c r="C23">
        <v>8</v>
      </c>
      <c r="D23" s="1">
        <v>6</v>
      </c>
      <c r="F23" t="s">
        <v>3</v>
      </c>
      <c r="G23" s="4">
        <v>12</v>
      </c>
      <c r="H23" s="4">
        <v>0</v>
      </c>
      <c r="I23" s="4">
        <v>7</v>
      </c>
      <c r="J23" s="4">
        <v>1</v>
      </c>
      <c r="K23" s="6">
        <f>(G23+H23)/(G23+H23+I23+J23)</f>
        <v>0.6</v>
      </c>
      <c r="L23" s="35">
        <f>(G23+H23*0.5)/(G23+H23+I23+2*J23)</f>
        <v>0.5714285714285714</v>
      </c>
      <c r="M23" s="9">
        <v>17</v>
      </c>
      <c r="N23" s="9">
        <v>3</v>
      </c>
      <c r="O23" s="9">
        <v>13</v>
      </c>
      <c r="P23" s="9">
        <v>7</v>
      </c>
      <c r="Q23" s="39">
        <f>(M23+O23)/(M23+N23+O23+P23)</f>
        <v>0.75</v>
      </c>
      <c r="R23" s="34">
        <f>L23*0.66+Q23*0.33</f>
        <v>0.62464285714285706</v>
      </c>
      <c r="S23" t="s">
        <v>31</v>
      </c>
    </row>
    <row r="24" spans="1:19">
      <c r="A24">
        <v>23</v>
      </c>
      <c r="B24" t="s">
        <v>53</v>
      </c>
      <c r="C24">
        <v>8</v>
      </c>
      <c r="D24" s="1">
        <v>6</v>
      </c>
      <c r="F24" t="s">
        <v>4</v>
      </c>
      <c r="G24" s="4">
        <v>10</v>
      </c>
      <c r="H24" s="4">
        <v>0</v>
      </c>
      <c r="I24" s="4">
        <v>17</v>
      </c>
      <c r="J24" s="4">
        <v>2</v>
      </c>
      <c r="K24" s="6">
        <f>(G24+H24)/(G24+H24+I24+J24)</f>
        <v>0.34482758620689657</v>
      </c>
      <c r="L24" s="35">
        <f>(G24+H24*0.5)/(G24+H24+I24+2*J24)</f>
        <v>0.32258064516129031</v>
      </c>
      <c r="M24" s="9">
        <v>13</v>
      </c>
      <c r="N24" s="9">
        <v>7</v>
      </c>
      <c r="O24" s="9">
        <v>16</v>
      </c>
      <c r="P24" s="9">
        <v>4</v>
      </c>
      <c r="Q24" s="28">
        <f>(M24+O24)/(M24+N24+O24+P24)</f>
        <v>0.72499999999999998</v>
      </c>
      <c r="R24" s="30">
        <f>L24*0.66+Q24*0.33</f>
        <v>0.45215322580645162</v>
      </c>
      <c r="S24" t="s">
        <v>31</v>
      </c>
    </row>
    <row r="25" spans="1:19">
      <c r="A25">
        <v>24</v>
      </c>
      <c r="B25" t="s">
        <v>53</v>
      </c>
      <c r="C25">
        <v>8</v>
      </c>
      <c r="D25" s="1">
        <v>6</v>
      </c>
      <c r="F25" t="s">
        <v>5</v>
      </c>
      <c r="G25" s="4">
        <v>3</v>
      </c>
      <c r="H25" s="4">
        <v>0</v>
      </c>
      <c r="I25" s="4">
        <v>14</v>
      </c>
      <c r="J25" s="4">
        <v>5</v>
      </c>
      <c r="K25" s="6">
        <f>(G25+H25)/(G25+H25+I25+J25)</f>
        <v>0.13636363636363635</v>
      </c>
      <c r="L25" s="35">
        <f>(G25+H25*0.5)/(G25+H25+I25+2*J25)</f>
        <v>0.1111111111111111</v>
      </c>
      <c r="M25" s="9">
        <v>8</v>
      </c>
      <c r="N25" s="9">
        <v>12</v>
      </c>
      <c r="O25" s="9">
        <v>11</v>
      </c>
      <c r="P25" s="9">
        <v>9</v>
      </c>
      <c r="Q25" s="28">
        <f>(M25+O25)/(M25+N25+O25+P25)</f>
        <v>0.47499999999999998</v>
      </c>
      <c r="R25" s="30">
        <f>L25*0.66+Q25*0.33</f>
        <v>0.23008333333333333</v>
      </c>
      <c r="S25" t="s">
        <v>31</v>
      </c>
    </row>
    <row r="26" spans="1:19">
      <c r="A26">
        <v>25</v>
      </c>
      <c r="B26" s="55" t="s">
        <v>80</v>
      </c>
      <c r="C26">
        <v>8</v>
      </c>
      <c r="D26" s="1">
        <v>6</v>
      </c>
      <c r="E26" s="1">
        <v>34</v>
      </c>
      <c r="F26" t="s">
        <v>3</v>
      </c>
      <c r="G26" s="4">
        <v>16</v>
      </c>
      <c r="H26" s="4">
        <v>0</v>
      </c>
      <c r="I26" s="4">
        <v>6</v>
      </c>
      <c r="J26" s="4">
        <v>1</v>
      </c>
      <c r="K26" s="6">
        <f>(G26+H26)/(G26+H26+I26+J26)</f>
        <v>0.69565217391304346</v>
      </c>
      <c r="L26" s="35">
        <f>(G26+H26*0.5)/(G26+H26+I26+2*J26)</f>
        <v>0.66666666666666663</v>
      </c>
      <c r="M26" s="9">
        <v>6</v>
      </c>
      <c r="N26" s="9">
        <v>14</v>
      </c>
      <c r="O26" s="9">
        <v>14</v>
      </c>
      <c r="P26" s="9">
        <v>6</v>
      </c>
      <c r="Q26" s="28">
        <f>(M26+O26)/(M26+N26+O26+P26)</f>
        <v>0.5</v>
      </c>
      <c r="R26" s="30">
        <f>L26*0.66+Q26*0.33</f>
        <v>0.60499999999999998</v>
      </c>
    </row>
    <row r="27" spans="1:19">
      <c r="A27">
        <v>26</v>
      </c>
      <c r="B27" t="s">
        <v>30</v>
      </c>
      <c r="C27">
        <v>7</v>
      </c>
      <c r="D27" s="1">
        <v>5.7</v>
      </c>
      <c r="F27" t="s">
        <v>9</v>
      </c>
      <c r="G27">
        <v>14</v>
      </c>
      <c r="H27">
        <v>1</v>
      </c>
      <c r="I27">
        <v>5</v>
      </c>
      <c r="J27">
        <v>0</v>
      </c>
      <c r="K27" s="6">
        <f>(G27+H27)/(G27+H27+I27+J27)</f>
        <v>0.75</v>
      </c>
      <c r="L27" s="35">
        <f>(G27+H27*0.5)/(G27+H27+I27+2*J27)</f>
        <v>0.72499999999999998</v>
      </c>
      <c r="M27" s="9">
        <v>19</v>
      </c>
      <c r="N27" s="9">
        <v>1</v>
      </c>
      <c r="O27" s="9">
        <v>18</v>
      </c>
      <c r="P27" s="9">
        <v>2</v>
      </c>
      <c r="Q27" s="28">
        <f>(M27+O27)/(M27+N27+O27+P27)</f>
        <v>0.92500000000000004</v>
      </c>
      <c r="R27" s="30">
        <f>L27*0.66+Q27*0.33</f>
        <v>0.78374999999999995</v>
      </c>
      <c r="S27" s="9"/>
    </row>
    <row r="28" spans="1:19">
      <c r="A28">
        <v>27</v>
      </c>
      <c r="B28" s="55" t="s">
        <v>30</v>
      </c>
      <c r="C28">
        <v>7</v>
      </c>
      <c r="D28" s="1">
        <v>5.7</v>
      </c>
      <c r="F28" t="s">
        <v>3</v>
      </c>
      <c r="G28" s="4">
        <v>8</v>
      </c>
      <c r="H28" s="4">
        <v>3</v>
      </c>
      <c r="I28" s="4">
        <v>7</v>
      </c>
      <c r="J28" s="4">
        <v>1</v>
      </c>
      <c r="K28" s="6">
        <f>(G28+H28)/(G28+H28+I28+J28)</f>
        <v>0.57894736842105265</v>
      </c>
      <c r="L28" s="35">
        <f>(G28+H28*0.5)/(G28+H28+I28+2*J28)</f>
        <v>0.47499999999999998</v>
      </c>
      <c r="M28" s="9">
        <v>19</v>
      </c>
      <c r="N28" s="9">
        <v>1</v>
      </c>
      <c r="O28" s="9">
        <v>17</v>
      </c>
      <c r="P28" s="9">
        <v>3</v>
      </c>
      <c r="Q28" s="39">
        <f>(M28+O28)/(M28+N28+O28+P28)</f>
        <v>0.9</v>
      </c>
      <c r="R28" s="34">
        <f>L28*0.66+Q28*0.33</f>
        <v>0.61050000000000004</v>
      </c>
    </row>
    <row r="29" spans="1:19">
      <c r="A29">
        <v>28</v>
      </c>
      <c r="B29" t="s">
        <v>30</v>
      </c>
      <c r="C29">
        <v>7</v>
      </c>
      <c r="D29" s="1">
        <v>5.7</v>
      </c>
      <c r="F29" t="s">
        <v>4</v>
      </c>
      <c r="G29">
        <v>6</v>
      </c>
      <c r="H29">
        <v>1</v>
      </c>
      <c r="I29">
        <v>6</v>
      </c>
      <c r="J29">
        <v>5</v>
      </c>
      <c r="K29" s="6">
        <f>(G29+H29)/(G29+H29+I29+J29)</f>
        <v>0.3888888888888889</v>
      </c>
      <c r="L29" s="35">
        <f>(G29+H29*0.5)/(G29+H29+I29+2*J29)</f>
        <v>0.28260869565217389</v>
      </c>
      <c r="M29" s="8">
        <v>18</v>
      </c>
      <c r="N29" s="10">
        <v>2</v>
      </c>
      <c r="O29" s="11">
        <v>16</v>
      </c>
      <c r="P29" s="9">
        <v>4</v>
      </c>
      <c r="Q29" s="28">
        <f>(M29+O29)/(M29+N29+O29+P29)</f>
        <v>0.85</v>
      </c>
      <c r="R29" s="30">
        <f>L29*0.66+Q29*0.33</f>
        <v>0.46702173913043477</v>
      </c>
      <c r="S29" s="11"/>
    </row>
    <row r="30" spans="1:19">
      <c r="A30">
        <v>29</v>
      </c>
      <c r="B30" t="s">
        <v>30</v>
      </c>
      <c r="C30">
        <v>7</v>
      </c>
      <c r="D30" s="1">
        <v>5.7</v>
      </c>
      <c r="F30" t="s">
        <v>5</v>
      </c>
      <c r="G30">
        <v>0</v>
      </c>
      <c r="H30">
        <v>2</v>
      </c>
      <c r="I30">
        <v>4</v>
      </c>
      <c r="J30">
        <v>5</v>
      </c>
      <c r="K30" s="6">
        <f>(G30+H30)/(G30+H30+I30+J30)</f>
        <v>0.18181818181818182</v>
      </c>
      <c r="L30" s="35">
        <f>(G30+H30*0.5)/(G30+H30+I30+2*J30)</f>
        <v>6.25E-2</v>
      </c>
      <c r="M30" s="10">
        <v>11</v>
      </c>
      <c r="N30" s="10">
        <v>9</v>
      </c>
      <c r="O30" s="9">
        <v>16</v>
      </c>
      <c r="P30" s="9">
        <v>4</v>
      </c>
      <c r="Q30" s="28">
        <f>(M30+O30)/(M30+N30+O30+P30)</f>
        <v>0.67500000000000004</v>
      </c>
      <c r="R30" s="30">
        <f>L30*0.66+Q30*0.33</f>
        <v>0.26400000000000001</v>
      </c>
      <c r="S30" s="9"/>
    </row>
    <row r="31" spans="1:19">
      <c r="A31">
        <v>30</v>
      </c>
      <c r="B31" t="s">
        <v>32</v>
      </c>
      <c r="C31">
        <v>7</v>
      </c>
      <c r="D31" s="1">
        <v>6.5</v>
      </c>
      <c r="F31" t="s">
        <v>9</v>
      </c>
      <c r="G31">
        <v>14</v>
      </c>
      <c r="H31">
        <v>0</v>
      </c>
      <c r="I31">
        <v>5</v>
      </c>
      <c r="J31">
        <v>1</v>
      </c>
      <c r="K31" s="6">
        <f>(G31+H31)/(G31+H31+I31+J31)</f>
        <v>0.7</v>
      </c>
      <c r="L31" s="35">
        <f>(G31+H31*0.5)/(G31+H31+I31+2*J31)</f>
        <v>0.66666666666666663</v>
      </c>
      <c r="M31" s="9">
        <v>1</v>
      </c>
      <c r="N31" s="9">
        <v>19</v>
      </c>
      <c r="O31" s="9">
        <v>15</v>
      </c>
      <c r="P31" s="9">
        <v>5</v>
      </c>
      <c r="Q31" s="28">
        <f>(M31+O31)/(M31+N31+O31+P31)</f>
        <v>0.4</v>
      </c>
      <c r="R31" s="30">
        <f>L31*0.66+Q31*0.33</f>
        <v>0.57200000000000006</v>
      </c>
    </row>
    <row r="32" spans="1:19">
      <c r="A32">
        <v>31</v>
      </c>
      <c r="B32" s="55" t="s">
        <v>32</v>
      </c>
      <c r="C32">
        <v>7</v>
      </c>
      <c r="D32" s="1">
        <v>6.5</v>
      </c>
      <c r="F32" t="s">
        <v>3</v>
      </c>
      <c r="G32">
        <v>5</v>
      </c>
      <c r="H32">
        <v>0</v>
      </c>
      <c r="I32">
        <v>8</v>
      </c>
      <c r="J32">
        <v>1</v>
      </c>
      <c r="K32" s="6">
        <f>(G32+H32)/(G32+H32+I32+J32)</f>
        <v>0.35714285714285715</v>
      </c>
      <c r="L32" s="35">
        <f>(G32+H32*0.5)/(G32+H32+I32+2*J32)</f>
        <v>0.33333333333333331</v>
      </c>
      <c r="M32" s="9">
        <v>0</v>
      </c>
      <c r="N32" s="9">
        <v>20</v>
      </c>
      <c r="O32" s="9">
        <v>13</v>
      </c>
      <c r="P32" s="9">
        <v>7</v>
      </c>
      <c r="Q32" s="28">
        <f>(M32+O32)/(M32+N32+O32+P32)</f>
        <v>0.32500000000000001</v>
      </c>
      <c r="R32" s="30">
        <f>L32*0.66+Q32*0.33</f>
        <v>0.32725000000000004</v>
      </c>
    </row>
    <row r="33" spans="1:19">
      <c r="A33">
        <v>32</v>
      </c>
      <c r="B33" t="s">
        <v>32</v>
      </c>
      <c r="C33">
        <v>7</v>
      </c>
      <c r="D33" s="1">
        <v>6.5</v>
      </c>
      <c r="F33" t="s">
        <v>4</v>
      </c>
      <c r="G33">
        <v>0</v>
      </c>
      <c r="H33">
        <v>1</v>
      </c>
      <c r="I33">
        <v>9</v>
      </c>
      <c r="J33">
        <v>4</v>
      </c>
      <c r="K33" s="6">
        <f>(G33+H33)/(G33+H33+I33+J33)</f>
        <v>7.1428571428571425E-2</v>
      </c>
      <c r="L33" s="35">
        <f>(G33+H33*0.5)/(G33+H33+I33+2*J33)</f>
        <v>2.7777777777777776E-2</v>
      </c>
      <c r="M33" s="9">
        <v>1</v>
      </c>
      <c r="N33" s="9">
        <v>19</v>
      </c>
      <c r="O33" s="9">
        <v>15</v>
      </c>
      <c r="P33" s="9">
        <v>5</v>
      </c>
      <c r="Q33" s="28">
        <f>(M33+O33)/(M33+N33+O33+P33)</f>
        <v>0.4</v>
      </c>
      <c r="R33" s="30">
        <f>L33*0.66+Q33*0.33</f>
        <v>0.15033333333333335</v>
      </c>
    </row>
    <row r="34" spans="1:19">
      <c r="A34">
        <v>33</v>
      </c>
      <c r="B34" t="s">
        <v>32</v>
      </c>
      <c r="C34">
        <v>7</v>
      </c>
      <c r="D34" s="1">
        <v>6.5</v>
      </c>
      <c r="F34" t="s">
        <v>5</v>
      </c>
      <c r="G34">
        <v>0</v>
      </c>
      <c r="H34">
        <v>0</v>
      </c>
      <c r="I34">
        <v>6</v>
      </c>
      <c r="J34">
        <v>5</v>
      </c>
      <c r="K34" s="6">
        <f>(G34+H34)/(G34+H34+I34+J34)</f>
        <v>0</v>
      </c>
      <c r="L34" s="35">
        <f>(G34+H34*0.5)/(G34+H34+I34+2*J34)</f>
        <v>0</v>
      </c>
      <c r="M34" s="9">
        <v>2</v>
      </c>
      <c r="N34" s="9">
        <v>18</v>
      </c>
      <c r="O34" s="9">
        <v>13</v>
      </c>
      <c r="P34" s="9">
        <v>7</v>
      </c>
      <c r="Q34" s="28">
        <f>(M34+O34)/(M34+N34+O34+P34)</f>
        <v>0.375</v>
      </c>
      <c r="R34" s="30">
        <f>L34*0.66+Q34*0.33</f>
        <v>0.12375</v>
      </c>
    </row>
    <row r="35" spans="1:19">
      <c r="A35">
        <v>34</v>
      </c>
      <c r="B35" t="s">
        <v>33</v>
      </c>
      <c r="C35">
        <v>56</v>
      </c>
      <c r="D35" s="1">
        <v>26.3</v>
      </c>
      <c r="F35" t="s">
        <v>9</v>
      </c>
      <c r="G35">
        <v>7</v>
      </c>
      <c r="H35">
        <v>4</v>
      </c>
      <c r="I35">
        <v>4</v>
      </c>
      <c r="J35">
        <v>4</v>
      </c>
      <c r="K35" s="6">
        <f>(G35+H35)/(G35+H35+I35+J35)</f>
        <v>0.57894736842105265</v>
      </c>
      <c r="L35" s="35">
        <f>(G35+H35*0.5)/(G35+H35+I35+2*J35)</f>
        <v>0.39130434782608697</v>
      </c>
      <c r="M35" s="9">
        <v>5</v>
      </c>
      <c r="N35" s="9">
        <v>15</v>
      </c>
      <c r="O35" s="9">
        <v>6</v>
      </c>
      <c r="P35" s="9">
        <v>14</v>
      </c>
      <c r="Q35" s="28">
        <f>(M35+O35)/(M35+N35+O35+P35)</f>
        <v>0.27500000000000002</v>
      </c>
      <c r="R35" s="30">
        <f>L35*0.66+Q35*0.33</f>
        <v>0.34901086956521743</v>
      </c>
    </row>
    <row r="36" spans="1:19">
      <c r="A36">
        <v>35</v>
      </c>
      <c r="B36" s="55" t="s">
        <v>33</v>
      </c>
      <c r="C36">
        <v>56</v>
      </c>
      <c r="D36" s="1">
        <v>26.3</v>
      </c>
      <c r="F36" t="s">
        <v>3</v>
      </c>
      <c r="G36">
        <v>13</v>
      </c>
      <c r="H36">
        <v>2</v>
      </c>
      <c r="I36">
        <v>9</v>
      </c>
      <c r="J36">
        <v>2</v>
      </c>
      <c r="K36" s="6">
        <f>(G36+H36)/(G36+H36+I36+J36)</f>
        <v>0.57692307692307687</v>
      </c>
      <c r="L36" s="35">
        <f>(G36+H36*0.5)/(G36+H36+I36+2*J36)</f>
        <v>0.5</v>
      </c>
      <c r="M36" s="9">
        <v>8</v>
      </c>
      <c r="N36" s="9">
        <v>12</v>
      </c>
      <c r="O36" s="9">
        <v>9</v>
      </c>
      <c r="P36" s="9">
        <v>11</v>
      </c>
      <c r="Q36" s="28">
        <f>(M36+O36)/(M36+N36+O36+P36)</f>
        <v>0.42499999999999999</v>
      </c>
      <c r="R36" s="30">
        <f>L36*0.66+Q36*0.33</f>
        <v>0.47025000000000006</v>
      </c>
    </row>
    <row r="37" spans="1:19">
      <c r="A37">
        <v>36</v>
      </c>
      <c r="B37" t="s">
        <v>33</v>
      </c>
      <c r="C37">
        <v>56</v>
      </c>
      <c r="D37" s="1">
        <v>26.3</v>
      </c>
      <c r="F37" t="s">
        <v>4</v>
      </c>
      <c r="G37">
        <v>13</v>
      </c>
      <c r="H37">
        <v>2</v>
      </c>
      <c r="I37">
        <v>9</v>
      </c>
      <c r="J37">
        <v>3</v>
      </c>
      <c r="K37" s="6">
        <f>(G37+H37)/(G37+H37+I37+J37)</f>
        <v>0.55555555555555558</v>
      </c>
      <c r="L37" s="35">
        <f>(G37+H37*0.5)/(G37+H37+I37+2*J37)</f>
        <v>0.46666666666666667</v>
      </c>
      <c r="M37" s="9">
        <v>11</v>
      </c>
      <c r="N37" s="9">
        <v>9</v>
      </c>
      <c r="O37" s="9">
        <v>10</v>
      </c>
      <c r="P37" s="9">
        <v>10</v>
      </c>
      <c r="Q37" s="28">
        <f>(M37+O37)/(M37+N37+O37+P37)</f>
        <v>0.52500000000000002</v>
      </c>
      <c r="R37" s="30">
        <f>L37*0.66+Q37*0.33</f>
        <v>0.48125000000000001</v>
      </c>
    </row>
    <row r="38" spans="1:19">
      <c r="A38">
        <v>37</v>
      </c>
      <c r="B38" t="s">
        <v>33</v>
      </c>
      <c r="C38">
        <v>56</v>
      </c>
      <c r="D38" s="1">
        <v>26.3</v>
      </c>
      <c r="F38" t="s">
        <v>5</v>
      </c>
      <c r="G38">
        <v>6</v>
      </c>
      <c r="H38">
        <v>2</v>
      </c>
      <c r="I38">
        <v>13</v>
      </c>
      <c r="J38">
        <v>5</v>
      </c>
      <c r="K38" s="6">
        <f>(G38+H38)/(G38+H38+I38+J38)</f>
        <v>0.30769230769230771</v>
      </c>
      <c r="L38" s="35">
        <f>(G38+H38*0.5)/(G38+H38+I38+2*J38)</f>
        <v>0.22580645161290322</v>
      </c>
      <c r="M38" s="9">
        <v>9</v>
      </c>
      <c r="N38" s="9">
        <v>11</v>
      </c>
      <c r="O38" s="9">
        <v>8</v>
      </c>
      <c r="P38" s="9">
        <v>19</v>
      </c>
      <c r="Q38" s="28">
        <f>(M38+O38)/(M38+N38+O38+P38)</f>
        <v>0.36170212765957449</v>
      </c>
      <c r="R38" s="30">
        <f>L38*0.66+Q38*0.33</f>
        <v>0.26839396019217576</v>
      </c>
    </row>
    <row r="39" spans="1:19">
      <c r="A39">
        <v>38</v>
      </c>
      <c r="B39" t="s">
        <v>34</v>
      </c>
      <c r="C39">
        <v>11</v>
      </c>
      <c r="D39" s="1">
        <v>7.9</v>
      </c>
      <c r="F39" t="s">
        <v>9</v>
      </c>
      <c r="G39">
        <v>7</v>
      </c>
      <c r="H39">
        <v>0</v>
      </c>
      <c r="I39">
        <v>1</v>
      </c>
      <c r="J39">
        <v>2</v>
      </c>
      <c r="K39" s="6">
        <f>(G39+H39)/(G39+H39+I39+J39)</f>
        <v>0.7</v>
      </c>
      <c r="L39" s="35">
        <f>(G39+H39*0.5)/(G39+H39+I39+2*J39)</f>
        <v>0.58333333333333337</v>
      </c>
      <c r="M39" s="8">
        <v>8</v>
      </c>
      <c r="N39" s="10">
        <v>12</v>
      </c>
      <c r="O39" s="8">
        <v>20</v>
      </c>
      <c r="P39" s="8">
        <v>0</v>
      </c>
      <c r="Q39" s="28">
        <f>(M39+O39)/(M39+N39+O39+P39)</f>
        <v>0.7</v>
      </c>
      <c r="R39" s="30">
        <f>L39*0.66+Q39*0.33</f>
        <v>0.6160000000000001</v>
      </c>
    </row>
    <row r="40" spans="1:19">
      <c r="A40">
        <v>39</v>
      </c>
      <c r="B40" s="55" t="s">
        <v>34</v>
      </c>
      <c r="C40">
        <v>11</v>
      </c>
      <c r="D40" s="1">
        <v>7.9</v>
      </c>
      <c r="F40" t="s">
        <v>3</v>
      </c>
      <c r="G40">
        <v>8</v>
      </c>
      <c r="H40">
        <v>0</v>
      </c>
      <c r="I40">
        <v>10</v>
      </c>
      <c r="J40">
        <v>2</v>
      </c>
      <c r="K40" s="6">
        <f>(G40+H40)/(G40+H40+I40+J40)</f>
        <v>0.4</v>
      </c>
      <c r="L40" s="35">
        <f>(G40+H40*0.5)/(G40+H40+I40+2*J40)</f>
        <v>0.36363636363636365</v>
      </c>
      <c r="M40" s="8">
        <v>9</v>
      </c>
      <c r="N40" s="24">
        <v>11</v>
      </c>
      <c r="O40" s="23">
        <v>19</v>
      </c>
      <c r="P40" s="8">
        <v>1</v>
      </c>
      <c r="Q40" s="28">
        <f>(M40+O40)/(M40+N40+O40+P40)</f>
        <v>0.7</v>
      </c>
      <c r="R40" s="34">
        <f>L40*0.66+Q40*0.33</f>
        <v>0.47099999999999997</v>
      </c>
    </row>
    <row r="41" spans="1:19">
      <c r="A41">
        <v>40</v>
      </c>
      <c r="B41" t="s">
        <v>34</v>
      </c>
      <c r="C41">
        <v>11</v>
      </c>
      <c r="D41" s="1">
        <v>7.9</v>
      </c>
      <c r="F41" t="s">
        <v>4</v>
      </c>
      <c r="G41">
        <v>2</v>
      </c>
      <c r="H41">
        <v>0</v>
      </c>
      <c r="I41">
        <v>8</v>
      </c>
      <c r="J41">
        <v>0</v>
      </c>
      <c r="K41" s="6">
        <f>(G41+H41)/(G41+H41+I41+J41)</f>
        <v>0.2</v>
      </c>
      <c r="L41" s="35">
        <f>(G41+H41*0.5)/(G41+H41+I41+2*J41)</f>
        <v>0.2</v>
      </c>
      <c r="M41" s="8">
        <v>10</v>
      </c>
      <c r="N41" s="10">
        <v>10</v>
      </c>
      <c r="O41" s="8">
        <v>12</v>
      </c>
      <c r="P41" s="8">
        <v>8</v>
      </c>
      <c r="Q41" s="28">
        <f>(M41+O41)/(M41+N41+O41+P41)</f>
        <v>0.55000000000000004</v>
      </c>
      <c r="R41" s="30">
        <f>L41*0.66+Q41*0.33</f>
        <v>0.3135</v>
      </c>
    </row>
    <row r="42" spans="1:19">
      <c r="A42">
        <v>41</v>
      </c>
      <c r="B42" t="s">
        <v>34</v>
      </c>
      <c r="C42">
        <v>11</v>
      </c>
      <c r="D42" s="1">
        <v>7.9</v>
      </c>
      <c r="F42" t="s">
        <v>5</v>
      </c>
      <c r="G42">
        <v>0</v>
      </c>
      <c r="H42">
        <v>1</v>
      </c>
      <c r="I42">
        <v>13</v>
      </c>
      <c r="J42">
        <v>2</v>
      </c>
      <c r="K42" s="6">
        <f>(G42+H42)/(G42+H42+I42+J42)</f>
        <v>6.25E-2</v>
      </c>
      <c r="L42" s="35">
        <f>(G42+H42*0.5)/(G42+H42+I42+2*J42)</f>
        <v>2.7777777777777776E-2</v>
      </c>
      <c r="M42" s="8">
        <v>8</v>
      </c>
      <c r="N42" s="10">
        <v>12</v>
      </c>
      <c r="O42" s="10">
        <v>13</v>
      </c>
      <c r="P42" s="23">
        <v>7</v>
      </c>
      <c r="Q42" s="28">
        <f>(M42+O42)/(M42+N42+O42+P42)</f>
        <v>0.52500000000000002</v>
      </c>
      <c r="R42" s="30">
        <f>L42*0.66+Q42*0.33</f>
        <v>0.19158333333333336</v>
      </c>
    </row>
    <row r="43" spans="1:19">
      <c r="A43">
        <v>42</v>
      </c>
      <c r="B43" s="55" t="s">
        <v>76</v>
      </c>
      <c r="C43">
        <v>35</v>
      </c>
      <c r="D43" s="1">
        <v>12</v>
      </c>
      <c r="E43" s="1">
        <v>10</v>
      </c>
      <c r="F43" t="s">
        <v>3</v>
      </c>
      <c r="G43">
        <v>3</v>
      </c>
      <c r="I43">
        <v>2</v>
      </c>
      <c r="K43" s="6">
        <f>(G43+H43)/(G43+H43+I43+J43)</f>
        <v>0.6</v>
      </c>
      <c r="L43" s="35">
        <f>(G43+H43*0.5)/(G43+H43+I43+2*J43)</f>
        <v>0.6</v>
      </c>
      <c r="N43" s="10"/>
      <c r="O43" s="10"/>
      <c r="P43" s="23"/>
      <c r="Q43" s="28"/>
      <c r="R43" s="30"/>
    </row>
    <row r="44" spans="1:19">
      <c r="A44">
        <v>43</v>
      </c>
      <c r="B44" t="s">
        <v>73</v>
      </c>
      <c r="C44">
        <v>35</v>
      </c>
      <c r="D44" s="1">
        <v>13</v>
      </c>
      <c r="E44" s="1">
        <v>4.5999999999999996</v>
      </c>
      <c r="F44" t="s">
        <v>9</v>
      </c>
      <c r="G44" s="4">
        <v>11</v>
      </c>
      <c r="H44" s="4">
        <v>0</v>
      </c>
      <c r="I44" s="4">
        <v>3</v>
      </c>
      <c r="J44" s="4">
        <v>4</v>
      </c>
      <c r="K44" s="6">
        <f>(G44+H44)/(G44+H44+I44+J44)</f>
        <v>0.61111111111111116</v>
      </c>
      <c r="L44" s="35">
        <f>(G44+H44*0.5)/(G44+H44+I44+2*J44)</f>
        <v>0.5</v>
      </c>
      <c r="M44" s="10">
        <v>15</v>
      </c>
      <c r="N44" s="10">
        <v>5</v>
      </c>
      <c r="O44" s="10">
        <v>2</v>
      </c>
      <c r="P44" s="10">
        <v>18</v>
      </c>
      <c r="Q44" s="28">
        <f>(M44+O44)/(M44+N44+O44+P44)</f>
        <v>0.42499999999999999</v>
      </c>
      <c r="R44" s="30">
        <f>L44*0.66+Q44*0.33</f>
        <v>0.47025000000000006</v>
      </c>
    </row>
    <row r="45" spans="1:19">
      <c r="A45">
        <v>44</v>
      </c>
      <c r="B45" s="55" t="s">
        <v>73</v>
      </c>
      <c r="C45">
        <v>35</v>
      </c>
      <c r="D45" s="1">
        <v>13</v>
      </c>
      <c r="E45" s="1">
        <v>4.5999999999999996</v>
      </c>
      <c r="F45" t="s">
        <v>3</v>
      </c>
      <c r="G45" s="4">
        <v>20</v>
      </c>
      <c r="H45" s="4">
        <v>0</v>
      </c>
      <c r="I45" s="4">
        <v>8</v>
      </c>
      <c r="J45" s="4">
        <v>5</v>
      </c>
      <c r="K45" s="6">
        <f>(G45+H45)/(G45+H45+I45+J45)</f>
        <v>0.60606060606060608</v>
      </c>
      <c r="L45" s="35">
        <f>(G45+H45*0.5)/(G45+H45+I45+2*J45)</f>
        <v>0.52631578947368418</v>
      </c>
      <c r="M45" s="10">
        <v>13</v>
      </c>
      <c r="N45" s="10">
        <v>7</v>
      </c>
      <c r="O45" s="10">
        <v>3</v>
      </c>
      <c r="P45" s="10">
        <v>17</v>
      </c>
      <c r="Q45" s="28">
        <f>(M45+O45)/(M45+N45+O45+P45)</f>
        <v>0.4</v>
      </c>
      <c r="R45" s="30">
        <f>L45*0.66+Q45*0.33</f>
        <v>0.47936842105263155</v>
      </c>
      <c r="S45" t="s">
        <v>71</v>
      </c>
    </row>
    <row r="46" spans="1:19">
      <c r="A46">
        <v>45</v>
      </c>
      <c r="B46" t="s">
        <v>73</v>
      </c>
      <c r="C46">
        <v>35</v>
      </c>
      <c r="D46" s="1">
        <v>13</v>
      </c>
      <c r="E46" s="1">
        <v>4.5999999999999996</v>
      </c>
      <c r="F46" t="s">
        <v>4</v>
      </c>
      <c r="G46" s="4">
        <v>2</v>
      </c>
      <c r="H46" s="4">
        <v>0</v>
      </c>
      <c r="I46" s="4">
        <v>10</v>
      </c>
      <c r="J46" s="4">
        <v>7</v>
      </c>
      <c r="K46" s="6">
        <f>(G46+H46)/(G46+H46+I46+J46)</f>
        <v>0.10526315789473684</v>
      </c>
      <c r="L46" s="35">
        <f>(G46+H46*0.5)/(G46+H46+I46+2*J46)</f>
        <v>7.6923076923076927E-2</v>
      </c>
      <c r="M46" s="10">
        <v>9</v>
      </c>
      <c r="N46" s="10">
        <v>11</v>
      </c>
      <c r="O46" s="10">
        <v>1</v>
      </c>
      <c r="P46" s="10">
        <v>19</v>
      </c>
      <c r="Q46" s="28">
        <f>(M46+O46)/(M46+N46+O46+P46)</f>
        <v>0.25</v>
      </c>
      <c r="R46" s="30">
        <f>L46*0.66+Q46*0.33</f>
        <v>0.13326923076923078</v>
      </c>
    </row>
    <row r="47" spans="1:19">
      <c r="A47">
        <v>46</v>
      </c>
      <c r="B47" t="s">
        <v>73</v>
      </c>
      <c r="C47">
        <v>35</v>
      </c>
      <c r="D47" s="1">
        <v>13</v>
      </c>
      <c r="E47" s="1">
        <v>4.5999999999999996</v>
      </c>
      <c r="F47" t="s">
        <v>5</v>
      </c>
      <c r="G47">
        <v>1</v>
      </c>
      <c r="H47" s="4">
        <v>0</v>
      </c>
      <c r="I47">
        <v>2</v>
      </c>
      <c r="J47">
        <v>3</v>
      </c>
      <c r="K47" s="6">
        <f>(G47+H47)/(G47+H47+I47+J47)</f>
        <v>0.16666666666666666</v>
      </c>
      <c r="L47" s="35">
        <f>(G47+H47*0.5)/(G47+H47+I47+2*J47)</f>
        <v>0.1111111111111111</v>
      </c>
      <c r="M47" s="10">
        <v>1</v>
      </c>
      <c r="N47" s="10">
        <v>6</v>
      </c>
      <c r="O47" s="10">
        <v>1</v>
      </c>
      <c r="P47" s="10">
        <v>6</v>
      </c>
      <c r="Q47" s="28">
        <f>(M47+O47)/(M47+N47+O47+P47)</f>
        <v>0.14285714285714285</v>
      </c>
      <c r="R47" s="30">
        <f>L47*0.66+Q47*0.33</f>
        <v>0.12047619047619047</v>
      </c>
    </row>
    <row r="48" spans="1:19">
      <c r="A48">
        <v>47</v>
      </c>
      <c r="B48" t="s">
        <v>72</v>
      </c>
      <c r="C48">
        <v>35</v>
      </c>
      <c r="D48" s="1">
        <v>22</v>
      </c>
      <c r="E48" s="1">
        <v>2.1</v>
      </c>
      <c r="F48" t="s">
        <v>9</v>
      </c>
      <c r="G48" s="4">
        <v>10</v>
      </c>
      <c r="H48" s="4">
        <v>0</v>
      </c>
      <c r="I48" s="4">
        <v>0</v>
      </c>
      <c r="J48" s="4">
        <v>0</v>
      </c>
      <c r="K48" s="6">
        <f>(G48+H48)/(G48+H48+I48+J48)</f>
        <v>1</v>
      </c>
      <c r="L48" s="35">
        <f>(G48+H48*0.5)/(G48+H48+I48+2*J48)</f>
        <v>1</v>
      </c>
      <c r="M48" s="10">
        <v>0</v>
      </c>
      <c r="N48" s="10">
        <v>16</v>
      </c>
      <c r="O48" s="10">
        <v>0</v>
      </c>
      <c r="P48" s="10">
        <v>11</v>
      </c>
      <c r="Q48" s="28">
        <f>(M48+O48)/(M48+N48+O48+P48)</f>
        <v>0</v>
      </c>
      <c r="R48" s="30">
        <f>L48*0.66+Q48*0.33</f>
        <v>0.66</v>
      </c>
    </row>
    <row r="49" spans="1:19">
      <c r="A49">
        <v>48</v>
      </c>
      <c r="B49" s="55" t="s">
        <v>72</v>
      </c>
      <c r="C49">
        <v>35</v>
      </c>
      <c r="D49" s="1">
        <v>22</v>
      </c>
      <c r="E49" s="1">
        <v>2.1</v>
      </c>
      <c r="F49" t="s">
        <v>3</v>
      </c>
      <c r="G49" s="4">
        <v>21</v>
      </c>
      <c r="H49" s="4">
        <v>0</v>
      </c>
      <c r="I49" s="4">
        <v>6</v>
      </c>
      <c r="J49" s="4">
        <v>1</v>
      </c>
      <c r="K49" s="6">
        <f>(G49+H49)/(G49+H49+I49+J49)</f>
        <v>0.75</v>
      </c>
      <c r="L49" s="35">
        <f>(G49+H49*0.5)/(G49+H49+I49+2*J49)</f>
        <v>0.72413793103448276</v>
      </c>
      <c r="M49" s="10">
        <v>11</v>
      </c>
      <c r="N49" s="10">
        <v>9</v>
      </c>
      <c r="O49" s="10">
        <v>1</v>
      </c>
      <c r="P49" s="10">
        <v>19</v>
      </c>
      <c r="Q49" s="28">
        <f>(M49+O49)/(M49+N49+O49+P49)</f>
        <v>0.3</v>
      </c>
      <c r="R49" s="30">
        <f>L49*0.66+Q49*0.33</f>
        <v>0.57693103448275862</v>
      </c>
      <c r="S49" t="s">
        <v>70</v>
      </c>
    </row>
    <row r="50" spans="1:19">
      <c r="A50">
        <v>49</v>
      </c>
      <c r="B50" t="s">
        <v>72</v>
      </c>
      <c r="C50">
        <v>35</v>
      </c>
      <c r="D50" s="1">
        <v>22</v>
      </c>
      <c r="E50" s="1">
        <v>2.1</v>
      </c>
      <c r="F50" t="s">
        <v>4</v>
      </c>
      <c r="G50" s="4">
        <v>2</v>
      </c>
      <c r="H50" s="4">
        <v>0</v>
      </c>
      <c r="I50" s="4">
        <v>4</v>
      </c>
      <c r="J50" s="4">
        <v>1</v>
      </c>
      <c r="K50" s="6">
        <f>(G50+H50)/(G50+H50+I50+J50)</f>
        <v>0.2857142857142857</v>
      </c>
      <c r="L50" s="35">
        <f>(G50+H50*0.5)/(G50+H50+I50+2*J50)</f>
        <v>0.25</v>
      </c>
      <c r="M50" s="10">
        <v>10</v>
      </c>
      <c r="N50" s="10">
        <v>10</v>
      </c>
      <c r="O50" s="10">
        <v>0</v>
      </c>
      <c r="P50" s="10">
        <v>17</v>
      </c>
      <c r="Q50" s="28">
        <f>(M50+O50)/(M50+N50+O50+P50)</f>
        <v>0.27027027027027029</v>
      </c>
      <c r="R50" s="30">
        <f>L50*0.66+Q50*0.33</f>
        <v>0.2541891891891892</v>
      </c>
    </row>
    <row r="51" spans="1:19" s="4" customFormat="1">
      <c r="A51" s="4">
        <v>50</v>
      </c>
      <c r="B51" s="55" t="s">
        <v>75</v>
      </c>
      <c r="C51" s="4">
        <v>35</v>
      </c>
      <c r="D51" s="59">
        <v>15</v>
      </c>
      <c r="E51" s="59">
        <v>2.9</v>
      </c>
      <c r="F51" s="4" t="s">
        <v>3</v>
      </c>
      <c r="G51" s="4">
        <v>6</v>
      </c>
      <c r="I51" s="4">
        <v>2</v>
      </c>
      <c r="K51" s="58">
        <f>(G51+H51)/(G51+H51+I51+J51)</f>
        <v>0.75</v>
      </c>
      <c r="L51" s="38">
        <f>(G51+H51*0.5)/(G51+H51+I51+2*J51)</f>
        <v>0.75</v>
      </c>
      <c r="M51" s="10"/>
      <c r="N51" s="10"/>
      <c r="O51" s="10"/>
      <c r="P51" s="10"/>
      <c r="Q51" s="39"/>
      <c r="R51" s="34"/>
    </row>
    <row r="52" spans="1:19">
      <c r="A52">
        <v>51</v>
      </c>
      <c r="B52" s="55" t="s">
        <v>74</v>
      </c>
      <c r="C52">
        <v>35</v>
      </c>
      <c r="D52" s="1">
        <v>16</v>
      </c>
      <c r="E52" s="1">
        <v>1.4</v>
      </c>
      <c r="F52" t="s">
        <v>3</v>
      </c>
      <c r="G52" s="4">
        <v>11</v>
      </c>
      <c r="H52" s="4">
        <v>0</v>
      </c>
      <c r="I52" s="4">
        <v>6</v>
      </c>
      <c r="J52" s="4">
        <v>1</v>
      </c>
      <c r="K52" s="6">
        <f>(G52+H52)/(G52+H52+I52+J52)</f>
        <v>0.61111111111111116</v>
      </c>
      <c r="L52" s="35">
        <f>(G52+H52*0.5)/(G52+H52+I52+2*J52)</f>
        <v>0.57894736842105265</v>
      </c>
      <c r="M52" s="10"/>
      <c r="N52" s="10"/>
      <c r="O52" s="10"/>
      <c r="P52" s="10"/>
      <c r="Q52" s="28"/>
      <c r="R52" s="30"/>
    </row>
    <row r="53" spans="1:19">
      <c r="A53">
        <v>52</v>
      </c>
      <c r="B53" s="55" t="s">
        <v>68</v>
      </c>
      <c r="C53">
        <v>104</v>
      </c>
      <c r="D53" s="1">
        <v>48</v>
      </c>
      <c r="E53" s="1">
        <v>0.21</v>
      </c>
      <c r="F53" t="s">
        <v>3</v>
      </c>
      <c r="G53">
        <v>18</v>
      </c>
      <c r="H53">
        <v>0</v>
      </c>
      <c r="I53">
        <v>2</v>
      </c>
      <c r="J53">
        <v>1</v>
      </c>
      <c r="K53" s="6">
        <f>(G53+H53)/(G53+H53+I53+J53)</f>
        <v>0.8571428571428571</v>
      </c>
      <c r="L53" s="35">
        <f>(G53+H53*0.5)/(G53+H53+I53+2*J53)</f>
        <v>0.81818181818181823</v>
      </c>
      <c r="M53" s="10">
        <v>9</v>
      </c>
      <c r="N53" s="10">
        <v>11</v>
      </c>
      <c r="O53" s="10">
        <v>19</v>
      </c>
      <c r="P53" s="10">
        <v>1</v>
      </c>
      <c r="Q53" s="28">
        <f>(M53+O53)/(M53+N53+O53+P53)</f>
        <v>0.7</v>
      </c>
      <c r="R53" s="30">
        <f>L53*0.66+Q53*0.33</f>
        <v>0.77100000000000002</v>
      </c>
      <c r="S53" t="s">
        <v>70</v>
      </c>
    </row>
    <row r="54" spans="1:19">
      <c r="A54">
        <v>53</v>
      </c>
      <c r="B54" t="s">
        <v>68</v>
      </c>
      <c r="C54">
        <v>104</v>
      </c>
      <c r="D54" s="1">
        <v>48</v>
      </c>
      <c r="E54" s="1">
        <v>0.21</v>
      </c>
      <c r="F54" t="s">
        <v>4</v>
      </c>
      <c r="G54">
        <v>6</v>
      </c>
      <c r="H54">
        <v>0</v>
      </c>
      <c r="I54">
        <v>2</v>
      </c>
      <c r="J54">
        <v>0</v>
      </c>
      <c r="K54" s="6">
        <f>(G54+H54)/(G54+H54+I54+J54)</f>
        <v>0.75</v>
      </c>
      <c r="L54" s="35">
        <f>(G54+H54*0.5)/(G54+H54+I54+2*J54)</f>
        <v>0.75</v>
      </c>
      <c r="M54" s="10">
        <v>2</v>
      </c>
      <c r="N54" s="10">
        <v>7</v>
      </c>
      <c r="O54" s="10">
        <v>10</v>
      </c>
      <c r="P54" s="10">
        <v>2</v>
      </c>
      <c r="Q54" s="28">
        <f>(M54+O54)/(M54+N54+O54+P54)</f>
        <v>0.5714285714285714</v>
      </c>
      <c r="R54" s="30">
        <f>L54*0.66+Q54*0.33</f>
        <v>0.6835714285714285</v>
      </c>
    </row>
    <row r="55" spans="1:19">
      <c r="A55">
        <v>54</v>
      </c>
      <c r="B55" s="55" t="s">
        <v>81</v>
      </c>
      <c r="C55">
        <v>104</v>
      </c>
      <c r="D55" s="1">
        <v>49</v>
      </c>
      <c r="E55" s="1">
        <v>0.6</v>
      </c>
      <c r="F55" t="s">
        <v>4</v>
      </c>
      <c r="K55" s="6"/>
      <c r="L55" s="35"/>
      <c r="M55" s="10"/>
      <c r="N55" s="10"/>
      <c r="O55" s="10"/>
      <c r="P55" s="10"/>
      <c r="Q55" s="28"/>
      <c r="R55" s="30"/>
    </row>
    <row r="56" spans="1:19">
      <c r="A56">
        <v>55</v>
      </c>
      <c r="B56" t="s">
        <v>35</v>
      </c>
      <c r="C56">
        <v>8</v>
      </c>
      <c r="D56" s="1">
        <v>6</v>
      </c>
      <c r="E56" s="1">
        <v>35</v>
      </c>
      <c r="F56" t="s">
        <v>9</v>
      </c>
      <c r="G56" s="4">
        <v>4</v>
      </c>
      <c r="H56" s="4"/>
      <c r="I56" s="4"/>
      <c r="J56" s="4">
        <v>5</v>
      </c>
      <c r="K56" s="6">
        <f>(G56+H56)/(G56+H56+I56+J56)</f>
        <v>0.44444444444444442</v>
      </c>
      <c r="L56" s="35">
        <f>(G56+H56*0.5)/(G56+H56+I56+2*J56)</f>
        <v>0.2857142857142857</v>
      </c>
      <c r="M56" s="10">
        <v>19</v>
      </c>
      <c r="N56" s="10">
        <v>1</v>
      </c>
      <c r="O56" s="10">
        <v>0</v>
      </c>
      <c r="P56" s="10">
        <v>20</v>
      </c>
      <c r="Q56" s="28">
        <f>(M56+O56)/(M56+N56+O56+P56)</f>
        <v>0.47499999999999998</v>
      </c>
      <c r="R56" s="30">
        <f>L56*0.66+Q56*0.33</f>
        <v>0.34532142857142856</v>
      </c>
      <c r="S56" t="s">
        <v>10</v>
      </c>
    </row>
    <row r="57" spans="1:19">
      <c r="A57">
        <v>56</v>
      </c>
      <c r="B57" s="55" t="s">
        <v>35</v>
      </c>
      <c r="C57">
        <v>8</v>
      </c>
      <c r="D57" s="1">
        <v>6</v>
      </c>
      <c r="E57" s="1">
        <v>35</v>
      </c>
      <c r="F57" t="s">
        <v>3</v>
      </c>
      <c r="G57" s="4">
        <v>11</v>
      </c>
      <c r="H57" s="4">
        <v>2</v>
      </c>
      <c r="I57" s="4">
        <v>3</v>
      </c>
      <c r="J57" s="4">
        <v>3</v>
      </c>
      <c r="K57" s="6">
        <f>(G57+H57)/(G57+H57+I57+J57)</f>
        <v>0.68421052631578949</v>
      </c>
      <c r="L57" s="35">
        <f>(G57+H57*0.5)/(G57+H57+I57+2*J57)</f>
        <v>0.54545454545454541</v>
      </c>
      <c r="M57" s="10">
        <v>19</v>
      </c>
      <c r="N57" s="10">
        <v>1</v>
      </c>
      <c r="O57" s="10">
        <v>1</v>
      </c>
      <c r="P57" s="10">
        <v>19</v>
      </c>
      <c r="Q57" s="28">
        <f>(M57+O57)/(M57+N57+O57+P57)</f>
        <v>0.5</v>
      </c>
      <c r="R57" s="30">
        <f>L57*0.66+Q57*0.33</f>
        <v>0.52500000000000002</v>
      </c>
      <c r="S57" t="s">
        <v>10</v>
      </c>
    </row>
    <row r="58" spans="1:19">
      <c r="A58">
        <v>57</v>
      </c>
      <c r="B58" t="s">
        <v>35</v>
      </c>
      <c r="C58">
        <v>8</v>
      </c>
      <c r="D58" s="1">
        <v>6</v>
      </c>
      <c r="E58" s="1">
        <v>35</v>
      </c>
      <c r="F58" t="s">
        <v>4</v>
      </c>
      <c r="G58" s="4">
        <v>3</v>
      </c>
      <c r="H58" s="4"/>
      <c r="I58" s="4">
        <v>6</v>
      </c>
      <c r="J58" s="4">
        <v>1</v>
      </c>
      <c r="K58" s="6">
        <f>(G58+H58)/(G58+H58+I58+J58)</f>
        <v>0.3</v>
      </c>
      <c r="L58" s="35">
        <f>(G58+H58*0.5)/(G58+H58+I58+2*J58)</f>
        <v>0.27272727272727271</v>
      </c>
      <c r="M58" s="10">
        <v>6</v>
      </c>
      <c r="N58" s="10">
        <v>6</v>
      </c>
      <c r="O58" s="10">
        <v>0</v>
      </c>
      <c r="P58" s="10">
        <v>5</v>
      </c>
      <c r="Q58" s="28">
        <f>(M58+O58)/(M58+N58+O58+P58)</f>
        <v>0.35294117647058826</v>
      </c>
      <c r="R58" s="30">
        <f>L58*0.66+Q58*0.33</f>
        <v>0.29647058823529415</v>
      </c>
      <c r="S58" t="s">
        <v>10</v>
      </c>
    </row>
    <row r="59" spans="1:19">
      <c r="A59">
        <v>58</v>
      </c>
      <c r="B59" t="s">
        <v>35</v>
      </c>
      <c r="C59">
        <v>8</v>
      </c>
      <c r="D59" s="1">
        <v>6</v>
      </c>
      <c r="E59" s="1">
        <v>35</v>
      </c>
      <c r="F59" t="s">
        <v>5</v>
      </c>
      <c r="G59" s="4">
        <v>0</v>
      </c>
      <c r="H59" s="4">
        <v>1</v>
      </c>
      <c r="I59" s="4">
        <v>1</v>
      </c>
      <c r="J59" s="4">
        <v>3</v>
      </c>
      <c r="K59" s="6">
        <f>(G59+H59)/(G59+H59+I59+J59)</f>
        <v>0.2</v>
      </c>
      <c r="L59" s="35">
        <f>(G59+H59*0.5)/(G59+H59+I59+2*J59)</f>
        <v>6.25E-2</v>
      </c>
      <c r="M59" s="10">
        <v>9</v>
      </c>
      <c r="N59" s="10">
        <v>2</v>
      </c>
      <c r="O59" s="10">
        <v>1</v>
      </c>
      <c r="P59" s="10">
        <v>6</v>
      </c>
      <c r="Q59" s="28">
        <f>(M59+O59)/(M59+N59+O59+P59)</f>
        <v>0.55555555555555558</v>
      </c>
      <c r="R59" s="30">
        <f>L59*0.66+Q59*0.33</f>
        <v>0.22458333333333336</v>
      </c>
      <c r="S59" t="s">
        <v>10</v>
      </c>
    </row>
    <row r="60" spans="1:19">
      <c r="A60">
        <v>59</v>
      </c>
      <c r="B60" t="s">
        <v>36</v>
      </c>
      <c r="C60">
        <v>7</v>
      </c>
      <c r="D60" s="1">
        <v>5.8</v>
      </c>
      <c r="F60" t="s">
        <v>9</v>
      </c>
      <c r="K60" s="6"/>
      <c r="L60" s="35"/>
      <c r="Q60" s="28"/>
      <c r="R60" s="30"/>
    </row>
    <row r="61" spans="1:19">
      <c r="A61">
        <v>60</v>
      </c>
      <c r="B61" s="55" t="s">
        <v>36</v>
      </c>
      <c r="C61">
        <v>7</v>
      </c>
      <c r="D61" s="1">
        <v>5.8</v>
      </c>
      <c r="F61" t="s">
        <v>3</v>
      </c>
      <c r="K61" s="6"/>
      <c r="L61" s="35"/>
      <c r="Q61" s="28"/>
      <c r="R61" s="30"/>
    </row>
    <row r="62" spans="1:19">
      <c r="A62">
        <v>61</v>
      </c>
      <c r="B62" t="s">
        <v>36</v>
      </c>
      <c r="C62">
        <v>7</v>
      </c>
      <c r="D62" s="1">
        <v>5.8</v>
      </c>
      <c r="F62" t="s">
        <v>4</v>
      </c>
      <c r="K62" s="6"/>
      <c r="L62" s="35"/>
      <c r="Q62" s="28"/>
      <c r="R62" s="30"/>
    </row>
    <row r="63" spans="1:19">
      <c r="A63">
        <v>62</v>
      </c>
      <c r="B63" t="s">
        <v>36</v>
      </c>
      <c r="C63">
        <v>7</v>
      </c>
      <c r="D63" s="1">
        <v>5.8</v>
      </c>
      <c r="F63" t="s">
        <v>5</v>
      </c>
      <c r="K63" s="6"/>
      <c r="L63" s="35"/>
      <c r="Q63" s="28"/>
      <c r="R63" s="30"/>
    </row>
    <row r="64" spans="1:19">
      <c r="A64">
        <v>63</v>
      </c>
      <c r="B64" t="s">
        <v>58</v>
      </c>
      <c r="C64">
        <v>7</v>
      </c>
      <c r="D64" s="3">
        <v>5.6</v>
      </c>
      <c r="E64" s="3"/>
      <c r="F64" t="s">
        <v>9</v>
      </c>
      <c r="G64">
        <v>17</v>
      </c>
      <c r="H64">
        <v>3</v>
      </c>
      <c r="I64">
        <v>0</v>
      </c>
      <c r="J64">
        <v>0</v>
      </c>
      <c r="K64" s="6">
        <f>(G64+H64)/(G64+H64+I64+J64)</f>
        <v>1</v>
      </c>
      <c r="L64" s="35">
        <f>(G64+H64*0.5)/(G64+H64+I64+2*J64)</f>
        <v>0.92500000000000004</v>
      </c>
      <c r="M64" s="9"/>
      <c r="N64" s="9"/>
      <c r="O64" s="9"/>
      <c r="P64" s="9"/>
      <c r="Q64" s="28"/>
      <c r="R64" s="30"/>
    </row>
    <row r="65" spans="1:18">
      <c r="A65">
        <v>64</v>
      </c>
      <c r="B65" s="55" t="s">
        <v>58</v>
      </c>
      <c r="C65">
        <v>7</v>
      </c>
      <c r="D65" s="3">
        <v>5.6</v>
      </c>
      <c r="E65" s="3"/>
      <c r="F65" t="s">
        <v>3</v>
      </c>
      <c r="G65">
        <v>16</v>
      </c>
      <c r="H65">
        <v>3</v>
      </c>
      <c r="I65">
        <v>0</v>
      </c>
      <c r="J65">
        <v>0</v>
      </c>
      <c r="K65" s="58">
        <f>(G65+H65)/(G65+H65+I65+J65)</f>
        <v>1</v>
      </c>
      <c r="L65" s="38">
        <f>(G65+H65*0.5)/(G65+H65+I65+2*J65)</f>
        <v>0.92105263157894735</v>
      </c>
      <c r="M65" s="9"/>
      <c r="N65" s="9"/>
      <c r="O65" s="9"/>
      <c r="P65" s="9"/>
      <c r="Q65" s="28"/>
      <c r="R65" s="30"/>
    </row>
    <row r="66" spans="1:18">
      <c r="A66">
        <v>65</v>
      </c>
      <c r="B66" t="s">
        <v>58</v>
      </c>
      <c r="C66">
        <v>7</v>
      </c>
      <c r="D66" s="3">
        <v>5.6</v>
      </c>
      <c r="E66" s="3"/>
      <c r="F66" s="2" t="s">
        <v>4</v>
      </c>
      <c r="G66" s="7">
        <v>10</v>
      </c>
      <c r="H66" s="7">
        <v>4</v>
      </c>
      <c r="I66" s="7">
        <v>1</v>
      </c>
      <c r="J66" s="7">
        <v>1</v>
      </c>
      <c r="K66" s="6">
        <f>(G66+H66)/(G66+H66+I66+J66)</f>
        <v>0.875</v>
      </c>
      <c r="L66" s="35">
        <f>(G66+H66*0.5)/(G66+H66+I66+2*J66)</f>
        <v>0.70588235294117652</v>
      </c>
      <c r="M66" s="9"/>
      <c r="N66" s="9"/>
      <c r="O66" s="9"/>
      <c r="P66" s="9"/>
      <c r="Q66" s="28"/>
      <c r="R66" s="30"/>
    </row>
    <row r="67" spans="1:18">
      <c r="A67">
        <v>66</v>
      </c>
      <c r="B67" t="s">
        <v>58</v>
      </c>
      <c r="C67">
        <v>7</v>
      </c>
      <c r="D67" s="3">
        <v>5.6</v>
      </c>
      <c r="E67" s="3"/>
      <c r="F67" t="s">
        <v>5</v>
      </c>
      <c r="G67">
        <v>10</v>
      </c>
      <c r="H67">
        <v>5</v>
      </c>
      <c r="I67">
        <v>2</v>
      </c>
      <c r="J67">
        <v>4</v>
      </c>
      <c r="K67" s="6">
        <f>(G67+H67)/(G67+H67+I67+J67)</f>
        <v>0.7142857142857143</v>
      </c>
      <c r="L67" s="35">
        <f>(G67+H67*0.5)/(G67+H67+I67+2*J67)</f>
        <v>0.5</v>
      </c>
      <c r="M67" s="9"/>
      <c r="N67" s="9"/>
      <c r="O67" s="9"/>
      <c r="P67" s="9"/>
      <c r="Q67" s="28"/>
      <c r="R67" s="30"/>
    </row>
    <row r="68" spans="1:18">
      <c r="A68">
        <v>67</v>
      </c>
      <c r="B68" t="s">
        <v>37</v>
      </c>
      <c r="C68">
        <v>7</v>
      </c>
      <c r="D68" s="3">
        <v>5.6</v>
      </c>
      <c r="E68" s="3"/>
      <c r="F68" t="s">
        <v>9</v>
      </c>
      <c r="K68" s="6"/>
      <c r="L68" s="35"/>
      <c r="Q68" s="28"/>
      <c r="R68" s="30"/>
    </row>
    <row r="69" spans="1:18">
      <c r="A69">
        <v>68</v>
      </c>
      <c r="B69" s="55" t="s">
        <v>37</v>
      </c>
      <c r="C69">
        <v>7</v>
      </c>
      <c r="D69" s="3">
        <v>5.6</v>
      </c>
      <c r="E69" s="3"/>
      <c r="F69" t="s">
        <v>3</v>
      </c>
      <c r="K69" s="6"/>
      <c r="L69" s="35"/>
      <c r="Q69" s="28"/>
      <c r="R69" s="30"/>
    </row>
    <row r="70" spans="1:18">
      <c r="A70">
        <v>69</v>
      </c>
      <c r="B70" t="s">
        <v>37</v>
      </c>
      <c r="C70">
        <v>7</v>
      </c>
      <c r="D70" s="3">
        <v>5.6</v>
      </c>
      <c r="E70" s="3"/>
      <c r="F70" t="s">
        <v>4</v>
      </c>
      <c r="K70" s="6"/>
      <c r="L70" s="35"/>
      <c r="Q70" s="28"/>
      <c r="R70" s="30"/>
    </row>
    <row r="71" spans="1:18">
      <c r="A71">
        <v>70</v>
      </c>
      <c r="B71" t="s">
        <v>37</v>
      </c>
      <c r="C71">
        <v>7</v>
      </c>
      <c r="D71" s="3">
        <v>5.6</v>
      </c>
      <c r="E71" s="3"/>
      <c r="F71" t="s">
        <v>5</v>
      </c>
      <c r="K71" s="6"/>
      <c r="L71" s="35"/>
      <c r="Q71" s="28"/>
      <c r="R71" s="30"/>
    </row>
    <row r="72" spans="1:18">
      <c r="A72">
        <v>71</v>
      </c>
      <c r="B72" t="s">
        <v>67</v>
      </c>
      <c r="C72">
        <v>70</v>
      </c>
      <c r="D72" s="3">
        <v>48</v>
      </c>
      <c r="E72" s="3">
        <v>0.48</v>
      </c>
      <c r="F72" t="s">
        <v>9</v>
      </c>
      <c r="G72">
        <v>8</v>
      </c>
      <c r="H72">
        <v>0</v>
      </c>
      <c r="I72">
        <v>2</v>
      </c>
      <c r="J72">
        <v>0</v>
      </c>
      <c r="K72" s="6">
        <f>(G72+H72)/(G72+H72+I72+J72)</f>
        <v>0.8</v>
      </c>
      <c r="L72" s="35">
        <f>(G72+H72*0.5)/(G72+H72+I72+2*J72)</f>
        <v>0.8</v>
      </c>
      <c r="M72" s="8">
        <v>20</v>
      </c>
      <c r="N72" s="8">
        <v>0</v>
      </c>
      <c r="O72" s="8">
        <v>20</v>
      </c>
      <c r="P72" s="8">
        <v>0</v>
      </c>
      <c r="Q72" s="28">
        <f>(M72+O72)/(M72+N72+O72+P72)</f>
        <v>1</v>
      </c>
      <c r="R72" s="30">
        <f>L72*0.66+Q72*0.33</f>
        <v>0.8580000000000001</v>
      </c>
    </row>
    <row r="73" spans="1:18">
      <c r="A73">
        <v>72</v>
      </c>
      <c r="B73" s="55" t="s">
        <v>67</v>
      </c>
      <c r="C73">
        <v>70</v>
      </c>
      <c r="D73" s="3">
        <v>48</v>
      </c>
      <c r="E73" s="3">
        <v>0.48</v>
      </c>
      <c r="F73" t="s">
        <v>3</v>
      </c>
      <c r="G73">
        <v>21</v>
      </c>
      <c r="H73">
        <v>0</v>
      </c>
      <c r="I73">
        <v>5</v>
      </c>
      <c r="J73">
        <v>0</v>
      </c>
      <c r="K73" s="6">
        <f>(G73+H73)/(G73+H73+I73+J73)</f>
        <v>0.80769230769230771</v>
      </c>
      <c r="L73" s="35">
        <f>(G73+H73*0.5)/(G73+H73+I73+2*J73)</f>
        <v>0.80769230769230771</v>
      </c>
      <c r="M73" s="8">
        <v>20</v>
      </c>
      <c r="N73" s="10">
        <v>3</v>
      </c>
      <c r="O73" s="8">
        <v>19</v>
      </c>
      <c r="P73" s="8">
        <v>1</v>
      </c>
      <c r="Q73" s="39">
        <f>(M73+O73)/(M73+N73+O73+P73)</f>
        <v>0.90697674418604646</v>
      </c>
      <c r="R73" s="34">
        <f>L73*0.66+Q73*0.33</f>
        <v>0.83237924865831847</v>
      </c>
    </row>
    <row r="74" spans="1:18">
      <c r="A74">
        <v>73</v>
      </c>
      <c r="B74" t="s">
        <v>67</v>
      </c>
      <c r="C74">
        <v>70</v>
      </c>
      <c r="D74" s="3">
        <v>48</v>
      </c>
      <c r="E74" s="3">
        <v>0.48</v>
      </c>
      <c r="F74" t="s">
        <v>4</v>
      </c>
      <c r="G74">
        <v>11</v>
      </c>
      <c r="H74">
        <v>0</v>
      </c>
      <c r="I74">
        <v>3</v>
      </c>
      <c r="J74">
        <v>0</v>
      </c>
      <c r="K74" s="6">
        <f>(G74+H74)/(G74+H74+I74+J74)</f>
        <v>0.7857142857142857</v>
      </c>
      <c r="L74" s="35">
        <f>(G74+H74*0.5)/(G74+H74+I74+2*J74)</f>
        <v>0.7857142857142857</v>
      </c>
      <c r="M74" s="8">
        <v>18</v>
      </c>
      <c r="N74" s="8">
        <v>3</v>
      </c>
      <c r="O74" s="8">
        <v>15</v>
      </c>
      <c r="P74" s="8">
        <v>5</v>
      </c>
      <c r="Q74" s="28">
        <f>(M74+O74)/(M74+N74+O74+P74)</f>
        <v>0.80487804878048785</v>
      </c>
      <c r="R74" s="30">
        <f>L74*0.66+Q74*0.33</f>
        <v>0.78418118466898956</v>
      </c>
    </row>
    <row r="75" spans="1:18">
      <c r="A75">
        <v>74</v>
      </c>
      <c r="B75" t="s">
        <v>66</v>
      </c>
      <c r="C75">
        <v>70</v>
      </c>
      <c r="D75" s="3">
        <v>48</v>
      </c>
      <c r="E75" s="1">
        <v>1</v>
      </c>
      <c r="F75" t="s">
        <v>9</v>
      </c>
      <c r="G75">
        <v>8</v>
      </c>
      <c r="H75">
        <v>0</v>
      </c>
      <c r="I75">
        <v>3</v>
      </c>
      <c r="J75">
        <v>0</v>
      </c>
      <c r="K75" s="6">
        <f>(G75+H75)/(G75+H75+I75+J75)</f>
        <v>0.72727272727272729</v>
      </c>
      <c r="L75" s="35">
        <f>(G75+H75*0.5)/(G75+H75+I75+2*J75)</f>
        <v>0.72727272727272729</v>
      </c>
      <c r="M75" s="10">
        <v>6</v>
      </c>
      <c r="N75" s="10">
        <v>0</v>
      </c>
      <c r="O75" s="10">
        <v>5</v>
      </c>
      <c r="P75" s="10">
        <v>0</v>
      </c>
      <c r="Q75" s="28">
        <f>(M75+O75)/(M75+N75+O75+P75)</f>
        <v>1</v>
      </c>
      <c r="R75" s="30">
        <f>L75*0.66+Q75*0.33</f>
        <v>0.81</v>
      </c>
    </row>
    <row r="76" spans="1:18">
      <c r="A76">
        <v>75</v>
      </c>
      <c r="B76" s="55" t="s">
        <v>66</v>
      </c>
      <c r="C76">
        <v>70</v>
      </c>
      <c r="D76" s="3">
        <v>48</v>
      </c>
      <c r="E76" s="1">
        <v>1</v>
      </c>
      <c r="F76" t="s">
        <v>3</v>
      </c>
      <c r="G76" s="4">
        <v>24</v>
      </c>
      <c r="H76" s="4">
        <v>2</v>
      </c>
      <c r="I76" s="4">
        <v>5</v>
      </c>
      <c r="J76" s="4">
        <v>1</v>
      </c>
      <c r="K76" s="6">
        <f>(G76+H76)/(G76+H76+I76+J76)</f>
        <v>0.8125</v>
      </c>
      <c r="L76" s="35">
        <f>(G76+H76*0.5)/(G76+H76+I76+2*J76)</f>
        <v>0.75757575757575757</v>
      </c>
      <c r="M76" s="54">
        <v>20</v>
      </c>
      <c r="N76" s="54">
        <v>0</v>
      </c>
      <c r="O76" s="10">
        <v>20</v>
      </c>
      <c r="P76" s="10">
        <v>0</v>
      </c>
      <c r="Q76" s="32">
        <f>(M76+O76)/(M76+N76+O76+P76)</f>
        <v>1</v>
      </c>
      <c r="R76" s="33">
        <f>L76*0.66+Q76*0.33</f>
        <v>0.83000000000000007</v>
      </c>
    </row>
    <row r="77" spans="1:18">
      <c r="A77">
        <v>76</v>
      </c>
      <c r="B77" t="s">
        <v>66</v>
      </c>
      <c r="C77">
        <v>70</v>
      </c>
      <c r="D77" s="3">
        <v>48</v>
      </c>
      <c r="E77" s="1">
        <v>1</v>
      </c>
      <c r="F77" t="s">
        <v>4</v>
      </c>
      <c r="G77">
        <v>6</v>
      </c>
      <c r="H77" s="4">
        <v>0</v>
      </c>
      <c r="I77">
        <v>4</v>
      </c>
      <c r="J77">
        <v>3</v>
      </c>
      <c r="K77" s="6">
        <f>(G77+H77)/(G77+H77+I77+J77)</f>
        <v>0.46153846153846156</v>
      </c>
      <c r="L77" s="35">
        <f>(G77+H77*0.5)/(G77+H77+I77+2*J77)</f>
        <v>0.375</v>
      </c>
      <c r="M77" s="10">
        <v>3</v>
      </c>
      <c r="N77" s="10">
        <v>0</v>
      </c>
      <c r="O77" s="10">
        <v>3</v>
      </c>
      <c r="P77" s="10">
        <v>0</v>
      </c>
      <c r="Q77" s="28">
        <f>(M77+O77)/(M77+N77+O77+P77)</f>
        <v>1</v>
      </c>
      <c r="R77" s="30">
        <f>L77*0.66+Q77*0.33</f>
        <v>0.57750000000000001</v>
      </c>
    </row>
    <row r="78" spans="1:18">
      <c r="A78">
        <v>77</v>
      </c>
      <c r="B78" s="55" t="s">
        <v>79</v>
      </c>
      <c r="C78">
        <v>70</v>
      </c>
      <c r="D78" s="1">
        <v>21</v>
      </c>
      <c r="E78" s="1">
        <v>1.5</v>
      </c>
      <c r="F78" t="s">
        <v>3</v>
      </c>
      <c r="G78" s="4">
        <v>4</v>
      </c>
      <c r="H78" s="4"/>
      <c r="I78" s="4">
        <v>2</v>
      </c>
      <c r="J78" s="4"/>
      <c r="K78" s="6">
        <f>(G78+H78)/(G78+H78+I78+J78)</f>
        <v>0.66666666666666663</v>
      </c>
      <c r="L78" s="35">
        <f>(G78+H78*0.5)/(G78+H78+I78+2*J78)</f>
        <v>0.66666666666666663</v>
      </c>
      <c r="Q78" s="28"/>
      <c r="R78" s="30"/>
    </row>
    <row r="79" spans="1:18">
      <c r="A79">
        <v>78</v>
      </c>
      <c r="B79" s="55" t="s">
        <v>78</v>
      </c>
      <c r="C79">
        <v>70</v>
      </c>
      <c r="D79" s="1">
        <v>26</v>
      </c>
      <c r="E79" s="1">
        <v>1.8</v>
      </c>
      <c r="F79" t="s">
        <v>3</v>
      </c>
      <c r="G79" s="57">
        <v>2</v>
      </c>
      <c r="H79" s="57"/>
      <c r="I79" s="57">
        <v>1</v>
      </c>
      <c r="J79" s="57">
        <v>1</v>
      </c>
      <c r="K79" s="6">
        <f>(G79+H79)/(G79+H79+I79+J79)</f>
        <v>0.5</v>
      </c>
      <c r="L79" s="35">
        <f>(G79+H79*0.5)/(G79+H79+I79+2*J79)</f>
        <v>0.4</v>
      </c>
      <c r="Q79" s="28"/>
      <c r="R79" s="30"/>
    </row>
    <row r="80" spans="1:18">
      <c r="A80">
        <v>79</v>
      </c>
      <c r="B80" s="55" t="s">
        <v>77</v>
      </c>
      <c r="C80">
        <v>70</v>
      </c>
      <c r="D80" s="1">
        <v>40</v>
      </c>
      <c r="E80" s="1">
        <v>1</v>
      </c>
      <c r="F80" t="s">
        <v>3</v>
      </c>
      <c r="G80">
        <v>1</v>
      </c>
      <c r="K80" s="6"/>
      <c r="L80" s="35"/>
      <c r="Q80" s="28"/>
      <c r="R80" s="30"/>
    </row>
    <row r="81" spans="1:18">
      <c r="A81">
        <v>80</v>
      </c>
      <c r="B81" t="s">
        <v>85</v>
      </c>
      <c r="C81">
        <v>14</v>
      </c>
      <c r="D81" s="1">
        <v>10</v>
      </c>
      <c r="E81" s="1">
        <v>26</v>
      </c>
      <c r="F81" t="s">
        <v>3</v>
      </c>
      <c r="G81">
        <v>17</v>
      </c>
      <c r="H81">
        <v>0</v>
      </c>
      <c r="I81">
        <v>1</v>
      </c>
      <c r="J81">
        <v>2</v>
      </c>
      <c r="K81" s="6">
        <f>(G81+H81)/(G81+H81+I81+J81)</f>
        <v>0.85</v>
      </c>
      <c r="L81" s="35">
        <f>(G81+H81*0.5)/(G81+H81+I81+2*J81)</f>
        <v>0.77272727272727271</v>
      </c>
      <c r="M81" s="8">
        <v>13</v>
      </c>
      <c r="N81" s="10">
        <v>7</v>
      </c>
      <c r="O81" s="8">
        <v>0</v>
      </c>
      <c r="P81" s="10">
        <v>20</v>
      </c>
      <c r="Q81" s="28">
        <f>(M81+O81)/(M81+N81+O81+P81)</f>
        <v>0.32500000000000001</v>
      </c>
      <c r="R81" s="30">
        <f>L81*0.66+Q81*0.33</f>
        <v>0.61725000000000008</v>
      </c>
    </row>
    <row r="82" spans="1:18">
      <c r="A82">
        <v>81</v>
      </c>
      <c r="B82" t="s">
        <v>85</v>
      </c>
      <c r="C82">
        <v>14</v>
      </c>
      <c r="D82" s="1">
        <v>10</v>
      </c>
      <c r="E82" s="1">
        <v>26</v>
      </c>
      <c r="F82" t="s">
        <v>4</v>
      </c>
      <c r="G82">
        <v>13</v>
      </c>
      <c r="H82">
        <v>3</v>
      </c>
      <c r="I82">
        <v>3</v>
      </c>
      <c r="J82">
        <v>1</v>
      </c>
      <c r="K82" s="6">
        <f>(G82+H82)/(G82+H82+I82+J82)</f>
        <v>0.8</v>
      </c>
      <c r="L82" s="35">
        <f>(G82+H82*0.5)/(G82+H82+I82+2*J82)</f>
        <v>0.69047619047619047</v>
      </c>
      <c r="M82" s="8">
        <v>12</v>
      </c>
      <c r="N82" s="8">
        <v>8</v>
      </c>
      <c r="O82" s="8">
        <v>0</v>
      </c>
      <c r="P82" s="10">
        <v>20</v>
      </c>
      <c r="Q82" s="28">
        <f>(M82+O82)/(M82+N82+O82+P82)</f>
        <v>0.3</v>
      </c>
      <c r="R82" s="30">
        <f>L82*0.66+Q82*0.33</f>
        <v>0.55471428571428572</v>
      </c>
    </row>
    <row r="83" spans="1:18">
      <c r="A83">
        <v>82</v>
      </c>
      <c r="B83" t="s">
        <v>87</v>
      </c>
      <c r="C83">
        <v>7</v>
      </c>
      <c r="D83" s="1">
        <v>6.2</v>
      </c>
      <c r="E83" s="1">
        <v>40</v>
      </c>
      <c r="F83" t="s">
        <v>3</v>
      </c>
      <c r="G83">
        <v>11</v>
      </c>
      <c r="H83">
        <v>0</v>
      </c>
      <c r="I83">
        <v>10</v>
      </c>
      <c r="J83">
        <v>0</v>
      </c>
      <c r="K83" s="6">
        <f>(G83+H83)/(G83+H83+I83+J83)</f>
        <v>0.52380952380952384</v>
      </c>
      <c r="L83" s="35">
        <f>(G83+H83*0.5)/(G83+H83+I83+2*J83)</f>
        <v>0.52380952380952384</v>
      </c>
      <c r="M83" s="8">
        <v>4</v>
      </c>
      <c r="N83" s="10">
        <v>16</v>
      </c>
      <c r="O83" s="8">
        <v>16</v>
      </c>
      <c r="P83" s="8">
        <v>4</v>
      </c>
      <c r="Q83" s="28">
        <f>(M83+O83)/(M83+N83+O83+P83)</f>
        <v>0.5</v>
      </c>
      <c r="R83" s="30">
        <f>L83*0.66+Q83*0.33</f>
        <v>0.51071428571428579</v>
      </c>
    </row>
  </sheetData>
  <autoFilter ref="B1:S82">
    <filterColumn colId="1"/>
    <filterColumn colId="3"/>
    <filterColumn colId="4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8"/>
  <sheetViews>
    <sheetView zoomScale="115" zoomScaleNormal="115" workbookViewId="0">
      <selection activeCell="B9" sqref="B9"/>
    </sheetView>
  </sheetViews>
  <sheetFormatPr defaultRowHeight="15"/>
  <cols>
    <col min="1" max="1" width="3.42578125" bestFit="1" customWidth="1"/>
    <col min="2" max="2" width="31.5703125" customWidth="1"/>
    <col min="3" max="3" width="3.7109375" bestFit="1" customWidth="1"/>
    <col min="4" max="4" width="3.85546875" bestFit="1" customWidth="1"/>
    <col min="5" max="5" width="5.7109375" bestFit="1" customWidth="1"/>
    <col min="6" max="6" width="4.85546875" bestFit="1" customWidth="1"/>
    <col min="7" max="7" width="8.5703125" customWidth="1"/>
    <col min="8" max="8" width="6.85546875" customWidth="1"/>
    <col min="9" max="9" width="5.140625" customWidth="1"/>
    <col min="10" max="10" width="7.5703125" customWidth="1"/>
    <col min="11" max="11" width="5.5703125" bestFit="1" customWidth="1"/>
    <col min="12" max="12" width="6" bestFit="1" customWidth="1"/>
    <col min="13" max="13" width="6" customWidth="1"/>
  </cols>
  <sheetData>
    <row r="1" spans="1:13" ht="15.75" thickBot="1">
      <c r="A1" s="50" t="s">
        <v>69</v>
      </c>
      <c r="B1" s="60" t="s">
        <v>38</v>
      </c>
      <c r="C1" s="41" t="s">
        <v>8</v>
      </c>
      <c r="D1" s="44" t="s">
        <v>49</v>
      </c>
      <c r="E1" s="44" t="s">
        <v>1</v>
      </c>
      <c r="F1" s="45" t="s">
        <v>59</v>
      </c>
      <c r="G1" s="46" t="s">
        <v>56</v>
      </c>
      <c r="H1" s="47" t="s">
        <v>39</v>
      </c>
      <c r="I1" s="47" t="s">
        <v>50</v>
      </c>
      <c r="J1" s="47" t="s">
        <v>40</v>
      </c>
      <c r="K1" s="48" t="s">
        <v>51</v>
      </c>
      <c r="L1" s="41" t="s">
        <v>52</v>
      </c>
      <c r="M1" s="49" t="s">
        <v>57</v>
      </c>
    </row>
    <row r="2" spans="1:13">
      <c r="A2">
        <v>1</v>
      </c>
      <c r="B2" t="s">
        <v>67</v>
      </c>
      <c r="C2">
        <v>21</v>
      </c>
      <c r="D2">
        <v>5</v>
      </c>
      <c r="E2">
        <v>0</v>
      </c>
      <c r="F2" s="51">
        <v>0.81</v>
      </c>
      <c r="G2" s="51">
        <v>0.81</v>
      </c>
      <c r="H2">
        <v>20</v>
      </c>
      <c r="I2">
        <v>3</v>
      </c>
      <c r="J2">
        <v>19</v>
      </c>
      <c r="K2">
        <v>1</v>
      </c>
      <c r="L2" s="51">
        <v>0.91</v>
      </c>
      <c r="M2" s="52">
        <v>0.83</v>
      </c>
    </row>
    <row r="3" spans="1:13">
      <c r="A3">
        <v>2</v>
      </c>
      <c r="B3" t="s">
        <v>66</v>
      </c>
      <c r="C3">
        <v>24</v>
      </c>
      <c r="D3">
        <v>5</v>
      </c>
      <c r="E3">
        <v>1</v>
      </c>
      <c r="F3" s="51">
        <v>0.81</v>
      </c>
      <c r="G3" s="51">
        <v>0.76</v>
      </c>
      <c r="H3">
        <v>20</v>
      </c>
      <c r="I3">
        <v>0</v>
      </c>
      <c r="J3">
        <v>20</v>
      </c>
      <c r="K3">
        <v>0</v>
      </c>
      <c r="L3" s="52">
        <v>1</v>
      </c>
      <c r="M3" s="51">
        <v>0.83</v>
      </c>
    </row>
    <row r="4" spans="1:13">
      <c r="A4">
        <v>3</v>
      </c>
      <c r="B4" t="s">
        <v>68</v>
      </c>
      <c r="C4">
        <v>18</v>
      </c>
      <c r="D4">
        <v>2</v>
      </c>
      <c r="E4">
        <v>1</v>
      </c>
      <c r="F4" s="51">
        <v>0.86</v>
      </c>
      <c r="G4" s="51">
        <v>0.82</v>
      </c>
      <c r="H4">
        <v>9</v>
      </c>
      <c r="I4">
        <v>11</v>
      </c>
      <c r="J4">
        <v>19</v>
      </c>
      <c r="K4">
        <v>1</v>
      </c>
      <c r="L4" s="51">
        <v>0.7</v>
      </c>
      <c r="M4" s="51">
        <v>0.77</v>
      </c>
    </row>
    <row r="5" spans="1:13">
      <c r="A5">
        <v>4</v>
      </c>
      <c r="B5" t="s">
        <v>55</v>
      </c>
      <c r="C5">
        <v>22</v>
      </c>
      <c r="D5">
        <v>2</v>
      </c>
      <c r="E5">
        <v>0</v>
      </c>
      <c r="F5" s="51">
        <v>0.93</v>
      </c>
      <c r="G5" s="52">
        <v>0.83</v>
      </c>
      <c r="H5">
        <v>12</v>
      </c>
      <c r="I5">
        <v>8</v>
      </c>
      <c r="J5">
        <v>0</v>
      </c>
      <c r="K5">
        <v>20</v>
      </c>
      <c r="L5" s="51">
        <v>0.3</v>
      </c>
      <c r="M5" s="51">
        <v>0.65</v>
      </c>
    </row>
    <row r="6" spans="1:13">
      <c r="A6">
        <v>5</v>
      </c>
      <c r="B6" t="s">
        <v>53</v>
      </c>
      <c r="C6">
        <v>12</v>
      </c>
      <c r="D6">
        <v>7</v>
      </c>
      <c r="E6">
        <v>1</v>
      </c>
      <c r="F6" s="51">
        <v>0.6</v>
      </c>
      <c r="G6" s="51">
        <v>0.56999999999999995</v>
      </c>
      <c r="H6">
        <v>17</v>
      </c>
      <c r="I6">
        <v>3</v>
      </c>
      <c r="J6">
        <v>13</v>
      </c>
      <c r="K6">
        <v>7</v>
      </c>
      <c r="L6" s="51">
        <v>0.75</v>
      </c>
      <c r="M6" s="51">
        <v>0.62</v>
      </c>
    </row>
    <row r="7" spans="1:13">
      <c r="A7">
        <v>6</v>
      </c>
      <c r="B7" t="s">
        <v>30</v>
      </c>
      <c r="C7">
        <v>8</v>
      </c>
      <c r="D7">
        <v>7</v>
      </c>
      <c r="E7">
        <v>1</v>
      </c>
      <c r="F7" s="51">
        <v>0.57999999999999996</v>
      </c>
      <c r="G7" s="51">
        <v>0.48</v>
      </c>
      <c r="H7">
        <v>19</v>
      </c>
      <c r="I7">
        <v>1</v>
      </c>
      <c r="J7">
        <v>17</v>
      </c>
      <c r="K7">
        <v>3</v>
      </c>
      <c r="L7" s="51">
        <v>0.9</v>
      </c>
      <c r="M7" s="51">
        <v>0.61</v>
      </c>
    </row>
    <row r="8" spans="1:13">
      <c r="A8">
        <v>7</v>
      </c>
      <c r="B8" t="s">
        <v>54</v>
      </c>
      <c r="C8">
        <v>20</v>
      </c>
      <c r="D8">
        <v>1</v>
      </c>
      <c r="E8">
        <v>0</v>
      </c>
      <c r="F8" s="52">
        <v>0.97</v>
      </c>
      <c r="G8" s="51">
        <v>0.82</v>
      </c>
      <c r="H8">
        <v>8</v>
      </c>
      <c r="I8">
        <v>15</v>
      </c>
      <c r="J8">
        <v>1</v>
      </c>
      <c r="K8">
        <v>20</v>
      </c>
      <c r="L8" s="51">
        <v>0.2</v>
      </c>
      <c r="M8" s="51">
        <v>0.61</v>
      </c>
    </row>
    <row r="9" spans="1:13">
      <c r="A9">
        <v>8</v>
      </c>
      <c r="B9" t="s">
        <v>80</v>
      </c>
      <c r="C9">
        <v>16</v>
      </c>
      <c r="D9">
        <v>6</v>
      </c>
      <c r="E9">
        <v>1</v>
      </c>
      <c r="F9" s="51">
        <v>0.7</v>
      </c>
      <c r="G9" s="51">
        <v>0.67</v>
      </c>
      <c r="H9">
        <v>6</v>
      </c>
      <c r="I9">
        <v>14</v>
      </c>
      <c r="J9">
        <v>14</v>
      </c>
      <c r="K9">
        <v>6</v>
      </c>
      <c r="L9" s="51">
        <v>0.5</v>
      </c>
      <c r="M9" s="51">
        <v>0.61</v>
      </c>
    </row>
    <row r="10" spans="1:13">
      <c r="A10">
        <v>9</v>
      </c>
      <c r="B10" t="s">
        <v>47</v>
      </c>
      <c r="C10">
        <v>12</v>
      </c>
      <c r="D10">
        <v>4</v>
      </c>
      <c r="E10">
        <v>0</v>
      </c>
      <c r="F10" s="51">
        <v>0.75</v>
      </c>
      <c r="G10" s="51">
        <v>0.75</v>
      </c>
      <c r="H10">
        <v>1</v>
      </c>
      <c r="I10">
        <v>19</v>
      </c>
      <c r="J10">
        <v>12</v>
      </c>
      <c r="K10">
        <v>8</v>
      </c>
      <c r="L10" s="51">
        <v>0.33</v>
      </c>
      <c r="M10" s="51">
        <v>0.6</v>
      </c>
    </row>
    <row r="11" spans="1:13">
      <c r="A11">
        <v>10</v>
      </c>
      <c r="B11" t="s">
        <v>72</v>
      </c>
      <c r="C11">
        <v>21</v>
      </c>
      <c r="D11">
        <v>6</v>
      </c>
      <c r="E11">
        <v>1</v>
      </c>
      <c r="F11" s="51">
        <v>0.75</v>
      </c>
      <c r="G11" s="51">
        <v>0.72</v>
      </c>
      <c r="H11">
        <v>11</v>
      </c>
      <c r="I11">
        <v>9</v>
      </c>
      <c r="J11">
        <v>1</v>
      </c>
      <c r="K11">
        <v>19</v>
      </c>
      <c r="L11" s="51">
        <v>0.3</v>
      </c>
      <c r="M11" s="51">
        <v>0.57999999999999996</v>
      </c>
    </row>
    <row r="12" spans="1:13">
      <c r="A12">
        <v>11</v>
      </c>
      <c r="B12" t="s">
        <v>28</v>
      </c>
      <c r="C12">
        <v>13</v>
      </c>
      <c r="D12">
        <v>7</v>
      </c>
      <c r="E12">
        <v>1</v>
      </c>
      <c r="F12" s="51">
        <v>0.62</v>
      </c>
      <c r="G12" s="51">
        <v>0.59</v>
      </c>
      <c r="H12">
        <v>7</v>
      </c>
      <c r="I12">
        <v>13</v>
      </c>
      <c r="J12">
        <v>13</v>
      </c>
      <c r="K12">
        <v>7</v>
      </c>
      <c r="L12" s="51">
        <v>0.5</v>
      </c>
      <c r="M12" s="51">
        <v>0.56000000000000005</v>
      </c>
    </row>
    <row r="13" spans="1:13">
      <c r="A13">
        <v>12</v>
      </c>
      <c r="B13" t="s">
        <v>35</v>
      </c>
      <c r="C13">
        <v>11</v>
      </c>
      <c r="D13">
        <v>3</v>
      </c>
      <c r="E13">
        <v>3</v>
      </c>
      <c r="F13" s="51">
        <v>0.68</v>
      </c>
      <c r="G13" s="51">
        <v>0.55000000000000004</v>
      </c>
      <c r="H13">
        <v>19</v>
      </c>
      <c r="I13">
        <v>1</v>
      </c>
      <c r="J13">
        <v>1</v>
      </c>
      <c r="K13">
        <v>19</v>
      </c>
      <c r="L13" s="51">
        <v>0.5</v>
      </c>
      <c r="M13" s="51">
        <v>0.53</v>
      </c>
    </row>
    <row r="14" spans="1:13">
      <c r="A14">
        <v>13</v>
      </c>
      <c r="B14" t="s">
        <v>29</v>
      </c>
      <c r="C14">
        <v>9</v>
      </c>
      <c r="D14">
        <v>10</v>
      </c>
      <c r="E14">
        <v>0</v>
      </c>
      <c r="F14" s="51">
        <v>0.47</v>
      </c>
      <c r="G14" s="51">
        <v>0.47</v>
      </c>
      <c r="H14">
        <v>16</v>
      </c>
      <c r="I14">
        <v>4</v>
      </c>
      <c r="J14">
        <v>6</v>
      </c>
      <c r="K14">
        <v>14</v>
      </c>
      <c r="L14" s="51">
        <v>0.55000000000000004</v>
      </c>
      <c r="M14" s="51">
        <v>0.49</v>
      </c>
    </row>
    <row r="15" spans="1:13">
      <c r="A15">
        <v>14</v>
      </c>
      <c r="B15" t="s">
        <v>73</v>
      </c>
      <c r="C15">
        <v>20</v>
      </c>
      <c r="D15">
        <v>8</v>
      </c>
      <c r="E15">
        <v>5</v>
      </c>
      <c r="F15" s="51">
        <v>0.61</v>
      </c>
      <c r="G15" s="51">
        <v>0.53</v>
      </c>
      <c r="H15">
        <v>13</v>
      </c>
      <c r="I15">
        <v>7</v>
      </c>
      <c r="J15">
        <v>3</v>
      </c>
      <c r="K15">
        <v>17</v>
      </c>
      <c r="L15" s="51">
        <v>0.4</v>
      </c>
      <c r="M15" s="51">
        <v>0.48</v>
      </c>
    </row>
    <row r="16" spans="1:13">
      <c r="A16">
        <v>15</v>
      </c>
      <c r="B16" t="s">
        <v>34</v>
      </c>
      <c r="C16">
        <v>8</v>
      </c>
      <c r="D16">
        <v>10</v>
      </c>
      <c r="E16">
        <v>2</v>
      </c>
      <c r="F16" s="51">
        <v>0.4</v>
      </c>
      <c r="G16" s="51">
        <v>0.36</v>
      </c>
      <c r="H16">
        <v>9</v>
      </c>
      <c r="I16">
        <v>11</v>
      </c>
      <c r="J16">
        <v>19</v>
      </c>
      <c r="K16">
        <v>1</v>
      </c>
      <c r="L16" s="51">
        <v>0.7</v>
      </c>
      <c r="M16" s="51">
        <v>0.47</v>
      </c>
    </row>
    <row r="17" spans="1:13">
      <c r="A17">
        <v>16</v>
      </c>
      <c r="B17" t="s">
        <v>33</v>
      </c>
      <c r="C17">
        <v>13</v>
      </c>
      <c r="D17">
        <v>9</v>
      </c>
      <c r="E17">
        <v>2</v>
      </c>
      <c r="F17" s="51">
        <v>0.57999999999999996</v>
      </c>
      <c r="G17" s="51">
        <v>0.5</v>
      </c>
      <c r="H17">
        <v>8</v>
      </c>
      <c r="I17">
        <v>12</v>
      </c>
      <c r="J17">
        <v>9</v>
      </c>
      <c r="K17">
        <v>11</v>
      </c>
      <c r="L17" s="51">
        <v>0.43</v>
      </c>
      <c r="M17" s="51">
        <v>0.47</v>
      </c>
    </row>
    <row r="18" spans="1:13">
      <c r="A18">
        <v>17</v>
      </c>
      <c r="B18" t="s">
        <v>32</v>
      </c>
      <c r="C18">
        <v>5</v>
      </c>
      <c r="D18">
        <v>8</v>
      </c>
      <c r="E18">
        <v>1</v>
      </c>
      <c r="F18" s="51">
        <v>0.36</v>
      </c>
      <c r="G18" s="51">
        <v>0.33</v>
      </c>
      <c r="H18">
        <v>0</v>
      </c>
      <c r="I18">
        <v>20</v>
      </c>
      <c r="J18">
        <v>13</v>
      </c>
      <c r="K18">
        <v>7</v>
      </c>
      <c r="L18" s="51">
        <v>0.33</v>
      </c>
      <c r="M18" s="51">
        <v>0.33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B2" sqref="B2"/>
    </sheetView>
  </sheetViews>
  <sheetFormatPr defaultRowHeight="15"/>
  <cols>
    <col min="1" max="1" width="12.28515625" bestFit="1" customWidth="1"/>
  </cols>
  <sheetData>
    <row r="1" spans="1:3">
      <c r="A1" t="s">
        <v>44</v>
      </c>
      <c r="B1" t="s">
        <v>42</v>
      </c>
    </row>
    <row r="2" spans="1:3">
      <c r="A2" t="s">
        <v>43</v>
      </c>
      <c r="B2" t="s">
        <v>86</v>
      </c>
    </row>
    <row r="3" spans="1:3">
      <c r="A3" t="s">
        <v>63</v>
      </c>
      <c r="B3" t="s">
        <v>64</v>
      </c>
    </row>
    <row r="4" spans="1:3">
      <c r="A4" t="s">
        <v>84</v>
      </c>
      <c r="B4" t="s">
        <v>3</v>
      </c>
    </row>
    <row r="5" spans="1:3">
      <c r="A5" t="s">
        <v>82</v>
      </c>
      <c r="B5" t="s">
        <v>83</v>
      </c>
    </row>
    <row r="6" spans="1:3" ht="14.25" customHeight="1"/>
    <row r="7" spans="1:3">
      <c r="A7" t="s">
        <v>41</v>
      </c>
      <c r="B7" t="s">
        <v>60</v>
      </c>
      <c r="C7" t="s">
        <v>61</v>
      </c>
    </row>
    <row r="8" spans="1:3">
      <c r="C8" t="s">
        <v>65</v>
      </c>
    </row>
    <row r="9" spans="1:3">
      <c r="B9" t="s">
        <v>24</v>
      </c>
      <c r="C9" t="s">
        <v>22</v>
      </c>
    </row>
    <row r="10" spans="1:3">
      <c r="C10" t="s">
        <v>23</v>
      </c>
    </row>
    <row r="11" spans="1:3">
      <c r="B11" t="s">
        <v>25</v>
      </c>
      <c r="C11" t="s">
        <v>21</v>
      </c>
    </row>
    <row r="12" spans="1:3">
      <c r="C1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H19"/>
  <sheetViews>
    <sheetView workbookViewId="0">
      <selection activeCell="E25" sqref="E25"/>
    </sheetView>
  </sheetViews>
  <sheetFormatPr defaultRowHeight="15"/>
  <sheetData>
    <row r="1" spans="2:8">
      <c r="C1" t="s">
        <v>17</v>
      </c>
    </row>
    <row r="2" spans="2:8">
      <c r="C2" t="s">
        <v>7</v>
      </c>
    </row>
    <row r="3" spans="2:8" ht="15.75" thickBot="1">
      <c r="D3" s="61" t="s">
        <v>15</v>
      </c>
      <c r="E3" s="61"/>
      <c r="F3" s="61"/>
      <c r="G3" s="61"/>
    </row>
    <row r="4" spans="2:8" ht="15.75" thickBot="1">
      <c r="B4" t="s">
        <v>11</v>
      </c>
      <c r="C4" s="19" t="s">
        <v>0</v>
      </c>
      <c r="D4" s="12" t="s">
        <v>8</v>
      </c>
      <c r="E4" s="12" t="s">
        <v>14</v>
      </c>
      <c r="F4" s="12" t="s">
        <v>16</v>
      </c>
      <c r="G4" s="12" t="s">
        <v>1</v>
      </c>
      <c r="H4" s="18" t="s">
        <v>2</v>
      </c>
    </row>
    <row r="5" spans="2:8">
      <c r="B5" t="s">
        <v>19</v>
      </c>
      <c r="C5" s="20" t="s">
        <v>9</v>
      </c>
      <c r="D5" s="13">
        <v>12</v>
      </c>
      <c r="E5" s="13">
        <v>0</v>
      </c>
      <c r="F5" s="13">
        <v>2</v>
      </c>
      <c r="G5" s="13">
        <v>0</v>
      </c>
      <c r="H5" s="15">
        <f>D5/(D5+E5+F5+G5)</f>
        <v>0.8571428571428571</v>
      </c>
    </row>
    <row r="6" spans="2:8">
      <c r="C6" s="21" t="s">
        <v>3</v>
      </c>
      <c r="D6" s="2">
        <v>10</v>
      </c>
      <c r="E6" s="2">
        <v>0</v>
      </c>
      <c r="F6" s="2">
        <v>8</v>
      </c>
      <c r="G6" s="2">
        <v>0</v>
      </c>
      <c r="H6" s="16">
        <f>D6/(D6+E6+F6+G6)</f>
        <v>0.55555555555555558</v>
      </c>
    </row>
    <row r="7" spans="2:8">
      <c r="C7" s="21" t="s">
        <v>4</v>
      </c>
      <c r="D7" s="2">
        <v>5</v>
      </c>
      <c r="E7" s="2">
        <v>1</v>
      </c>
      <c r="F7" s="2">
        <v>10</v>
      </c>
      <c r="G7" s="2">
        <v>2</v>
      </c>
      <c r="H7" s="16">
        <f>D7/(D7+E7+F7+G7)</f>
        <v>0.27777777777777779</v>
      </c>
    </row>
    <row r="8" spans="2:8" ht="15.75" thickBot="1">
      <c r="C8" s="22" t="s">
        <v>5</v>
      </c>
      <c r="D8" s="14">
        <v>2</v>
      </c>
      <c r="E8" s="14">
        <v>0</v>
      </c>
      <c r="F8" s="14">
        <v>10</v>
      </c>
      <c r="G8" s="14">
        <v>2</v>
      </c>
      <c r="H8" s="17">
        <f>D8/(D8+E8+F8+G8)</f>
        <v>0.14285714285714285</v>
      </c>
    </row>
    <row r="9" spans="2:8" ht="15.75" thickBot="1">
      <c r="H9" s="1"/>
    </row>
    <row r="10" spans="2:8">
      <c r="B10" t="s">
        <v>12</v>
      </c>
      <c r="C10" s="20" t="s">
        <v>9</v>
      </c>
      <c r="D10" s="13">
        <v>13</v>
      </c>
      <c r="E10" s="13">
        <v>0</v>
      </c>
      <c r="F10" s="13">
        <v>3</v>
      </c>
      <c r="G10" s="13">
        <v>0</v>
      </c>
      <c r="H10" s="15">
        <f>D10/(D10+E10+F10+G10)</f>
        <v>0.8125</v>
      </c>
    </row>
    <row r="11" spans="2:8">
      <c r="B11" t="s">
        <v>20</v>
      </c>
      <c r="C11" s="21" t="s">
        <v>3</v>
      </c>
      <c r="D11" s="2">
        <v>11</v>
      </c>
      <c r="E11" s="2">
        <v>0</v>
      </c>
      <c r="F11" s="2">
        <v>2</v>
      </c>
      <c r="G11" s="2">
        <v>0</v>
      </c>
      <c r="H11" s="16">
        <f>D11/(D11+E11+F11+G11)</f>
        <v>0.84615384615384615</v>
      </c>
    </row>
    <row r="12" spans="2:8">
      <c r="C12" s="21" t="s">
        <v>4</v>
      </c>
      <c r="D12" s="2">
        <v>8</v>
      </c>
      <c r="E12" s="2">
        <v>0</v>
      </c>
      <c r="F12" s="2">
        <v>5</v>
      </c>
      <c r="G12" s="2">
        <v>0</v>
      </c>
      <c r="H12" s="16">
        <f>D12/(D12+E12+F12+G12)</f>
        <v>0.61538461538461542</v>
      </c>
    </row>
    <row r="13" spans="2:8" ht="15.75" thickBot="1">
      <c r="C13" s="22" t="s">
        <v>5</v>
      </c>
      <c r="D13" s="14">
        <v>1</v>
      </c>
      <c r="E13" s="14">
        <v>0</v>
      </c>
      <c r="F13" s="14">
        <v>7</v>
      </c>
      <c r="G13" s="14">
        <v>2</v>
      </c>
      <c r="H13" s="17">
        <f>D13/(D13+E13+F13+G13)</f>
        <v>0.1</v>
      </c>
    </row>
    <row r="14" spans="2:8">
      <c r="C14" t="s">
        <v>13</v>
      </c>
      <c r="H14" s="15"/>
    </row>
    <row r="15" spans="2:8" ht="15.75" thickBot="1">
      <c r="H15" s="16"/>
    </row>
    <row r="16" spans="2:8">
      <c r="B16" t="s">
        <v>11</v>
      </c>
      <c r="C16" s="20" t="s">
        <v>9</v>
      </c>
      <c r="H16" s="16" t="e">
        <f>D16/(D16+E16+F16+G16)</f>
        <v>#DIV/0!</v>
      </c>
    </row>
    <row r="17" spans="2:8" ht="15.75" thickBot="1">
      <c r="B17" s="1" t="s">
        <v>18</v>
      </c>
      <c r="C17" s="21" t="s">
        <v>3</v>
      </c>
      <c r="D17">
        <v>4</v>
      </c>
      <c r="F17">
        <v>5</v>
      </c>
      <c r="G17">
        <v>2</v>
      </c>
      <c r="H17" s="17">
        <f>D17/(D17+E17+F17+G17)</f>
        <v>0.36363636363636365</v>
      </c>
    </row>
    <row r="18" spans="2:8">
      <c r="C18" s="21" t="s">
        <v>4</v>
      </c>
      <c r="D18">
        <v>3</v>
      </c>
      <c r="F18">
        <v>7</v>
      </c>
      <c r="G18">
        <v>2</v>
      </c>
      <c r="H18" s="15">
        <f>D18/(D18+E18+F18+G18)</f>
        <v>0.25</v>
      </c>
    </row>
    <row r="19" spans="2:8" ht="15.75" thickBot="1">
      <c r="C19" s="22" t="s">
        <v>5</v>
      </c>
      <c r="H19" s="16" t="e">
        <f>D19/(D19+E19+F19+G19)</f>
        <v>#DIV/0!</v>
      </c>
    </row>
  </sheetData>
  <mergeCells count="1"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русский-рейтинг-llm-в-роулплее-</vt:lpstr>
      <vt:lpstr>русский-рейтинг-llm-в-роулплее</vt:lpstr>
      <vt:lpstr>Легенда</vt:lpstr>
      <vt:lpstr>фикс токенизатора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</dc:creator>
  <cp:lastModifiedBy>Moz</cp:lastModifiedBy>
  <dcterms:created xsi:type="dcterms:W3CDTF">2024-04-18T18:27:10Z</dcterms:created>
  <dcterms:modified xsi:type="dcterms:W3CDTF">2024-05-23T12:18:15Z</dcterms:modified>
</cp:coreProperties>
</file>